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rodri\Downloads\"/>
    </mc:Choice>
  </mc:AlternateContent>
  <xr:revisionPtr revIDLastSave="0" documentId="13_ncr:1_{3668D637-0ECD-463C-992C-AB6C5772E2A1}" xr6:coauthVersionLast="47" xr6:coauthVersionMax="47" xr10:uidLastSave="{00000000-0000-0000-0000-000000000000}"/>
  <bookViews>
    <workbookView xWindow="-120" yWindow="-120" windowWidth="20730" windowHeight="11040" tabRatio="921" firstSheet="8" activeTab="12" xr2:uid="{00000000-000D-0000-FFFF-FFFF00000000}"/>
  </bookViews>
  <sheets>
    <sheet name="Origem dos recursos" sheetId="15" state="hidden" r:id="rId1"/>
    <sheet name="Proposta  2025" sheetId="20" state="hidden" r:id="rId2"/>
    <sheet name="Orçamento distribuído" sheetId="22" r:id="rId3"/>
    <sheet name="Remanejamentos entre AEO" sheetId="12" r:id="rId4"/>
    <sheet name="1. Pré-Empenhos" sheetId="3" state="hidden" r:id="rId5"/>
    <sheet name="Distribuição TRI 2026" sheetId="21" r:id="rId6"/>
    <sheet name="Saldos CUSTEIO AEO LOA 2026" sheetId="4" state="hidden" r:id="rId7"/>
    <sheet name="Saldos INVESTIMENTO AEO LOA 24" sheetId="13" state="hidden" r:id="rId8"/>
    <sheet name="2. Empenho LOA 2026" sheetId="2" r:id="rId9"/>
    <sheet name="2.1 DESCENTRALIZAÇÕES 2026" sheetId="9" r:id="rId10"/>
    <sheet name="3. Empenhos LOA UFABC RPNP" sheetId="10" r:id="rId11"/>
    <sheet name="3.1 Empenhos DESCENTR RPNP" sheetId="11" r:id="rId12"/>
    <sheet name="Tabelas auxiliares" sheetId="8" r:id="rId13"/>
    <sheet name="Planilha3" sheetId="19" state="hidden" r:id="rId14"/>
  </sheets>
  <externalReferences>
    <externalReference r:id="rId15"/>
    <externalReference r:id="rId16"/>
    <externalReference r:id="rId17"/>
    <externalReference r:id="rId18"/>
    <externalReference r:id="rId19"/>
  </externalReferences>
  <definedNames>
    <definedName name="_xlnm._FilterDatabase" localSheetId="4" hidden="1">'1. Pré-Empenhos'!$A$3:$S$320</definedName>
    <definedName name="_xlnm._FilterDatabase" localSheetId="8" hidden="1">'2. Empenho LOA 2026'!$A$3:$AE$1749</definedName>
    <definedName name="_xlnm._FilterDatabase" localSheetId="9" hidden="1">'2.1 DESCENTRALIZAÇÕES 2026'!$A$3:$X$1001</definedName>
    <definedName name="_xlnm._FilterDatabase" localSheetId="10" hidden="1">'3. Empenhos LOA UFABC RPNP'!$A$3:$AD$1000</definedName>
    <definedName name="_xlnm._FilterDatabase" localSheetId="11" hidden="1">'3.1 Empenhos DESCENTR RPNP'!$A$3:$W$3</definedName>
    <definedName name="_xlnm._FilterDatabase" localSheetId="1" hidden="1">'Proposta  2025'!$A$1:$C$46</definedName>
    <definedName name="_xlnm._FilterDatabase" localSheetId="6" hidden="1">'Saldos CUSTEIO AEO LOA 2026'!$B$1:$J$61</definedName>
    <definedName name="_xlnm._FilterDatabase" localSheetId="7" hidden="1">'Saldos INVESTIMENTO AEO LOA 24'!$A$1:$L$1</definedName>
    <definedName name="AEO" localSheetId="0">'[1]1. Execução - Custeio'!$B$6</definedName>
    <definedName name="AEO" localSheetId="1">'[1]1. Execução - Custeio'!$B$6</definedName>
    <definedName name="AEO">'[2]1. Execução - Custeio'!$B$6</definedName>
    <definedName name="FONTES_RECURSOS" localSheetId="0">'[3]PROPOSTA 2016'!$A$90:$A$92</definedName>
    <definedName name="FONTES_RECURSOS" localSheetId="1">'[3]PROPOSTA 2016'!$A$90:$A$92</definedName>
    <definedName name="FONTES_RECURSOS">'[4]PROPOSTA 2016'!$A$90:$A$92</definedName>
    <definedName name="OLE_LINK1" localSheetId="5">'Distribuição TRI 2026'!$C$2</definedName>
    <definedName name="_xlnm.Print_Titles" localSheetId="1">'Proposta  2025'!$1:$1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2" i="8" l="1"/>
  <c r="M10" i="21" l="1"/>
  <c r="L10" i="21"/>
  <c r="M9" i="21"/>
  <c r="L9" i="21"/>
  <c r="M8" i="21"/>
  <c r="L8" i="21"/>
  <c r="M7" i="21"/>
  <c r="L7" i="21"/>
  <c r="M6" i="21"/>
  <c r="L6" i="21"/>
  <c r="M5" i="21"/>
  <c r="L5" i="21"/>
  <c r="M4" i="21"/>
  <c r="L4" i="21"/>
  <c r="M3" i="21"/>
  <c r="L3" i="21"/>
  <c r="M2" i="21"/>
  <c r="L2" i="21"/>
  <c r="N3" i="21" l="1"/>
  <c r="N7" i="21"/>
  <c r="N8" i="21"/>
  <c r="N10" i="21"/>
  <c r="N6" i="21"/>
  <c r="N5" i="21"/>
  <c r="L11" i="21"/>
  <c r="M11" i="21"/>
  <c r="N2" i="21"/>
  <c r="N4" i="21"/>
  <c r="N9" i="21"/>
  <c r="C64" i="8"/>
  <c r="C10" i="8"/>
  <c r="I4" i="4"/>
  <c r="I6" i="4"/>
  <c r="I7" i="4"/>
  <c r="I8" i="4"/>
  <c r="I9" i="4"/>
  <c r="I10" i="4"/>
  <c r="I11" i="4"/>
  <c r="I14" i="4"/>
  <c r="I16" i="4"/>
  <c r="I17" i="4"/>
  <c r="I18" i="4"/>
  <c r="I19" i="4"/>
  <c r="I20" i="4"/>
  <c r="I22" i="4"/>
  <c r="I23" i="4"/>
  <c r="I24" i="4"/>
  <c r="I26" i="4"/>
  <c r="I27" i="4"/>
  <c r="I28" i="4"/>
  <c r="I30" i="4"/>
  <c r="I31" i="4"/>
  <c r="I32" i="4"/>
  <c r="I34" i="4"/>
  <c r="I36" i="4"/>
  <c r="I38" i="4"/>
  <c r="I40" i="4"/>
  <c r="I44" i="4"/>
  <c r="I47" i="4"/>
  <c r="I51" i="4"/>
  <c r="I52" i="4"/>
  <c r="I54" i="4"/>
  <c r="I61" i="4"/>
  <c r="I62" i="4"/>
  <c r="H62" i="4"/>
  <c r="C22" i="8"/>
  <c r="E9" i="4"/>
  <c r="F9" i="4"/>
  <c r="H9" i="4"/>
  <c r="F49" i="20"/>
  <c r="I47" i="20"/>
  <c r="H47" i="20"/>
  <c r="F47" i="20"/>
  <c r="D47" i="20"/>
  <c r="C14" i="20"/>
  <c r="C2" i="20"/>
  <c r="C47" i="20" s="1"/>
  <c r="N11" i="21" l="1"/>
  <c r="Y1108" i="2" l="1"/>
  <c r="Z1108" i="2" s="1"/>
  <c r="AA1108" i="2"/>
  <c r="Y1109" i="2"/>
  <c r="Z1109" i="2" s="1"/>
  <c r="AA1109" i="2"/>
  <c r="Y1110" i="2"/>
  <c r="Z1110" i="2" s="1"/>
  <c r="AA1110" i="2"/>
  <c r="Y1111" i="2"/>
  <c r="Z1111" i="2" s="1"/>
  <c r="AA1111" i="2"/>
  <c r="Y1112" i="2"/>
  <c r="Z1112" i="2" s="1"/>
  <c r="AA1112" i="2"/>
  <c r="Y1113" i="2"/>
  <c r="Z1113" i="2" s="1"/>
  <c r="AA1113" i="2"/>
  <c r="Y1114" i="2"/>
  <c r="Z1114" i="2" s="1"/>
  <c r="AA1114" i="2"/>
  <c r="Y1115" i="2"/>
  <c r="Z1115" i="2" s="1"/>
  <c r="AA1115" i="2"/>
  <c r="Y1116" i="2"/>
  <c r="Z1116" i="2" s="1"/>
  <c r="AA1116" i="2"/>
  <c r="Y1117" i="2"/>
  <c r="Z1117" i="2" s="1"/>
  <c r="AA1117" i="2"/>
  <c r="Y1118" i="2"/>
  <c r="Z1118" i="2" s="1"/>
  <c r="AA1118" i="2"/>
  <c r="Y1119" i="2"/>
  <c r="Z1119" i="2" s="1"/>
  <c r="AA1119" i="2"/>
  <c r="Y1120" i="2"/>
  <c r="Z1120" i="2" s="1"/>
  <c r="AA1120" i="2"/>
  <c r="Y1121" i="2"/>
  <c r="Z1121" i="2" s="1"/>
  <c r="AA1121" i="2"/>
  <c r="Y1122" i="2"/>
  <c r="Z1122" i="2" s="1"/>
  <c r="AA1122" i="2"/>
  <c r="Y1123" i="2"/>
  <c r="Z1123" i="2"/>
  <c r="AA1123" i="2"/>
  <c r="Y1124" i="2"/>
  <c r="Z1124" i="2" s="1"/>
  <c r="AA1124" i="2"/>
  <c r="Y1125" i="2"/>
  <c r="Z1125" i="2" s="1"/>
  <c r="AA1125" i="2"/>
  <c r="Y1126" i="2"/>
  <c r="Z1126" i="2" s="1"/>
  <c r="AA1126" i="2"/>
  <c r="Y1127" i="2"/>
  <c r="Z1127" i="2" s="1"/>
  <c r="AA1127" i="2"/>
  <c r="Y1128" i="2"/>
  <c r="Z1128" i="2" s="1"/>
  <c r="AA1128" i="2"/>
  <c r="Y1129" i="2"/>
  <c r="Z1129" i="2" s="1"/>
  <c r="AA1129" i="2"/>
  <c r="Y1130" i="2"/>
  <c r="Z1130" i="2" s="1"/>
  <c r="AA1130" i="2"/>
  <c r="Y1131" i="2"/>
  <c r="Z1131" i="2" s="1"/>
  <c r="AA1131" i="2"/>
  <c r="Y1132" i="2"/>
  <c r="Z1132" i="2" s="1"/>
  <c r="AA1132" i="2"/>
  <c r="Y1133" i="2"/>
  <c r="Z1133" i="2" s="1"/>
  <c r="AA1133" i="2"/>
  <c r="Y1134" i="2"/>
  <c r="Z1134" i="2" s="1"/>
  <c r="AA1134" i="2"/>
  <c r="Y1135" i="2"/>
  <c r="Z1135" i="2" s="1"/>
  <c r="AA1135" i="2"/>
  <c r="Y1136" i="2"/>
  <c r="Z1136" i="2" s="1"/>
  <c r="AA1136" i="2"/>
  <c r="Y1137" i="2"/>
  <c r="Z1137" i="2" s="1"/>
  <c r="AA1137" i="2"/>
  <c r="Y1138" i="2"/>
  <c r="Z1138" i="2" s="1"/>
  <c r="AA1138" i="2"/>
  <c r="Y1139" i="2"/>
  <c r="Z1139" i="2" s="1"/>
  <c r="AA1139" i="2"/>
  <c r="Y1140" i="2"/>
  <c r="Z1140" i="2" s="1"/>
  <c r="AA1140" i="2"/>
  <c r="Y1141" i="2"/>
  <c r="Z1141" i="2" s="1"/>
  <c r="AA1141" i="2"/>
  <c r="Y1142" i="2"/>
  <c r="Z1142" i="2" s="1"/>
  <c r="AA1142" i="2"/>
  <c r="Y1143" i="2"/>
  <c r="Z1143" i="2" s="1"/>
  <c r="AA1143" i="2"/>
  <c r="Y1144" i="2"/>
  <c r="Z1144" i="2" s="1"/>
  <c r="AA1144" i="2"/>
  <c r="Y1145" i="2"/>
  <c r="Z1145" i="2" s="1"/>
  <c r="AA1145" i="2"/>
  <c r="Y1146" i="2"/>
  <c r="Z1146" i="2" s="1"/>
  <c r="AA1146" i="2"/>
  <c r="Y1147" i="2"/>
  <c r="Z1147" i="2" s="1"/>
  <c r="AA1147" i="2"/>
  <c r="Y1148" i="2"/>
  <c r="Z1148" i="2" s="1"/>
  <c r="AA1148" i="2"/>
  <c r="Y1149" i="2"/>
  <c r="Z1149" i="2" s="1"/>
  <c r="AA1149" i="2"/>
  <c r="Y1150" i="2"/>
  <c r="Z1150" i="2" s="1"/>
  <c r="AA1150" i="2"/>
  <c r="Y1151" i="2"/>
  <c r="Z1151" i="2" s="1"/>
  <c r="AA1151" i="2"/>
  <c r="Y1152" i="2"/>
  <c r="Z1152" i="2" s="1"/>
  <c r="AA1152" i="2"/>
  <c r="Y1153" i="2"/>
  <c r="Z1153" i="2" s="1"/>
  <c r="AA1153" i="2"/>
  <c r="Y1154" i="2"/>
  <c r="Z1154" i="2" s="1"/>
  <c r="AA1154" i="2"/>
  <c r="Y1155" i="2"/>
  <c r="Z1155" i="2" s="1"/>
  <c r="AA1155" i="2"/>
  <c r="Y1156" i="2"/>
  <c r="Z1156" i="2" s="1"/>
  <c r="AA1156" i="2"/>
  <c r="Y1157" i="2"/>
  <c r="Z1157" i="2" s="1"/>
  <c r="AA1157" i="2"/>
  <c r="Y1158" i="2"/>
  <c r="Z1158" i="2" s="1"/>
  <c r="AA1158" i="2"/>
  <c r="Y1159" i="2"/>
  <c r="Z1159" i="2" s="1"/>
  <c r="AA1159" i="2"/>
  <c r="Y1160" i="2"/>
  <c r="Z1160" i="2" s="1"/>
  <c r="AA1160" i="2"/>
  <c r="Y1161" i="2"/>
  <c r="Z1161" i="2" s="1"/>
  <c r="AA1161" i="2"/>
  <c r="Y1162" i="2"/>
  <c r="Z1162" i="2" s="1"/>
  <c r="AA1162" i="2"/>
  <c r="Y1163" i="2"/>
  <c r="Z1163" i="2" s="1"/>
  <c r="AA1163" i="2"/>
  <c r="Y1164" i="2"/>
  <c r="Z1164" i="2" s="1"/>
  <c r="AA1164" i="2"/>
  <c r="Y1165" i="2"/>
  <c r="Z1165" i="2" s="1"/>
  <c r="AA1165" i="2"/>
  <c r="Y1166" i="2"/>
  <c r="Z1166" i="2" s="1"/>
  <c r="AA1166" i="2"/>
  <c r="Y1167" i="2"/>
  <c r="Z1167" i="2" s="1"/>
  <c r="AA1167" i="2"/>
  <c r="Y1168" i="2"/>
  <c r="Z1168" i="2" s="1"/>
  <c r="AA1168" i="2"/>
  <c r="Y1169" i="2"/>
  <c r="Z1169" i="2" s="1"/>
  <c r="AA1169" i="2"/>
  <c r="Y1170" i="2"/>
  <c r="Z1170" i="2" s="1"/>
  <c r="AA1170" i="2"/>
  <c r="Y1171" i="2"/>
  <c r="Z1171" i="2" s="1"/>
  <c r="AA1171" i="2"/>
  <c r="Y1172" i="2"/>
  <c r="Z1172" i="2" s="1"/>
  <c r="AA1172" i="2"/>
  <c r="Y1173" i="2"/>
  <c r="Z1173" i="2" s="1"/>
  <c r="AA1173" i="2"/>
  <c r="Y1174" i="2"/>
  <c r="Z1174" i="2" s="1"/>
  <c r="AA1174" i="2"/>
  <c r="Y1175" i="2"/>
  <c r="Z1175" i="2" s="1"/>
  <c r="AA1175" i="2"/>
  <c r="Y1176" i="2"/>
  <c r="Z1176" i="2" s="1"/>
  <c r="AA1176" i="2"/>
  <c r="Y1177" i="2"/>
  <c r="Z1177" i="2" s="1"/>
  <c r="AA1177" i="2"/>
  <c r="Y1178" i="2"/>
  <c r="Z1178" i="2" s="1"/>
  <c r="AA1178" i="2"/>
  <c r="Y1179" i="2"/>
  <c r="Z1179" i="2" s="1"/>
  <c r="AA1179" i="2"/>
  <c r="Y1180" i="2"/>
  <c r="Z1180" i="2" s="1"/>
  <c r="AA1180" i="2"/>
  <c r="Y1181" i="2"/>
  <c r="Z1181" i="2" s="1"/>
  <c r="AA1181" i="2"/>
  <c r="Y1182" i="2"/>
  <c r="Z1182" i="2" s="1"/>
  <c r="AA1182" i="2"/>
  <c r="Y1183" i="2"/>
  <c r="Z1183" i="2" s="1"/>
  <c r="AA1183" i="2"/>
  <c r="Y1184" i="2"/>
  <c r="Z1184" i="2" s="1"/>
  <c r="AA1184" i="2"/>
  <c r="Y1185" i="2"/>
  <c r="Z1185" i="2" s="1"/>
  <c r="AA1185" i="2"/>
  <c r="Y1186" i="2"/>
  <c r="Z1186" i="2"/>
  <c r="AA1186" i="2"/>
  <c r="Y1187" i="2"/>
  <c r="Z1187" i="2" s="1"/>
  <c r="AA1187" i="2"/>
  <c r="Y1188" i="2"/>
  <c r="Z1188" i="2" s="1"/>
  <c r="AA1188" i="2"/>
  <c r="Y1189" i="2"/>
  <c r="Z1189" i="2" s="1"/>
  <c r="AA1189" i="2"/>
  <c r="Y1190" i="2"/>
  <c r="Z1190" i="2" s="1"/>
  <c r="AA1190" i="2"/>
  <c r="Y1191" i="2"/>
  <c r="Z1191" i="2" s="1"/>
  <c r="AA1191" i="2"/>
  <c r="Y1192" i="2"/>
  <c r="Z1192" i="2" s="1"/>
  <c r="AA1192" i="2"/>
  <c r="Y1193" i="2"/>
  <c r="Z1193" i="2" s="1"/>
  <c r="AA1193" i="2"/>
  <c r="Y1194" i="2"/>
  <c r="Z1194" i="2" s="1"/>
  <c r="AA1194" i="2"/>
  <c r="Y1195" i="2"/>
  <c r="Z1195" i="2" s="1"/>
  <c r="AA1195" i="2"/>
  <c r="Y1196" i="2"/>
  <c r="Z1196" i="2" s="1"/>
  <c r="AA1196" i="2"/>
  <c r="Y1197" i="2"/>
  <c r="Z1197" i="2" s="1"/>
  <c r="AA1197" i="2"/>
  <c r="Y1198" i="2"/>
  <c r="Z1198" i="2" s="1"/>
  <c r="AA1198" i="2"/>
  <c r="Y1199" i="2"/>
  <c r="Z1199" i="2" s="1"/>
  <c r="AA1199" i="2"/>
  <c r="Y1200" i="2"/>
  <c r="Z1200" i="2" s="1"/>
  <c r="AA1200" i="2"/>
  <c r="Y1201" i="2"/>
  <c r="Z1201" i="2" s="1"/>
  <c r="AA1201" i="2"/>
  <c r="Y1202" i="2"/>
  <c r="Z1202" i="2" s="1"/>
  <c r="AA1202" i="2"/>
  <c r="Y1203" i="2"/>
  <c r="Z1203" i="2"/>
  <c r="AA1203" i="2"/>
  <c r="Y1204" i="2"/>
  <c r="Z1204" i="2" s="1"/>
  <c r="AA1204" i="2"/>
  <c r="Y1205" i="2"/>
  <c r="Z1205" i="2" s="1"/>
  <c r="AA1205" i="2"/>
  <c r="Y1206" i="2"/>
  <c r="Z1206" i="2"/>
  <c r="AA1206" i="2"/>
  <c r="Y1207" i="2"/>
  <c r="Z1207" i="2"/>
  <c r="AA1207" i="2"/>
  <c r="Y1208" i="2"/>
  <c r="Z1208" i="2" s="1"/>
  <c r="AA1208" i="2"/>
  <c r="Y1209" i="2"/>
  <c r="Z1209" i="2" s="1"/>
  <c r="AA1209" i="2"/>
  <c r="Y1210" i="2"/>
  <c r="Z1210" i="2"/>
  <c r="AA1210" i="2"/>
  <c r="Y1211" i="2"/>
  <c r="Z1211" i="2"/>
  <c r="AA1211" i="2"/>
  <c r="Y1212" i="2"/>
  <c r="Z1212" i="2" s="1"/>
  <c r="AA1212" i="2"/>
  <c r="Y1213" i="2"/>
  <c r="Z1213" i="2" s="1"/>
  <c r="AA1213" i="2"/>
  <c r="Y1214" i="2"/>
  <c r="Z1214" i="2"/>
  <c r="AA1214" i="2"/>
  <c r="Y1215" i="2"/>
  <c r="Z1215" i="2"/>
  <c r="AA1215" i="2"/>
  <c r="Y1216" i="2"/>
  <c r="Z1216" i="2" s="1"/>
  <c r="AA1216" i="2"/>
  <c r="Y1217" i="2"/>
  <c r="Z1217" i="2" s="1"/>
  <c r="AA1217" i="2"/>
  <c r="Y1218" i="2"/>
  <c r="Z1218" i="2"/>
  <c r="AA1218" i="2"/>
  <c r="Y1219" i="2"/>
  <c r="Z1219" i="2"/>
  <c r="AA1219" i="2"/>
  <c r="Y1220" i="2"/>
  <c r="Z1220" i="2" s="1"/>
  <c r="AA1220" i="2"/>
  <c r="Y1221" i="2"/>
  <c r="Z1221" i="2" s="1"/>
  <c r="AA1221" i="2"/>
  <c r="Y1222" i="2"/>
  <c r="Z1222" i="2"/>
  <c r="AA1222" i="2"/>
  <c r="Y1223" i="2"/>
  <c r="Z1223" i="2"/>
  <c r="AA1223" i="2"/>
  <c r="Y1224" i="2"/>
  <c r="Z1224" i="2" s="1"/>
  <c r="AA1224" i="2"/>
  <c r="Y1225" i="2"/>
  <c r="Z1225" i="2" s="1"/>
  <c r="AA1225" i="2"/>
  <c r="Y1226" i="2"/>
  <c r="Z1226" i="2"/>
  <c r="AA1226" i="2"/>
  <c r="Y1227" i="2"/>
  <c r="Z1227" i="2"/>
  <c r="AA1227" i="2"/>
  <c r="Y1228" i="2"/>
  <c r="Z1228" i="2" s="1"/>
  <c r="AA1228" i="2"/>
  <c r="Y1229" i="2"/>
  <c r="Z1229" i="2" s="1"/>
  <c r="AA1229" i="2"/>
  <c r="Y1230" i="2"/>
  <c r="Z1230" i="2" s="1"/>
  <c r="AA1230" i="2"/>
  <c r="Y1231" i="2"/>
  <c r="Z1231" i="2" s="1"/>
  <c r="AA1231" i="2"/>
  <c r="Y1232" i="2"/>
  <c r="Z1232" i="2" s="1"/>
  <c r="AA1232" i="2"/>
  <c r="Y1233" i="2"/>
  <c r="Z1233" i="2"/>
  <c r="AA1233" i="2"/>
  <c r="Y1234" i="2"/>
  <c r="Z1234" i="2"/>
  <c r="AA1234" i="2"/>
  <c r="Y1235" i="2"/>
  <c r="Z1235" i="2" s="1"/>
  <c r="AA1235" i="2"/>
  <c r="Y1236" i="2"/>
  <c r="Z1236" i="2" s="1"/>
  <c r="AA1236" i="2"/>
  <c r="Y1237" i="2"/>
  <c r="Z1237" i="2"/>
  <c r="AA1237" i="2"/>
  <c r="Y1238" i="2"/>
  <c r="Z1238" i="2"/>
  <c r="AA1238" i="2"/>
  <c r="Y1239" i="2"/>
  <c r="Z1239" i="2" s="1"/>
  <c r="AA1239" i="2"/>
  <c r="Y1240" i="2"/>
  <c r="Z1240" i="2" s="1"/>
  <c r="AA1240" i="2"/>
  <c r="Y1241" i="2"/>
  <c r="Z1241" i="2" s="1"/>
  <c r="AA1241" i="2"/>
  <c r="Y1242" i="2"/>
  <c r="Z1242" i="2" s="1"/>
  <c r="AA1242" i="2"/>
  <c r="Y1243" i="2"/>
  <c r="Z1243" i="2" s="1"/>
  <c r="AA1243" i="2"/>
  <c r="Y1244" i="2"/>
  <c r="Z1244" i="2" s="1"/>
  <c r="AA1244" i="2"/>
  <c r="Y1245" i="2"/>
  <c r="Z1245" i="2" s="1"/>
  <c r="AA1245" i="2"/>
  <c r="Y1246" i="2"/>
  <c r="Z1246" i="2" s="1"/>
  <c r="AA1246" i="2"/>
  <c r="Y1247" i="2"/>
  <c r="Z1247" i="2" s="1"/>
  <c r="AA1247" i="2"/>
  <c r="Y1248" i="2"/>
  <c r="Z1248" i="2" s="1"/>
  <c r="AA1248" i="2"/>
  <c r="Y1249" i="2"/>
  <c r="Z1249" i="2" s="1"/>
  <c r="AA1249" i="2"/>
  <c r="Y1250" i="2"/>
  <c r="Z1250" i="2" s="1"/>
  <c r="AA1250" i="2"/>
  <c r="Y1251" i="2"/>
  <c r="Z1251" i="2" s="1"/>
  <c r="AA1251" i="2"/>
  <c r="Y1252" i="2"/>
  <c r="Z1252" i="2" s="1"/>
  <c r="AA1252" i="2"/>
  <c r="Y1253" i="2"/>
  <c r="Z1253" i="2" s="1"/>
  <c r="AA1253" i="2"/>
  <c r="Y1254" i="2"/>
  <c r="Z1254" i="2" s="1"/>
  <c r="AA1254" i="2"/>
  <c r="Y1255" i="2"/>
  <c r="Z1255" i="2" s="1"/>
  <c r="AA1255" i="2"/>
  <c r="Y1256" i="2"/>
  <c r="Z1256" i="2" s="1"/>
  <c r="AA1256" i="2"/>
  <c r="Y1257" i="2"/>
  <c r="Z1257" i="2" s="1"/>
  <c r="AA1257" i="2"/>
  <c r="Y1258" i="2"/>
  <c r="Z1258" i="2" s="1"/>
  <c r="AA1258" i="2"/>
  <c r="Y1259" i="2"/>
  <c r="Z1259" i="2" s="1"/>
  <c r="AA1259" i="2"/>
  <c r="Y1260" i="2"/>
  <c r="Z1260" i="2" s="1"/>
  <c r="AA1260" i="2"/>
  <c r="Y1261" i="2"/>
  <c r="Z1261" i="2" s="1"/>
  <c r="AA1261" i="2"/>
  <c r="Y1262" i="2"/>
  <c r="Z1262" i="2" s="1"/>
  <c r="AA1262" i="2"/>
  <c r="Y1263" i="2"/>
  <c r="Z1263" i="2" s="1"/>
  <c r="AA1263" i="2"/>
  <c r="Y1264" i="2"/>
  <c r="Z1264" i="2" s="1"/>
  <c r="AA1264" i="2"/>
  <c r="Y1265" i="2"/>
  <c r="Z1265" i="2" s="1"/>
  <c r="AA1265" i="2"/>
  <c r="Y1266" i="2"/>
  <c r="Z1266" i="2" s="1"/>
  <c r="AA1266" i="2"/>
  <c r="Y1267" i="2"/>
  <c r="Z1267" i="2" s="1"/>
  <c r="AA1267" i="2"/>
  <c r="Y1268" i="2"/>
  <c r="Z1268" i="2" s="1"/>
  <c r="AA1268" i="2"/>
  <c r="Y1269" i="2"/>
  <c r="Z1269" i="2" s="1"/>
  <c r="AA1269" i="2"/>
  <c r="Y1270" i="2"/>
  <c r="Z1270" i="2" s="1"/>
  <c r="AA1270" i="2"/>
  <c r="Y1271" i="2"/>
  <c r="Z1271" i="2" s="1"/>
  <c r="AA1271" i="2"/>
  <c r="Y1272" i="2"/>
  <c r="Z1272" i="2" s="1"/>
  <c r="AA1272" i="2"/>
  <c r="Y1273" i="2"/>
  <c r="Z1273" i="2" s="1"/>
  <c r="AA1273" i="2"/>
  <c r="Y1274" i="2"/>
  <c r="Z1274" i="2" s="1"/>
  <c r="AA1274" i="2"/>
  <c r="Y1275" i="2"/>
  <c r="Z1275" i="2" s="1"/>
  <c r="AA1275" i="2"/>
  <c r="Y1276" i="2"/>
  <c r="Z1276" i="2" s="1"/>
  <c r="AA1276" i="2"/>
  <c r="Y1277" i="2"/>
  <c r="Z1277" i="2" s="1"/>
  <c r="AA1277" i="2"/>
  <c r="Y1278" i="2"/>
  <c r="Z1278" i="2" s="1"/>
  <c r="AA1278" i="2"/>
  <c r="Y1279" i="2"/>
  <c r="Z1279" i="2" s="1"/>
  <c r="AA1279" i="2"/>
  <c r="Y1280" i="2"/>
  <c r="Z1280" i="2" s="1"/>
  <c r="AA1280" i="2"/>
  <c r="Y1281" i="2"/>
  <c r="Z1281" i="2" s="1"/>
  <c r="AA1281" i="2"/>
  <c r="Y1282" i="2"/>
  <c r="Z1282" i="2" s="1"/>
  <c r="AA1282" i="2"/>
  <c r="Y1283" i="2"/>
  <c r="Z1283" i="2" s="1"/>
  <c r="AA1283" i="2"/>
  <c r="Y1284" i="2"/>
  <c r="Z1284" i="2" s="1"/>
  <c r="AA1284" i="2"/>
  <c r="Y1285" i="2"/>
  <c r="Z1285" i="2" s="1"/>
  <c r="AA1285" i="2"/>
  <c r="Y1286" i="2"/>
  <c r="Z1286" i="2" s="1"/>
  <c r="AA1286" i="2"/>
  <c r="Y1287" i="2"/>
  <c r="Z1287" i="2" s="1"/>
  <c r="AA1287" i="2"/>
  <c r="Y1288" i="2"/>
  <c r="Z1288" i="2" s="1"/>
  <c r="AA1288" i="2"/>
  <c r="Y1289" i="2"/>
  <c r="Z1289" i="2" s="1"/>
  <c r="AA1289" i="2"/>
  <c r="Y1290" i="2"/>
  <c r="Z1290" i="2" s="1"/>
  <c r="AA1290" i="2"/>
  <c r="Y1291" i="2"/>
  <c r="Z1291" i="2" s="1"/>
  <c r="AA1291" i="2"/>
  <c r="Y1292" i="2"/>
  <c r="Z1292" i="2" s="1"/>
  <c r="AA1292" i="2"/>
  <c r="Y1293" i="2"/>
  <c r="Z1293" i="2" s="1"/>
  <c r="AA1293" i="2"/>
  <c r="Y1294" i="2"/>
  <c r="Z1294" i="2" s="1"/>
  <c r="AA1294" i="2"/>
  <c r="Y1295" i="2"/>
  <c r="Z1295" i="2" s="1"/>
  <c r="AA1295" i="2"/>
  <c r="Y1296" i="2"/>
  <c r="Z1296" i="2" s="1"/>
  <c r="AA1296" i="2"/>
  <c r="Y1297" i="2"/>
  <c r="Z1297" i="2" s="1"/>
  <c r="AA1297" i="2"/>
  <c r="Y1298" i="2"/>
  <c r="Z1298" i="2" s="1"/>
  <c r="AA1298" i="2"/>
  <c r="Y1299" i="2"/>
  <c r="Z1299" i="2" s="1"/>
  <c r="AA1299" i="2"/>
  <c r="Y1300" i="2"/>
  <c r="Z1300" i="2" s="1"/>
  <c r="AA1300" i="2"/>
  <c r="Y1301" i="2"/>
  <c r="Z1301" i="2" s="1"/>
  <c r="AA1301" i="2"/>
  <c r="Y1302" i="2"/>
  <c r="Z1302" i="2" s="1"/>
  <c r="AA1302" i="2"/>
  <c r="Y1303" i="2"/>
  <c r="Z1303" i="2" s="1"/>
  <c r="AA1303" i="2"/>
  <c r="Y1304" i="2"/>
  <c r="Z1304" i="2" s="1"/>
  <c r="AA1304" i="2"/>
  <c r="Y1305" i="2"/>
  <c r="Z1305" i="2" s="1"/>
  <c r="AA1305" i="2"/>
  <c r="Y1306" i="2"/>
  <c r="Z1306" i="2" s="1"/>
  <c r="AA1306" i="2"/>
  <c r="Y1307" i="2"/>
  <c r="Z1307" i="2" s="1"/>
  <c r="AA1307" i="2"/>
  <c r="Y1308" i="2"/>
  <c r="Z1308" i="2" s="1"/>
  <c r="AA1308" i="2"/>
  <c r="Y1309" i="2"/>
  <c r="Z1309" i="2" s="1"/>
  <c r="AA1309" i="2"/>
  <c r="Y1310" i="2"/>
  <c r="Z1310" i="2" s="1"/>
  <c r="AA1310" i="2"/>
  <c r="Y1311" i="2"/>
  <c r="Z1311" i="2" s="1"/>
  <c r="AA1311" i="2"/>
  <c r="Y1312" i="2"/>
  <c r="Z1312" i="2" s="1"/>
  <c r="AA1312" i="2"/>
  <c r="Y1313" i="2"/>
  <c r="Z1313" i="2" s="1"/>
  <c r="AA1313" i="2"/>
  <c r="Y1314" i="2"/>
  <c r="Z1314" i="2" s="1"/>
  <c r="AA1314" i="2"/>
  <c r="Y1315" i="2"/>
  <c r="Z1315" i="2" s="1"/>
  <c r="AA1315" i="2"/>
  <c r="Y1316" i="2"/>
  <c r="Z1316" i="2" s="1"/>
  <c r="AA1316" i="2"/>
  <c r="Y1317" i="2"/>
  <c r="Z1317" i="2" s="1"/>
  <c r="AA1317" i="2"/>
  <c r="Y1318" i="2"/>
  <c r="Z1318" i="2" s="1"/>
  <c r="AA1318" i="2"/>
  <c r="Y1319" i="2"/>
  <c r="Z1319" i="2" s="1"/>
  <c r="AA1319" i="2"/>
  <c r="Y1320" i="2"/>
  <c r="Z1320" i="2" s="1"/>
  <c r="AA1320" i="2"/>
  <c r="Y1321" i="2"/>
  <c r="Z1321" i="2" s="1"/>
  <c r="AA1321" i="2"/>
  <c r="Y1322" i="2"/>
  <c r="Z1322" i="2" s="1"/>
  <c r="AA1322" i="2"/>
  <c r="Y1323" i="2"/>
  <c r="Z1323" i="2" s="1"/>
  <c r="AA1323" i="2"/>
  <c r="Y1324" i="2"/>
  <c r="Z1324" i="2" s="1"/>
  <c r="AA1324" i="2"/>
  <c r="Y1325" i="2"/>
  <c r="Z1325" i="2" s="1"/>
  <c r="AA1325" i="2"/>
  <c r="Y1326" i="2"/>
  <c r="Z1326" i="2" s="1"/>
  <c r="AA1326" i="2"/>
  <c r="Y1327" i="2"/>
  <c r="Z1327" i="2" s="1"/>
  <c r="AA1327" i="2"/>
  <c r="Y1328" i="2"/>
  <c r="Z1328" i="2" s="1"/>
  <c r="AA1328" i="2"/>
  <c r="Y1329" i="2"/>
  <c r="Z1329" i="2" s="1"/>
  <c r="AA1329" i="2"/>
  <c r="Y1330" i="2"/>
  <c r="Z1330" i="2" s="1"/>
  <c r="AA1330" i="2"/>
  <c r="Y1331" i="2"/>
  <c r="Z1331" i="2" s="1"/>
  <c r="AA1331" i="2"/>
  <c r="Y1332" i="2"/>
  <c r="Z1332" i="2" s="1"/>
  <c r="AA1332" i="2"/>
  <c r="Y1333" i="2"/>
  <c r="Z1333" i="2" s="1"/>
  <c r="AA1333" i="2"/>
  <c r="Y1334" i="2"/>
  <c r="Z1334" i="2" s="1"/>
  <c r="AA1334" i="2"/>
  <c r="Y1335" i="2"/>
  <c r="Z1335" i="2" s="1"/>
  <c r="Y1336" i="2"/>
  <c r="Z1336" i="2" s="1"/>
  <c r="Y1337" i="2"/>
  <c r="Z1337" i="2" s="1"/>
  <c r="Y1338" i="2"/>
  <c r="Z1338" i="2" s="1"/>
  <c r="Y1339" i="2"/>
  <c r="Z1339" i="2" s="1"/>
  <c r="Y1340" i="2"/>
  <c r="Z1340" i="2" s="1"/>
  <c r="Y1341" i="2"/>
  <c r="Z1341" i="2" s="1"/>
  <c r="Y1342" i="2"/>
  <c r="Z1342" i="2" s="1"/>
  <c r="Y1343" i="2"/>
  <c r="Z1343" i="2" s="1"/>
  <c r="Y1344" i="2"/>
  <c r="Z1344" i="2" s="1"/>
  <c r="Y1345" i="2"/>
  <c r="Z1345" i="2" s="1"/>
  <c r="Y1346" i="2"/>
  <c r="Z1346" i="2" s="1"/>
  <c r="Y1347" i="2"/>
  <c r="Z1347" i="2" s="1"/>
  <c r="Y1348" i="2"/>
  <c r="Z1348" i="2" s="1"/>
  <c r="Y1349" i="2"/>
  <c r="Z1349" i="2" s="1"/>
  <c r="Y1350" i="2"/>
  <c r="Z1350" i="2" s="1"/>
  <c r="Y1351" i="2"/>
  <c r="Z1351" i="2" s="1"/>
  <c r="Y1352" i="2"/>
  <c r="Z1352" i="2" s="1"/>
  <c r="Y1353" i="2"/>
  <c r="Z1353" i="2" s="1"/>
  <c r="Y1354" i="2"/>
  <c r="Z1354" i="2" s="1"/>
  <c r="Y1355" i="2"/>
  <c r="Z1355" i="2" s="1"/>
  <c r="Y1356" i="2"/>
  <c r="Z1356" i="2" s="1"/>
  <c r="Y1357" i="2"/>
  <c r="Z1357" i="2" s="1"/>
  <c r="Y1358" i="2"/>
  <c r="Z1358" i="2" s="1"/>
  <c r="Y1359" i="2"/>
  <c r="Z1359" i="2" s="1"/>
  <c r="Y1360" i="2"/>
  <c r="Z1360" i="2" s="1"/>
  <c r="Y1361" i="2"/>
  <c r="Z1361" i="2" s="1"/>
  <c r="Y1362" i="2"/>
  <c r="Z1362" i="2" s="1"/>
  <c r="Y1363" i="2"/>
  <c r="Z1363" i="2" s="1"/>
  <c r="Y1364" i="2"/>
  <c r="Z1364" i="2" s="1"/>
  <c r="Y1365" i="2"/>
  <c r="Z1365" i="2" s="1"/>
  <c r="Y1366" i="2"/>
  <c r="Z1366" i="2" s="1"/>
  <c r="F1108" i="2"/>
  <c r="G1108" i="2"/>
  <c r="H1108" i="2"/>
  <c r="F1109" i="2"/>
  <c r="G1109" i="2"/>
  <c r="H1109" i="2"/>
  <c r="F1110" i="2"/>
  <c r="G1110" i="2"/>
  <c r="H1110" i="2"/>
  <c r="F1111" i="2"/>
  <c r="G1111" i="2"/>
  <c r="H1111" i="2"/>
  <c r="F1112" i="2"/>
  <c r="G1112" i="2"/>
  <c r="H1112" i="2"/>
  <c r="F1113" i="2"/>
  <c r="G1113" i="2"/>
  <c r="H1113" i="2"/>
  <c r="F1114" i="2"/>
  <c r="G1114" i="2"/>
  <c r="H1114" i="2"/>
  <c r="F1115" i="2"/>
  <c r="G1115" i="2"/>
  <c r="H1115" i="2"/>
  <c r="F1116" i="2"/>
  <c r="G1116" i="2"/>
  <c r="H1116" i="2"/>
  <c r="F1117" i="2"/>
  <c r="G1117" i="2"/>
  <c r="H1117" i="2"/>
  <c r="F1118" i="2"/>
  <c r="G1118" i="2"/>
  <c r="H1118" i="2"/>
  <c r="F1119" i="2"/>
  <c r="G1119" i="2"/>
  <c r="H1119" i="2"/>
  <c r="F1120" i="2"/>
  <c r="G1120" i="2"/>
  <c r="H1120" i="2"/>
  <c r="F1121" i="2"/>
  <c r="G1121" i="2"/>
  <c r="H1121" i="2"/>
  <c r="F1122" i="2"/>
  <c r="G1122" i="2"/>
  <c r="H1122" i="2"/>
  <c r="F1123" i="2"/>
  <c r="G1123" i="2"/>
  <c r="H1123" i="2"/>
  <c r="F1124" i="2"/>
  <c r="G1124" i="2"/>
  <c r="H1124" i="2"/>
  <c r="F1125" i="2"/>
  <c r="G1125" i="2"/>
  <c r="H1125" i="2"/>
  <c r="F1126" i="2"/>
  <c r="G1126" i="2"/>
  <c r="H1126" i="2"/>
  <c r="F1127" i="2"/>
  <c r="G1127" i="2"/>
  <c r="H1127" i="2"/>
  <c r="F1128" i="2"/>
  <c r="G1128" i="2"/>
  <c r="H1128" i="2"/>
  <c r="F1129" i="2"/>
  <c r="G1129" i="2"/>
  <c r="H1129" i="2"/>
  <c r="F1130" i="2"/>
  <c r="G1130" i="2"/>
  <c r="H1130" i="2"/>
  <c r="F1131" i="2"/>
  <c r="G1131" i="2"/>
  <c r="H1131" i="2"/>
  <c r="F1132" i="2"/>
  <c r="G1132" i="2"/>
  <c r="H1132" i="2"/>
  <c r="F1133" i="2"/>
  <c r="G1133" i="2"/>
  <c r="H1133" i="2"/>
  <c r="F1134" i="2"/>
  <c r="G1134" i="2"/>
  <c r="H1134" i="2"/>
  <c r="F1135" i="2"/>
  <c r="G1135" i="2"/>
  <c r="H1135" i="2"/>
  <c r="F1136" i="2"/>
  <c r="G1136" i="2"/>
  <c r="H1136" i="2"/>
  <c r="F1137" i="2"/>
  <c r="G1137" i="2"/>
  <c r="H1137" i="2"/>
  <c r="F1138" i="2"/>
  <c r="G1138" i="2"/>
  <c r="H1138" i="2"/>
  <c r="F1139" i="2"/>
  <c r="G1139" i="2"/>
  <c r="H1139" i="2"/>
  <c r="F1140" i="2"/>
  <c r="G1140" i="2"/>
  <c r="H1140" i="2"/>
  <c r="F1141" i="2"/>
  <c r="G1141" i="2"/>
  <c r="H1141" i="2"/>
  <c r="F1142" i="2"/>
  <c r="G1142" i="2"/>
  <c r="H1142" i="2"/>
  <c r="F1143" i="2"/>
  <c r="G1143" i="2"/>
  <c r="H1143" i="2"/>
  <c r="F1144" i="2"/>
  <c r="G1144" i="2"/>
  <c r="H1144" i="2"/>
  <c r="F1145" i="2"/>
  <c r="G1145" i="2"/>
  <c r="H1145" i="2"/>
  <c r="F1146" i="2"/>
  <c r="G1146" i="2"/>
  <c r="H1146" i="2"/>
  <c r="F1147" i="2"/>
  <c r="G1147" i="2"/>
  <c r="H1147" i="2"/>
  <c r="F1148" i="2"/>
  <c r="G1148" i="2"/>
  <c r="H1148" i="2"/>
  <c r="F1149" i="2"/>
  <c r="G1149" i="2"/>
  <c r="H1149" i="2"/>
  <c r="F1150" i="2"/>
  <c r="G1150" i="2"/>
  <c r="H1150" i="2"/>
  <c r="F1151" i="2"/>
  <c r="G1151" i="2"/>
  <c r="H1151" i="2"/>
  <c r="F1152" i="2"/>
  <c r="G1152" i="2"/>
  <c r="H1152" i="2"/>
  <c r="F1153" i="2"/>
  <c r="G1153" i="2"/>
  <c r="H1153" i="2"/>
  <c r="F1154" i="2"/>
  <c r="G1154" i="2"/>
  <c r="H1154" i="2"/>
  <c r="F1155" i="2"/>
  <c r="G1155" i="2"/>
  <c r="H1155" i="2"/>
  <c r="F1156" i="2"/>
  <c r="G1156" i="2"/>
  <c r="H1156" i="2"/>
  <c r="F1157" i="2"/>
  <c r="G1157" i="2"/>
  <c r="H1157" i="2"/>
  <c r="F1158" i="2"/>
  <c r="G1158" i="2"/>
  <c r="H1158" i="2"/>
  <c r="F1159" i="2"/>
  <c r="G1159" i="2"/>
  <c r="H1159" i="2"/>
  <c r="F1160" i="2"/>
  <c r="G1160" i="2"/>
  <c r="H1160" i="2"/>
  <c r="F1161" i="2"/>
  <c r="G1161" i="2"/>
  <c r="H1161" i="2"/>
  <c r="F1162" i="2"/>
  <c r="G1162" i="2"/>
  <c r="H1162" i="2"/>
  <c r="F1163" i="2"/>
  <c r="G1163" i="2"/>
  <c r="H1163" i="2"/>
  <c r="F1164" i="2"/>
  <c r="G1164" i="2"/>
  <c r="H1164" i="2"/>
  <c r="F1165" i="2"/>
  <c r="G1165" i="2"/>
  <c r="H1165" i="2"/>
  <c r="F1166" i="2"/>
  <c r="G1166" i="2"/>
  <c r="H1166" i="2"/>
  <c r="F1167" i="2"/>
  <c r="G1167" i="2"/>
  <c r="H1167" i="2"/>
  <c r="F1168" i="2"/>
  <c r="G1168" i="2"/>
  <c r="H1168" i="2"/>
  <c r="F1169" i="2"/>
  <c r="G1169" i="2"/>
  <c r="H1169" i="2"/>
  <c r="F1170" i="2"/>
  <c r="G1170" i="2"/>
  <c r="H1170" i="2"/>
  <c r="F1171" i="2"/>
  <c r="G1171" i="2"/>
  <c r="H1171" i="2"/>
  <c r="F1172" i="2"/>
  <c r="G1172" i="2"/>
  <c r="H1172" i="2"/>
  <c r="F1173" i="2"/>
  <c r="G1173" i="2"/>
  <c r="H1173" i="2"/>
  <c r="F1174" i="2"/>
  <c r="G1174" i="2"/>
  <c r="H1174" i="2"/>
  <c r="F1175" i="2"/>
  <c r="G1175" i="2"/>
  <c r="H1175" i="2"/>
  <c r="F1176" i="2"/>
  <c r="G1176" i="2"/>
  <c r="H1176" i="2"/>
  <c r="F1177" i="2"/>
  <c r="G1177" i="2"/>
  <c r="H1177" i="2"/>
  <c r="F1178" i="2"/>
  <c r="G1178" i="2"/>
  <c r="H1178" i="2"/>
  <c r="F1179" i="2"/>
  <c r="G1179" i="2"/>
  <c r="H1179" i="2"/>
  <c r="F1180" i="2"/>
  <c r="G1180" i="2"/>
  <c r="H1180" i="2"/>
  <c r="F1181" i="2"/>
  <c r="G1181" i="2"/>
  <c r="H1181" i="2"/>
  <c r="F1182" i="2"/>
  <c r="G1182" i="2"/>
  <c r="H1182" i="2"/>
  <c r="F1183" i="2"/>
  <c r="G1183" i="2"/>
  <c r="H1183" i="2"/>
  <c r="F1184" i="2"/>
  <c r="G1184" i="2"/>
  <c r="H1184" i="2"/>
  <c r="F1185" i="2"/>
  <c r="G1185" i="2"/>
  <c r="H1185" i="2"/>
  <c r="F1186" i="2"/>
  <c r="G1186" i="2"/>
  <c r="H1186" i="2"/>
  <c r="F1187" i="2"/>
  <c r="G1187" i="2"/>
  <c r="H1187" i="2"/>
  <c r="F1188" i="2"/>
  <c r="G1188" i="2"/>
  <c r="H1188" i="2"/>
  <c r="F1189" i="2"/>
  <c r="G1189" i="2"/>
  <c r="H1189" i="2"/>
  <c r="F1190" i="2"/>
  <c r="G1190" i="2"/>
  <c r="H1190" i="2"/>
  <c r="F1191" i="2"/>
  <c r="G1191" i="2"/>
  <c r="H1191" i="2"/>
  <c r="F1192" i="2"/>
  <c r="G1192" i="2"/>
  <c r="H1192" i="2"/>
  <c r="F1193" i="2"/>
  <c r="G1193" i="2"/>
  <c r="H1193" i="2"/>
  <c r="F1194" i="2"/>
  <c r="G1194" i="2"/>
  <c r="H1194" i="2"/>
  <c r="F1195" i="2"/>
  <c r="G1195" i="2"/>
  <c r="H1195" i="2"/>
  <c r="F1196" i="2"/>
  <c r="G1196" i="2"/>
  <c r="H1196" i="2"/>
  <c r="F1197" i="2"/>
  <c r="G1197" i="2"/>
  <c r="H1197" i="2"/>
  <c r="F1198" i="2"/>
  <c r="G1198" i="2"/>
  <c r="H1198" i="2"/>
  <c r="F1199" i="2"/>
  <c r="G1199" i="2"/>
  <c r="H1199" i="2"/>
  <c r="F1200" i="2"/>
  <c r="G1200" i="2"/>
  <c r="H1200" i="2"/>
  <c r="F1201" i="2"/>
  <c r="G1201" i="2"/>
  <c r="H1201" i="2"/>
  <c r="F1202" i="2"/>
  <c r="G1202" i="2"/>
  <c r="H1202" i="2"/>
  <c r="F1203" i="2"/>
  <c r="G1203" i="2"/>
  <c r="H1203" i="2"/>
  <c r="F1204" i="2"/>
  <c r="G1204" i="2"/>
  <c r="H1204" i="2"/>
  <c r="F1205" i="2"/>
  <c r="G1205" i="2"/>
  <c r="H1205" i="2"/>
  <c r="F1206" i="2"/>
  <c r="G1206" i="2"/>
  <c r="H1206" i="2"/>
  <c r="F1207" i="2"/>
  <c r="G1207" i="2"/>
  <c r="H1207" i="2"/>
  <c r="F1208" i="2"/>
  <c r="G1208" i="2"/>
  <c r="H1208" i="2"/>
  <c r="F1209" i="2"/>
  <c r="G1209" i="2"/>
  <c r="H1209" i="2"/>
  <c r="F1210" i="2"/>
  <c r="G1210" i="2"/>
  <c r="H1210" i="2"/>
  <c r="F1211" i="2"/>
  <c r="G1211" i="2"/>
  <c r="H1211" i="2"/>
  <c r="F1212" i="2"/>
  <c r="G1212" i="2"/>
  <c r="H1212" i="2"/>
  <c r="F1213" i="2"/>
  <c r="G1213" i="2"/>
  <c r="H1213" i="2"/>
  <c r="F1214" i="2"/>
  <c r="G1214" i="2"/>
  <c r="H1214" i="2"/>
  <c r="F1215" i="2"/>
  <c r="G1215" i="2"/>
  <c r="H1215" i="2"/>
  <c r="F1216" i="2"/>
  <c r="G1216" i="2"/>
  <c r="H1216" i="2"/>
  <c r="F1217" i="2"/>
  <c r="G1217" i="2"/>
  <c r="H1217" i="2"/>
  <c r="F1218" i="2"/>
  <c r="G1218" i="2"/>
  <c r="H1218" i="2"/>
  <c r="F1219" i="2"/>
  <c r="G1219" i="2"/>
  <c r="H1219" i="2"/>
  <c r="F1220" i="2"/>
  <c r="G1220" i="2"/>
  <c r="H1220" i="2"/>
  <c r="F1221" i="2"/>
  <c r="G1221" i="2"/>
  <c r="H1221" i="2"/>
  <c r="F1222" i="2"/>
  <c r="G1222" i="2"/>
  <c r="H1222" i="2"/>
  <c r="F1223" i="2"/>
  <c r="G1223" i="2"/>
  <c r="H1223" i="2"/>
  <c r="F1224" i="2"/>
  <c r="G1224" i="2"/>
  <c r="H1224" i="2"/>
  <c r="F1225" i="2"/>
  <c r="G1225" i="2"/>
  <c r="H1225" i="2"/>
  <c r="F1226" i="2"/>
  <c r="G1226" i="2"/>
  <c r="H1226" i="2"/>
  <c r="F1227" i="2"/>
  <c r="G1227" i="2"/>
  <c r="H1227" i="2"/>
  <c r="F1228" i="2"/>
  <c r="G1228" i="2"/>
  <c r="H1228" i="2"/>
  <c r="F1229" i="2"/>
  <c r="G1229" i="2"/>
  <c r="H1229" i="2"/>
  <c r="F1230" i="2"/>
  <c r="G1230" i="2"/>
  <c r="H1230" i="2"/>
  <c r="F1231" i="2"/>
  <c r="G1231" i="2"/>
  <c r="H1231" i="2"/>
  <c r="F1232" i="2"/>
  <c r="G1232" i="2"/>
  <c r="H1232" i="2"/>
  <c r="F1233" i="2"/>
  <c r="G1233" i="2"/>
  <c r="H1233" i="2"/>
  <c r="F1234" i="2"/>
  <c r="G1234" i="2"/>
  <c r="H1234" i="2"/>
  <c r="F1235" i="2"/>
  <c r="G1235" i="2"/>
  <c r="H1235" i="2"/>
  <c r="F1236" i="2"/>
  <c r="G1236" i="2"/>
  <c r="H1236" i="2"/>
  <c r="F1237" i="2"/>
  <c r="G1237" i="2"/>
  <c r="H1237" i="2"/>
  <c r="F1238" i="2"/>
  <c r="G1238" i="2"/>
  <c r="H1238" i="2"/>
  <c r="F1239" i="2"/>
  <c r="G1239" i="2"/>
  <c r="H1239" i="2"/>
  <c r="F1240" i="2"/>
  <c r="G1240" i="2"/>
  <c r="H1240" i="2"/>
  <c r="F1241" i="2"/>
  <c r="G1241" i="2"/>
  <c r="H1241" i="2"/>
  <c r="F1242" i="2"/>
  <c r="G1242" i="2"/>
  <c r="H1242" i="2"/>
  <c r="F1243" i="2"/>
  <c r="G1243" i="2"/>
  <c r="H1243" i="2"/>
  <c r="F1244" i="2"/>
  <c r="G1244" i="2"/>
  <c r="H1244" i="2"/>
  <c r="F1245" i="2"/>
  <c r="G1245" i="2"/>
  <c r="H1245" i="2"/>
  <c r="F1246" i="2"/>
  <c r="G1246" i="2"/>
  <c r="H1246" i="2"/>
  <c r="F1247" i="2"/>
  <c r="G1247" i="2"/>
  <c r="H1247" i="2"/>
  <c r="F1248" i="2"/>
  <c r="G1248" i="2"/>
  <c r="H1248" i="2"/>
  <c r="F1249" i="2"/>
  <c r="G1249" i="2"/>
  <c r="H1249" i="2"/>
  <c r="F1250" i="2"/>
  <c r="G1250" i="2"/>
  <c r="H1250" i="2"/>
  <c r="F1251" i="2"/>
  <c r="G1251" i="2"/>
  <c r="H1251" i="2"/>
  <c r="F1252" i="2"/>
  <c r="G1252" i="2"/>
  <c r="H1252" i="2"/>
  <c r="F1253" i="2"/>
  <c r="G1253" i="2"/>
  <c r="H1253" i="2"/>
  <c r="F1254" i="2"/>
  <c r="G1254" i="2"/>
  <c r="H1254" i="2"/>
  <c r="F1255" i="2"/>
  <c r="G1255" i="2"/>
  <c r="H1255" i="2"/>
  <c r="F1256" i="2"/>
  <c r="G1256" i="2"/>
  <c r="H1256" i="2"/>
  <c r="F1257" i="2"/>
  <c r="G1257" i="2"/>
  <c r="H1257" i="2"/>
  <c r="F1258" i="2"/>
  <c r="G1258" i="2"/>
  <c r="H1258" i="2"/>
  <c r="F1259" i="2"/>
  <c r="G1259" i="2"/>
  <c r="H1259" i="2"/>
  <c r="F1260" i="2"/>
  <c r="G1260" i="2"/>
  <c r="H1260" i="2"/>
  <c r="F1261" i="2"/>
  <c r="G1261" i="2"/>
  <c r="H1261" i="2"/>
  <c r="F1262" i="2"/>
  <c r="G1262" i="2"/>
  <c r="H1262" i="2"/>
  <c r="F1263" i="2"/>
  <c r="G1263" i="2"/>
  <c r="H1263" i="2"/>
  <c r="F1264" i="2"/>
  <c r="G1264" i="2"/>
  <c r="H1264" i="2"/>
  <c r="F1265" i="2"/>
  <c r="G1265" i="2"/>
  <c r="H1265" i="2"/>
  <c r="F1266" i="2"/>
  <c r="G1266" i="2"/>
  <c r="H1266" i="2"/>
  <c r="F1267" i="2"/>
  <c r="G1267" i="2"/>
  <c r="H1267" i="2"/>
  <c r="F1268" i="2"/>
  <c r="G1268" i="2"/>
  <c r="H1268" i="2"/>
  <c r="F1269" i="2"/>
  <c r="G1269" i="2"/>
  <c r="H1269" i="2"/>
  <c r="F1270" i="2"/>
  <c r="G1270" i="2"/>
  <c r="H1270" i="2"/>
  <c r="F1271" i="2"/>
  <c r="G1271" i="2"/>
  <c r="H1271" i="2"/>
  <c r="F1272" i="2"/>
  <c r="G1272" i="2"/>
  <c r="H1272" i="2"/>
  <c r="F1273" i="2"/>
  <c r="G1273" i="2"/>
  <c r="H1273" i="2"/>
  <c r="F1274" i="2"/>
  <c r="G1274" i="2"/>
  <c r="H1274" i="2"/>
  <c r="F1275" i="2"/>
  <c r="G1275" i="2"/>
  <c r="H1275" i="2"/>
  <c r="F1276" i="2"/>
  <c r="G1276" i="2"/>
  <c r="H1276" i="2"/>
  <c r="F1277" i="2"/>
  <c r="G1277" i="2"/>
  <c r="H1277" i="2"/>
  <c r="F1278" i="2"/>
  <c r="G1278" i="2"/>
  <c r="H1278" i="2"/>
  <c r="F1279" i="2"/>
  <c r="G1279" i="2"/>
  <c r="H1279" i="2"/>
  <c r="F1280" i="2"/>
  <c r="G1280" i="2"/>
  <c r="H1280" i="2"/>
  <c r="F1281" i="2"/>
  <c r="G1281" i="2"/>
  <c r="H1281" i="2"/>
  <c r="F1282" i="2"/>
  <c r="G1282" i="2"/>
  <c r="H1282" i="2"/>
  <c r="F1283" i="2"/>
  <c r="G1283" i="2"/>
  <c r="H1283" i="2"/>
  <c r="F1284" i="2"/>
  <c r="G1284" i="2"/>
  <c r="H1284" i="2"/>
  <c r="F1285" i="2"/>
  <c r="G1285" i="2"/>
  <c r="H1285" i="2"/>
  <c r="F1286" i="2"/>
  <c r="G1286" i="2"/>
  <c r="H1286" i="2"/>
  <c r="F1287" i="2"/>
  <c r="G1287" i="2"/>
  <c r="H1287" i="2"/>
  <c r="F1288" i="2"/>
  <c r="G1288" i="2"/>
  <c r="H1288" i="2"/>
  <c r="F1289" i="2"/>
  <c r="G1289" i="2"/>
  <c r="H1289" i="2"/>
  <c r="F1290" i="2"/>
  <c r="G1290" i="2"/>
  <c r="H1290" i="2"/>
  <c r="F1291" i="2"/>
  <c r="G1291" i="2"/>
  <c r="H1291" i="2"/>
  <c r="F1292" i="2"/>
  <c r="G1292" i="2"/>
  <c r="H1292" i="2"/>
  <c r="F1293" i="2"/>
  <c r="G1293" i="2"/>
  <c r="H1293" i="2"/>
  <c r="F1294" i="2"/>
  <c r="G1294" i="2"/>
  <c r="H1294" i="2"/>
  <c r="F1295" i="2"/>
  <c r="G1295" i="2"/>
  <c r="H1295" i="2"/>
  <c r="F1296" i="2"/>
  <c r="G1296" i="2"/>
  <c r="H1296" i="2"/>
  <c r="F1297" i="2"/>
  <c r="G1297" i="2"/>
  <c r="H1297" i="2"/>
  <c r="F1298" i="2"/>
  <c r="G1298" i="2"/>
  <c r="H1298" i="2"/>
  <c r="F1299" i="2"/>
  <c r="G1299" i="2"/>
  <c r="H1299" i="2"/>
  <c r="F1300" i="2"/>
  <c r="G1300" i="2"/>
  <c r="H1300" i="2"/>
  <c r="F1301" i="2"/>
  <c r="G1301" i="2"/>
  <c r="H1301" i="2"/>
  <c r="F1302" i="2"/>
  <c r="G1302" i="2"/>
  <c r="H1302" i="2"/>
  <c r="F1303" i="2"/>
  <c r="G1303" i="2"/>
  <c r="H1303" i="2"/>
  <c r="F1304" i="2"/>
  <c r="G1304" i="2"/>
  <c r="H1304" i="2"/>
  <c r="F1305" i="2"/>
  <c r="G1305" i="2"/>
  <c r="H1305" i="2"/>
  <c r="F1306" i="2"/>
  <c r="G1306" i="2"/>
  <c r="H1306" i="2"/>
  <c r="F1307" i="2"/>
  <c r="G1307" i="2"/>
  <c r="H1307" i="2"/>
  <c r="F1308" i="2"/>
  <c r="G1308" i="2"/>
  <c r="H1308" i="2"/>
  <c r="F1309" i="2"/>
  <c r="G1309" i="2"/>
  <c r="H1309" i="2"/>
  <c r="F1310" i="2"/>
  <c r="G1310" i="2"/>
  <c r="H1310" i="2"/>
  <c r="F1311" i="2"/>
  <c r="G1311" i="2"/>
  <c r="H1311" i="2"/>
  <c r="F1312" i="2"/>
  <c r="G1312" i="2"/>
  <c r="H1312" i="2"/>
  <c r="F1313" i="2"/>
  <c r="G1313" i="2"/>
  <c r="H1313" i="2"/>
  <c r="F1314" i="2"/>
  <c r="G1314" i="2"/>
  <c r="H1314" i="2"/>
  <c r="F1315" i="2"/>
  <c r="G1315" i="2"/>
  <c r="H1315" i="2"/>
  <c r="F1316" i="2"/>
  <c r="G1316" i="2"/>
  <c r="H1316" i="2"/>
  <c r="F1317" i="2"/>
  <c r="G1317" i="2"/>
  <c r="H1317" i="2"/>
  <c r="F1318" i="2"/>
  <c r="G1318" i="2"/>
  <c r="H1318" i="2"/>
  <c r="F1319" i="2"/>
  <c r="G1319" i="2"/>
  <c r="H1319" i="2"/>
  <c r="F1320" i="2"/>
  <c r="G1320" i="2"/>
  <c r="H1320" i="2"/>
  <c r="F1321" i="2"/>
  <c r="G1321" i="2"/>
  <c r="H1321" i="2"/>
  <c r="F1322" i="2"/>
  <c r="G1322" i="2"/>
  <c r="H1322" i="2"/>
  <c r="F1323" i="2"/>
  <c r="G1323" i="2"/>
  <c r="H1323" i="2"/>
  <c r="F1324" i="2"/>
  <c r="G1324" i="2"/>
  <c r="H1324" i="2"/>
  <c r="F1325" i="2"/>
  <c r="G1325" i="2"/>
  <c r="H1325" i="2"/>
  <c r="F1326" i="2"/>
  <c r="G1326" i="2"/>
  <c r="H1326" i="2"/>
  <c r="F1327" i="2"/>
  <c r="G1327" i="2"/>
  <c r="H1327" i="2"/>
  <c r="F1328" i="2"/>
  <c r="G1328" i="2"/>
  <c r="H1328" i="2"/>
  <c r="F1329" i="2"/>
  <c r="G1329" i="2"/>
  <c r="H1329" i="2"/>
  <c r="F1330" i="2"/>
  <c r="G1330" i="2"/>
  <c r="H1330" i="2"/>
  <c r="F1331" i="2"/>
  <c r="G1331" i="2"/>
  <c r="H1331" i="2"/>
  <c r="F1332" i="2"/>
  <c r="G1332" i="2"/>
  <c r="H1332" i="2"/>
  <c r="F1333" i="2"/>
  <c r="G1333" i="2"/>
  <c r="H1333" i="2"/>
  <c r="F1334" i="2"/>
  <c r="G1334" i="2"/>
  <c r="H1334" i="2"/>
  <c r="F1335" i="2"/>
  <c r="G1335" i="2"/>
  <c r="H1335" i="2"/>
  <c r="F1336" i="2"/>
  <c r="G1336" i="2"/>
  <c r="H1336" i="2"/>
  <c r="F1337" i="2"/>
  <c r="G1337" i="2"/>
  <c r="H1337" i="2"/>
  <c r="F1338" i="2"/>
  <c r="G1338" i="2"/>
  <c r="H1338" i="2"/>
  <c r="F1339" i="2"/>
  <c r="G1339" i="2"/>
  <c r="H1339" i="2"/>
  <c r="F1340" i="2"/>
  <c r="G1340" i="2"/>
  <c r="H1340" i="2"/>
  <c r="F1341" i="2"/>
  <c r="G1341" i="2"/>
  <c r="H1341" i="2"/>
  <c r="F1342" i="2"/>
  <c r="G1342" i="2"/>
  <c r="H1342" i="2"/>
  <c r="F1343" i="2"/>
  <c r="G1343" i="2"/>
  <c r="H1343" i="2"/>
  <c r="F1344" i="2"/>
  <c r="G1344" i="2"/>
  <c r="H1344" i="2"/>
  <c r="F1345" i="2"/>
  <c r="G1345" i="2"/>
  <c r="H1345" i="2"/>
  <c r="F1346" i="2"/>
  <c r="G1346" i="2"/>
  <c r="H1346" i="2"/>
  <c r="F1347" i="2"/>
  <c r="G1347" i="2"/>
  <c r="H1347" i="2"/>
  <c r="F1348" i="2"/>
  <c r="G1348" i="2"/>
  <c r="H1348" i="2"/>
  <c r="F1349" i="2"/>
  <c r="G1349" i="2"/>
  <c r="H1349" i="2"/>
  <c r="F1350" i="2"/>
  <c r="G1350" i="2"/>
  <c r="H1350" i="2"/>
  <c r="F1351" i="2"/>
  <c r="G1351" i="2"/>
  <c r="H1351" i="2"/>
  <c r="F1352" i="2"/>
  <c r="G1352" i="2"/>
  <c r="H1352" i="2"/>
  <c r="F1353" i="2"/>
  <c r="G1353" i="2"/>
  <c r="H1353" i="2"/>
  <c r="F1354" i="2"/>
  <c r="G1354" i="2"/>
  <c r="H1354" i="2"/>
  <c r="F1355" i="2"/>
  <c r="G1355" i="2"/>
  <c r="H1355" i="2"/>
  <c r="F1356" i="2"/>
  <c r="G1356" i="2"/>
  <c r="H1356" i="2"/>
  <c r="F1357" i="2"/>
  <c r="G1357" i="2"/>
  <c r="H1357" i="2"/>
  <c r="F1358" i="2"/>
  <c r="G1358" i="2"/>
  <c r="H1358" i="2"/>
  <c r="F1359" i="2"/>
  <c r="G1359" i="2"/>
  <c r="H1359" i="2"/>
  <c r="F1360" i="2"/>
  <c r="G1360" i="2"/>
  <c r="H1360" i="2"/>
  <c r="F1361" i="2"/>
  <c r="G1361" i="2"/>
  <c r="H1361" i="2"/>
  <c r="F1362" i="2"/>
  <c r="G1362" i="2"/>
  <c r="H1362" i="2"/>
  <c r="F1363" i="2"/>
  <c r="G1363" i="2"/>
  <c r="H1363" i="2"/>
  <c r="F1364" i="2"/>
  <c r="G1364" i="2"/>
  <c r="H1364" i="2"/>
  <c r="F1365" i="2"/>
  <c r="G1365" i="2"/>
  <c r="H1365" i="2"/>
  <c r="F1366" i="2"/>
  <c r="G1366" i="2"/>
  <c r="H1366" i="2"/>
  <c r="F1367" i="2"/>
  <c r="G1367" i="2"/>
  <c r="H1367" i="2"/>
  <c r="F1368" i="2"/>
  <c r="G1368" i="2"/>
  <c r="H1368" i="2"/>
  <c r="F1369" i="2"/>
  <c r="G1369" i="2"/>
  <c r="H1369" i="2"/>
  <c r="F1370" i="2"/>
  <c r="G1370" i="2"/>
  <c r="H1370" i="2"/>
  <c r="F1371" i="2"/>
  <c r="G1371" i="2"/>
  <c r="H1371" i="2"/>
  <c r="F1372" i="2"/>
  <c r="G1372" i="2"/>
  <c r="H1372" i="2"/>
  <c r="F1373" i="2"/>
  <c r="G1373" i="2"/>
  <c r="H1373" i="2"/>
  <c r="F1374" i="2"/>
  <c r="G1374" i="2"/>
  <c r="H1374" i="2"/>
  <c r="F1375" i="2"/>
  <c r="G1375" i="2"/>
  <c r="H1375" i="2"/>
  <c r="F1376" i="2"/>
  <c r="G1376" i="2"/>
  <c r="H1376" i="2"/>
  <c r="F1377" i="2"/>
  <c r="G1377" i="2"/>
  <c r="H1377" i="2"/>
  <c r="F1378" i="2"/>
  <c r="G1378" i="2"/>
  <c r="H1378" i="2"/>
  <c r="F1379" i="2"/>
  <c r="G1379" i="2"/>
  <c r="H1379" i="2"/>
  <c r="F1380" i="2"/>
  <c r="G1380" i="2"/>
  <c r="H1380" i="2"/>
  <c r="F1381" i="2"/>
  <c r="G1381" i="2"/>
  <c r="H1381" i="2"/>
  <c r="F1382" i="2"/>
  <c r="G1382" i="2"/>
  <c r="H1382" i="2"/>
  <c r="F1383" i="2"/>
  <c r="G1383" i="2"/>
  <c r="H1383" i="2"/>
  <c r="F1384" i="2"/>
  <c r="G1384" i="2"/>
  <c r="H1384" i="2"/>
  <c r="F1385" i="2"/>
  <c r="G1385" i="2"/>
  <c r="H1385" i="2"/>
  <c r="F1386" i="2"/>
  <c r="G1386" i="2"/>
  <c r="H1386" i="2"/>
  <c r="F1387" i="2"/>
  <c r="G1387" i="2"/>
  <c r="H1387" i="2"/>
  <c r="F1388" i="2"/>
  <c r="G1388" i="2"/>
  <c r="H1388" i="2"/>
  <c r="F1389" i="2"/>
  <c r="G1389" i="2"/>
  <c r="H1389" i="2"/>
  <c r="F1390" i="2"/>
  <c r="G1390" i="2"/>
  <c r="H1390" i="2"/>
  <c r="F1391" i="2"/>
  <c r="G1391" i="2"/>
  <c r="H1391" i="2"/>
  <c r="F1392" i="2"/>
  <c r="G1392" i="2"/>
  <c r="H1392" i="2"/>
  <c r="F1393" i="2"/>
  <c r="G1393" i="2"/>
  <c r="H1393" i="2"/>
  <c r="F1394" i="2"/>
  <c r="G1394" i="2"/>
  <c r="H1394" i="2"/>
  <c r="F1395" i="2"/>
  <c r="G1395" i="2"/>
  <c r="H1395" i="2"/>
  <c r="F1396" i="2"/>
  <c r="G1396" i="2"/>
  <c r="H1396" i="2"/>
  <c r="F1397" i="2"/>
  <c r="G1397" i="2"/>
  <c r="H1397" i="2"/>
  <c r="F1398" i="2"/>
  <c r="G1398" i="2"/>
  <c r="H1398" i="2"/>
  <c r="F1399" i="2"/>
  <c r="G1399" i="2"/>
  <c r="H1399" i="2"/>
  <c r="F1400" i="2"/>
  <c r="G1400" i="2"/>
  <c r="H1400" i="2"/>
  <c r="F1401" i="2"/>
  <c r="G1401" i="2"/>
  <c r="H1401" i="2"/>
  <c r="F1402" i="2"/>
  <c r="G1402" i="2"/>
  <c r="H1402" i="2"/>
  <c r="F1403" i="2"/>
  <c r="G1403" i="2"/>
  <c r="H1403" i="2"/>
  <c r="F1404" i="2"/>
  <c r="G1404" i="2"/>
  <c r="H1404" i="2"/>
  <c r="F1405" i="2"/>
  <c r="G1405" i="2"/>
  <c r="H1405" i="2"/>
  <c r="F1406" i="2"/>
  <c r="G1406" i="2"/>
  <c r="H1406" i="2"/>
  <c r="F1407" i="2"/>
  <c r="G1407" i="2"/>
  <c r="H1407" i="2"/>
  <c r="F1408" i="2"/>
  <c r="G1408" i="2"/>
  <c r="H1408" i="2"/>
  <c r="F1409" i="2"/>
  <c r="G1409" i="2"/>
  <c r="H1409" i="2"/>
  <c r="F1410" i="2"/>
  <c r="G1410" i="2"/>
  <c r="H1410" i="2"/>
  <c r="F1411" i="2"/>
  <c r="G1411" i="2"/>
  <c r="H1411" i="2"/>
  <c r="F1412" i="2"/>
  <c r="G1412" i="2"/>
  <c r="H1412" i="2"/>
  <c r="F1413" i="2"/>
  <c r="G1413" i="2"/>
  <c r="H1413" i="2"/>
  <c r="F1414" i="2"/>
  <c r="G1414" i="2"/>
  <c r="H1414" i="2"/>
  <c r="F1415" i="2"/>
  <c r="G1415" i="2"/>
  <c r="H1415" i="2"/>
  <c r="F1416" i="2"/>
  <c r="G1416" i="2"/>
  <c r="H1416" i="2"/>
  <c r="F1417" i="2"/>
  <c r="G1417" i="2"/>
  <c r="H1417" i="2"/>
  <c r="F1418" i="2"/>
  <c r="G1418" i="2"/>
  <c r="H1418" i="2"/>
  <c r="F1419" i="2"/>
  <c r="G1419" i="2"/>
  <c r="H1419" i="2"/>
  <c r="F1420" i="2"/>
  <c r="G1420" i="2"/>
  <c r="H1420" i="2"/>
  <c r="F1421" i="2"/>
  <c r="G1421" i="2"/>
  <c r="H1421" i="2"/>
  <c r="F1422" i="2"/>
  <c r="G1422" i="2"/>
  <c r="H1422" i="2"/>
  <c r="F1423" i="2"/>
  <c r="G1423" i="2"/>
  <c r="H1423" i="2"/>
  <c r="F1424" i="2"/>
  <c r="G1424" i="2"/>
  <c r="H1424" i="2"/>
  <c r="F1425" i="2"/>
  <c r="G1425" i="2"/>
  <c r="H1425" i="2"/>
  <c r="F1426" i="2"/>
  <c r="G1426" i="2"/>
  <c r="H1426" i="2"/>
  <c r="F1427" i="2"/>
  <c r="G1427" i="2"/>
  <c r="H1427" i="2"/>
  <c r="F1428" i="2"/>
  <c r="G1428" i="2"/>
  <c r="H1428" i="2"/>
  <c r="F1429" i="2"/>
  <c r="G1429" i="2"/>
  <c r="H1429" i="2"/>
  <c r="F1430" i="2"/>
  <c r="G1430" i="2"/>
  <c r="H1430" i="2"/>
  <c r="F1431" i="2"/>
  <c r="G1431" i="2"/>
  <c r="H1431" i="2"/>
  <c r="F1432" i="2"/>
  <c r="G1432" i="2"/>
  <c r="H1432" i="2"/>
  <c r="F1433" i="2"/>
  <c r="G1433" i="2"/>
  <c r="H1433" i="2"/>
  <c r="F1434" i="2"/>
  <c r="G1434" i="2"/>
  <c r="H1434" i="2"/>
  <c r="F1435" i="2"/>
  <c r="G1435" i="2"/>
  <c r="H1435" i="2"/>
  <c r="F1436" i="2"/>
  <c r="G1436" i="2"/>
  <c r="H1436" i="2"/>
  <c r="F1437" i="2"/>
  <c r="G1437" i="2"/>
  <c r="H1437" i="2"/>
  <c r="F1438" i="2"/>
  <c r="G1438" i="2"/>
  <c r="H1438" i="2"/>
  <c r="F1439" i="2"/>
  <c r="G1439" i="2"/>
  <c r="H1439" i="2"/>
  <c r="F1440" i="2"/>
  <c r="G1440" i="2"/>
  <c r="H1440" i="2"/>
  <c r="F1441" i="2"/>
  <c r="G1441" i="2"/>
  <c r="H1441" i="2"/>
  <c r="F1442" i="2"/>
  <c r="G1442" i="2"/>
  <c r="H1442" i="2"/>
  <c r="F1443" i="2"/>
  <c r="G1443" i="2"/>
  <c r="H1443" i="2"/>
  <c r="F1444" i="2"/>
  <c r="G1444" i="2"/>
  <c r="H1444" i="2"/>
  <c r="F1445" i="2"/>
  <c r="G1445" i="2"/>
  <c r="H1445" i="2"/>
  <c r="F1446" i="2"/>
  <c r="G1446" i="2"/>
  <c r="H1446" i="2"/>
  <c r="F1447" i="2"/>
  <c r="G1447" i="2"/>
  <c r="H1447" i="2"/>
  <c r="F1448" i="2"/>
  <c r="G1448" i="2"/>
  <c r="H1448" i="2"/>
  <c r="F1449" i="2"/>
  <c r="G1449" i="2"/>
  <c r="H1449" i="2"/>
  <c r="F1450" i="2"/>
  <c r="G1450" i="2"/>
  <c r="H1450" i="2"/>
  <c r="F1451" i="2"/>
  <c r="G1451" i="2"/>
  <c r="H1451" i="2"/>
  <c r="F1452" i="2"/>
  <c r="G1452" i="2"/>
  <c r="H1452" i="2"/>
  <c r="F1453" i="2"/>
  <c r="G1453" i="2"/>
  <c r="H1453" i="2"/>
  <c r="F1454" i="2"/>
  <c r="G1454" i="2"/>
  <c r="H1454" i="2"/>
  <c r="F1455" i="2"/>
  <c r="G1455" i="2"/>
  <c r="H1455" i="2"/>
  <c r="F1456" i="2"/>
  <c r="G1456" i="2"/>
  <c r="H1456" i="2"/>
  <c r="F1457" i="2"/>
  <c r="G1457" i="2"/>
  <c r="H1457" i="2"/>
  <c r="F1458" i="2"/>
  <c r="G1458" i="2"/>
  <c r="H1458" i="2"/>
  <c r="F1459" i="2"/>
  <c r="G1459" i="2"/>
  <c r="H1459" i="2"/>
  <c r="F1460" i="2"/>
  <c r="G1460" i="2"/>
  <c r="H1460" i="2"/>
  <c r="F1461" i="2"/>
  <c r="G1461" i="2"/>
  <c r="H1461" i="2"/>
  <c r="F1462" i="2"/>
  <c r="G1462" i="2"/>
  <c r="H1462" i="2"/>
  <c r="F1463" i="2"/>
  <c r="G1463" i="2"/>
  <c r="H1463" i="2"/>
  <c r="F1464" i="2"/>
  <c r="G1464" i="2"/>
  <c r="H1464" i="2"/>
  <c r="F1465" i="2"/>
  <c r="G1465" i="2"/>
  <c r="H1465" i="2"/>
  <c r="F1466" i="2"/>
  <c r="G1466" i="2"/>
  <c r="H1466" i="2"/>
  <c r="F1467" i="2"/>
  <c r="G1467" i="2"/>
  <c r="H1467" i="2"/>
  <c r="F1468" i="2"/>
  <c r="G1468" i="2"/>
  <c r="H1468" i="2"/>
  <c r="F1469" i="2"/>
  <c r="G1469" i="2"/>
  <c r="H1469" i="2"/>
  <c r="F1470" i="2"/>
  <c r="G1470" i="2"/>
  <c r="H1470" i="2"/>
  <c r="F1471" i="2"/>
  <c r="G1471" i="2"/>
  <c r="H1471" i="2"/>
  <c r="F1472" i="2"/>
  <c r="G1472" i="2"/>
  <c r="H1472" i="2"/>
  <c r="F1473" i="2"/>
  <c r="G1473" i="2"/>
  <c r="H1473" i="2"/>
  <c r="F1474" i="2"/>
  <c r="G1474" i="2"/>
  <c r="H1474" i="2"/>
  <c r="F1475" i="2"/>
  <c r="G1475" i="2"/>
  <c r="H1475" i="2"/>
  <c r="F1476" i="2"/>
  <c r="G1476" i="2"/>
  <c r="H1476" i="2"/>
  <c r="F1477" i="2"/>
  <c r="G1477" i="2"/>
  <c r="H1477" i="2"/>
  <c r="F1478" i="2"/>
  <c r="G1478" i="2"/>
  <c r="H1478" i="2"/>
  <c r="F1479" i="2"/>
  <c r="G1479" i="2"/>
  <c r="H1479" i="2"/>
  <c r="F1480" i="2"/>
  <c r="G1480" i="2"/>
  <c r="H1480" i="2"/>
  <c r="F1481" i="2"/>
  <c r="G1481" i="2"/>
  <c r="H1481" i="2"/>
  <c r="F1482" i="2"/>
  <c r="G1482" i="2"/>
  <c r="H1482" i="2"/>
  <c r="F1483" i="2"/>
  <c r="G1483" i="2"/>
  <c r="H1483" i="2"/>
  <c r="F1484" i="2"/>
  <c r="G1484" i="2"/>
  <c r="H1484" i="2"/>
  <c r="F1485" i="2"/>
  <c r="G1485" i="2"/>
  <c r="H1485" i="2"/>
  <c r="F1486" i="2"/>
  <c r="G1486" i="2"/>
  <c r="H1486" i="2"/>
  <c r="F1487" i="2"/>
  <c r="G1487" i="2"/>
  <c r="H1487" i="2"/>
  <c r="F1488" i="2"/>
  <c r="G1488" i="2"/>
  <c r="H1488" i="2"/>
  <c r="F1489" i="2"/>
  <c r="G1489" i="2"/>
  <c r="H1489" i="2"/>
  <c r="F1490" i="2"/>
  <c r="G1490" i="2"/>
  <c r="H1490" i="2"/>
  <c r="F1491" i="2"/>
  <c r="G1491" i="2"/>
  <c r="H1491" i="2"/>
  <c r="F1492" i="2"/>
  <c r="G1492" i="2"/>
  <c r="H1492" i="2"/>
  <c r="F1493" i="2"/>
  <c r="G1493" i="2"/>
  <c r="H1493" i="2"/>
  <c r="F1494" i="2"/>
  <c r="G1494" i="2"/>
  <c r="H1494" i="2"/>
  <c r="F1495" i="2"/>
  <c r="G1495" i="2"/>
  <c r="H1495" i="2"/>
  <c r="F1496" i="2"/>
  <c r="G1496" i="2"/>
  <c r="H1496" i="2"/>
  <c r="F1497" i="2"/>
  <c r="G1497" i="2"/>
  <c r="H1497" i="2"/>
  <c r="F1498" i="2"/>
  <c r="G1498" i="2"/>
  <c r="H1498" i="2"/>
  <c r="F1499" i="2"/>
  <c r="G1499" i="2"/>
  <c r="H1499" i="2"/>
  <c r="F1500" i="2"/>
  <c r="G1500" i="2"/>
  <c r="H1500" i="2"/>
  <c r="F1501" i="2"/>
  <c r="G1501" i="2"/>
  <c r="H1501" i="2"/>
  <c r="F1502" i="2"/>
  <c r="G1502" i="2"/>
  <c r="H1502" i="2"/>
  <c r="F1503" i="2"/>
  <c r="G1503" i="2"/>
  <c r="H1503" i="2"/>
  <c r="F1504" i="2"/>
  <c r="G1504" i="2"/>
  <c r="H1504" i="2"/>
  <c r="F1505" i="2"/>
  <c r="G1505" i="2"/>
  <c r="H1505" i="2"/>
  <c r="F1506" i="2"/>
  <c r="G1506" i="2"/>
  <c r="H1506" i="2"/>
  <c r="F1507" i="2"/>
  <c r="G1507" i="2"/>
  <c r="H1507" i="2"/>
  <c r="F1508" i="2"/>
  <c r="G1508" i="2"/>
  <c r="H1508" i="2"/>
  <c r="F1509" i="2"/>
  <c r="G1509" i="2"/>
  <c r="H1509" i="2"/>
  <c r="F1510" i="2"/>
  <c r="G1510" i="2"/>
  <c r="H1510" i="2"/>
  <c r="F1511" i="2"/>
  <c r="G1511" i="2"/>
  <c r="H1511" i="2"/>
  <c r="F1512" i="2"/>
  <c r="G1512" i="2"/>
  <c r="H1512" i="2"/>
  <c r="F1513" i="2"/>
  <c r="G1513" i="2"/>
  <c r="H1513" i="2"/>
  <c r="F1514" i="2"/>
  <c r="G1514" i="2"/>
  <c r="H1514" i="2"/>
  <c r="F1515" i="2"/>
  <c r="G1515" i="2"/>
  <c r="H1515" i="2"/>
  <c r="F1516" i="2"/>
  <c r="G1516" i="2"/>
  <c r="H1516" i="2"/>
  <c r="F1517" i="2"/>
  <c r="G1517" i="2"/>
  <c r="H1517" i="2"/>
  <c r="F1518" i="2"/>
  <c r="G1518" i="2"/>
  <c r="H1518" i="2"/>
  <c r="F1519" i="2"/>
  <c r="G1519" i="2"/>
  <c r="H1519" i="2"/>
  <c r="F1520" i="2"/>
  <c r="G1520" i="2"/>
  <c r="H1520" i="2"/>
  <c r="F1521" i="2"/>
  <c r="G1521" i="2"/>
  <c r="H1521" i="2"/>
  <c r="F1522" i="2"/>
  <c r="G1522" i="2"/>
  <c r="H1522" i="2"/>
  <c r="F1523" i="2"/>
  <c r="G1523" i="2"/>
  <c r="H1523" i="2"/>
  <c r="F1524" i="2"/>
  <c r="G1524" i="2"/>
  <c r="H1524" i="2"/>
  <c r="F1525" i="2"/>
  <c r="G1525" i="2"/>
  <c r="H1525" i="2"/>
  <c r="F1526" i="2"/>
  <c r="G1526" i="2"/>
  <c r="H1526" i="2"/>
  <c r="F1527" i="2"/>
  <c r="G1527" i="2"/>
  <c r="H1527" i="2"/>
  <c r="F1528" i="2"/>
  <c r="G1528" i="2"/>
  <c r="H1528" i="2"/>
  <c r="F1529" i="2"/>
  <c r="G1529" i="2"/>
  <c r="H1529" i="2"/>
  <c r="F1530" i="2"/>
  <c r="G1530" i="2"/>
  <c r="H1530" i="2"/>
  <c r="F1531" i="2"/>
  <c r="G1531" i="2"/>
  <c r="H1531" i="2"/>
  <c r="F1532" i="2"/>
  <c r="G1532" i="2"/>
  <c r="H1532" i="2"/>
  <c r="F1533" i="2"/>
  <c r="G1533" i="2"/>
  <c r="H1533" i="2"/>
  <c r="F1534" i="2"/>
  <c r="G1534" i="2"/>
  <c r="H1534" i="2"/>
  <c r="F1535" i="2"/>
  <c r="G1535" i="2"/>
  <c r="H1535" i="2"/>
  <c r="F1536" i="2"/>
  <c r="G1536" i="2"/>
  <c r="H1536" i="2"/>
  <c r="F1537" i="2"/>
  <c r="G1537" i="2"/>
  <c r="H1537" i="2"/>
  <c r="F1538" i="2"/>
  <c r="G1538" i="2"/>
  <c r="H1538" i="2"/>
  <c r="F1539" i="2"/>
  <c r="G1539" i="2"/>
  <c r="H1539" i="2"/>
  <c r="F1540" i="2"/>
  <c r="G1540" i="2"/>
  <c r="H1540" i="2"/>
  <c r="F1541" i="2"/>
  <c r="G1541" i="2"/>
  <c r="H1541" i="2"/>
  <c r="F1542" i="2"/>
  <c r="G1542" i="2"/>
  <c r="H1542" i="2"/>
  <c r="F1543" i="2"/>
  <c r="G1543" i="2"/>
  <c r="H1543" i="2"/>
  <c r="F1544" i="2"/>
  <c r="G1544" i="2"/>
  <c r="H1544" i="2"/>
  <c r="F1545" i="2"/>
  <c r="G1545" i="2"/>
  <c r="H1545" i="2"/>
  <c r="F1546" i="2"/>
  <c r="G1546" i="2"/>
  <c r="H1546" i="2"/>
  <c r="F1547" i="2"/>
  <c r="G1547" i="2"/>
  <c r="H1547" i="2"/>
  <c r="F1548" i="2"/>
  <c r="G1548" i="2"/>
  <c r="H1548" i="2"/>
  <c r="F1549" i="2"/>
  <c r="G1549" i="2"/>
  <c r="H1549" i="2"/>
  <c r="F1550" i="2"/>
  <c r="G1550" i="2"/>
  <c r="H1550" i="2"/>
  <c r="F1551" i="2"/>
  <c r="G1551" i="2"/>
  <c r="H1551" i="2"/>
  <c r="F1552" i="2"/>
  <c r="G1552" i="2"/>
  <c r="H1552" i="2"/>
  <c r="F1553" i="2"/>
  <c r="G1553" i="2"/>
  <c r="H1553" i="2"/>
  <c r="F1554" i="2"/>
  <c r="G1554" i="2"/>
  <c r="H1554" i="2"/>
  <c r="F1555" i="2"/>
  <c r="G1555" i="2"/>
  <c r="H1555" i="2"/>
  <c r="F1556" i="2"/>
  <c r="G1556" i="2"/>
  <c r="H1556" i="2"/>
  <c r="F1557" i="2"/>
  <c r="G1557" i="2"/>
  <c r="H1557" i="2"/>
  <c r="F1558" i="2"/>
  <c r="G1558" i="2"/>
  <c r="H1558" i="2"/>
  <c r="F1559" i="2"/>
  <c r="G1559" i="2"/>
  <c r="H1559" i="2"/>
  <c r="F1560" i="2"/>
  <c r="G1560" i="2"/>
  <c r="H1560" i="2"/>
  <c r="F1561" i="2"/>
  <c r="G1561" i="2"/>
  <c r="H1561" i="2"/>
  <c r="F1562" i="2"/>
  <c r="G1562" i="2"/>
  <c r="H1562" i="2"/>
  <c r="F1563" i="2"/>
  <c r="G1563" i="2"/>
  <c r="H1563" i="2"/>
  <c r="F1564" i="2"/>
  <c r="G1564" i="2"/>
  <c r="H1564" i="2"/>
  <c r="F1565" i="2"/>
  <c r="G1565" i="2"/>
  <c r="H1565" i="2"/>
  <c r="F1566" i="2"/>
  <c r="G1566" i="2"/>
  <c r="H1566" i="2"/>
  <c r="F1567" i="2"/>
  <c r="G1567" i="2"/>
  <c r="H1567" i="2"/>
  <c r="F1568" i="2"/>
  <c r="G1568" i="2"/>
  <c r="H1568" i="2"/>
  <c r="F1569" i="2"/>
  <c r="G1569" i="2"/>
  <c r="H1569" i="2"/>
  <c r="F1570" i="2"/>
  <c r="G1570" i="2"/>
  <c r="H1570" i="2"/>
  <c r="F1571" i="2"/>
  <c r="G1571" i="2"/>
  <c r="H1571" i="2"/>
  <c r="F1572" i="2"/>
  <c r="G1572" i="2"/>
  <c r="H1572" i="2"/>
  <c r="F1573" i="2"/>
  <c r="G1573" i="2"/>
  <c r="H1573" i="2"/>
  <c r="F1574" i="2"/>
  <c r="G1574" i="2"/>
  <c r="H1574" i="2"/>
  <c r="F1575" i="2"/>
  <c r="G1575" i="2"/>
  <c r="H1575" i="2"/>
  <c r="F1576" i="2"/>
  <c r="G1576" i="2"/>
  <c r="H1576" i="2"/>
  <c r="F1577" i="2"/>
  <c r="G1577" i="2"/>
  <c r="H1577" i="2"/>
  <c r="F1578" i="2"/>
  <c r="G1578" i="2"/>
  <c r="H1578" i="2"/>
  <c r="F1579" i="2"/>
  <c r="G1579" i="2"/>
  <c r="H1579" i="2"/>
  <c r="F1580" i="2"/>
  <c r="G1580" i="2"/>
  <c r="H1580" i="2"/>
  <c r="F1581" i="2"/>
  <c r="G1581" i="2"/>
  <c r="H1581" i="2"/>
  <c r="F1582" i="2"/>
  <c r="G1582" i="2"/>
  <c r="H1582" i="2"/>
  <c r="F1583" i="2"/>
  <c r="G1583" i="2"/>
  <c r="H1583" i="2"/>
  <c r="F1584" i="2"/>
  <c r="G1584" i="2"/>
  <c r="H1584" i="2"/>
  <c r="F1585" i="2"/>
  <c r="G1585" i="2"/>
  <c r="H1585" i="2"/>
  <c r="F1586" i="2"/>
  <c r="G1586" i="2"/>
  <c r="H1586" i="2"/>
  <c r="F1587" i="2"/>
  <c r="G1587" i="2"/>
  <c r="H1587" i="2"/>
  <c r="F1588" i="2"/>
  <c r="G1588" i="2"/>
  <c r="H1588" i="2"/>
  <c r="F1589" i="2"/>
  <c r="G1589" i="2"/>
  <c r="H1589" i="2"/>
  <c r="F1590" i="2"/>
  <c r="G1590" i="2"/>
  <c r="H1590" i="2"/>
  <c r="F1591" i="2"/>
  <c r="G1591" i="2"/>
  <c r="H1591" i="2"/>
  <c r="F1592" i="2"/>
  <c r="G1592" i="2"/>
  <c r="H1592" i="2"/>
  <c r="F1593" i="2"/>
  <c r="G1593" i="2"/>
  <c r="H1593" i="2"/>
  <c r="F1594" i="2"/>
  <c r="G1594" i="2"/>
  <c r="H1594" i="2"/>
  <c r="F1595" i="2"/>
  <c r="G1595" i="2"/>
  <c r="H1595" i="2"/>
  <c r="F1596" i="2"/>
  <c r="G1596" i="2"/>
  <c r="H1596" i="2"/>
  <c r="F1597" i="2"/>
  <c r="G1597" i="2"/>
  <c r="H1597" i="2"/>
  <c r="F1598" i="2"/>
  <c r="G1598" i="2"/>
  <c r="H1598" i="2"/>
  <c r="F1599" i="2"/>
  <c r="G1599" i="2"/>
  <c r="H1599" i="2"/>
  <c r="F1600" i="2"/>
  <c r="G1600" i="2"/>
  <c r="H1600" i="2"/>
  <c r="F1601" i="2"/>
  <c r="G1601" i="2"/>
  <c r="H1601" i="2"/>
  <c r="F1602" i="2"/>
  <c r="G1602" i="2"/>
  <c r="H1602" i="2"/>
  <c r="F1603" i="2"/>
  <c r="G1603" i="2"/>
  <c r="H1603" i="2"/>
  <c r="F1604" i="2"/>
  <c r="G1604" i="2"/>
  <c r="H1604" i="2"/>
  <c r="F1605" i="2"/>
  <c r="G1605" i="2"/>
  <c r="H1605" i="2"/>
  <c r="F1606" i="2"/>
  <c r="G1606" i="2"/>
  <c r="H1606" i="2"/>
  <c r="F1607" i="2"/>
  <c r="G1607" i="2"/>
  <c r="H1607" i="2"/>
  <c r="F1608" i="2"/>
  <c r="G1608" i="2"/>
  <c r="H1608" i="2"/>
  <c r="F1609" i="2"/>
  <c r="G1609" i="2"/>
  <c r="H1609" i="2"/>
  <c r="F1610" i="2"/>
  <c r="G1610" i="2"/>
  <c r="H1610" i="2"/>
  <c r="F1611" i="2"/>
  <c r="G1611" i="2"/>
  <c r="H1611" i="2"/>
  <c r="F1612" i="2"/>
  <c r="G1612" i="2"/>
  <c r="H1612" i="2"/>
  <c r="F1613" i="2"/>
  <c r="G1613" i="2"/>
  <c r="H1613" i="2"/>
  <c r="F1614" i="2"/>
  <c r="G1614" i="2"/>
  <c r="H1614" i="2"/>
  <c r="F1615" i="2"/>
  <c r="G1615" i="2"/>
  <c r="H1615" i="2"/>
  <c r="F1616" i="2"/>
  <c r="G1616" i="2"/>
  <c r="H1616" i="2"/>
  <c r="F1617" i="2"/>
  <c r="G1617" i="2"/>
  <c r="H1617" i="2"/>
  <c r="F1618" i="2"/>
  <c r="G1618" i="2"/>
  <c r="H1618" i="2"/>
  <c r="F1619" i="2"/>
  <c r="G1619" i="2"/>
  <c r="H1619" i="2"/>
  <c r="F1620" i="2"/>
  <c r="G1620" i="2"/>
  <c r="H1620" i="2"/>
  <c r="F1621" i="2"/>
  <c r="G1621" i="2"/>
  <c r="H1621" i="2"/>
  <c r="F1622" i="2"/>
  <c r="G1622" i="2"/>
  <c r="H1622" i="2"/>
  <c r="F1623" i="2"/>
  <c r="G1623" i="2"/>
  <c r="H1623" i="2"/>
  <c r="F1624" i="2"/>
  <c r="G1624" i="2"/>
  <c r="H1624" i="2"/>
  <c r="F1625" i="2"/>
  <c r="G1625" i="2"/>
  <c r="H1625" i="2"/>
  <c r="F1626" i="2"/>
  <c r="G1626" i="2"/>
  <c r="H1626" i="2"/>
  <c r="F1627" i="2"/>
  <c r="G1627" i="2"/>
  <c r="H1627" i="2"/>
  <c r="F1628" i="2"/>
  <c r="G1628" i="2"/>
  <c r="H1628" i="2"/>
  <c r="F1629" i="2"/>
  <c r="G1629" i="2"/>
  <c r="H1629" i="2"/>
  <c r="F1630" i="2"/>
  <c r="G1630" i="2"/>
  <c r="H1630" i="2"/>
  <c r="F1631" i="2"/>
  <c r="G1631" i="2"/>
  <c r="H1631" i="2"/>
  <c r="F1632" i="2"/>
  <c r="G1632" i="2"/>
  <c r="H1632" i="2"/>
  <c r="F1633" i="2"/>
  <c r="G1633" i="2"/>
  <c r="H1633" i="2"/>
  <c r="F1634" i="2"/>
  <c r="G1634" i="2"/>
  <c r="H1634" i="2"/>
  <c r="F1635" i="2"/>
  <c r="G1635" i="2"/>
  <c r="H1635" i="2"/>
  <c r="F1636" i="2"/>
  <c r="G1636" i="2"/>
  <c r="H1636" i="2"/>
  <c r="F1637" i="2"/>
  <c r="G1637" i="2"/>
  <c r="H1637" i="2"/>
  <c r="F1638" i="2"/>
  <c r="G1638" i="2"/>
  <c r="H1638" i="2"/>
  <c r="F1639" i="2"/>
  <c r="G1639" i="2"/>
  <c r="H1639" i="2"/>
  <c r="F1640" i="2"/>
  <c r="G1640" i="2"/>
  <c r="H1640" i="2"/>
  <c r="F1641" i="2"/>
  <c r="G1641" i="2"/>
  <c r="H1641" i="2"/>
  <c r="F1642" i="2"/>
  <c r="G1642" i="2"/>
  <c r="H1642" i="2"/>
  <c r="F1643" i="2"/>
  <c r="G1643" i="2"/>
  <c r="H1643" i="2"/>
  <c r="F1644" i="2"/>
  <c r="G1644" i="2"/>
  <c r="H1644" i="2"/>
  <c r="F1645" i="2"/>
  <c r="G1645" i="2"/>
  <c r="H1645" i="2"/>
  <c r="F1646" i="2"/>
  <c r="G1646" i="2"/>
  <c r="H1646" i="2"/>
  <c r="F1647" i="2"/>
  <c r="G1647" i="2"/>
  <c r="H1647" i="2"/>
  <c r="F1648" i="2"/>
  <c r="G1648" i="2"/>
  <c r="H1648" i="2"/>
  <c r="F1649" i="2"/>
  <c r="G1649" i="2"/>
  <c r="H1649" i="2"/>
  <c r="F1650" i="2"/>
  <c r="G1650" i="2"/>
  <c r="H1650" i="2"/>
  <c r="F1651" i="2"/>
  <c r="G1651" i="2"/>
  <c r="H1651" i="2"/>
  <c r="F1652" i="2"/>
  <c r="G1652" i="2"/>
  <c r="H1652" i="2"/>
  <c r="F1653" i="2"/>
  <c r="G1653" i="2"/>
  <c r="H1653" i="2"/>
  <c r="F1654" i="2"/>
  <c r="G1654" i="2"/>
  <c r="H1654" i="2"/>
  <c r="F1655" i="2"/>
  <c r="G1655" i="2"/>
  <c r="H1655" i="2"/>
  <c r="F1656" i="2"/>
  <c r="G1656" i="2"/>
  <c r="H1656" i="2"/>
  <c r="F1657" i="2"/>
  <c r="G1657" i="2"/>
  <c r="H1657" i="2"/>
  <c r="F1658" i="2"/>
  <c r="G1658" i="2"/>
  <c r="H1658" i="2"/>
  <c r="F1659" i="2"/>
  <c r="G1659" i="2"/>
  <c r="H1659" i="2"/>
  <c r="F1660" i="2"/>
  <c r="G1660" i="2"/>
  <c r="H1660" i="2"/>
  <c r="F1661" i="2"/>
  <c r="G1661" i="2"/>
  <c r="H1661" i="2"/>
  <c r="F1662" i="2"/>
  <c r="G1662" i="2"/>
  <c r="H1662" i="2"/>
  <c r="F1663" i="2"/>
  <c r="G1663" i="2"/>
  <c r="H1663" i="2"/>
  <c r="F1664" i="2"/>
  <c r="G1664" i="2"/>
  <c r="H1664" i="2"/>
  <c r="F1665" i="2"/>
  <c r="G1665" i="2"/>
  <c r="H1665" i="2"/>
  <c r="F1666" i="2"/>
  <c r="G1666" i="2"/>
  <c r="H1666" i="2"/>
  <c r="F1667" i="2"/>
  <c r="G1667" i="2"/>
  <c r="H1667" i="2"/>
  <c r="F1668" i="2"/>
  <c r="G1668" i="2"/>
  <c r="H1668" i="2"/>
  <c r="F1669" i="2"/>
  <c r="G1669" i="2"/>
  <c r="H1669" i="2"/>
  <c r="F1670" i="2"/>
  <c r="G1670" i="2"/>
  <c r="H1670" i="2"/>
  <c r="F1671" i="2"/>
  <c r="G1671" i="2"/>
  <c r="H1671" i="2"/>
  <c r="F1672" i="2"/>
  <c r="G1672" i="2"/>
  <c r="H1672" i="2"/>
  <c r="F1673" i="2"/>
  <c r="G1673" i="2"/>
  <c r="H1673" i="2"/>
  <c r="F1674" i="2"/>
  <c r="G1674" i="2"/>
  <c r="H1674" i="2"/>
  <c r="F1675" i="2"/>
  <c r="G1675" i="2"/>
  <c r="H1675" i="2"/>
  <c r="F1676" i="2"/>
  <c r="G1676" i="2"/>
  <c r="H1676" i="2"/>
  <c r="C58" i="8"/>
  <c r="G5" i="2"/>
  <c r="H5" i="2"/>
  <c r="G6" i="2"/>
  <c r="H6" i="2"/>
  <c r="G7" i="2"/>
  <c r="H7" i="2"/>
  <c r="G8" i="2"/>
  <c r="H8" i="2"/>
  <c r="G9" i="2"/>
  <c r="H9" i="2"/>
  <c r="G10" i="2"/>
  <c r="H10" i="2"/>
  <c r="G11" i="2"/>
  <c r="H11" i="2"/>
  <c r="G12" i="2"/>
  <c r="H12" i="2"/>
  <c r="G13" i="2"/>
  <c r="H13" i="2"/>
  <c r="G14" i="2"/>
  <c r="H14" i="2"/>
  <c r="G15" i="2"/>
  <c r="H15" i="2"/>
  <c r="G16" i="2"/>
  <c r="H16" i="2"/>
  <c r="G17" i="2"/>
  <c r="H17" i="2"/>
  <c r="G18" i="2"/>
  <c r="H18" i="2"/>
  <c r="G19" i="2"/>
  <c r="H19" i="2"/>
  <c r="G20" i="2"/>
  <c r="H20" i="2"/>
  <c r="G21" i="2"/>
  <c r="H21" i="2"/>
  <c r="G22" i="2"/>
  <c r="H22" i="2"/>
  <c r="G23" i="2"/>
  <c r="H23" i="2"/>
  <c r="G24" i="2"/>
  <c r="H24" i="2"/>
  <c r="G25" i="2"/>
  <c r="H25" i="2"/>
  <c r="G26" i="2"/>
  <c r="H26" i="2"/>
  <c r="G27" i="2"/>
  <c r="H27" i="2"/>
  <c r="G28" i="2"/>
  <c r="H28" i="2"/>
  <c r="G29" i="2"/>
  <c r="H29" i="2"/>
  <c r="G30" i="2"/>
  <c r="H30" i="2"/>
  <c r="G31" i="2"/>
  <c r="H31" i="2"/>
  <c r="G32" i="2"/>
  <c r="H32" i="2"/>
  <c r="G33" i="2"/>
  <c r="H33" i="2"/>
  <c r="G34" i="2"/>
  <c r="H34" i="2"/>
  <c r="G35" i="2"/>
  <c r="H35" i="2"/>
  <c r="G36" i="2"/>
  <c r="H36" i="2"/>
  <c r="G37" i="2"/>
  <c r="H37" i="2"/>
  <c r="G38" i="2"/>
  <c r="H38" i="2"/>
  <c r="G39" i="2"/>
  <c r="H39" i="2"/>
  <c r="G40" i="2"/>
  <c r="H40" i="2"/>
  <c r="G41" i="2"/>
  <c r="H41" i="2"/>
  <c r="G42" i="2"/>
  <c r="H42" i="2"/>
  <c r="G43" i="2"/>
  <c r="H43" i="2"/>
  <c r="G44" i="2"/>
  <c r="H44" i="2"/>
  <c r="G45" i="2"/>
  <c r="H45" i="2"/>
  <c r="G46" i="2"/>
  <c r="H46" i="2"/>
  <c r="G47" i="2"/>
  <c r="H47" i="2"/>
  <c r="G48" i="2"/>
  <c r="H48" i="2"/>
  <c r="G49" i="2"/>
  <c r="H49" i="2"/>
  <c r="G50" i="2"/>
  <c r="H50" i="2"/>
  <c r="G51" i="2"/>
  <c r="H51" i="2"/>
  <c r="G52" i="2"/>
  <c r="H52" i="2"/>
  <c r="G53" i="2"/>
  <c r="H53" i="2"/>
  <c r="G54" i="2"/>
  <c r="H54" i="2"/>
  <c r="G55" i="2"/>
  <c r="H55" i="2"/>
  <c r="G56" i="2"/>
  <c r="H56" i="2"/>
  <c r="G57" i="2"/>
  <c r="H57" i="2"/>
  <c r="G58" i="2"/>
  <c r="H58" i="2"/>
  <c r="G59" i="2"/>
  <c r="H59" i="2"/>
  <c r="G60" i="2"/>
  <c r="H60" i="2"/>
  <c r="G61" i="2"/>
  <c r="H61" i="2"/>
  <c r="G62" i="2"/>
  <c r="H62" i="2"/>
  <c r="G63" i="2"/>
  <c r="H63" i="2"/>
  <c r="G64" i="2"/>
  <c r="H64" i="2"/>
  <c r="G65" i="2"/>
  <c r="H65" i="2"/>
  <c r="G66" i="2"/>
  <c r="H66" i="2"/>
  <c r="G67" i="2"/>
  <c r="H67" i="2"/>
  <c r="G68" i="2"/>
  <c r="H68" i="2"/>
  <c r="G69" i="2"/>
  <c r="H69" i="2"/>
  <c r="G70" i="2"/>
  <c r="H70" i="2"/>
  <c r="G71" i="2"/>
  <c r="H71" i="2"/>
  <c r="G72" i="2"/>
  <c r="H72" i="2"/>
  <c r="G73" i="2"/>
  <c r="H73" i="2"/>
  <c r="G74" i="2"/>
  <c r="H74" i="2"/>
  <c r="G75" i="2"/>
  <c r="H75" i="2"/>
  <c r="G76" i="2"/>
  <c r="H76" i="2"/>
  <c r="G77" i="2"/>
  <c r="H77" i="2"/>
  <c r="G78" i="2"/>
  <c r="H78" i="2"/>
  <c r="G79" i="2"/>
  <c r="H79" i="2"/>
  <c r="G80" i="2"/>
  <c r="H80" i="2"/>
  <c r="G81" i="2"/>
  <c r="H81" i="2"/>
  <c r="G82" i="2"/>
  <c r="H82" i="2"/>
  <c r="G83" i="2"/>
  <c r="H83" i="2"/>
  <c r="G84" i="2"/>
  <c r="H84" i="2"/>
  <c r="G85" i="2"/>
  <c r="H85" i="2"/>
  <c r="G86" i="2"/>
  <c r="H86" i="2"/>
  <c r="G87" i="2"/>
  <c r="H87" i="2"/>
  <c r="G88" i="2"/>
  <c r="H88" i="2"/>
  <c r="G89" i="2"/>
  <c r="H89" i="2"/>
  <c r="G90" i="2"/>
  <c r="H90" i="2"/>
  <c r="G91" i="2"/>
  <c r="H91" i="2"/>
  <c r="G92" i="2"/>
  <c r="H92" i="2"/>
  <c r="G93" i="2"/>
  <c r="H93" i="2"/>
  <c r="G94" i="2"/>
  <c r="H94" i="2"/>
  <c r="G95" i="2"/>
  <c r="H95" i="2"/>
  <c r="G96" i="2"/>
  <c r="H96" i="2"/>
  <c r="G97" i="2"/>
  <c r="H97" i="2"/>
  <c r="G98" i="2"/>
  <c r="H98" i="2"/>
  <c r="G99" i="2"/>
  <c r="H99" i="2"/>
  <c r="G100" i="2"/>
  <c r="H100" i="2"/>
  <c r="G101" i="2"/>
  <c r="H101" i="2"/>
  <c r="G102" i="2"/>
  <c r="H102" i="2"/>
  <c r="G103" i="2"/>
  <c r="H103" i="2"/>
  <c r="G104" i="2"/>
  <c r="H104" i="2"/>
  <c r="G105" i="2"/>
  <c r="H105" i="2"/>
  <c r="G106" i="2"/>
  <c r="H106" i="2"/>
  <c r="G107" i="2"/>
  <c r="H107" i="2"/>
  <c r="G108" i="2"/>
  <c r="H108" i="2"/>
  <c r="G109" i="2"/>
  <c r="H109" i="2"/>
  <c r="G110" i="2"/>
  <c r="H110" i="2"/>
  <c r="G111" i="2"/>
  <c r="H111" i="2"/>
  <c r="G112" i="2"/>
  <c r="H112" i="2"/>
  <c r="G113" i="2"/>
  <c r="H113" i="2"/>
  <c r="G114" i="2"/>
  <c r="H114" i="2"/>
  <c r="G115" i="2"/>
  <c r="H115" i="2"/>
  <c r="G116" i="2"/>
  <c r="H116" i="2"/>
  <c r="G117" i="2"/>
  <c r="H117" i="2"/>
  <c r="G118" i="2"/>
  <c r="H118" i="2"/>
  <c r="G119" i="2"/>
  <c r="H119" i="2"/>
  <c r="G120" i="2"/>
  <c r="H120" i="2"/>
  <c r="G121" i="2"/>
  <c r="H121" i="2"/>
  <c r="G122" i="2"/>
  <c r="H122" i="2"/>
  <c r="G123" i="2"/>
  <c r="H123" i="2"/>
  <c r="G124" i="2"/>
  <c r="H124" i="2"/>
  <c r="G125" i="2"/>
  <c r="H125" i="2"/>
  <c r="G126" i="2"/>
  <c r="H126" i="2"/>
  <c r="G127" i="2"/>
  <c r="H127" i="2"/>
  <c r="G128" i="2"/>
  <c r="H128" i="2"/>
  <c r="G129" i="2"/>
  <c r="H129" i="2"/>
  <c r="G130" i="2"/>
  <c r="H130" i="2"/>
  <c r="G131" i="2"/>
  <c r="H131" i="2"/>
  <c r="G132" i="2"/>
  <c r="H132" i="2"/>
  <c r="G133" i="2"/>
  <c r="H133" i="2"/>
  <c r="G134" i="2"/>
  <c r="H134" i="2"/>
  <c r="G135" i="2"/>
  <c r="H135" i="2"/>
  <c r="G136" i="2"/>
  <c r="H136" i="2"/>
  <c r="G137" i="2"/>
  <c r="H137" i="2"/>
  <c r="G138" i="2"/>
  <c r="H138" i="2"/>
  <c r="G139" i="2"/>
  <c r="H139" i="2"/>
  <c r="G140" i="2"/>
  <c r="H140" i="2"/>
  <c r="G141" i="2"/>
  <c r="H141" i="2"/>
  <c r="G142" i="2"/>
  <c r="H142" i="2"/>
  <c r="G143" i="2"/>
  <c r="H143" i="2"/>
  <c r="G144" i="2"/>
  <c r="H144" i="2"/>
  <c r="G145" i="2"/>
  <c r="H145" i="2"/>
  <c r="G146" i="2"/>
  <c r="H146" i="2"/>
  <c r="G147" i="2"/>
  <c r="H147" i="2"/>
  <c r="G148" i="2"/>
  <c r="H148" i="2"/>
  <c r="G149" i="2"/>
  <c r="H149" i="2"/>
  <c r="G150" i="2"/>
  <c r="H150" i="2"/>
  <c r="G151" i="2"/>
  <c r="H151" i="2"/>
  <c r="G152" i="2"/>
  <c r="H152" i="2"/>
  <c r="G153" i="2"/>
  <c r="H153" i="2"/>
  <c r="G154" i="2"/>
  <c r="H154" i="2"/>
  <c r="G155" i="2"/>
  <c r="H155" i="2"/>
  <c r="G156" i="2"/>
  <c r="H156" i="2"/>
  <c r="G157" i="2"/>
  <c r="H157" i="2"/>
  <c r="G158" i="2"/>
  <c r="H158" i="2"/>
  <c r="G159" i="2"/>
  <c r="H159" i="2"/>
  <c r="G160" i="2"/>
  <c r="H160" i="2"/>
  <c r="G161" i="2"/>
  <c r="H161" i="2"/>
  <c r="G162" i="2"/>
  <c r="H162" i="2"/>
  <c r="G163" i="2"/>
  <c r="H163" i="2"/>
  <c r="G164" i="2"/>
  <c r="H164" i="2"/>
  <c r="G165" i="2"/>
  <c r="H165" i="2"/>
  <c r="G166" i="2"/>
  <c r="H166" i="2"/>
  <c r="G167" i="2"/>
  <c r="H167" i="2"/>
  <c r="G168" i="2"/>
  <c r="H168" i="2"/>
  <c r="G169" i="2"/>
  <c r="H169" i="2"/>
  <c r="G170" i="2"/>
  <c r="H170" i="2"/>
  <c r="G171" i="2"/>
  <c r="H171" i="2"/>
  <c r="G172" i="2"/>
  <c r="H172" i="2"/>
  <c r="G173" i="2"/>
  <c r="H173" i="2"/>
  <c r="G174" i="2"/>
  <c r="H174" i="2"/>
  <c r="G175" i="2"/>
  <c r="H175" i="2"/>
  <c r="G176" i="2"/>
  <c r="H176" i="2"/>
  <c r="G177" i="2"/>
  <c r="H177" i="2"/>
  <c r="G178" i="2"/>
  <c r="H178" i="2"/>
  <c r="G179" i="2"/>
  <c r="H179" i="2"/>
  <c r="G180" i="2"/>
  <c r="H180" i="2"/>
  <c r="G181" i="2"/>
  <c r="H181" i="2"/>
  <c r="G182" i="2"/>
  <c r="H182" i="2"/>
  <c r="G183" i="2"/>
  <c r="H183" i="2"/>
  <c r="G184" i="2"/>
  <c r="H184" i="2"/>
  <c r="G185" i="2"/>
  <c r="H185" i="2"/>
  <c r="G186" i="2"/>
  <c r="H186" i="2"/>
  <c r="G187" i="2"/>
  <c r="H187" i="2"/>
  <c r="G188" i="2"/>
  <c r="H188" i="2"/>
  <c r="G189" i="2"/>
  <c r="H189" i="2"/>
  <c r="G190" i="2"/>
  <c r="H190" i="2"/>
  <c r="G191" i="2"/>
  <c r="H191" i="2"/>
  <c r="G192" i="2"/>
  <c r="H192" i="2"/>
  <c r="G193" i="2"/>
  <c r="H193" i="2"/>
  <c r="G194" i="2"/>
  <c r="H194" i="2"/>
  <c r="G195" i="2"/>
  <c r="H195" i="2"/>
  <c r="G196" i="2"/>
  <c r="H196" i="2"/>
  <c r="G197" i="2"/>
  <c r="H197" i="2"/>
  <c r="G198" i="2"/>
  <c r="H198" i="2"/>
  <c r="G199" i="2"/>
  <c r="H199" i="2"/>
  <c r="G200" i="2"/>
  <c r="H200" i="2"/>
  <c r="G201" i="2"/>
  <c r="H201" i="2"/>
  <c r="G202" i="2"/>
  <c r="H202" i="2"/>
  <c r="G203" i="2"/>
  <c r="H203" i="2"/>
  <c r="G204" i="2"/>
  <c r="H204" i="2"/>
  <c r="G205" i="2"/>
  <c r="H205" i="2"/>
  <c r="G206" i="2"/>
  <c r="H206" i="2"/>
  <c r="G207" i="2"/>
  <c r="H207" i="2"/>
  <c r="G208" i="2"/>
  <c r="H208" i="2"/>
  <c r="G209" i="2"/>
  <c r="H209" i="2"/>
  <c r="G210" i="2"/>
  <c r="H210" i="2"/>
  <c r="G211" i="2"/>
  <c r="H211" i="2"/>
  <c r="G212" i="2"/>
  <c r="H212" i="2"/>
  <c r="G213" i="2"/>
  <c r="H213" i="2"/>
  <c r="G214" i="2"/>
  <c r="H214" i="2"/>
  <c r="G215" i="2"/>
  <c r="H215" i="2"/>
  <c r="G216" i="2"/>
  <c r="H216" i="2"/>
  <c r="G217" i="2"/>
  <c r="H217" i="2"/>
  <c r="G218" i="2"/>
  <c r="H218" i="2"/>
  <c r="G219" i="2"/>
  <c r="H219" i="2"/>
  <c r="G220" i="2"/>
  <c r="H220" i="2"/>
  <c r="G221" i="2"/>
  <c r="H221" i="2"/>
  <c r="G222" i="2"/>
  <c r="H222" i="2"/>
  <c r="G223" i="2"/>
  <c r="H223" i="2"/>
  <c r="G224" i="2"/>
  <c r="H224" i="2"/>
  <c r="G225" i="2"/>
  <c r="H225" i="2"/>
  <c r="G226" i="2"/>
  <c r="H226" i="2"/>
  <c r="G227" i="2"/>
  <c r="H227" i="2"/>
  <c r="G228" i="2"/>
  <c r="H228" i="2"/>
  <c r="G229" i="2"/>
  <c r="H229" i="2"/>
  <c r="G230" i="2"/>
  <c r="H230" i="2"/>
  <c r="G231" i="2"/>
  <c r="H231" i="2"/>
  <c r="G232" i="2"/>
  <c r="H232" i="2"/>
  <c r="G233" i="2"/>
  <c r="H233" i="2"/>
  <c r="G234" i="2"/>
  <c r="H234" i="2"/>
  <c r="G235" i="2"/>
  <c r="H235" i="2"/>
  <c r="G236" i="2"/>
  <c r="H236" i="2"/>
  <c r="G237" i="2"/>
  <c r="H237" i="2"/>
  <c r="G238" i="2"/>
  <c r="H238" i="2"/>
  <c r="G239" i="2"/>
  <c r="H239" i="2"/>
  <c r="G240" i="2"/>
  <c r="H240" i="2"/>
  <c r="G241" i="2"/>
  <c r="H241" i="2"/>
  <c r="G242" i="2"/>
  <c r="H242" i="2"/>
  <c r="G243" i="2"/>
  <c r="H243" i="2"/>
  <c r="G244" i="2"/>
  <c r="H244" i="2"/>
  <c r="G245" i="2"/>
  <c r="H245" i="2"/>
  <c r="G246" i="2"/>
  <c r="H246" i="2"/>
  <c r="G247" i="2"/>
  <c r="H247" i="2"/>
  <c r="G248" i="2"/>
  <c r="H248" i="2"/>
  <c r="G249" i="2"/>
  <c r="H249" i="2"/>
  <c r="G250" i="2"/>
  <c r="H250" i="2"/>
  <c r="G251" i="2"/>
  <c r="H251" i="2"/>
  <c r="G252" i="2"/>
  <c r="H252" i="2"/>
  <c r="G253" i="2"/>
  <c r="H253" i="2"/>
  <c r="G254" i="2"/>
  <c r="H254" i="2"/>
  <c r="G255" i="2"/>
  <c r="H255" i="2"/>
  <c r="G256" i="2"/>
  <c r="H256" i="2"/>
  <c r="G257" i="2"/>
  <c r="H257" i="2"/>
  <c r="G258" i="2"/>
  <c r="H258" i="2"/>
  <c r="G259" i="2"/>
  <c r="H259" i="2"/>
  <c r="G260" i="2"/>
  <c r="H260" i="2"/>
  <c r="G261" i="2"/>
  <c r="H261" i="2"/>
  <c r="G262" i="2"/>
  <c r="H262" i="2"/>
  <c r="G263" i="2"/>
  <c r="H263" i="2"/>
  <c r="G264" i="2"/>
  <c r="H264" i="2"/>
  <c r="G265" i="2"/>
  <c r="H265" i="2"/>
  <c r="G266" i="2"/>
  <c r="H266" i="2"/>
  <c r="G267" i="2"/>
  <c r="H267" i="2"/>
  <c r="G268" i="2"/>
  <c r="H268" i="2"/>
  <c r="G269" i="2"/>
  <c r="H269" i="2"/>
  <c r="G270" i="2"/>
  <c r="H270" i="2"/>
  <c r="G271" i="2"/>
  <c r="H271" i="2"/>
  <c r="G272" i="2"/>
  <c r="H272" i="2"/>
  <c r="G273" i="2"/>
  <c r="H273" i="2"/>
  <c r="G274" i="2"/>
  <c r="H274" i="2"/>
  <c r="G275" i="2"/>
  <c r="H275" i="2"/>
  <c r="G276" i="2"/>
  <c r="H276" i="2"/>
  <c r="G277" i="2"/>
  <c r="H277" i="2"/>
  <c r="G278" i="2"/>
  <c r="H278" i="2"/>
  <c r="G279" i="2"/>
  <c r="H279" i="2"/>
  <c r="G280" i="2"/>
  <c r="H280" i="2"/>
  <c r="G281" i="2"/>
  <c r="H281" i="2"/>
  <c r="G282" i="2"/>
  <c r="H282" i="2"/>
  <c r="G283" i="2"/>
  <c r="H283" i="2"/>
  <c r="G284" i="2"/>
  <c r="H284" i="2"/>
  <c r="G285" i="2"/>
  <c r="H285" i="2"/>
  <c r="G286" i="2"/>
  <c r="H286" i="2"/>
  <c r="G287" i="2"/>
  <c r="H287" i="2"/>
  <c r="G288" i="2"/>
  <c r="H288" i="2"/>
  <c r="G289" i="2"/>
  <c r="H289" i="2"/>
  <c r="G290" i="2"/>
  <c r="H290" i="2"/>
  <c r="G291" i="2"/>
  <c r="H291" i="2"/>
  <c r="G292" i="2"/>
  <c r="H292" i="2"/>
  <c r="G293" i="2"/>
  <c r="H293" i="2"/>
  <c r="G294" i="2"/>
  <c r="H294" i="2"/>
  <c r="G295" i="2"/>
  <c r="H295" i="2"/>
  <c r="G296" i="2"/>
  <c r="H296" i="2"/>
  <c r="G297" i="2"/>
  <c r="H297" i="2"/>
  <c r="G298" i="2"/>
  <c r="H298" i="2"/>
  <c r="G299" i="2"/>
  <c r="H299" i="2"/>
  <c r="G300" i="2"/>
  <c r="H300" i="2"/>
  <c r="G301" i="2"/>
  <c r="H301" i="2"/>
  <c r="G302" i="2"/>
  <c r="H302" i="2"/>
  <c r="G303" i="2"/>
  <c r="H303" i="2"/>
  <c r="G304" i="2"/>
  <c r="H304" i="2"/>
  <c r="G305" i="2"/>
  <c r="H305" i="2"/>
  <c r="G306" i="2"/>
  <c r="H306" i="2"/>
  <c r="G307" i="2"/>
  <c r="H307" i="2"/>
  <c r="G308" i="2"/>
  <c r="H308" i="2"/>
  <c r="G309" i="2"/>
  <c r="H309" i="2"/>
  <c r="G310" i="2"/>
  <c r="H310" i="2"/>
  <c r="G311" i="2"/>
  <c r="H311" i="2"/>
  <c r="G312" i="2"/>
  <c r="H312" i="2"/>
  <c r="G313" i="2"/>
  <c r="H313" i="2"/>
  <c r="G314" i="2"/>
  <c r="H314" i="2"/>
  <c r="G315" i="2"/>
  <c r="H315" i="2"/>
  <c r="G316" i="2"/>
  <c r="H316" i="2"/>
  <c r="G317" i="2"/>
  <c r="H317" i="2"/>
  <c r="G318" i="2"/>
  <c r="H318" i="2"/>
  <c r="G319" i="2"/>
  <c r="H319" i="2"/>
  <c r="G320" i="2"/>
  <c r="H320" i="2"/>
  <c r="G321" i="2"/>
  <c r="H321" i="2"/>
  <c r="G322" i="2"/>
  <c r="H322" i="2"/>
  <c r="G323" i="2"/>
  <c r="H323" i="2"/>
  <c r="G324" i="2"/>
  <c r="H324" i="2"/>
  <c r="G325" i="2"/>
  <c r="H325" i="2"/>
  <c r="G326" i="2"/>
  <c r="H326" i="2"/>
  <c r="G327" i="2"/>
  <c r="H327" i="2"/>
  <c r="G328" i="2"/>
  <c r="H328" i="2"/>
  <c r="G329" i="2"/>
  <c r="H329" i="2"/>
  <c r="G330" i="2"/>
  <c r="H330" i="2"/>
  <c r="G331" i="2"/>
  <c r="H331" i="2"/>
  <c r="G332" i="2"/>
  <c r="H332" i="2"/>
  <c r="G333" i="2"/>
  <c r="H333" i="2"/>
  <c r="G334" i="2"/>
  <c r="H334" i="2"/>
  <c r="G335" i="2"/>
  <c r="H335" i="2"/>
  <c r="G336" i="2"/>
  <c r="H336" i="2"/>
  <c r="G337" i="2"/>
  <c r="H337" i="2"/>
  <c r="G338" i="2"/>
  <c r="H338" i="2"/>
  <c r="G339" i="2"/>
  <c r="H339" i="2"/>
  <c r="G340" i="2"/>
  <c r="H340" i="2"/>
  <c r="G341" i="2"/>
  <c r="H341" i="2"/>
  <c r="G342" i="2"/>
  <c r="H342" i="2"/>
  <c r="G343" i="2"/>
  <c r="H343" i="2"/>
  <c r="G344" i="2"/>
  <c r="H344" i="2"/>
  <c r="G345" i="2"/>
  <c r="H345" i="2"/>
  <c r="G346" i="2"/>
  <c r="H346" i="2"/>
  <c r="G347" i="2"/>
  <c r="H347" i="2"/>
  <c r="G348" i="2"/>
  <c r="H348" i="2"/>
  <c r="G349" i="2"/>
  <c r="H349" i="2"/>
  <c r="G350" i="2"/>
  <c r="H350" i="2"/>
  <c r="G351" i="2"/>
  <c r="H351" i="2"/>
  <c r="G352" i="2"/>
  <c r="H352" i="2"/>
  <c r="G353" i="2"/>
  <c r="H353" i="2"/>
  <c r="G354" i="2"/>
  <c r="H354" i="2"/>
  <c r="G355" i="2"/>
  <c r="H355" i="2"/>
  <c r="G356" i="2"/>
  <c r="H356" i="2"/>
  <c r="G357" i="2"/>
  <c r="H357" i="2"/>
  <c r="G358" i="2"/>
  <c r="H358" i="2"/>
  <c r="G359" i="2"/>
  <c r="H359" i="2"/>
  <c r="G360" i="2"/>
  <c r="H360" i="2"/>
  <c r="G361" i="2"/>
  <c r="H361" i="2"/>
  <c r="G362" i="2"/>
  <c r="H362" i="2"/>
  <c r="G363" i="2"/>
  <c r="H363" i="2"/>
  <c r="G364" i="2"/>
  <c r="H364" i="2"/>
  <c r="G365" i="2"/>
  <c r="H365" i="2"/>
  <c r="G366" i="2"/>
  <c r="H366" i="2"/>
  <c r="G367" i="2"/>
  <c r="H367" i="2"/>
  <c r="G368" i="2"/>
  <c r="H368" i="2"/>
  <c r="G369" i="2"/>
  <c r="H369" i="2"/>
  <c r="G370" i="2"/>
  <c r="H370" i="2"/>
  <c r="G371" i="2"/>
  <c r="H371" i="2"/>
  <c r="G372" i="2"/>
  <c r="H372" i="2"/>
  <c r="G373" i="2"/>
  <c r="H373" i="2"/>
  <c r="G374" i="2"/>
  <c r="H374" i="2"/>
  <c r="G375" i="2"/>
  <c r="H375" i="2"/>
  <c r="G376" i="2"/>
  <c r="H376" i="2"/>
  <c r="G377" i="2"/>
  <c r="H377" i="2"/>
  <c r="G378" i="2"/>
  <c r="H378" i="2"/>
  <c r="G379" i="2"/>
  <c r="H379" i="2"/>
  <c r="G380" i="2"/>
  <c r="H380" i="2"/>
  <c r="G381" i="2"/>
  <c r="H381" i="2"/>
  <c r="G382" i="2"/>
  <c r="H382" i="2"/>
  <c r="G383" i="2"/>
  <c r="H383" i="2"/>
  <c r="G384" i="2"/>
  <c r="H384" i="2"/>
  <c r="G385" i="2"/>
  <c r="H385" i="2"/>
  <c r="G386" i="2"/>
  <c r="H386" i="2"/>
  <c r="G387" i="2"/>
  <c r="H387" i="2"/>
  <c r="G388" i="2"/>
  <c r="H388" i="2"/>
  <c r="G389" i="2"/>
  <c r="H389" i="2"/>
  <c r="G390" i="2"/>
  <c r="H390" i="2"/>
  <c r="G391" i="2"/>
  <c r="H391" i="2"/>
  <c r="G392" i="2"/>
  <c r="H392" i="2"/>
  <c r="G393" i="2"/>
  <c r="H393" i="2"/>
  <c r="G394" i="2"/>
  <c r="H394" i="2"/>
  <c r="G395" i="2"/>
  <c r="H395" i="2"/>
  <c r="G396" i="2"/>
  <c r="H396" i="2"/>
  <c r="G397" i="2"/>
  <c r="H397" i="2"/>
  <c r="G398" i="2"/>
  <c r="H398" i="2"/>
  <c r="G399" i="2"/>
  <c r="H399" i="2"/>
  <c r="G400" i="2"/>
  <c r="H400" i="2"/>
  <c r="G401" i="2"/>
  <c r="H401" i="2"/>
  <c r="G402" i="2"/>
  <c r="H402" i="2"/>
  <c r="G403" i="2"/>
  <c r="H403" i="2"/>
  <c r="G404" i="2"/>
  <c r="H404" i="2"/>
  <c r="G405" i="2"/>
  <c r="H405" i="2"/>
  <c r="G406" i="2"/>
  <c r="H406" i="2"/>
  <c r="G407" i="2"/>
  <c r="H407" i="2"/>
  <c r="G408" i="2"/>
  <c r="H408" i="2"/>
  <c r="G409" i="2"/>
  <c r="H409" i="2"/>
  <c r="G410" i="2"/>
  <c r="H410" i="2"/>
  <c r="G411" i="2"/>
  <c r="H411" i="2"/>
  <c r="G412" i="2"/>
  <c r="H412" i="2"/>
  <c r="G413" i="2"/>
  <c r="H413" i="2"/>
  <c r="G414" i="2"/>
  <c r="H414" i="2"/>
  <c r="G415" i="2"/>
  <c r="H415" i="2"/>
  <c r="G416" i="2"/>
  <c r="H416" i="2"/>
  <c r="G417" i="2"/>
  <c r="H417" i="2"/>
  <c r="G418" i="2"/>
  <c r="H418" i="2"/>
  <c r="G419" i="2"/>
  <c r="H419" i="2"/>
  <c r="G420" i="2"/>
  <c r="H420" i="2"/>
  <c r="G421" i="2"/>
  <c r="H421" i="2"/>
  <c r="G422" i="2"/>
  <c r="H422" i="2"/>
  <c r="G423" i="2"/>
  <c r="H423" i="2"/>
  <c r="G424" i="2"/>
  <c r="H424" i="2"/>
  <c r="G425" i="2"/>
  <c r="H425" i="2"/>
  <c r="G426" i="2"/>
  <c r="H426" i="2"/>
  <c r="G427" i="2"/>
  <c r="H427" i="2"/>
  <c r="G428" i="2"/>
  <c r="H428" i="2"/>
  <c r="G429" i="2"/>
  <c r="H429" i="2"/>
  <c r="G430" i="2"/>
  <c r="H430" i="2"/>
  <c r="G431" i="2"/>
  <c r="H431" i="2"/>
  <c r="G432" i="2"/>
  <c r="H432" i="2"/>
  <c r="G433" i="2"/>
  <c r="H433" i="2"/>
  <c r="G434" i="2"/>
  <c r="H434" i="2"/>
  <c r="G435" i="2"/>
  <c r="H435" i="2"/>
  <c r="G436" i="2"/>
  <c r="H436" i="2"/>
  <c r="G437" i="2"/>
  <c r="H437" i="2"/>
  <c r="G438" i="2"/>
  <c r="H438" i="2"/>
  <c r="G439" i="2"/>
  <c r="H439" i="2"/>
  <c r="G440" i="2"/>
  <c r="H440" i="2"/>
  <c r="G441" i="2"/>
  <c r="H441" i="2"/>
  <c r="G442" i="2"/>
  <c r="H442" i="2"/>
  <c r="G443" i="2"/>
  <c r="H443" i="2"/>
  <c r="G444" i="2"/>
  <c r="H444" i="2"/>
  <c r="G445" i="2"/>
  <c r="H445" i="2"/>
  <c r="G446" i="2"/>
  <c r="H446" i="2"/>
  <c r="G447" i="2"/>
  <c r="H447" i="2"/>
  <c r="G448" i="2"/>
  <c r="H448" i="2"/>
  <c r="G449" i="2"/>
  <c r="H449" i="2"/>
  <c r="G450" i="2"/>
  <c r="H450" i="2"/>
  <c r="G451" i="2"/>
  <c r="H451" i="2"/>
  <c r="G452" i="2"/>
  <c r="H452" i="2"/>
  <c r="G453" i="2"/>
  <c r="H453" i="2"/>
  <c r="G454" i="2"/>
  <c r="H454" i="2"/>
  <c r="G455" i="2"/>
  <c r="H455" i="2"/>
  <c r="G456" i="2"/>
  <c r="H456" i="2"/>
  <c r="G457" i="2"/>
  <c r="H457" i="2"/>
  <c r="G458" i="2"/>
  <c r="H458" i="2"/>
  <c r="G459" i="2"/>
  <c r="H459" i="2"/>
  <c r="G460" i="2"/>
  <c r="H460" i="2"/>
  <c r="G461" i="2"/>
  <c r="H461" i="2"/>
  <c r="G462" i="2"/>
  <c r="H462" i="2"/>
  <c r="G463" i="2"/>
  <c r="H463" i="2"/>
  <c r="G464" i="2"/>
  <c r="H464" i="2"/>
  <c r="G465" i="2"/>
  <c r="H465" i="2"/>
  <c r="G466" i="2"/>
  <c r="H466" i="2"/>
  <c r="G467" i="2"/>
  <c r="H467" i="2"/>
  <c r="G468" i="2"/>
  <c r="H468" i="2"/>
  <c r="G469" i="2"/>
  <c r="H469" i="2"/>
  <c r="G470" i="2"/>
  <c r="H470" i="2"/>
  <c r="G471" i="2"/>
  <c r="H471" i="2"/>
  <c r="G472" i="2"/>
  <c r="H472" i="2"/>
  <c r="G473" i="2"/>
  <c r="H473" i="2"/>
  <c r="G474" i="2"/>
  <c r="H474" i="2"/>
  <c r="G475" i="2"/>
  <c r="H475" i="2"/>
  <c r="G476" i="2"/>
  <c r="H476" i="2"/>
  <c r="G477" i="2"/>
  <c r="H477" i="2"/>
  <c r="G478" i="2"/>
  <c r="H478" i="2"/>
  <c r="G479" i="2"/>
  <c r="H479" i="2"/>
  <c r="G480" i="2"/>
  <c r="H480" i="2"/>
  <c r="G481" i="2"/>
  <c r="H481" i="2"/>
  <c r="G482" i="2"/>
  <c r="H482" i="2"/>
  <c r="G483" i="2"/>
  <c r="H483" i="2"/>
  <c r="G484" i="2"/>
  <c r="H484" i="2"/>
  <c r="G485" i="2"/>
  <c r="H485" i="2"/>
  <c r="G486" i="2"/>
  <c r="H486" i="2"/>
  <c r="G487" i="2"/>
  <c r="H487" i="2"/>
  <c r="G488" i="2"/>
  <c r="H488" i="2"/>
  <c r="G489" i="2"/>
  <c r="H489" i="2"/>
  <c r="G490" i="2"/>
  <c r="H490" i="2"/>
  <c r="G491" i="2"/>
  <c r="H491" i="2"/>
  <c r="G492" i="2"/>
  <c r="H492" i="2"/>
  <c r="G493" i="2"/>
  <c r="H493" i="2"/>
  <c r="G494" i="2"/>
  <c r="H494" i="2"/>
  <c r="G495" i="2"/>
  <c r="H495" i="2"/>
  <c r="G496" i="2"/>
  <c r="H496" i="2"/>
  <c r="G497" i="2"/>
  <c r="H497" i="2"/>
  <c r="G498" i="2"/>
  <c r="H498" i="2"/>
  <c r="G499" i="2"/>
  <c r="H499" i="2"/>
  <c r="G500" i="2"/>
  <c r="H500" i="2"/>
  <c r="G501" i="2"/>
  <c r="H501" i="2"/>
  <c r="G502" i="2"/>
  <c r="H502" i="2"/>
  <c r="G503" i="2"/>
  <c r="H503" i="2"/>
  <c r="G504" i="2"/>
  <c r="H504" i="2"/>
  <c r="G505" i="2"/>
  <c r="H505" i="2"/>
  <c r="G506" i="2"/>
  <c r="H506" i="2"/>
  <c r="G507" i="2"/>
  <c r="H507" i="2"/>
  <c r="G508" i="2"/>
  <c r="H508" i="2"/>
  <c r="G509" i="2"/>
  <c r="H509" i="2"/>
  <c r="G510" i="2"/>
  <c r="H510" i="2"/>
  <c r="G511" i="2"/>
  <c r="H511" i="2"/>
  <c r="G512" i="2"/>
  <c r="H512" i="2"/>
  <c r="G513" i="2"/>
  <c r="H513" i="2"/>
  <c r="G514" i="2"/>
  <c r="H514" i="2"/>
  <c r="G515" i="2"/>
  <c r="H515" i="2"/>
  <c r="G516" i="2"/>
  <c r="H516" i="2"/>
  <c r="G517" i="2"/>
  <c r="H517" i="2"/>
  <c r="G518" i="2"/>
  <c r="H518" i="2"/>
  <c r="G519" i="2"/>
  <c r="H519" i="2"/>
  <c r="G520" i="2"/>
  <c r="H520" i="2"/>
  <c r="G521" i="2"/>
  <c r="H521" i="2"/>
  <c r="G522" i="2"/>
  <c r="H522" i="2"/>
  <c r="G523" i="2"/>
  <c r="H523" i="2"/>
  <c r="G524" i="2"/>
  <c r="H524" i="2"/>
  <c r="G525" i="2"/>
  <c r="H525" i="2"/>
  <c r="G526" i="2"/>
  <c r="H526" i="2"/>
  <c r="G527" i="2"/>
  <c r="H527" i="2"/>
  <c r="G528" i="2"/>
  <c r="H528" i="2"/>
  <c r="G529" i="2"/>
  <c r="H529" i="2"/>
  <c r="G530" i="2"/>
  <c r="H530" i="2"/>
  <c r="G531" i="2"/>
  <c r="H531" i="2"/>
  <c r="G532" i="2"/>
  <c r="H532" i="2"/>
  <c r="G533" i="2"/>
  <c r="H533" i="2"/>
  <c r="G534" i="2"/>
  <c r="H534" i="2"/>
  <c r="G535" i="2"/>
  <c r="H535" i="2"/>
  <c r="G536" i="2"/>
  <c r="H536" i="2"/>
  <c r="G537" i="2"/>
  <c r="H537" i="2"/>
  <c r="G538" i="2"/>
  <c r="H538" i="2"/>
  <c r="G539" i="2"/>
  <c r="H539" i="2"/>
  <c r="G540" i="2"/>
  <c r="H540" i="2"/>
  <c r="G541" i="2"/>
  <c r="H541" i="2"/>
  <c r="G542" i="2"/>
  <c r="H542" i="2"/>
  <c r="G543" i="2"/>
  <c r="H543" i="2"/>
  <c r="G544" i="2"/>
  <c r="H544" i="2"/>
  <c r="G545" i="2"/>
  <c r="H545" i="2"/>
  <c r="G546" i="2"/>
  <c r="H546" i="2"/>
  <c r="G547" i="2"/>
  <c r="H547" i="2"/>
  <c r="G548" i="2"/>
  <c r="H548" i="2"/>
  <c r="G549" i="2"/>
  <c r="H549" i="2"/>
  <c r="G550" i="2"/>
  <c r="H550" i="2"/>
  <c r="G551" i="2"/>
  <c r="H551" i="2"/>
  <c r="G552" i="2"/>
  <c r="H552" i="2"/>
  <c r="G553" i="2"/>
  <c r="H553" i="2"/>
  <c r="G554" i="2"/>
  <c r="H554" i="2"/>
  <c r="G555" i="2"/>
  <c r="H555" i="2"/>
  <c r="G556" i="2"/>
  <c r="H556" i="2"/>
  <c r="G557" i="2"/>
  <c r="H557" i="2"/>
  <c r="G558" i="2"/>
  <c r="H558" i="2"/>
  <c r="G559" i="2"/>
  <c r="H559" i="2"/>
  <c r="G560" i="2"/>
  <c r="H560" i="2"/>
  <c r="G561" i="2"/>
  <c r="H561" i="2"/>
  <c r="G562" i="2"/>
  <c r="H562" i="2"/>
  <c r="G563" i="2"/>
  <c r="H563" i="2"/>
  <c r="G564" i="2"/>
  <c r="H564" i="2"/>
  <c r="G565" i="2"/>
  <c r="H565" i="2"/>
  <c r="G566" i="2"/>
  <c r="H566" i="2"/>
  <c r="G567" i="2"/>
  <c r="H567" i="2"/>
  <c r="G568" i="2"/>
  <c r="H568" i="2"/>
  <c r="G569" i="2"/>
  <c r="H569" i="2"/>
  <c r="G570" i="2"/>
  <c r="H570" i="2"/>
  <c r="G571" i="2"/>
  <c r="H571" i="2"/>
  <c r="G572" i="2"/>
  <c r="H572" i="2"/>
  <c r="G573" i="2"/>
  <c r="H573" i="2"/>
  <c r="G574" i="2"/>
  <c r="H574" i="2"/>
  <c r="G575" i="2"/>
  <c r="H575" i="2"/>
  <c r="G576" i="2"/>
  <c r="H576" i="2"/>
  <c r="G577" i="2"/>
  <c r="H577" i="2"/>
  <c r="G578" i="2"/>
  <c r="H578" i="2"/>
  <c r="G579" i="2"/>
  <c r="H579" i="2"/>
  <c r="G580" i="2"/>
  <c r="H580" i="2"/>
  <c r="G581" i="2"/>
  <c r="H581" i="2"/>
  <c r="G582" i="2"/>
  <c r="H582" i="2"/>
  <c r="G583" i="2"/>
  <c r="H583" i="2"/>
  <c r="G584" i="2"/>
  <c r="H584" i="2"/>
  <c r="G585" i="2"/>
  <c r="H585" i="2"/>
  <c r="G586" i="2"/>
  <c r="H586" i="2"/>
  <c r="G587" i="2"/>
  <c r="H587" i="2"/>
  <c r="G588" i="2"/>
  <c r="H588" i="2"/>
  <c r="G589" i="2"/>
  <c r="H589" i="2"/>
  <c r="G590" i="2"/>
  <c r="H590" i="2"/>
  <c r="G591" i="2"/>
  <c r="H591" i="2"/>
  <c r="G592" i="2"/>
  <c r="H592" i="2"/>
  <c r="G593" i="2"/>
  <c r="H593" i="2"/>
  <c r="G594" i="2"/>
  <c r="H594" i="2"/>
  <c r="G595" i="2"/>
  <c r="H595" i="2"/>
  <c r="G596" i="2"/>
  <c r="H596" i="2"/>
  <c r="G597" i="2"/>
  <c r="H597" i="2"/>
  <c r="G598" i="2"/>
  <c r="H598" i="2"/>
  <c r="G599" i="2"/>
  <c r="H599" i="2"/>
  <c r="G600" i="2"/>
  <c r="H600" i="2"/>
  <c r="G601" i="2"/>
  <c r="H601" i="2"/>
  <c r="G602" i="2"/>
  <c r="H602" i="2"/>
  <c r="G603" i="2"/>
  <c r="H603" i="2"/>
  <c r="G604" i="2"/>
  <c r="H604" i="2"/>
  <c r="G605" i="2"/>
  <c r="H605" i="2"/>
  <c r="G606" i="2"/>
  <c r="H606" i="2"/>
  <c r="G607" i="2"/>
  <c r="H607" i="2"/>
  <c r="G608" i="2"/>
  <c r="H608" i="2"/>
  <c r="G609" i="2"/>
  <c r="H609" i="2"/>
  <c r="G610" i="2"/>
  <c r="H610" i="2"/>
  <c r="G611" i="2"/>
  <c r="H611" i="2"/>
  <c r="G612" i="2"/>
  <c r="H612" i="2"/>
  <c r="G613" i="2"/>
  <c r="H613" i="2"/>
  <c r="G614" i="2"/>
  <c r="H614" i="2"/>
  <c r="G615" i="2"/>
  <c r="H615" i="2"/>
  <c r="G616" i="2"/>
  <c r="H616" i="2"/>
  <c r="G617" i="2"/>
  <c r="H617" i="2"/>
  <c r="G618" i="2"/>
  <c r="H618" i="2"/>
  <c r="G619" i="2"/>
  <c r="H619" i="2"/>
  <c r="G620" i="2"/>
  <c r="H620" i="2"/>
  <c r="G621" i="2"/>
  <c r="H621" i="2"/>
  <c r="G622" i="2"/>
  <c r="H622" i="2"/>
  <c r="G623" i="2"/>
  <c r="H623" i="2"/>
  <c r="G624" i="2"/>
  <c r="H624" i="2"/>
  <c r="G625" i="2"/>
  <c r="H625" i="2"/>
  <c r="G626" i="2"/>
  <c r="H626" i="2"/>
  <c r="G627" i="2"/>
  <c r="H627" i="2"/>
  <c r="G628" i="2"/>
  <c r="H628" i="2"/>
  <c r="G629" i="2"/>
  <c r="H629" i="2"/>
  <c r="G630" i="2"/>
  <c r="H630" i="2"/>
  <c r="G631" i="2"/>
  <c r="H631" i="2"/>
  <c r="G632" i="2"/>
  <c r="H632" i="2"/>
  <c r="G633" i="2"/>
  <c r="H633" i="2"/>
  <c r="G634" i="2"/>
  <c r="H634" i="2"/>
  <c r="G635" i="2"/>
  <c r="H635" i="2"/>
  <c r="G636" i="2"/>
  <c r="H636" i="2"/>
  <c r="G637" i="2"/>
  <c r="H637" i="2"/>
  <c r="G638" i="2"/>
  <c r="H638" i="2"/>
  <c r="G639" i="2"/>
  <c r="H639" i="2"/>
  <c r="G640" i="2"/>
  <c r="H640" i="2"/>
  <c r="G641" i="2"/>
  <c r="H641" i="2"/>
  <c r="G642" i="2"/>
  <c r="H642" i="2"/>
  <c r="G643" i="2"/>
  <c r="H643" i="2"/>
  <c r="G644" i="2"/>
  <c r="H644" i="2"/>
  <c r="G645" i="2"/>
  <c r="H645" i="2"/>
  <c r="G646" i="2"/>
  <c r="H646" i="2"/>
  <c r="G647" i="2"/>
  <c r="H647" i="2"/>
  <c r="G648" i="2"/>
  <c r="H648" i="2"/>
  <c r="G649" i="2"/>
  <c r="H649" i="2"/>
  <c r="G650" i="2"/>
  <c r="H650" i="2"/>
  <c r="G651" i="2"/>
  <c r="H651" i="2"/>
  <c r="G652" i="2"/>
  <c r="H652" i="2"/>
  <c r="G653" i="2"/>
  <c r="H653" i="2"/>
  <c r="G654" i="2"/>
  <c r="H654" i="2"/>
  <c r="G655" i="2"/>
  <c r="H655" i="2"/>
  <c r="G656" i="2"/>
  <c r="H656" i="2"/>
  <c r="G657" i="2"/>
  <c r="H657" i="2"/>
  <c r="G658" i="2"/>
  <c r="H658" i="2"/>
  <c r="G659" i="2"/>
  <c r="H659" i="2"/>
  <c r="G660" i="2"/>
  <c r="H660" i="2"/>
  <c r="G661" i="2"/>
  <c r="H661" i="2"/>
  <c r="G662" i="2"/>
  <c r="H662" i="2"/>
  <c r="G663" i="2"/>
  <c r="H663" i="2"/>
  <c r="G664" i="2"/>
  <c r="H664" i="2"/>
  <c r="G665" i="2"/>
  <c r="H665" i="2"/>
  <c r="G666" i="2"/>
  <c r="H666" i="2"/>
  <c r="G667" i="2"/>
  <c r="H667" i="2"/>
  <c r="G668" i="2"/>
  <c r="H668" i="2"/>
  <c r="G669" i="2"/>
  <c r="H669" i="2"/>
  <c r="G670" i="2"/>
  <c r="H670" i="2"/>
  <c r="G671" i="2"/>
  <c r="H671" i="2"/>
  <c r="G672" i="2"/>
  <c r="H672" i="2"/>
  <c r="G673" i="2"/>
  <c r="H673" i="2"/>
  <c r="G674" i="2"/>
  <c r="H674" i="2"/>
  <c r="G675" i="2"/>
  <c r="H675" i="2"/>
  <c r="G676" i="2"/>
  <c r="H676" i="2"/>
  <c r="G677" i="2"/>
  <c r="H677" i="2"/>
  <c r="G678" i="2"/>
  <c r="H678" i="2"/>
  <c r="G679" i="2"/>
  <c r="H679" i="2"/>
  <c r="G680" i="2"/>
  <c r="H680" i="2"/>
  <c r="G681" i="2"/>
  <c r="H681" i="2"/>
  <c r="G682" i="2"/>
  <c r="H682" i="2"/>
  <c r="G683" i="2"/>
  <c r="H683" i="2"/>
  <c r="G684" i="2"/>
  <c r="H684" i="2"/>
  <c r="G685" i="2"/>
  <c r="H685" i="2"/>
  <c r="G686" i="2"/>
  <c r="H686" i="2"/>
  <c r="G687" i="2"/>
  <c r="H687" i="2"/>
  <c r="G688" i="2"/>
  <c r="H688" i="2"/>
  <c r="G689" i="2"/>
  <c r="H689" i="2"/>
  <c r="G690" i="2"/>
  <c r="H690" i="2"/>
  <c r="G691" i="2"/>
  <c r="H691" i="2"/>
  <c r="G692" i="2"/>
  <c r="H692" i="2"/>
  <c r="G693" i="2"/>
  <c r="H693" i="2"/>
  <c r="G694" i="2"/>
  <c r="H694" i="2"/>
  <c r="G695" i="2"/>
  <c r="H695" i="2"/>
  <c r="G696" i="2"/>
  <c r="H696" i="2"/>
  <c r="G697" i="2"/>
  <c r="H697" i="2"/>
  <c r="G698" i="2"/>
  <c r="H698" i="2"/>
  <c r="G699" i="2"/>
  <c r="H699" i="2"/>
  <c r="G700" i="2"/>
  <c r="H700" i="2"/>
  <c r="G701" i="2"/>
  <c r="H701" i="2"/>
  <c r="G702" i="2"/>
  <c r="H702" i="2"/>
  <c r="G703" i="2"/>
  <c r="H703" i="2"/>
  <c r="G704" i="2"/>
  <c r="H704" i="2"/>
  <c r="G705" i="2"/>
  <c r="H705" i="2"/>
  <c r="G706" i="2"/>
  <c r="H706" i="2"/>
  <c r="G707" i="2"/>
  <c r="H707" i="2"/>
  <c r="G708" i="2"/>
  <c r="H708" i="2"/>
  <c r="G709" i="2"/>
  <c r="H709" i="2"/>
  <c r="G710" i="2"/>
  <c r="H710" i="2"/>
  <c r="G711" i="2"/>
  <c r="H711" i="2"/>
  <c r="G712" i="2"/>
  <c r="H712" i="2"/>
  <c r="G713" i="2"/>
  <c r="H713" i="2"/>
  <c r="G714" i="2"/>
  <c r="H714" i="2"/>
  <c r="G715" i="2"/>
  <c r="H715" i="2"/>
  <c r="G716" i="2"/>
  <c r="H716" i="2"/>
  <c r="G717" i="2"/>
  <c r="H717" i="2"/>
  <c r="G718" i="2"/>
  <c r="H718" i="2"/>
  <c r="G719" i="2"/>
  <c r="H719" i="2"/>
  <c r="G720" i="2"/>
  <c r="H720" i="2"/>
  <c r="G721" i="2"/>
  <c r="H721" i="2"/>
  <c r="G722" i="2"/>
  <c r="H722" i="2"/>
  <c r="G723" i="2"/>
  <c r="H723" i="2"/>
  <c r="G724" i="2"/>
  <c r="H724" i="2"/>
  <c r="G725" i="2"/>
  <c r="H725" i="2"/>
  <c r="G726" i="2"/>
  <c r="H726" i="2"/>
  <c r="G727" i="2"/>
  <c r="H727" i="2"/>
  <c r="G728" i="2"/>
  <c r="H728" i="2"/>
  <c r="G729" i="2"/>
  <c r="H729" i="2"/>
  <c r="G730" i="2"/>
  <c r="H730" i="2"/>
  <c r="G731" i="2"/>
  <c r="H731" i="2"/>
  <c r="G732" i="2"/>
  <c r="H732" i="2"/>
  <c r="G733" i="2"/>
  <c r="H733" i="2"/>
  <c r="G734" i="2"/>
  <c r="H734" i="2"/>
  <c r="G735" i="2"/>
  <c r="H735" i="2"/>
  <c r="G736" i="2"/>
  <c r="H736" i="2"/>
  <c r="G737" i="2"/>
  <c r="H737" i="2"/>
  <c r="G738" i="2"/>
  <c r="H738" i="2"/>
  <c r="G739" i="2"/>
  <c r="H739" i="2"/>
  <c r="G740" i="2"/>
  <c r="H740" i="2"/>
  <c r="G741" i="2"/>
  <c r="H741" i="2"/>
  <c r="G742" i="2"/>
  <c r="H742" i="2"/>
  <c r="G743" i="2"/>
  <c r="H743" i="2"/>
  <c r="G744" i="2"/>
  <c r="H744" i="2"/>
  <c r="G745" i="2"/>
  <c r="H745" i="2"/>
  <c r="G746" i="2"/>
  <c r="H746" i="2"/>
  <c r="G747" i="2"/>
  <c r="H747" i="2"/>
  <c r="G748" i="2"/>
  <c r="H748" i="2"/>
  <c r="G749" i="2"/>
  <c r="H749" i="2"/>
  <c r="G750" i="2"/>
  <c r="H750" i="2"/>
  <c r="G751" i="2"/>
  <c r="H751" i="2"/>
  <c r="G752" i="2"/>
  <c r="H752" i="2"/>
  <c r="G753" i="2"/>
  <c r="H753" i="2"/>
  <c r="G754" i="2"/>
  <c r="H754" i="2"/>
  <c r="G755" i="2"/>
  <c r="H755" i="2"/>
  <c r="G756" i="2"/>
  <c r="H756" i="2"/>
  <c r="G757" i="2"/>
  <c r="H757" i="2"/>
  <c r="G758" i="2"/>
  <c r="H758" i="2"/>
  <c r="G759" i="2"/>
  <c r="H759" i="2"/>
  <c r="G760" i="2"/>
  <c r="H760" i="2"/>
  <c r="G761" i="2"/>
  <c r="H761" i="2"/>
  <c r="G762" i="2"/>
  <c r="H762" i="2"/>
  <c r="G763" i="2"/>
  <c r="H763" i="2"/>
  <c r="G764" i="2"/>
  <c r="H764" i="2"/>
  <c r="G765" i="2"/>
  <c r="H765" i="2"/>
  <c r="G766" i="2"/>
  <c r="H766" i="2"/>
  <c r="G767" i="2"/>
  <c r="H767" i="2"/>
  <c r="G768" i="2"/>
  <c r="H768" i="2"/>
  <c r="G769" i="2"/>
  <c r="H769" i="2"/>
  <c r="G770" i="2"/>
  <c r="H770" i="2"/>
  <c r="G771" i="2"/>
  <c r="H771" i="2"/>
  <c r="G772" i="2"/>
  <c r="H772" i="2"/>
  <c r="G773" i="2"/>
  <c r="H773" i="2"/>
  <c r="G774" i="2"/>
  <c r="H774" i="2"/>
  <c r="G775" i="2"/>
  <c r="H775" i="2"/>
  <c r="G776" i="2"/>
  <c r="H776" i="2"/>
  <c r="G777" i="2"/>
  <c r="H777" i="2"/>
  <c r="G778" i="2"/>
  <c r="H778" i="2"/>
  <c r="G779" i="2"/>
  <c r="H779" i="2"/>
  <c r="G780" i="2"/>
  <c r="H780" i="2"/>
  <c r="G781" i="2"/>
  <c r="H781" i="2"/>
  <c r="G782" i="2"/>
  <c r="H782" i="2"/>
  <c r="G783" i="2"/>
  <c r="H783" i="2"/>
  <c r="G784" i="2"/>
  <c r="H784" i="2"/>
  <c r="G785" i="2"/>
  <c r="H785" i="2"/>
  <c r="G786" i="2"/>
  <c r="H786" i="2"/>
  <c r="G787" i="2"/>
  <c r="H787" i="2"/>
  <c r="G788" i="2"/>
  <c r="H788" i="2"/>
  <c r="G789" i="2"/>
  <c r="H789" i="2"/>
  <c r="G790" i="2"/>
  <c r="H790" i="2"/>
  <c r="G791" i="2"/>
  <c r="H791" i="2"/>
  <c r="G792" i="2"/>
  <c r="H792" i="2"/>
  <c r="G793" i="2"/>
  <c r="H793" i="2"/>
  <c r="G794" i="2"/>
  <c r="H794" i="2"/>
  <c r="G795" i="2"/>
  <c r="H795" i="2"/>
  <c r="G796" i="2"/>
  <c r="H796" i="2"/>
  <c r="G797" i="2"/>
  <c r="H797" i="2"/>
  <c r="G798" i="2"/>
  <c r="H798" i="2"/>
  <c r="G799" i="2"/>
  <c r="H799" i="2"/>
  <c r="G800" i="2"/>
  <c r="H800" i="2"/>
  <c r="G801" i="2"/>
  <c r="H801" i="2"/>
  <c r="G802" i="2"/>
  <c r="H802" i="2"/>
  <c r="G803" i="2"/>
  <c r="H803" i="2"/>
  <c r="G804" i="2"/>
  <c r="H804" i="2"/>
  <c r="G805" i="2"/>
  <c r="H805" i="2"/>
  <c r="G806" i="2"/>
  <c r="H806" i="2"/>
  <c r="G807" i="2"/>
  <c r="H807" i="2"/>
  <c r="G808" i="2"/>
  <c r="H808" i="2"/>
  <c r="G809" i="2"/>
  <c r="H809" i="2"/>
  <c r="G810" i="2"/>
  <c r="H810" i="2"/>
  <c r="G811" i="2"/>
  <c r="H811" i="2"/>
  <c r="G812" i="2"/>
  <c r="H812" i="2"/>
  <c r="G813" i="2"/>
  <c r="H813" i="2"/>
  <c r="G814" i="2"/>
  <c r="H814" i="2"/>
  <c r="G815" i="2"/>
  <c r="H815" i="2"/>
  <c r="G816" i="2"/>
  <c r="H816" i="2"/>
  <c r="G817" i="2"/>
  <c r="H817" i="2"/>
  <c r="G818" i="2"/>
  <c r="H818" i="2"/>
  <c r="G819" i="2"/>
  <c r="H819" i="2"/>
  <c r="G820" i="2"/>
  <c r="H820" i="2"/>
  <c r="G821" i="2"/>
  <c r="H821" i="2"/>
  <c r="G822" i="2"/>
  <c r="H822" i="2"/>
  <c r="G823" i="2"/>
  <c r="H823" i="2"/>
  <c r="G824" i="2"/>
  <c r="H824" i="2"/>
  <c r="G825" i="2"/>
  <c r="H825" i="2"/>
  <c r="G826" i="2"/>
  <c r="H826" i="2"/>
  <c r="G827" i="2"/>
  <c r="H827" i="2"/>
  <c r="G828" i="2"/>
  <c r="H828" i="2"/>
  <c r="G829" i="2"/>
  <c r="H829" i="2"/>
  <c r="G830" i="2"/>
  <c r="H830" i="2"/>
  <c r="G831" i="2"/>
  <c r="H831" i="2"/>
  <c r="G832" i="2"/>
  <c r="H832" i="2"/>
  <c r="G833" i="2"/>
  <c r="H833" i="2"/>
  <c r="G834" i="2"/>
  <c r="H834" i="2"/>
  <c r="G835" i="2"/>
  <c r="H835" i="2"/>
  <c r="G836" i="2"/>
  <c r="H836" i="2"/>
  <c r="G837" i="2"/>
  <c r="H837" i="2"/>
  <c r="G838" i="2"/>
  <c r="H838" i="2"/>
  <c r="G839" i="2"/>
  <c r="H839" i="2"/>
  <c r="G840" i="2"/>
  <c r="H840" i="2"/>
  <c r="G841" i="2"/>
  <c r="H841" i="2"/>
  <c r="G842" i="2"/>
  <c r="H842" i="2"/>
  <c r="G843" i="2"/>
  <c r="H843" i="2"/>
  <c r="G844" i="2"/>
  <c r="H844" i="2"/>
  <c r="G845" i="2"/>
  <c r="H845" i="2"/>
  <c r="G846" i="2"/>
  <c r="H846" i="2"/>
  <c r="G847" i="2"/>
  <c r="H847" i="2"/>
  <c r="G848" i="2"/>
  <c r="H848" i="2"/>
  <c r="G849" i="2"/>
  <c r="H849" i="2"/>
  <c r="G850" i="2"/>
  <c r="H850" i="2"/>
  <c r="G851" i="2"/>
  <c r="H851" i="2"/>
  <c r="G852" i="2"/>
  <c r="H852" i="2"/>
  <c r="G853" i="2"/>
  <c r="H853" i="2"/>
  <c r="G854" i="2"/>
  <c r="H854" i="2"/>
  <c r="G855" i="2"/>
  <c r="H855" i="2"/>
  <c r="G856" i="2"/>
  <c r="H856" i="2"/>
  <c r="G857" i="2"/>
  <c r="H857" i="2"/>
  <c r="G858" i="2"/>
  <c r="H858" i="2"/>
  <c r="G859" i="2"/>
  <c r="H859" i="2"/>
  <c r="G860" i="2"/>
  <c r="H860" i="2"/>
  <c r="G861" i="2"/>
  <c r="H861" i="2"/>
  <c r="G862" i="2"/>
  <c r="H862" i="2"/>
  <c r="G863" i="2"/>
  <c r="H863" i="2"/>
  <c r="G864" i="2"/>
  <c r="H864" i="2"/>
  <c r="G865" i="2"/>
  <c r="H865" i="2"/>
  <c r="G866" i="2"/>
  <c r="H866" i="2"/>
  <c r="G867" i="2"/>
  <c r="H867" i="2"/>
  <c r="G868" i="2"/>
  <c r="H868" i="2"/>
  <c r="G869" i="2"/>
  <c r="H869" i="2"/>
  <c r="G870" i="2"/>
  <c r="H870" i="2"/>
  <c r="G871" i="2"/>
  <c r="H871" i="2"/>
  <c r="G872" i="2"/>
  <c r="H872" i="2"/>
  <c r="G873" i="2"/>
  <c r="H873" i="2"/>
  <c r="G874" i="2"/>
  <c r="H874" i="2"/>
  <c r="G875" i="2"/>
  <c r="H875" i="2"/>
  <c r="G876" i="2"/>
  <c r="H876" i="2"/>
  <c r="G877" i="2"/>
  <c r="H877" i="2"/>
  <c r="G878" i="2"/>
  <c r="H878" i="2"/>
  <c r="G879" i="2"/>
  <c r="H879" i="2"/>
  <c r="G880" i="2"/>
  <c r="H880" i="2"/>
  <c r="G881" i="2"/>
  <c r="H881" i="2"/>
  <c r="G882" i="2"/>
  <c r="H882" i="2"/>
  <c r="G883" i="2"/>
  <c r="H883" i="2"/>
  <c r="G884" i="2"/>
  <c r="H884" i="2"/>
  <c r="G885" i="2"/>
  <c r="H885" i="2"/>
  <c r="G886" i="2"/>
  <c r="H886" i="2"/>
  <c r="G887" i="2"/>
  <c r="H887" i="2"/>
  <c r="G888" i="2"/>
  <c r="H888" i="2"/>
  <c r="G889" i="2"/>
  <c r="H889" i="2"/>
  <c r="G890" i="2"/>
  <c r="H890" i="2"/>
  <c r="G891" i="2"/>
  <c r="H891" i="2"/>
  <c r="G892" i="2"/>
  <c r="H892" i="2"/>
  <c r="G893" i="2"/>
  <c r="H893" i="2"/>
  <c r="G894" i="2"/>
  <c r="H894" i="2"/>
  <c r="G895" i="2"/>
  <c r="H895" i="2"/>
  <c r="G896" i="2"/>
  <c r="H896" i="2"/>
  <c r="G897" i="2"/>
  <c r="H897" i="2"/>
  <c r="G898" i="2"/>
  <c r="H898" i="2"/>
  <c r="G899" i="2"/>
  <c r="H899" i="2"/>
  <c r="G900" i="2"/>
  <c r="H900" i="2"/>
  <c r="G901" i="2"/>
  <c r="H901" i="2"/>
  <c r="G902" i="2"/>
  <c r="H902" i="2"/>
  <c r="G903" i="2"/>
  <c r="H903" i="2"/>
  <c r="G904" i="2"/>
  <c r="H904" i="2"/>
  <c r="G905" i="2"/>
  <c r="H905" i="2"/>
  <c r="G906" i="2"/>
  <c r="H906" i="2"/>
  <c r="G907" i="2"/>
  <c r="H907" i="2"/>
  <c r="G908" i="2"/>
  <c r="H908" i="2"/>
  <c r="G909" i="2"/>
  <c r="H909" i="2"/>
  <c r="G910" i="2"/>
  <c r="H910" i="2"/>
  <c r="G911" i="2"/>
  <c r="H911" i="2"/>
  <c r="G912" i="2"/>
  <c r="H912" i="2"/>
  <c r="G913" i="2"/>
  <c r="H913" i="2"/>
  <c r="G914" i="2"/>
  <c r="H914" i="2"/>
  <c r="G915" i="2"/>
  <c r="H915" i="2"/>
  <c r="G916" i="2"/>
  <c r="H916" i="2"/>
  <c r="G917" i="2"/>
  <c r="H917" i="2"/>
  <c r="G918" i="2"/>
  <c r="H918" i="2"/>
  <c r="G919" i="2"/>
  <c r="H919" i="2"/>
  <c r="G920" i="2"/>
  <c r="H920" i="2"/>
  <c r="G921" i="2"/>
  <c r="H921" i="2"/>
  <c r="G922" i="2"/>
  <c r="H922" i="2"/>
  <c r="G923" i="2"/>
  <c r="H923" i="2"/>
  <c r="G924" i="2"/>
  <c r="H924" i="2"/>
  <c r="G925" i="2"/>
  <c r="H925" i="2"/>
  <c r="G926" i="2"/>
  <c r="H926" i="2"/>
  <c r="G927" i="2"/>
  <c r="H927" i="2"/>
  <c r="G928" i="2"/>
  <c r="H928" i="2"/>
  <c r="G929" i="2"/>
  <c r="H929" i="2"/>
  <c r="G930" i="2"/>
  <c r="H930" i="2"/>
  <c r="G931" i="2"/>
  <c r="H931" i="2"/>
  <c r="G932" i="2"/>
  <c r="H932" i="2"/>
  <c r="G933" i="2"/>
  <c r="H933" i="2"/>
  <c r="G934" i="2"/>
  <c r="H934" i="2"/>
  <c r="G935" i="2"/>
  <c r="H935" i="2"/>
  <c r="G936" i="2"/>
  <c r="H936" i="2"/>
  <c r="G937" i="2"/>
  <c r="H937" i="2"/>
  <c r="G938" i="2"/>
  <c r="H938" i="2"/>
  <c r="G939" i="2"/>
  <c r="H939" i="2"/>
  <c r="G940" i="2"/>
  <c r="H940" i="2"/>
  <c r="G941" i="2"/>
  <c r="H941" i="2"/>
  <c r="G942" i="2"/>
  <c r="H942" i="2"/>
  <c r="G943" i="2"/>
  <c r="H943" i="2"/>
  <c r="G944" i="2"/>
  <c r="H944" i="2"/>
  <c r="G945" i="2"/>
  <c r="H945" i="2"/>
  <c r="G946" i="2"/>
  <c r="H946" i="2"/>
  <c r="G947" i="2"/>
  <c r="H947" i="2"/>
  <c r="G948" i="2"/>
  <c r="H948" i="2"/>
  <c r="G949" i="2"/>
  <c r="H949" i="2"/>
  <c r="G950" i="2"/>
  <c r="H950" i="2"/>
  <c r="G951" i="2"/>
  <c r="H951" i="2"/>
  <c r="G952" i="2"/>
  <c r="H952" i="2"/>
  <c r="G953" i="2"/>
  <c r="H953" i="2"/>
  <c r="G954" i="2"/>
  <c r="H954" i="2"/>
  <c r="G955" i="2"/>
  <c r="H955" i="2"/>
  <c r="G956" i="2"/>
  <c r="H956" i="2"/>
  <c r="G957" i="2"/>
  <c r="H957" i="2"/>
  <c r="G958" i="2"/>
  <c r="H958" i="2"/>
  <c r="G959" i="2"/>
  <c r="H959" i="2"/>
  <c r="G960" i="2"/>
  <c r="H960" i="2"/>
  <c r="G961" i="2"/>
  <c r="H961" i="2"/>
  <c r="G962" i="2"/>
  <c r="H962" i="2"/>
  <c r="G963" i="2"/>
  <c r="H963" i="2"/>
  <c r="G964" i="2"/>
  <c r="H964" i="2"/>
  <c r="G965" i="2"/>
  <c r="H965" i="2"/>
  <c r="G966" i="2"/>
  <c r="H966" i="2"/>
  <c r="G967" i="2"/>
  <c r="H967" i="2"/>
  <c r="G968" i="2"/>
  <c r="H968" i="2"/>
  <c r="G969" i="2"/>
  <c r="H969" i="2"/>
  <c r="G970" i="2"/>
  <c r="H970" i="2"/>
  <c r="G971" i="2"/>
  <c r="H971" i="2"/>
  <c r="G972" i="2"/>
  <c r="H972" i="2"/>
  <c r="G973" i="2"/>
  <c r="H973" i="2"/>
  <c r="G974" i="2"/>
  <c r="H974" i="2"/>
  <c r="G975" i="2"/>
  <c r="H975" i="2"/>
  <c r="G976" i="2"/>
  <c r="H976" i="2"/>
  <c r="G977" i="2"/>
  <c r="H977" i="2"/>
  <c r="G978" i="2"/>
  <c r="H978" i="2"/>
  <c r="G979" i="2"/>
  <c r="H979" i="2"/>
  <c r="G980" i="2"/>
  <c r="H980" i="2"/>
  <c r="G981" i="2"/>
  <c r="H981" i="2"/>
  <c r="G982" i="2"/>
  <c r="H982" i="2"/>
  <c r="G983" i="2"/>
  <c r="H983" i="2"/>
  <c r="G984" i="2"/>
  <c r="H984" i="2"/>
  <c r="G985" i="2"/>
  <c r="H985" i="2"/>
  <c r="G986" i="2"/>
  <c r="H986" i="2"/>
  <c r="G987" i="2"/>
  <c r="H987" i="2"/>
  <c r="G988" i="2"/>
  <c r="H988" i="2"/>
  <c r="G989" i="2"/>
  <c r="H989" i="2"/>
  <c r="G990" i="2"/>
  <c r="H990" i="2"/>
  <c r="G991" i="2"/>
  <c r="H991" i="2"/>
  <c r="G992" i="2"/>
  <c r="H992" i="2"/>
  <c r="G993" i="2"/>
  <c r="H993" i="2"/>
  <c r="G994" i="2"/>
  <c r="H994" i="2"/>
  <c r="G995" i="2"/>
  <c r="H995" i="2"/>
  <c r="G996" i="2"/>
  <c r="H996" i="2"/>
  <c r="G997" i="2"/>
  <c r="H997" i="2"/>
  <c r="G998" i="2"/>
  <c r="H998" i="2"/>
  <c r="G999" i="2"/>
  <c r="H999" i="2"/>
  <c r="G1000" i="2"/>
  <c r="H1000" i="2"/>
  <c r="G1001" i="2"/>
  <c r="H1001" i="2"/>
  <c r="G1002" i="2"/>
  <c r="H1002" i="2"/>
  <c r="G1003" i="2"/>
  <c r="H1003" i="2"/>
  <c r="G1004" i="2"/>
  <c r="H1004" i="2"/>
  <c r="G1005" i="2"/>
  <c r="H1005" i="2"/>
  <c r="G1006" i="2"/>
  <c r="H1006" i="2"/>
  <c r="G1007" i="2"/>
  <c r="H1007" i="2"/>
  <c r="G1008" i="2"/>
  <c r="H1008" i="2"/>
  <c r="G1009" i="2"/>
  <c r="H1009" i="2"/>
  <c r="G1010" i="2"/>
  <c r="H1010" i="2"/>
  <c r="G1011" i="2"/>
  <c r="H1011" i="2"/>
  <c r="G1012" i="2"/>
  <c r="H1012" i="2"/>
  <c r="G1013" i="2"/>
  <c r="H1013" i="2"/>
  <c r="G1014" i="2"/>
  <c r="H1014" i="2"/>
  <c r="G1015" i="2"/>
  <c r="H1015" i="2"/>
  <c r="G1016" i="2"/>
  <c r="H1016" i="2"/>
  <c r="G1017" i="2"/>
  <c r="H1017" i="2"/>
  <c r="G1018" i="2"/>
  <c r="H1018" i="2"/>
  <c r="G1019" i="2"/>
  <c r="H1019" i="2"/>
  <c r="G1020" i="2"/>
  <c r="H1020" i="2"/>
  <c r="G1021" i="2"/>
  <c r="H1021" i="2"/>
  <c r="G1022" i="2"/>
  <c r="H1022" i="2"/>
  <c r="G1023" i="2"/>
  <c r="H1023" i="2"/>
  <c r="G1024" i="2"/>
  <c r="H1024" i="2"/>
  <c r="G1025" i="2"/>
  <c r="H1025" i="2"/>
  <c r="G1026" i="2"/>
  <c r="H1026" i="2"/>
  <c r="G1027" i="2"/>
  <c r="H1027" i="2"/>
  <c r="G1028" i="2"/>
  <c r="H1028" i="2"/>
  <c r="G1029" i="2"/>
  <c r="H1029" i="2"/>
  <c r="G1030" i="2"/>
  <c r="H1030" i="2"/>
  <c r="G1031" i="2"/>
  <c r="H1031" i="2"/>
  <c r="G1032" i="2"/>
  <c r="H1032" i="2"/>
  <c r="G1033" i="2"/>
  <c r="H1033" i="2"/>
  <c r="G1034" i="2"/>
  <c r="H1034" i="2"/>
  <c r="G1035" i="2"/>
  <c r="H1035" i="2"/>
  <c r="G1036" i="2"/>
  <c r="H1036" i="2"/>
  <c r="G1037" i="2"/>
  <c r="H1037" i="2"/>
  <c r="G1038" i="2"/>
  <c r="H1038" i="2"/>
  <c r="G1039" i="2"/>
  <c r="H1039" i="2"/>
  <c r="G1040" i="2"/>
  <c r="H1040" i="2"/>
  <c r="G1041" i="2"/>
  <c r="H1041" i="2"/>
  <c r="G1042" i="2"/>
  <c r="H1042" i="2"/>
  <c r="G1043" i="2"/>
  <c r="H1043" i="2"/>
  <c r="G1044" i="2"/>
  <c r="H1044" i="2"/>
  <c r="G1045" i="2"/>
  <c r="H1045" i="2"/>
  <c r="G1046" i="2"/>
  <c r="H1046" i="2"/>
  <c r="G1047" i="2"/>
  <c r="H1047" i="2"/>
  <c r="G1048" i="2"/>
  <c r="H1048" i="2"/>
  <c r="G1049" i="2"/>
  <c r="H1049" i="2"/>
  <c r="G1050" i="2"/>
  <c r="H1050" i="2"/>
  <c r="G1051" i="2"/>
  <c r="H1051" i="2"/>
  <c r="G1052" i="2"/>
  <c r="H1052" i="2"/>
  <c r="G1053" i="2"/>
  <c r="H1053" i="2"/>
  <c r="G1054" i="2"/>
  <c r="H1054" i="2"/>
  <c r="G1055" i="2"/>
  <c r="H1055" i="2"/>
  <c r="G1056" i="2"/>
  <c r="H1056" i="2"/>
  <c r="G1057" i="2"/>
  <c r="H1057" i="2"/>
  <c r="G1058" i="2"/>
  <c r="H1058" i="2"/>
  <c r="G1059" i="2"/>
  <c r="H1059" i="2"/>
  <c r="G1060" i="2"/>
  <c r="H1060" i="2"/>
  <c r="G1061" i="2"/>
  <c r="H1061" i="2"/>
  <c r="G1062" i="2"/>
  <c r="H1062" i="2"/>
  <c r="G1063" i="2"/>
  <c r="H1063" i="2"/>
  <c r="G1064" i="2"/>
  <c r="H1064" i="2"/>
  <c r="G1065" i="2"/>
  <c r="H1065" i="2"/>
  <c r="G1066" i="2"/>
  <c r="H1066" i="2"/>
  <c r="G1067" i="2"/>
  <c r="H1067" i="2"/>
  <c r="G1068" i="2"/>
  <c r="H1068" i="2"/>
  <c r="G1069" i="2"/>
  <c r="H1069" i="2"/>
  <c r="G1070" i="2"/>
  <c r="H1070" i="2"/>
  <c r="G1071" i="2"/>
  <c r="H1071" i="2"/>
  <c r="G1072" i="2"/>
  <c r="H1072" i="2"/>
  <c r="G1073" i="2"/>
  <c r="H1073" i="2"/>
  <c r="G1074" i="2"/>
  <c r="H1074" i="2"/>
  <c r="G1075" i="2"/>
  <c r="H1075" i="2"/>
  <c r="G1076" i="2"/>
  <c r="H1076" i="2"/>
  <c r="G1077" i="2"/>
  <c r="H1077" i="2"/>
  <c r="G1078" i="2"/>
  <c r="H1078" i="2"/>
  <c r="G1079" i="2"/>
  <c r="H1079" i="2"/>
  <c r="G1080" i="2"/>
  <c r="H1080" i="2"/>
  <c r="G1081" i="2"/>
  <c r="H1081" i="2"/>
  <c r="G1082" i="2"/>
  <c r="H1082" i="2"/>
  <c r="G1083" i="2"/>
  <c r="H1083" i="2"/>
  <c r="G1084" i="2"/>
  <c r="H1084" i="2"/>
  <c r="G1085" i="2"/>
  <c r="H1085" i="2"/>
  <c r="G1086" i="2"/>
  <c r="H1086" i="2"/>
  <c r="G1087" i="2"/>
  <c r="H1087" i="2"/>
  <c r="G1088" i="2"/>
  <c r="H1088" i="2"/>
  <c r="G1089" i="2"/>
  <c r="H1089" i="2"/>
  <c r="G1090" i="2"/>
  <c r="H1090" i="2"/>
  <c r="G1091" i="2"/>
  <c r="H1091" i="2"/>
  <c r="G1092" i="2"/>
  <c r="H1092" i="2"/>
  <c r="G1093" i="2"/>
  <c r="H1093" i="2"/>
  <c r="G1094" i="2"/>
  <c r="H1094" i="2"/>
  <c r="G1095" i="2"/>
  <c r="H1095" i="2"/>
  <c r="G1096" i="2"/>
  <c r="H1096" i="2"/>
  <c r="G1097" i="2"/>
  <c r="H1097" i="2"/>
  <c r="G1098" i="2"/>
  <c r="H1098" i="2"/>
  <c r="G1099" i="2"/>
  <c r="H1099" i="2"/>
  <c r="G1100" i="2"/>
  <c r="H1100" i="2"/>
  <c r="G1101" i="2"/>
  <c r="H1101" i="2"/>
  <c r="G1102" i="2"/>
  <c r="H1102" i="2"/>
  <c r="G1103" i="2"/>
  <c r="H1103" i="2"/>
  <c r="G1104" i="2"/>
  <c r="H1104" i="2"/>
  <c r="G1105" i="2"/>
  <c r="H1105" i="2"/>
  <c r="G1106" i="2"/>
  <c r="H1106" i="2"/>
  <c r="G1107" i="2"/>
  <c r="H1107" i="2"/>
  <c r="H4" i="2"/>
  <c r="G4" i="2"/>
  <c r="S274" i="9"/>
  <c r="S275" i="9"/>
  <c r="S276" i="9"/>
  <c r="S277" i="9"/>
  <c r="S278" i="9"/>
  <c r="S279" i="9"/>
  <c r="S280" i="9"/>
  <c r="S281" i="9"/>
  <c r="S282" i="9"/>
  <c r="S283" i="9"/>
  <c r="S284" i="9"/>
  <c r="S285" i="9"/>
  <c r="S286" i="9"/>
  <c r="S287" i="9"/>
  <c r="S288" i="9"/>
  <c r="S289" i="9"/>
  <c r="S290" i="9"/>
  <c r="S291" i="9"/>
  <c r="S292" i="9"/>
  <c r="S293" i="9"/>
  <c r="S294" i="9"/>
  <c r="S295" i="9"/>
  <c r="S296" i="9"/>
  <c r="S297" i="9"/>
  <c r="S298" i="9"/>
  <c r="S299" i="9"/>
  <c r="S300" i="9"/>
  <c r="S301" i="9"/>
  <c r="S302" i="9"/>
  <c r="S303" i="9"/>
  <c r="S304" i="9"/>
  <c r="S305" i="9"/>
  <c r="S306" i="9"/>
  <c r="S307" i="9"/>
  <c r="S308" i="9"/>
  <c r="S309" i="9"/>
  <c r="S310" i="9"/>
  <c r="S311" i="9"/>
  <c r="S312" i="9"/>
  <c r="S313" i="9"/>
  <c r="S314" i="9"/>
  <c r="S315" i="9"/>
  <c r="S316" i="9"/>
  <c r="S317" i="9"/>
  <c r="S318" i="9"/>
  <c r="S319" i="9"/>
  <c r="S320" i="9"/>
  <c r="S321" i="9"/>
  <c r="S322" i="9"/>
  <c r="S323" i="9"/>
  <c r="S324" i="9"/>
  <c r="S325" i="9"/>
  <c r="S326" i="9"/>
  <c r="S327" i="9"/>
  <c r="S328" i="9"/>
  <c r="S329" i="9"/>
  <c r="S330" i="9"/>
  <c r="S331" i="9"/>
  <c r="S332" i="9"/>
  <c r="S333" i="9"/>
  <c r="S334" i="9"/>
  <c r="S335" i="9"/>
  <c r="S336" i="9"/>
  <c r="S337" i="9"/>
  <c r="S338" i="9"/>
  <c r="S339" i="9"/>
  <c r="S340" i="9"/>
  <c r="S341" i="9"/>
  <c r="S342" i="9"/>
  <c r="S343" i="9"/>
  <c r="S344" i="9"/>
  <c r="S345" i="9"/>
  <c r="S346" i="9"/>
  <c r="S347" i="9"/>
  <c r="S348" i="9"/>
  <c r="S349" i="9"/>
  <c r="S350" i="9"/>
  <c r="S351" i="9"/>
  <c r="S352" i="9"/>
  <c r="S353" i="9"/>
  <c r="S354" i="9"/>
  <c r="S355" i="9"/>
  <c r="S356" i="9"/>
  <c r="S357" i="9"/>
  <c r="S358" i="9"/>
  <c r="S359" i="9"/>
  <c r="S360" i="9"/>
  <c r="S361" i="9"/>
  <c r="S362" i="9"/>
  <c r="S363" i="9"/>
  <c r="S364" i="9"/>
  <c r="S365" i="9"/>
  <c r="S366" i="9"/>
  <c r="S367" i="9"/>
  <c r="S368" i="9"/>
  <c r="S369" i="9"/>
  <c r="S370" i="9"/>
  <c r="S371" i="9"/>
  <c r="S372" i="9"/>
  <c r="S373" i="9"/>
  <c r="S374" i="9"/>
  <c r="S375" i="9"/>
  <c r="S376" i="9"/>
  <c r="S377" i="9"/>
  <c r="S378" i="9"/>
  <c r="S379" i="9"/>
  <c r="S380" i="9"/>
  <c r="S381" i="9"/>
  <c r="S382" i="9"/>
  <c r="S383" i="9"/>
  <c r="S384" i="9"/>
  <c r="S385" i="9"/>
  <c r="S386" i="9"/>
  <c r="S387" i="9"/>
  <c r="S388" i="9"/>
  <c r="S389" i="9"/>
  <c r="S390" i="9"/>
  <c r="S391" i="9"/>
  <c r="S392" i="9"/>
  <c r="S393" i="9"/>
  <c r="S394" i="9"/>
  <c r="S395" i="9"/>
  <c r="S396" i="9"/>
  <c r="S397" i="9"/>
  <c r="S398" i="9"/>
  <c r="S399" i="9"/>
  <c r="S400" i="9"/>
  <c r="S401" i="9"/>
  <c r="S402" i="9"/>
  <c r="S403" i="9"/>
  <c r="S404" i="9"/>
  <c r="S405" i="9"/>
  <c r="S406" i="9"/>
  <c r="S407" i="9"/>
  <c r="S408" i="9"/>
  <c r="S409" i="9"/>
  <c r="S410" i="9"/>
  <c r="S411" i="9"/>
  <c r="S412" i="9"/>
  <c r="S413" i="9"/>
  <c r="S414" i="9"/>
  <c r="S415" i="9"/>
  <c r="S416" i="9"/>
  <c r="S417" i="9"/>
  <c r="S418" i="9"/>
  <c r="S419" i="9"/>
  <c r="S420" i="9"/>
  <c r="S421" i="9"/>
  <c r="S422" i="9"/>
  <c r="S423" i="9"/>
  <c r="S424" i="9"/>
  <c r="S425" i="9"/>
  <c r="S426" i="9"/>
  <c r="S427" i="9"/>
  <c r="S428" i="9"/>
  <c r="S429" i="9"/>
  <c r="S430" i="9"/>
  <c r="S431" i="9"/>
  <c r="S432" i="9"/>
  <c r="S433" i="9"/>
  <c r="S434" i="9"/>
  <c r="S435" i="9"/>
  <c r="S436" i="9"/>
  <c r="S437" i="9"/>
  <c r="S438" i="9"/>
  <c r="S439" i="9"/>
  <c r="S440" i="9"/>
  <c r="S441" i="9"/>
  <c r="S442" i="9"/>
  <c r="S443" i="9"/>
  <c r="S444" i="9"/>
  <c r="S445" i="9"/>
  <c r="S446" i="9"/>
  <c r="S447" i="9"/>
  <c r="S448" i="9"/>
  <c r="S449" i="9"/>
  <c r="S450" i="9"/>
  <c r="S451" i="9"/>
  <c r="S452" i="9"/>
  <c r="S453" i="9"/>
  <c r="S454" i="9"/>
  <c r="S455" i="9"/>
  <c r="S456" i="9"/>
  <c r="S457" i="9"/>
  <c r="S458" i="9"/>
  <c r="S459" i="9"/>
  <c r="S460" i="9"/>
  <c r="S461" i="9"/>
  <c r="S462" i="9"/>
  <c r="S463" i="9"/>
  <c r="S464" i="9"/>
  <c r="S465" i="9"/>
  <c r="S466" i="9"/>
  <c r="S467" i="9"/>
  <c r="S468" i="9"/>
  <c r="S469" i="9"/>
  <c r="S470" i="9"/>
  <c r="S471" i="9"/>
  <c r="S472" i="9"/>
  <c r="S473" i="9"/>
  <c r="S474" i="9"/>
  <c r="S475" i="9"/>
  <c r="S476" i="9"/>
  <c r="S477" i="9"/>
  <c r="S478" i="9"/>
  <c r="S479" i="9"/>
  <c r="S480" i="9"/>
  <c r="S481" i="9"/>
  <c r="S482" i="9"/>
  <c r="S483" i="9"/>
  <c r="S484" i="9"/>
  <c r="S485" i="9"/>
  <c r="S486" i="9"/>
  <c r="S487" i="9"/>
  <c r="S488" i="9"/>
  <c r="S489" i="9"/>
  <c r="S490" i="9"/>
  <c r="S491" i="9"/>
  <c r="S492" i="9"/>
  <c r="S493" i="9"/>
  <c r="S494" i="9"/>
  <c r="S495" i="9"/>
  <c r="S496" i="9"/>
  <c r="S497" i="9"/>
  <c r="S498" i="9"/>
  <c r="S499" i="9"/>
  <c r="S500" i="9"/>
  <c r="S501" i="9"/>
  <c r="S502" i="9"/>
  <c r="S503" i="9"/>
  <c r="S504" i="9"/>
  <c r="S505" i="9"/>
  <c r="S506" i="9"/>
  <c r="S507" i="9"/>
  <c r="S508" i="9"/>
  <c r="S509" i="9"/>
  <c r="S510" i="9"/>
  <c r="S511" i="9"/>
  <c r="S512" i="9"/>
  <c r="S513" i="9"/>
  <c r="S514" i="9"/>
  <c r="S515" i="9"/>
  <c r="S516" i="9"/>
  <c r="S517" i="9"/>
  <c r="S518" i="9"/>
  <c r="S519" i="9"/>
  <c r="S520" i="9"/>
  <c r="S521" i="9"/>
  <c r="S522" i="9"/>
  <c r="S523" i="9"/>
  <c r="S524" i="9"/>
  <c r="S525" i="9"/>
  <c r="S526" i="9"/>
  <c r="S527" i="9"/>
  <c r="S528" i="9"/>
  <c r="S529" i="9"/>
  <c r="S530" i="9"/>
  <c r="S531" i="9"/>
  <c r="S532" i="9"/>
  <c r="S533" i="9"/>
  <c r="S534" i="9"/>
  <c r="S535" i="9"/>
  <c r="S536" i="9"/>
  <c r="S537" i="9"/>
  <c r="S538" i="9"/>
  <c r="S539" i="9"/>
  <c r="S540" i="9"/>
  <c r="S541" i="9"/>
  <c r="S542" i="9"/>
  <c r="S543" i="9"/>
  <c r="S544" i="9"/>
  <c r="S545" i="9"/>
  <c r="S546" i="9"/>
  <c r="S547" i="9"/>
  <c r="S548" i="9"/>
  <c r="S549" i="9"/>
  <c r="S550" i="9"/>
  <c r="S551" i="9"/>
  <c r="S552" i="9"/>
  <c r="S553" i="9"/>
  <c r="S554" i="9"/>
  <c r="S555" i="9"/>
  <c r="S556" i="9"/>
  <c r="S557" i="9"/>
  <c r="S558" i="9"/>
  <c r="S559" i="9"/>
  <c r="S560" i="9"/>
  <c r="S561" i="9"/>
  <c r="S562" i="9"/>
  <c r="S563" i="9"/>
  <c r="S564" i="9"/>
  <c r="S565" i="9"/>
  <c r="S566" i="9"/>
  <c r="S567" i="9"/>
  <c r="S568" i="9"/>
  <c r="S569" i="9"/>
  <c r="S570" i="9"/>
  <c r="S571" i="9"/>
  <c r="S572" i="9"/>
  <c r="S573" i="9"/>
  <c r="S574" i="9"/>
  <c r="S575" i="9"/>
  <c r="S576" i="9"/>
  <c r="S577" i="9"/>
  <c r="S578" i="9"/>
  <c r="S579" i="9"/>
  <c r="S580" i="9"/>
  <c r="S581" i="9"/>
  <c r="S582" i="9"/>
  <c r="S583" i="9"/>
  <c r="S584" i="9"/>
  <c r="S585" i="9"/>
  <c r="S586" i="9"/>
  <c r="S587" i="9"/>
  <c r="S588" i="9"/>
  <c r="S589" i="9"/>
  <c r="S590" i="9"/>
  <c r="S591" i="9"/>
  <c r="S592" i="9"/>
  <c r="S593" i="9"/>
  <c r="S594" i="9"/>
  <c r="S595" i="9"/>
  <c r="S596" i="9"/>
  <c r="S597" i="9"/>
  <c r="S598" i="9"/>
  <c r="S599" i="9"/>
  <c r="S600" i="9"/>
  <c r="S601" i="9"/>
  <c r="S602" i="9"/>
  <c r="S603" i="9"/>
  <c r="S604" i="9"/>
  <c r="S605" i="9"/>
  <c r="S606" i="9"/>
  <c r="S607" i="9"/>
  <c r="S608" i="9"/>
  <c r="S609" i="9"/>
  <c r="S610" i="9"/>
  <c r="S611" i="9"/>
  <c r="S612" i="9"/>
  <c r="S613" i="9"/>
  <c r="S614" i="9"/>
  <c r="S615" i="9"/>
  <c r="S616" i="9"/>
  <c r="S617" i="9"/>
  <c r="S618" i="9"/>
  <c r="S619" i="9"/>
  <c r="S620" i="9"/>
  <c r="S621" i="9"/>
  <c r="S622" i="9"/>
  <c r="S623" i="9"/>
  <c r="S624" i="9"/>
  <c r="S625" i="9"/>
  <c r="S626" i="9"/>
  <c r="S627" i="9"/>
  <c r="S628" i="9"/>
  <c r="S629" i="9"/>
  <c r="S630" i="9"/>
  <c r="S631" i="9"/>
  <c r="S632" i="9"/>
  <c r="S633" i="9"/>
  <c r="S634" i="9"/>
  <c r="S635" i="9"/>
  <c r="S636" i="9"/>
  <c r="S637" i="9"/>
  <c r="S638" i="9"/>
  <c r="S639" i="9"/>
  <c r="S640" i="9"/>
  <c r="S641" i="9"/>
  <c r="S642" i="9"/>
  <c r="S643" i="9"/>
  <c r="S644" i="9"/>
  <c r="S645" i="9"/>
  <c r="S646" i="9"/>
  <c r="S647" i="9"/>
  <c r="S648" i="9"/>
  <c r="S649" i="9"/>
  <c r="S650" i="9"/>
  <c r="S651" i="9"/>
  <c r="S652" i="9"/>
  <c r="S653" i="9"/>
  <c r="S654" i="9"/>
  <c r="S655" i="9"/>
  <c r="S656" i="9"/>
  <c r="S657" i="9"/>
  <c r="S658" i="9"/>
  <c r="S659" i="9"/>
  <c r="S660" i="9"/>
  <c r="S661" i="9"/>
  <c r="S662" i="9"/>
  <c r="S663" i="9"/>
  <c r="S664" i="9"/>
  <c r="S665" i="9"/>
  <c r="S666" i="9"/>
  <c r="S667" i="9"/>
  <c r="S668" i="9"/>
  <c r="S669" i="9"/>
  <c r="S670" i="9"/>
  <c r="S671" i="9"/>
  <c r="S672" i="9"/>
  <c r="S673" i="9"/>
  <c r="S674" i="9"/>
  <c r="S675" i="9"/>
  <c r="S676" i="9"/>
  <c r="S677" i="9"/>
  <c r="S678" i="9"/>
  <c r="S679" i="9"/>
  <c r="S680" i="9"/>
  <c r="S681" i="9"/>
  <c r="S682" i="9"/>
  <c r="S683" i="9"/>
  <c r="S684" i="9"/>
  <c r="S685" i="9"/>
  <c r="S686" i="9"/>
  <c r="S687" i="9"/>
  <c r="S688" i="9"/>
  <c r="S689" i="9"/>
  <c r="S690" i="9"/>
  <c r="S691" i="9"/>
  <c r="S692" i="9"/>
  <c r="S693" i="9"/>
  <c r="S694" i="9"/>
  <c r="S695" i="9"/>
  <c r="S696" i="9"/>
  <c r="S697" i="9"/>
  <c r="S698" i="9"/>
  <c r="S699" i="9"/>
  <c r="S700" i="9"/>
  <c r="S701" i="9"/>
  <c r="S702" i="9"/>
  <c r="S703" i="9"/>
  <c r="S704" i="9"/>
  <c r="S705" i="9"/>
  <c r="S706" i="9"/>
  <c r="S707" i="9"/>
  <c r="S708" i="9"/>
  <c r="S709" i="9"/>
  <c r="S710" i="9"/>
  <c r="S711" i="9"/>
  <c r="S712" i="9"/>
  <c r="S713" i="9"/>
  <c r="S714" i="9"/>
  <c r="S715" i="9"/>
  <c r="S716" i="9"/>
  <c r="S717" i="9"/>
  <c r="S718" i="9"/>
  <c r="S719" i="9"/>
  <c r="S720" i="9"/>
  <c r="S721" i="9"/>
  <c r="S722" i="9"/>
  <c r="S723" i="9"/>
  <c r="S724" i="9"/>
  <c r="S725" i="9"/>
  <c r="S726" i="9"/>
  <c r="S727" i="9"/>
  <c r="S728" i="9"/>
  <c r="S729" i="9"/>
  <c r="S730" i="9"/>
  <c r="S731" i="9"/>
  <c r="S732" i="9"/>
  <c r="S733" i="9"/>
  <c r="S734" i="9"/>
  <c r="S735" i="9"/>
  <c r="S736" i="9"/>
  <c r="S737" i="9"/>
  <c r="S738" i="9"/>
  <c r="S739" i="9"/>
  <c r="S740" i="9"/>
  <c r="S741" i="9"/>
  <c r="S742" i="9"/>
  <c r="S743" i="9"/>
  <c r="S744" i="9"/>
  <c r="S745" i="9"/>
  <c r="S746" i="9"/>
  <c r="S747" i="9"/>
  <c r="S748" i="9"/>
  <c r="S749" i="9"/>
  <c r="S750" i="9"/>
  <c r="S751" i="9"/>
  <c r="S752" i="9"/>
  <c r="S753" i="9"/>
  <c r="S754" i="9"/>
  <c r="S755" i="9"/>
  <c r="S756" i="9"/>
  <c r="S757" i="9"/>
  <c r="S758" i="9"/>
  <c r="S759" i="9"/>
  <c r="S760" i="9"/>
  <c r="S761" i="9"/>
  <c r="S762" i="9"/>
  <c r="S763" i="9"/>
  <c r="S764" i="9"/>
  <c r="S765" i="9"/>
  <c r="S766" i="9"/>
  <c r="S767" i="9"/>
  <c r="S768" i="9"/>
  <c r="S769" i="9"/>
  <c r="S770" i="9"/>
  <c r="S771" i="9"/>
  <c r="S772" i="9"/>
  <c r="S773" i="9"/>
  <c r="S774" i="9"/>
  <c r="S775" i="9"/>
  <c r="S776" i="9"/>
  <c r="S777" i="9"/>
  <c r="S778" i="9"/>
  <c r="S779" i="9"/>
  <c r="S780" i="9"/>
  <c r="S781" i="9"/>
  <c r="S782" i="9"/>
  <c r="S783" i="9"/>
  <c r="S784" i="9"/>
  <c r="S785" i="9"/>
  <c r="S786" i="9"/>
  <c r="S787" i="9"/>
  <c r="S788" i="9"/>
  <c r="S789" i="9"/>
  <c r="S790" i="9"/>
  <c r="S791" i="9"/>
  <c r="S792" i="9"/>
  <c r="S793" i="9"/>
  <c r="S794" i="9"/>
  <c r="S795" i="9"/>
  <c r="S796" i="9"/>
  <c r="S797" i="9"/>
  <c r="S798" i="9"/>
  <c r="S799" i="9"/>
  <c r="S800" i="9"/>
  <c r="S801" i="9"/>
  <c r="S802" i="9"/>
  <c r="S803" i="9"/>
  <c r="S804" i="9"/>
  <c r="S805" i="9"/>
  <c r="S806" i="9"/>
  <c r="S807" i="9"/>
  <c r="S808" i="9"/>
  <c r="S809" i="9"/>
  <c r="S810" i="9"/>
  <c r="S811" i="9"/>
  <c r="S812" i="9"/>
  <c r="S813" i="9"/>
  <c r="S814" i="9"/>
  <c r="S815" i="9"/>
  <c r="S816" i="9"/>
  <c r="S817" i="9"/>
  <c r="S818" i="9"/>
  <c r="S819" i="9"/>
  <c r="S820" i="9"/>
  <c r="S821" i="9"/>
  <c r="S822" i="9"/>
  <c r="S823" i="9"/>
  <c r="S824" i="9"/>
  <c r="S825" i="9"/>
  <c r="S826" i="9"/>
  <c r="S827" i="9"/>
  <c r="S828" i="9"/>
  <c r="S829" i="9"/>
  <c r="S830" i="9"/>
  <c r="S831" i="9"/>
  <c r="S832" i="9"/>
  <c r="S833" i="9"/>
  <c r="S834" i="9"/>
  <c r="S835" i="9"/>
  <c r="S836" i="9"/>
  <c r="S837" i="9"/>
  <c r="S838" i="9"/>
  <c r="S839" i="9"/>
  <c r="S840" i="9"/>
  <c r="S841" i="9"/>
  <c r="S842" i="9"/>
  <c r="S843" i="9"/>
  <c r="S844" i="9"/>
  <c r="S845" i="9"/>
  <c r="S846" i="9"/>
  <c r="S847" i="9"/>
  <c r="S848" i="9"/>
  <c r="S849" i="9"/>
  <c r="S850" i="9"/>
  <c r="S851" i="9"/>
  <c r="S852" i="9"/>
  <c r="S853" i="9"/>
  <c r="S854" i="9"/>
  <c r="S855" i="9"/>
  <c r="S856" i="9"/>
  <c r="S857" i="9"/>
  <c r="S858" i="9"/>
  <c r="S859" i="9"/>
  <c r="S860" i="9"/>
  <c r="S861" i="9"/>
  <c r="S862" i="9"/>
  <c r="S863" i="9"/>
  <c r="S864" i="9"/>
  <c r="S865" i="9"/>
  <c r="S866" i="9"/>
  <c r="S867" i="9"/>
  <c r="S868" i="9"/>
  <c r="S869" i="9"/>
  <c r="S870" i="9"/>
  <c r="S871" i="9"/>
  <c r="S872" i="9"/>
  <c r="S873" i="9"/>
  <c r="S874" i="9"/>
  <c r="S875" i="9"/>
  <c r="S876" i="9"/>
  <c r="S877" i="9"/>
  <c r="S878" i="9"/>
  <c r="S879" i="9"/>
  <c r="S880" i="9"/>
  <c r="S881" i="9"/>
  <c r="S882" i="9"/>
  <c r="S883" i="9"/>
  <c r="S884" i="9"/>
  <c r="S885" i="9"/>
  <c r="S886" i="9"/>
  <c r="S887" i="9"/>
  <c r="S888" i="9"/>
  <c r="S889" i="9"/>
  <c r="S890" i="9"/>
  <c r="S891" i="9"/>
  <c r="S892" i="9"/>
  <c r="S893" i="9"/>
  <c r="S894" i="9"/>
  <c r="S895" i="9"/>
  <c r="S896" i="9"/>
  <c r="S897" i="9"/>
  <c r="S898" i="9"/>
  <c r="S899" i="9"/>
  <c r="S900" i="9"/>
  <c r="S901" i="9"/>
  <c r="S902" i="9"/>
  <c r="S903" i="9"/>
  <c r="S904" i="9"/>
  <c r="S905" i="9"/>
  <c r="S906" i="9"/>
  <c r="S907" i="9"/>
  <c r="S908" i="9"/>
  <c r="S909" i="9"/>
  <c r="S910" i="9"/>
  <c r="S911" i="9"/>
  <c r="S912" i="9"/>
  <c r="S913" i="9"/>
  <c r="S914" i="9"/>
  <c r="S915" i="9"/>
  <c r="S916" i="9"/>
  <c r="S917" i="9"/>
  <c r="S918" i="9"/>
  <c r="S919" i="9"/>
  <c r="S920" i="9"/>
  <c r="S921" i="9"/>
  <c r="S922" i="9"/>
  <c r="S923" i="9"/>
  <c r="S924" i="9"/>
  <c r="S925" i="9"/>
  <c r="S926" i="9"/>
  <c r="S927" i="9"/>
  <c r="S928" i="9"/>
  <c r="S929" i="9"/>
  <c r="S930" i="9"/>
  <c r="S931" i="9"/>
  <c r="S932" i="9"/>
  <c r="S933" i="9"/>
  <c r="S934" i="9"/>
  <c r="S935" i="9"/>
  <c r="S936" i="9"/>
  <c r="S937" i="9"/>
  <c r="S938" i="9"/>
  <c r="S939" i="9"/>
  <c r="S940" i="9"/>
  <c r="S941" i="9"/>
  <c r="S942" i="9"/>
  <c r="S943" i="9"/>
  <c r="S944" i="9"/>
  <c r="S945" i="9"/>
  <c r="S946" i="9"/>
  <c r="S947" i="9"/>
  <c r="S948" i="9"/>
  <c r="S949" i="9"/>
  <c r="S950" i="9"/>
  <c r="S951" i="9"/>
  <c r="S952" i="9"/>
  <c r="S953" i="9"/>
  <c r="S954" i="9"/>
  <c r="S955" i="9"/>
  <c r="S956" i="9"/>
  <c r="S957" i="9"/>
  <c r="S958" i="9"/>
  <c r="S959" i="9"/>
  <c r="S960" i="9"/>
  <c r="S961" i="9"/>
  <c r="S962" i="9"/>
  <c r="S963" i="9"/>
  <c r="S964" i="9"/>
  <c r="S965" i="9"/>
  <c r="S966" i="9"/>
  <c r="S967" i="9"/>
  <c r="S968" i="9"/>
  <c r="S969" i="9"/>
  <c r="S970" i="9"/>
  <c r="S971" i="9"/>
  <c r="S972" i="9"/>
  <c r="S973" i="9"/>
  <c r="S974" i="9"/>
  <c r="S975" i="9"/>
  <c r="S976" i="9"/>
  <c r="S977" i="9"/>
  <c r="S978" i="9"/>
  <c r="S979" i="9"/>
  <c r="S980" i="9"/>
  <c r="S981" i="9"/>
  <c r="S982" i="9"/>
  <c r="S983" i="9"/>
  <c r="S984" i="9"/>
  <c r="S985" i="9"/>
  <c r="S986" i="9"/>
  <c r="S987" i="9"/>
  <c r="S988" i="9"/>
  <c r="S989" i="9"/>
  <c r="S990" i="9"/>
  <c r="S991" i="9"/>
  <c r="S992" i="9"/>
  <c r="S993" i="9"/>
  <c r="S994" i="9"/>
  <c r="S995" i="9"/>
  <c r="S996" i="9"/>
  <c r="S997" i="9"/>
  <c r="S998" i="9"/>
  <c r="S999" i="9"/>
  <c r="S1000" i="9"/>
  <c r="P4" i="3"/>
  <c r="Q4" i="3"/>
  <c r="R4" i="3" s="1"/>
  <c r="P5" i="3"/>
  <c r="Q5" i="3"/>
  <c r="P6" i="3"/>
  <c r="Q6" i="3"/>
  <c r="R6" i="3" s="1"/>
  <c r="P7" i="3"/>
  <c r="Q7" i="3"/>
  <c r="P8" i="3"/>
  <c r="Q8" i="3"/>
  <c r="P9" i="3"/>
  <c r="Q9" i="3"/>
  <c r="P10" i="3"/>
  <c r="Q10" i="3"/>
  <c r="P11" i="3"/>
  <c r="Q11" i="3"/>
  <c r="P12" i="3"/>
  <c r="Q12" i="3"/>
  <c r="R12" i="3" s="1"/>
  <c r="P13" i="3"/>
  <c r="Q13" i="3"/>
  <c r="P14" i="3"/>
  <c r="Q14" i="3"/>
  <c r="R14" i="3" s="1"/>
  <c r="P15" i="3"/>
  <c r="Q15" i="3"/>
  <c r="R15" i="3" s="1"/>
  <c r="P16" i="3"/>
  <c r="Q16" i="3"/>
  <c r="P17" i="3"/>
  <c r="Q17" i="3"/>
  <c r="P18" i="3"/>
  <c r="Q18" i="3"/>
  <c r="P19" i="3"/>
  <c r="Q19" i="3"/>
  <c r="R19" i="3" s="1"/>
  <c r="P20" i="3"/>
  <c r="Q20" i="3"/>
  <c r="P21" i="3"/>
  <c r="Q21" i="3"/>
  <c r="P22" i="3"/>
  <c r="Q22" i="3"/>
  <c r="P23" i="3"/>
  <c r="Q23" i="3"/>
  <c r="P24" i="3"/>
  <c r="Q24" i="3"/>
  <c r="P25" i="3"/>
  <c r="Q25" i="3"/>
  <c r="P26" i="3"/>
  <c r="Q26" i="3"/>
  <c r="P27" i="3"/>
  <c r="Q27" i="3"/>
  <c r="P28" i="3"/>
  <c r="Q28" i="3"/>
  <c r="R28" i="3" s="1"/>
  <c r="P29" i="3"/>
  <c r="Q29" i="3"/>
  <c r="P30" i="3"/>
  <c r="Q30" i="3"/>
  <c r="P31" i="3"/>
  <c r="Q31" i="3"/>
  <c r="R31" i="3" s="1"/>
  <c r="P32" i="3"/>
  <c r="Q32" i="3"/>
  <c r="P33" i="3"/>
  <c r="Q33" i="3"/>
  <c r="P34" i="3"/>
  <c r="Q34" i="3"/>
  <c r="P35" i="3"/>
  <c r="Q35" i="3"/>
  <c r="R35" i="3" s="1"/>
  <c r="P36" i="3"/>
  <c r="Q36" i="3"/>
  <c r="P37" i="3"/>
  <c r="Q37" i="3"/>
  <c r="P38" i="3"/>
  <c r="Q38" i="3"/>
  <c r="P39" i="3"/>
  <c r="Q39" i="3"/>
  <c r="R39" i="3" s="1"/>
  <c r="P40" i="3"/>
  <c r="Q40" i="3"/>
  <c r="P41" i="3"/>
  <c r="Q41" i="3"/>
  <c r="P42" i="3"/>
  <c r="Q42" i="3"/>
  <c r="P43" i="3"/>
  <c r="Q43" i="3"/>
  <c r="R43" i="3" s="1"/>
  <c r="P44" i="3"/>
  <c r="Q44" i="3"/>
  <c r="P45" i="3"/>
  <c r="Q45" i="3"/>
  <c r="P46" i="3"/>
  <c r="Q46" i="3"/>
  <c r="P47" i="3"/>
  <c r="Q47" i="3"/>
  <c r="R47" i="3" s="1"/>
  <c r="P48" i="3"/>
  <c r="Q48" i="3"/>
  <c r="P49" i="3"/>
  <c r="Q49" i="3"/>
  <c r="P50" i="3"/>
  <c r="Q50" i="3"/>
  <c r="P51" i="3"/>
  <c r="Q51" i="3"/>
  <c r="P52" i="3"/>
  <c r="Q52" i="3"/>
  <c r="P53" i="3"/>
  <c r="Q53" i="3"/>
  <c r="P54" i="3"/>
  <c r="Q54" i="3"/>
  <c r="P55" i="3"/>
  <c r="Q55" i="3"/>
  <c r="P56" i="3"/>
  <c r="Q56" i="3"/>
  <c r="P57" i="3"/>
  <c r="Q57" i="3"/>
  <c r="P58" i="3"/>
  <c r="Q58" i="3"/>
  <c r="P59" i="3"/>
  <c r="Q59" i="3"/>
  <c r="P60" i="3"/>
  <c r="Q60" i="3"/>
  <c r="P61" i="3"/>
  <c r="Q61" i="3"/>
  <c r="P62" i="3"/>
  <c r="Q62" i="3"/>
  <c r="P63" i="3"/>
  <c r="Q63" i="3"/>
  <c r="P64" i="3"/>
  <c r="Q64" i="3"/>
  <c r="P65" i="3"/>
  <c r="Q65" i="3"/>
  <c r="P66" i="3"/>
  <c r="Q66" i="3"/>
  <c r="P67" i="3"/>
  <c r="Q67" i="3"/>
  <c r="P68" i="3"/>
  <c r="Q68" i="3"/>
  <c r="P69" i="3"/>
  <c r="Q69" i="3"/>
  <c r="P70" i="3"/>
  <c r="Q70" i="3"/>
  <c r="P71" i="3"/>
  <c r="Q71" i="3"/>
  <c r="P72" i="3"/>
  <c r="Q72" i="3"/>
  <c r="R72" i="3" s="1"/>
  <c r="P73" i="3"/>
  <c r="Q73" i="3"/>
  <c r="P74" i="3"/>
  <c r="Q74" i="3"/>
  <c r="R74" i="3" s="1"/>
  <c r="P75" i="3"/>
  <c r="Q75" i="3"/>
  <c r="P76" i="3"/>
  <c r="Q76" i="3"/>
  <c r="P77" i="3"/>
  <c r="Q77" i="3"/>
  <c r="P78" i="3"/>
  <c r="Q78" i="3"/>
  <c r="P79" i="3"/>
  <c r="Q79" i="3"/>
  <c r="P80" i="3"/>
  <c r="Q80" i="3"/>
  <c r="P81" i="3"/>
  <c r="Q81" i="3"/>
  <c r="P82" i="3"/>
  <c r="Q82" i="3"/>
  <c r="P83" i="3"/>
  <c r="Q83" i="3"/>
  <c r="P84" i="3"/>
  <c r="Q84" i="3"/>
  <c r="P85" i="3"/>
  <c r="Q85" i="3"/>
  <c r="P86" i="3"/>
  <c r="Q86" i="3"/>
  <c r="P87" i="3"/>
  <c r="Q87" i="3"/>
  <c r="P88" i="3"/>
  <c r="Q88" i="3"/>
  <c r="R88" i="3" s="1"/>
  <c r="P89" i="3"/>
  <c r="Q89" i="3"/>
  <c r="P90" i="3"/>
  <c r="Q90" i="3"/>
  <c r="R90" i="3" s="1"/>
  <c r="P91" i="3"/>
  <c r="Q91" i="3"/>
  <c r="P92" i="3"/>
  <c r="Q92" i="3"/>
  <c r="P93" i="3"/>
  <c r="Q93" i="3"/>
  <c r="P94" i="3"/>
  <c r="Q94" i="3"/>
  <c r="P95" i="3"/>
  <c r="Q95" i="3"/>
  <c r="P96" i="3"/>
  <c r="Q96" i="3"/>
  <c r="P97" i="3"/>
  <c r="Q97" i="3"/>
  <c r="P98" i="3"/>
  <c r="Q98" i="3"/>
  <c r="P99" i="3"/>
  <c r="Q99" i="3"/>
  <c r="R99" i="3" s="1"/>
  <c r="P100" i="3"/>
  <c r="Q100" i="3"/>
  <c r="P101" i="3"/>
  <c r="Q101" i="3"/>
  <c r="P102" i="3"/>
  <c r="Q102" i="3"/>
  <c r="P103" i="3"/>
  <c r="Q103" i="3"/>
  <c r="R103" i="3" s="1"/>
  <c r="P104" i="3"/>
  <c r="Q104" i="3"/>
  <c r="P105" i="3"/>
  <c r="Q105" i="3"/>
  <c r="P106" i="3"/>
  <c r="Q106" i="3"/>
  <c r="P107" i="3"/>
  <c r="Q107" i="3"/>
  <c r="R107" i="3" s="1"/>
  <c r="P108" i="3"/>
  <c r="Q108" i="3"/>
  <c r="P109" i="3"/>
  <c r="Q109" i="3"/>
  <c r="P110" i="3"/>
  <c r="Q110" i="3"/>
  <c r="P111" i="3"/>
  <c r="Q111" i="3"/>
  <c r="R111" i="3" s="1"/>
  <c r="P112" i="3"/>
  <c r="Q112" i="3"/>
  <c r="P113" i="3"/>
  <c r="Q113" i="3"/>
  <c r="P114" i="3"/>
  <c r="Q114" i="3"/>
  <c r="P115" i="3"/>
  <c r="Q115" i="3"/>
  <c r="R115" i="3" s="1"/>
  <c r="P116" i="3"/>
  <c r="Q116" i="3"/>
  <c r="P117" i="3"/>
  <c r="Q117" i="3"/>
  <c r="P118" i="3"/>
  <c r="Q118" i="3"/>
  <c r="P119" i="3"/>
  <c r="Q119" i="3"/>
  <c r="R119" i="3" s="1"/>
  <c r="P120" i="3"/>
  <c r="Q120" i="3"/>
  <c r="P121" i="3"/>
  <c r="Q121" i="3"/>
  <c r="P122" i="3"/>
  <c r="Q122" i="3"/>
  <c r="P123" i="3"/>
  <c r="Q123" i="3"/>
  <c r="R123" i="3" s="1"/>
  <c r="P124" i="3"/>
  <c r="Q124" i="3"/>
  <c r="P125" i="3"/>
  <c r="Q125" i="3"/>
  <c r="P126" i="3"/>
  <c r="Q126" i="3"/>
  <c r="P127" i="3"/>
  <c r="Q127" i="3"/>
  <c r="R127" i="3" s="1"/>
  <c r="P128" i="3"/>
  <c r="Q128" i="3"/>
  <c r="P129" i="3"/>
  <c r="Q129" i="3"/>
  <c r="P130" i="3"/>
  <c r="Q130" i="3"/>
  <c r="P131" i="3"/>
  <c r="Q131" i="3"/>
  <c r="P132" i="3"/>
  <c r="Q132" i="3"/>
  <c r="P133" i="3"/>
  <c r="Q133" i="3"/>
  <c r="P134" i="3"/>
  <c r="Q134" i="3"/>
  <c r="P135" i="3"/>
  <c r="Q135" i="3"/>
  <c r="P136" i="3"/>
  <c r="Q136" i="3"/>
  <c r="R136" i="3" s="1"/>
  <c r="P137" i="3"/>
  <c r="Q137" i="3"/>
  <c r="P138" i="3"/>
  <c r="Q138" i="3"/>
  <c r="R138" i="3" s="1"/>
  <c r="P139" i="3"/>
  <c r="Q139" i="3"/>
  <c r="P140" i="3"/>
  <c r="Q140" i="3"/>
  <c r="P141" i="3"/>
  <c r="Q141" i="3"/>
  <c r="P142" i="3"/>
  <c r="Q142" i="3"/>
  <c r="P143" i="3"/>
  <c r="Q143" i="3"/>
  <c r="R143" i="3" s="1"/>
  <c r="P144" i="3"/>
  <c r="Q144" i="3"/>
  <c r="P145" i="3"/>
  <c r="Q145" i="3"/>
  <c r="P146" i="3"/>
  <c r="Q146" i="3"/>
  <c r="P147" i="3"/>
  <c r="Q147" i="3"/>
  <c r="P148" i="3"/>
  <c r="Q148" i="3"/>
  <c r="P149" i="3"/>
  <c r="Q149" i="3"/>
  <c r="P150" i="3"/>
  <c r="Q150" i="3"/>
  <c r="P151" i="3"/>
  <c r="Q151" i="3"/>
  <c r="P152" i="3"/>
  <c r="Q152" i="3"/>
  <c r="R152" i="3" s="1"/>
  <c r="P153" i="3"/>
  <c r="Q153" i="3"/>
  <c r="P154" i="3"/>
  <c r="Q154" i="3"/>
  <c r="R154" i="3" s="1"/>
  <c r="P155" i="3"/>
  <c r="Q155" i="3"/>
  <c r="P156" i="3"/>
  <c r="Q156" i="3"/>
  <c r="P157" i="3"/>
  <c r="Q157" i="3"/>
  <c r="P158" i="3"/>
  <c r="Q158" i="3"/>
  <c r="P159" i="3"/>
  <c r="Q159" i="3"/>
  <c r="R159" i="3" s="1"/>
  <c r="P160" i="3"/>
  <c r="Q160" i="3"/>
  <c r="P161" i="3"/>
  <c r="Q161" i="3"/>
  <c r="P162" i="3"/>
  <c r="Q162" i="3"/>
  <c r="P163" i="3"/>
  <c r="Q163" i="3"/>
  <c r="R163" i="3" s="1"/>
  <c r="P164" i="3"/>
  <c r="Q164" i="3"/>
  <c r="P165" i="3"/>
  <c r="Q165" i="3"/>
  <c r="P166" i="3"/>
  <c r="Q166" i="3"/>
  <c r="P167" i="3"/>
  <c r="Q167" i="3"/>
  <c r="R167" i="3" s="1"/>
  <c r="P168" i="3"/>
  <c r="Q168" i="3"/>
  <c r="P169" i="3"/>
  <c r="Q169" i="3"/>
  <c r="P170" i="3"/>
  <c r="Q170" i="3"/>
  <c r="P171" i="3"/>
  <c r="Q171" i="3"/>
  <c r="R171" i="3" s="1"/>
  <c r="P172" i="3"/>
  <c r="Q172" i="3"/>
  <c r="P173" i="3"/>
  <c r="Q173" i="3"/>
  <c r="P174" i="3"/>
  <c r="Q174" i="3"/>
  <c r="P175" i="3"/>
  <c r="Q175" i="3"/>
  <c r="R175" i="3" s="1"/>
  <c r="P176" i="3"/>
  <c r="Q176" i="3"/>
  <c r="P177" i="3"/>
  <c r="Q177" i="3"/>
  <c r="P178" i="3"/>
  <c r="Q178" i="3"/>
  <c r="P179" i="3"/>
  <c r="Q179" i="3"/>
  <c r="R179" i="3" s="1"/>
  <c r="P180" i="3"/>
  <c r="Q180" i="3"/>
  <c r="P181" i="3"/>
  <c r="Q181" i="3"/>
  <c r="P182" i="3"/>
  <c r="Q182" i="3"/>
  <c r="P183" i="3"/>
  <c r="Q183" i="3"/>
  <c r="R183" i="3" s="1"/>
  <c r="P184" i="3"/>
  <c r="Q184" i="3"/>
  <c r="P185" i="3"/>
  <c r="Q185" i="3"/>
  <c r="P186" i="3"/>
  <c r="Q186" i="3"/>
  <c r="P187" i="3"/>
  <c r="Q187" i="3"/>
  <c r="R187" i="3" s="1"/>
  <c r="P188" i="3"/>
  <c r="Q188" i="3"/>
  <c r="P189" i="3"/>
  <c r="Q189" i="3"/>
  <c r="P190" i="3"/>
  <c r="Q190" i="3"/>
  <c r="P191" i="3"/>
  <c r="Q191" i="3"/>
  <c r="R191" i="3" s="1"/>
  <c r="P192" i="3"/>
  <c r="Q192" i="3"/>
  <c r="P193" i="3"/>
  <c r="Q193" i="3"/>
  <c r="P194" i="3"/>
  <c r="Q194" i="3"/>
  <c r="P195" i="3"/>
  <c r="Q195" i="3"/>
  <c r="P196" i="3"/>
  <c r="Q196" i="3"/>
  <c r="R196" i="3" s="1"/>
  <c r="P197" i="3"/>
  <c r="Q197" i="3"/>
  <c r="P198" i="3"/>
  <c r="Q198" i="3"/>
  <c r="R198" i="3" s="1"/>
  <c r="P199" i="3"/>
  <c r="Q199" i="3"/>
  <c r="P200" i="3"/>
  <c r="Q200" i="3"/>
  <c r="R200" i="3" s="1"/>
  <c r="P201" i="3"/>
  <c r="Q201" i="3"/>
  <c r="P202" i="3"/>
  <c r="Q202" i="3"/>
  <c r="R202" i="3" s="1"/>
  <c r="P203" i="3"/>
  <c r="Q203" i="3"/>
  <c r="P204" i="3"/>
  <c r="Q204" i="3"/>
  <c r="P205" i="3"/>
  <c r="Q205" i="3"/>
  <c r="P206" i="3"/>
  <c r="Q206" i="3"/>
  <c r="P207" i="3"/>
  <c r="Q207" i="3"/>
  <c r="P208" i="3"/>
  <c r="Q208" i="3"/>
  <c r="P209" i="3"/>
  <c r="Q209" i="3"/>
  <c r="P210" i="3"/>
  <c r="Q210" i="3"/>
  <c r="P211" i="3"/>
  <c r="Q211" i="3"/>
  <c r="R211" i="3" s="1"/>
  <c r="P212" i="3"/>
  <c r="Q212" i="3"/>
  <c r="R212" i="3" s="1"/>
  <c r="P213" i="3"/>
  <c r="Q213" i="3"/>
  <c r="P214" i="3"/>
  <c r="Q214" i="3"/>
  <c r="R214" i="3" s="1"/>
  <c r="P215" i="3"/>
  <c r="Q215" i="3"/>
  <c r="R215" i="3" s="1"/>
  <c r="P216" i="3"/>
  <c r="Q216" i="3"/>
  <c r="R216" i="3" s="1"/>
  <c r="P217" i="3"/>
  <c r="Q217" i="3"/>
  <c r="P218" i="3"/>
  <c r="Q218" i="3"/>
  <c r="R218" i="3" s="1"/>
  <c r="P219" i="3"/>
  <c r="Q219" i="3"/>
  <c r="R219" i="3" s="1"/>
  <c r="P220" i="3"/>
  <c r="Q220" i="3"/>
  <c r="P221" i="3"/>
  <c r="Q221" i="3"/>
  <c r="P222" i="3"/>
  <c r="Q222" i="3"/>
  <c r="P223" i="3"/>
  <c r="Q223" i="3"/>
  <c r="R223" i="3" s="1"/>
  <c r="P224" i="3"/>
  <c r="Q224" i="3"/>
  <c r="P225" i="3"/>
  <c r="Q225" i="3"/>
  <c r="P226" i="3"/>
  <c r="Q226" i="3"/>
  <c r="P227" i="3"/>
  <c r="Q227" i="3"/>
  <c r="R227" i="3" s="1"/>
  <c r="P228" i="3"/>
  <c r="Q228" i="3"/>
  <c r="R228" i="3" s="1"/>
  <c r="P229" i="3"/>
  <c r="Q229" i="3"/>
  <c r="P230" i="3"/>
  <c r="Q230" i="3"/>
  <c r="R230" i="3" s="1"/>
  <c r="P231" i="3"/>
  <c r="Q231" i="3"/>
  <c r="R231" i="3" s="1"/>
  <c r="P232" i="3"/>
  <c r="Q232" i="3"/>
  <c r="R232" i="3" s="1"/>
  <c r="P233" i="3"/>
  <c r="Q233" i="3"/>
  <c r="P234" i="3"/>
  <c r="Q234" i="3"/>
  <c r="R234" i="3" s="1"/>
  <c r="P235" i="3"/>
  <c r="Q235" i="3"/>
  <c r="R235" i="3" s="1"/>
  <c r="P236" i="3"/>
  <c r="Q236" i="3"/>
  <c r="P237" i="3"/>
  <c r="Q237" i="3"/>
  <c r="P238" i="3"/>
  <c r="Q238" i="3"/>
  <c r="P239" i="3"/>
  <c r="Q239" i="3"/>
  <c r="R239" i="3" s="1"/>
  <c r="P240" i="3"/>
  <c r="Q240" i="3"/>
  <c r="P241" i="3"/>
  <c r="Q241" i="3"/>
  <c r="P242" i="3"/>
  <c r="Q242" i="3"/>
  <c r="P243" i="3"/>
  <c r="Q243" i="3"/>
  <c r="R243" i="3" s="1"/>
  <c r="P244" i="3"/>
  <c r="Q244" i="3"/>
  <c r="P245" i="3"/>
  <c r="Q245" i="3"/>
  <c r="P246" i="3"/>
  <c r="Q246" i="3"/>
  <c r="P247" i="3"/>
  <c r="Q247" i="3"/>
  <c r="R247" i="3" s="1"/>
  <c r="P248" i="3"/>
  <c r="Q248" i="3"/>
  <c r="P249" i="3"/>
  <c r="Q249" i="3"/>
  <c r="P250" i="3"/>
  <c r="Q250" i="3"/>
  <c r="P251" i="3"/>
  <c r="Q251" i="3"/>
  <c r="R251" i="3" s="1"/>
  <c r="P252" i="3"/>
  <c r="Q252" i="3"/>
  <c r="P253" i="3"/>
  <c r="Q253" i="3"/>
  <c r="P254" i="3"/>
  <c r="Q254" i="3"/>
  <c r="P255" i="3"/>
  <c r="Q255" i="3"/>
  <c r="R255" i="3" s="1"/>
  <c r="P256" i="3"/>
  <c r="Q256" i="3"/>
  <c r="P257" i="3"/>
  <c r="Q257" i="3"/>
  <c r="P258" i="3"/>
  <c r="Q258" i="3"/>
  <c r="P259" i="3"/>
  <c r="Q259" i="3"/>
  <c r="R259" i="3" s="1"/>
  <c r="P260" i="3"/>
  <c r="Q260" i="3"/>
  <c r="R260" i="3" s="1"/>
  <c r="P261" i="3"/>
  <c r="Q261" i="3"/>
  <c r="P262" i="3"/>
  <c r="Q262" i="3"/>
  <c r="R262" i="3" s="1"/>
  <c r="P263" i="3"/>
  <c r="Q263" i="3"/>
  <c r="P264" i="3"/>
  <c r="Q264" i="3"/>
  <c r="R264" i="3" s="1"/>
  <c r="P265" i="3"/>
  <c r="Q265" i="3"/>
  <c r="P266" i="3"/>
  <c r="Q266" i="3"/>
  <c r="R266" i="3" s="1"/>
  <c r="P267" i="3"/>
  <c r="Q267" i="3"/>
  <c r="R267" i="3" s="1"/>
  <c r="P268" i="3"/>
  <c r="Q268" i="3"/>
  <c r="P269" i="3"/>
  <c r="Q269" i="3"/>
  <c r="P270" i="3"/>
  <c r="Q270" i="3"/>
  <c r="P271" i="3"/>
  <c r="Q271" i="3"/>
  <c r="R271" i="3" s="1"/>
  <c r="P272" i="3"/>
  <c r="Q272" i="3"/>
  <c r="R272" i="3" s="1"/>
  <c r="P273" i="3"/>
  <c r="Q273" i="3"/>
  <c r="P274" i="3"/>
  <c r="Q274" i="3"/>
  <c r="R274" i="3" s="1"/>
  <c r="P275" i="3"/>
  <c r="Q275" i="3"/>
  <c r="P276" i="3"/>
  <c r="Q276" i="3"/>
  <c r="R276" i="3" s="1"/>
  <c r="P277" i="3"/>
  <c r="Q277" i="3"/>
  <c r="P278" i="3"/>
  <c r="Q278" i="3"/>
  <c r="R278" i="3" s="1"/>
  <c r="P279" i="3"/>
  <c r="Q279" i="3"/>
  <c r="P280" i="3"/>
  <c r="Q280" i="3"/>
  <c r="R280" i="3" s="1"/>
  <c r="P281" i="3"/>
  <c r="Q281" i="3"/>
  <c r="P282" i="3"/>
  <c r="Q282" i="3"/>
  <c r="R282" i="3" s="1"/>
  <c r="P283" i="3"/>
  <c r="Q283" i="3"/>
  <c r="P284" i="3"/>
  <c r="Q284" i="3"/>
  <c r="P285" i="3"/>
  <c r="Q285" i="3"/>
  <c r="P286" i="3"/>
  <c r="Q286" i="3"/>
  <c r="P287" i="3"/>
  <c r="Q287" i="3"/>
  <c r="R287" i="3" s="1"/>
  <c r="P288" i="3"/>
  <c r="Q288" i="3"/>
  <c r="P289" i="3"/>
  <c r="Q289" i="3"/>
  <c r="P290" i="3"/>
  <c r="Q290" i="3"/>
  <c r="P291" i="3"/>
  <c r="Q291" i="3"/>
  <c r="R291" i="3" s="1"/>
  <c r="P292" i="3"/>
  <c r="Q292" i="3"/>
  <c r="P293" i="3"/>
  <c r="Q293" i="3"/>
  <c r="P294" i="3"/>
  <c r="Q294" i="3"/>
  <c r="P295" i="3"/>
  <c r="Q295" i="3"/>
  <c r="P296" i="3"/>
  <c r="Q296" i="3"/>
  <c r="P297" i="3"/>
  <c r="Q297" i="3"/>
  <c r="P298" i="3"/>
  <c r="Q298" i="3"/>
  <c r="P299" i="3"/>
  <c r="Q299" i="3"/>
  <c r="P300" i="3"/>
  <c r="Q300" i="3"/>
  <c r="P301" i="3"/>
  <c r="Q301" i="3"/>
  <c r="P302" i="3"/>
  <c r="Q302" i="3"/>
  <c r="P303" i="3"/>
  <c r="Q303" i="3"/>
  <c r="R303" i="3" s="1"/>
  <c r="P304" i="3"/>
  <c r="Q304" i="3"/>
  <c r="P305" i="3"/>
  <c r="Q305" i="3"/>
  <c r="R305" i="3" s="1"/>
  <c r="P306" i="3"/>
  <c r="Q306" i="3"/>
  <c r="R306" i="3" s="1"/>
  <c r="P307" i="3"/>
  <c r="Q307" i="3"/>
  <c r="P308" i="3"/>
  <c r="Q308" i="3"/>
  <c r="R308" i="3" s="1"/>
  <c r="P309" i="3"/>
  <c r="Q309" i="3"/>
  <c r="P310" i="3"/>
  <c r="Q310" i="3"/>
  <c r="R310" i="3" s="1"/>
  <c r="P311" i="3"/>
  <c r="Q311" i="3"/>
  <c r="R311" i="3" s="1"/>
  <c r="P312" i="3"/>
  <c r="Q312" i="3"/>
  <c r="R312" i="3" s="1"/>
  <c r="P313" i="3"/>
  <c r="Q313" i="3"/>
  <c r="P314" i="3"/>
  <c r="Q314" i="3"/>
  <c r="R314" i="3" s="1"/>
  <c r="P315" i="3"/>
  <c r="Q315" i="3"/>
  <c r="P316" i="3"/>
  <c r="Q316" i="3"/>
  <c r="R316" i="3" s="1"/>
  <c r="P317" i="3"/>
  <c r="Q317" i="3"/>
  <c r="P318" i="3"/>
  <c r="Q318" i="3"/>
  <c r="R318" i="3" s="1"/>
  <c r="P319" i="3"/>
  <c r="Q319" i="3"/>
  <c r="R319" i="3" s="1"/>
  <c r="P320" i="3"/>
  <c r="Q320" i="3"/>
  <c r="R95" i="3" l="1"/>
  <c r="R283" i="3"/>
  <c r="R201" i="3"/>
  <c r="R207" i="3"/>
  <c r="R261" i="3"/>
  <c r="R25" i="3"/>
  <c r="R295" i="3"/>
  <c r="R263" i="3"/>
  <c r="R302" i="3"/>
  <c r="R300" i="3"/>
  <c r="R298" i="3"/>
  <c r="R296" i="3"/>
  <c r="R294" i="3"/>
  <c r="R292" i="3"/>
  <c r="R290" i="3"/>
  <c r="R288" i="3"/>
  <c r="R275" i="3"/>
  <c r="R250" i="3"/>
  <c r="R248" i="3"/>
  <c r="R246" i="3"/>
  <c r="R244" i="3"/>
  <c r="R233" i="3"/>
  <c r="R229" i="3"/>
  <c r="R203" i="3"/>
  <c r="R199" i="3"/>
  <c r="R195" i="3"/>
  <c r="R186" i="3"/>
  <c r="R184" i="3"/>
  <c r="R182" i="3"/>
  <c r="R153" i="3"/>
  <c r="R149" i="3"/>
  <c r="R141" i="3"/>
  <c r="R137" i="3"/>
  <c r="R79" i="3"/>
  <c r="R63" i="3"/>
  <c r="R59" i="3"/>
  <c r="R55" i="3"/>
  <c r="R51" i="3"/>
  <c r="R7" i="3"/>
  <c r="R277" i="3"/>
  <c r="R249" i="3"/>
  <c r="R181" i="3"/>
  <c r="R93" i="3"/>
  <c r="R69" i="3"/>
  <c r="R293" i="3"/>
  <c r="R197" i="3"/>
  <c r="R157" i="3"/>
  <c r="R133" i="3"/>
  <c r="R213" i="3"/>
  <c r="R185" i="3"/>
  <c r="R85" i="3"/>
  <c r="R73" i="3"/>
  <c r="R313" i="3"/>
  <c r="R279" i="3"/>
  <c r="R245" i="3"/>
  <c r="R217" i="3"/>
  <c r="R89" i="3"/>
  <c r="R77" i="3"/>
  <c r="R309" i="3"/>
  <c r="R307" i="3"/>
  <c r="R289" i="3"/>
  <c r="R257" i="3"/>
  <c r="R225" i="3"/>
  <c r="R209" i="3"/>
  <c r="R121" i="3"/>
  <c r="R61" i="3"/>
  <c r="R57" i="3"/>
  <c r="R53" i="3"/>
  <c r="R320" i="3"/>
  <c r="R317" i="3"/>
  <c r="R315" i="3"/>
  <c r="R304" i="3"/>
  <c r="R301" i="3"/>
  <c r="R299" i="3"/>
  <c r="R297" i="3"/>
  <c r="R286" i="3"/>
  <c r="R284" i="3"/>
  <c r="R281" i="3"/>
  <c r="R270" i="3"/>
  <c r="R268" i="3"/>
  <c r="R265" i="3"/>
  <c r="R254" i="3"/>
  <c r="R252" i="3"/>
  <c r="R238" i="3"/>
  <c r="R236" i="3"/>
  <c r="R222" i="3"/>
  <c r="R220" i="3"/>
  <c r="R206" i="3"/>
  <c r="R204" i="3"/>
  <c r="R190" i="3"/>
  <c r="R188" i="3"/>
  <c r="R174" i="3"/>
  <c r="R172" i="3"/>
  <c r="R170" i="3"/>
  <c r="R168" i="3"/>
  <c r="R139" i="3"/>
  <c r="R135" i="3"/>
  <c r="R131" i="3"/>
  <c r="R106" i="3"/>
  <c r="R104" i="3"/>
  <c r="R75" i="3"/>
  <c r="R71" i="3"/>
  <c r="R67" i="3"/>
  <c r="R42" i="3"/>
  <c r="R40" i="3"/>
  <c r="R17" i="3"/>
  <c r="R13" i="3"/>
  <c r="R11" i="3"/>
  <c r="R9" i="3"/>
  <c r="R273" i="3"/>
  <c r="R241" i="3"/>
  <c r="R193" i="3"/>
  <c r="R125" i="3"/>
  <c r="R117" i="3"/>
  <c r="R285" i="3"/>
  <c r="R269" i="3"/>
  <c r="R258" i="3"/>
  <c r="R256" i="3"/>
  <c r="R253" i="3"/>
  <c r="R242" i="3"/>
  <c r="R240" i="3"/>
  <c r="R237" i="3"/>
  <c r="R226" i="3"/>
  <c r="R224" i="3"/>
  <c r="R221" i="3"/>
  <c r="R210" i="3"/>
  <c r="R208" i="3"/>
  <c r="R205" i="3"/>
  <c r="R194" i="3"/>
  <c r="R192" i="3"/>
  <c r="R189" i="3"/>
  <c r="R173" i="3"/>
  <c r="R169" i="3"/>
  <c r="R165" i="3"/>
  <c r="R155" i="3"/>
  <c r="R151" i="3"/>
  <c r="R147" i="3"/>
  <c r="R122" i="3"/>
  <c r="R120" i="3"/>
  <c r="R109" i="3"/>
  <c r="R105" i="3"/>
  <c r="R101" i="3"/>
  <c r="R91" i="3"/>
  <c r="R87" i="3"/>
  <c r="R83" i="3"/>
  <c r="R58" i="3"/>
  <c r="R56" i="3"/>
  <c r="R45" i="3"/>
  <c r="R41" i="3"/>
  <c r="R37" i="3"/>
  <c r="R29" i="3"/>
  <c r="R27" i="3"/>
  <c r="R23" i="3"/>
  <c r="R180" i="3"/>
  <c r="R177" i="3"/>
  <c r="R166" i="3"/>
  <c r="R164" i="3"/>
  <c r="R161" i="3"/>
  <c r="R150" i="3"/>
  <c r="R148" i="3"/>
  <c r="R145" i="3"/>
  <c r="R134" i="3"/>
  <c r="R132" i="3"/>
  <c r="R129" i="3"/>
  <c r="R118" i="3"/>
  <c r="R116" i="3"/>
  <c r="R113" i="3"/>
  <c r="R102" i="3"/>
  <c r="R100" i="3"/>
  <c r="R97" i="3"/>
  <c r="R86" i="3"/>
  <c r="R84" i="3"/>
  <c r="R81" i="3"/>
  <c r="R70" i="3"/>
  <c r="R68" i="3"/>
  <c r="R65" i="3"/>
  <c r="R54" i="3"/>
  <c r="R52" i="3"/>
  <c r="R49" i="3"/>
  <c r="R38" i="3"/>
  <c r="R36" i="3"/>
  <c r="R33" i="3"/>
  <c r="R26" i="3"/>
  <c r="R24" i="3"/>
  <c r="R21" i="3"/>
  <c r="R10" i="3"/>
  <c r="R8" i="3"/>
  <c r="R5" i="3"/>
  <c r="R178" i="3"/>
  <c r="R176" i="3"/>
  <c r="R162" i="3"/>
  <c r="R160" i="3"/>
  <c r="R146" i="3"/>
  <c r="R144" i="3"/>
  <c r="R130" i="3"/>
  <c r="R128" i="3"/>
  <c r="R114" i="3"/>
  <c r="R112" i="3"/>
  <c r="R98" i="3"/>
  <c r="R96" i="3"/>
  <c r="R82" i="3"/>
  <c r="R80" i="3"/>
  <c r="R66" i="3"/>
  <c r="R64" i="3"/>
  <c r="R50" i="3"/>
  <c r="R48" i="3"/>
  <c r="R34" i="3"/>
  <c r="R32" i="3"/>
  <c r="R22" i="3"/>
  <c r="R20" i="3"/>
  <c r="R158" i="3"/>
  <c r="R156" i="3"/>
  <c r="R142" i="3"/>
  <c r="R140" i="3"/>
  <c r="R126" i="3"/>
  <c r="R124" i="3"/>
  <c r="R110" i="3"/>
  <c r="R108" i="3"/>
  <c r="R94" i="3"/>
  <c r="R92" i="3"/>
  <c r="R78" i="3"/>
  <c r="R76" i="3"/>
  <c r="R62" i="3"/>
  <c r="R60" i="3"/>
  <c r="R46" i="3"/>
  <c r="R44" i="3"/>
  <c r="R30" i="3"/>
  <c r="R18" i="3"/>
  <c r="R16" i="3"/>
  <c r="R4" i="11"/>
  <c r="R5" i="11"/>
  <c r="R6" i="11"/>
  <c r="R7" i="11"/>
  <c r="R8" i="11"/>
  <c r="R9" i="11"/>
  <c r="R10" i="11"/>
  <c r="R11" i="11"/>
  <c r="R12" i="11"/>
  <c r="R13" i="11"/>
  <c r="R14" i="11"/>
  <c r="R15" i="11"/>
  <c r="R16" i="11"/>
  <c r="R17" i="11"/>
  <c r="R18" i="11"/>
  <c r="R19" i="11"/>
  <c r="R20" i="11"/>
  <c r="R21" i="11"/>
  <c r="R22" i="11"/>
  <c r="R23" i="11"/>
  <c r="R24" i="11"/>
  <c r="R25" i="11"/>
  <c r="R26" i="11"/>
  <c r="R27" i="11"/>
  <c r="R28" i="11"/>
  <c r="R29" i="11"/>
  <c r="R30" i="11"/>
  <c r="R31" i="11"/>
  <c r="R32" i="11"/>
  <c r="R33" i="11"/>
  <c r="R34" i="11"/>
  <c r="R35" i="11"/>
  <c r="R36" i="11"/>
  <c r="R37" i="11"/>
  <c r="R38" i="11"/>
  <c r="R39" i="11"/>
  <c r="R40" i="11"/>
  <c r="R41" i="11"/>
  <c r="R42" i="11"/>
  <c r="R43" i="11"/>
  <c r="R44" i="11"/>
  <c r="R45" i="11"/>
  <c r="R46" i="11"/>
  <c r="R47" i="11"/>
  <c r="R48" i="11"/>
  <c r="R49" i="11"/>
  <c r="R50" i="11"/>
  <c r="R51" i="11"/>
  <c r="R52" i="11"/>
  <c r="R53" i="11"/>
  <c r="R54" i="11"/>
  <c r="R55" i="11"/>
  <c r="R56" i="11"/>
  <c r="R57" i="11"/>
  <c r="R58" i="11"/>
  <c r="R59" i="11"/>
  <c r="R60" i="11"/>
  <c r="R61" i="11"/>
  <c r="R62" i="11"/>
  <c r="R63" i="11"/>
  <c r="R64" i="11"/>
  <c r="R65" i="11"/>
  <c r="R66" i="11"/>
  <c r="R67" i="11"/>
  <c r="R68" i="11"/>
  <c r="R69" i="11"/>
  <c r="R70" i="11"/>
  <c r="R71" i="11"/>
  <c r="R72" i="11"/>
  <c r="R73" i="11"/>
  <c r="R74" i="11"/>
  <c r="R75" i="11"/>
  <c r="R76" i="11"/>
  <c r="R77" i="11"/>
  <c r="R78" i="11"/>
  <c r="R79" i="11"/>
  <c r="R80" i="11"/>
  <c r="R81" i="11"/>
  <c r="R82" i="11"/>
  <c r="R83" i="11"/>
  <c r="R84" i="11"/>
  <c r="Y4" i="2"/>
  <c r="Y5" i="2"/>
  <c r="Y6" i="2"/>
  <c r="Y7" i="2"/>
  <c r="Y8" i="2"/>
  <c r="Y9" i="2"/>
  <c r="Y10" i="2"/>
  <c r="Y11" i="2"/>
  <c r="Y12" i="2"/>
  <c r="Y13" i="2"/>
  <c r="Y14" i="2"/>
  <c r="Y15" i="2"/>
  <c r="Y16" i="2"/>
  <c r="Y17" i="2"/>
  <c r="Y18" i="2"/>
  <c r="Y19" i="2"/>
  <c r="Y20" i="2"/>
  <c r="Y21" i="2"/>
  <c r="Y22" i="2"/>
  <c r="Y23" i="2"/>
  <c r="Y24" i="2"/>
  <c r="Y25" i="2"/>
  <c r="Y26" i="2"/>
  <c r="Y27" i="2"/>
  <c r="Y28" i="2"/>
  <c r="Y29" i="2"/>
  <c r="Y30" i="2"/>
  <c r="Y31" i="2"/>
  <c r="Y32" i="2"/>
  <c r="Y33" i="2"/>
  <c r="Y34" i="2"/>
  <c r="Y35" i="2"/>
  <c r="Y36" i="2"/>
  <c r="Y37" i="2"/>
  <c r="Y38" i="2"/>
  <c r="Y39" i="2"/>
  <c r="Y40" i="2"/>
  <c r="Y41" i="2"/>
  <c r="Y42" i="2"/>
  <c r="Y43" i="2"/>
  <c r="Y44" i="2"/>
  <c r="Y45" i="2"/>
  <c r="Y46" i="2"/>
  <c r="Y47" i="2"/>
  <c r="Y48" i="2"/>
  <c r="Y49" i="2"/>
  <c r="Y50" i="2"/>
  <c r="Y51" i="2"/>
  <c r="Y52" i="2"/>
  <c r="Y53" i="2"/>
  <c r="Y54" i="2"/>
  <c r="Y55" i="2"/>
  <c r="Y56" i="2"/>
  <c r="Y57" i="2"/>
  <c r="Y58" i="2"/>
  <c r="Y59" i="2"/>
  <c r="Y60" i="2"/>
  <c r="Y61" i="2"/>
  <c r="Y62" i="2"/>
  <c r="Y63" i="2"/>
  <c r="Y64" i="2"/>
  <c r="Y65" i="2"/>
  <c r="Y66" i="2"/>
  <c r="Y67" i="2"/>
  <c r="Y68" i="2"/>
  <c r="Y69" i="2"/>
  <c r="Y70" i="2"/>
  <c r="Y71" i="2"/>
  <c r="Y72" i="2"/>
  <c r="Y73" i="2"/>
  <c r="Y74" i="2"/>
  <c r="Y75" i="2"/>
  <c r="Y76" i="2"/>
  <c r="Y77" i="2"/>
  <c r="Y78" i="2"/>
  <c r="Y79" i="2"/>
  <c r="Y80" i="2"/>
  <c r="Y81" i="2"/>
  <c r="Y82" i="2"/>
  <c r="Y83" i="2"/>
  <c r="Y84" i="2"/>
  <c r="Y85" i="2"/>
  <c r="Y86" i="2"/>
  <c r="Y87" i="2"/>
  <c r="Y88" i="2"/>
  <c r="Y89" i="2"/>
  <c r="Y90" i="2"/>
  <c r="Y91" i="2"/>
  <c r="Y92" i="2"/>
  <c r="Y93" i="2"/>
  <c r="Y94" i="2"/>
  <c r="Y95" i="2"/>
  <c r="Y96" i="2"/>
  <c r="Y97" i="2"/>
  <c r="Y98" i="2"/>
  <c r="Y99" i="2"/>
  <c r="Y100" i="2"/>
  <c r="Y101" i="2"/>
  <c r="Y102" i="2"/>
  <c r="Y103" i="2"/>
  <c r="Y104" i="2"/>
  <c r="Y105" i="2"/>
  <c r="Y106" i="2"/>
  <c r="Y107" i="2"/>
  <c r="Y108" i="2"/>
  <c r="Y109" i="2"/>
  <c r="Y110" i="2"/>
  <c r="Y111" i="2"/>
  <c r="Y112" i="2"/>
  <c r="Y113" i="2"/>
  <c r="Y114" i="2"/>
  <c r="Y115" i="2"/>
  <c r="Y116" i="2"/>
  <c r="Y117" i="2"/>
  <c r="Y118" i="2"/>
  <c r="Y119" i="2"/>
  <c r="Y120" i="2"/>
  <c r="Y121" i="2"/>
  <c r="Y122" i="2"/>
  <c r="Y123" i="2"/>
  <c r="Y124" i="2"/>
  <c r="Y125" i="2"/>
  <c r="Y126" i="2"/>
  <c r="Y127" i="2"/>
  <c r="Y128" i="2"/>
  <c r="Y129" i="2"/>
  <c r="Y130" i="2"/>
  <c r="Y131" i="2"/>
  <c r="Y132" i="2"/>
  <c r="Y133" i="2"/>
  <c r="Y134" i="2"/>
  <c r="Y135" i="2"/>
  <c r="Y136" i="2"/>
  <c r="Y137" i="2"/>
  <c r="Y138" i="2"/>
  <c r="Y139" i="2"/>
  <c r="Y140" i="2"/>
  <c r="Y141" i="2"/>
  <c r="Y142" i="2"/>
  <c r="Y143" i="2"/>
  <c r="Y144" i="2"/>
  <c r="Y145" i="2"/>
  <c r="Y146" i="2"/>
  <c r="Y147" i="2"/>
  <c r="Y148" i="2"/>
  <c r="Y149" i="2"/>
  <c r="Y150" i="2"/>
  <c r="Y151" i="2"/>
  <c r="Y152" i="2"/>
  <c r="Y153" i="2"/>
  <c r="Y154" i="2"/>
  <c r="Y155" i="2"/>
  <c r="Y156" i="2"/>
  <c r="Y157" i="2"/>
  <c r="Y158" i="2"/>
  <c r="Y159" i="2"/>
  <c r="Y160" i="2"/>
  <c r="Y161" i="2"/>
  <c r="Y162" i="2"/>
  <c r="Y163" i="2"/>
  <c r="Y164" i="2"/>
  <c r="Y165" i="2"/>
  <c r="Y166" i="2"/>
  <c r="Y167" i="2"/>
  <c r="Y168" i="2"/>
  <c r="Y169" i="2"/>
  <c r="Y170" i="2"/>
  <c r="Y171" i="2"/>
  <c r="Y172" i="2"/>
  <c r="Y173" i="2"/>
  <c r="Y174" i="2"/>
  <c r="Y175" i="2"/>
  <c r="Y176" i="2"/>
  <c r="Y177" i="2"/>
  <c r="Y178" i="2"/>
  <c r="Y179" i="2"/>
  <c r="Y180" i="2"/>
  <c r="Y181" i="2"/>
  <c r="Y182" i="2"/>
  <c r="Y183" i="2"/>
  <c r="Y184" i="2"/>
  <c r="Y185" i="2"/>
  <c r="Y186" i="2"/>
  <c r="Y187" i="2"/>
  <c r="Y188" i="2"/>
  <c r="Y189" i="2"/>
  <c r="Y190" i="2"/>
  <c r="Y191" i="2"/>
  <c r="Y192" i="2"/>
  <c r="Y193" i="2"/>
  <c r="Y194" i="2"/>
  <c r="Y195" i="2"/>
  <c r="Y196" i="2"/>
  <c r="Y197" i="2"/>
  <c r="Y198" i="2"/>
  <c r="Y199" i="2"/>
  <c r="Y200" i="2"/>
  <c r="Y201" i="2"/>
  <c r="Y202" i="2"/>
  <c r="Y203" i="2"/>
  <c r="Y204" i="2"/>
  <c r="Y205" i="2"/>
  <c r="Y206" i="2"/>
  <c r="Y207" i="2"/>
  <c r="Y208" i="2"/>
  <c r="Y209" i="2"/>
  <c r="Y210" i="2"/>
  <c r="Y211" i="2"/>
  <c r="Y212" i="2"/>
  <c r="Y213" i="2"/>
  <c r="Y214" i="2"/>
  <c r="Y215" i="2"/>
  <c r="Y216" i="2"/>
  <c r="Y217" i="2"/>
  <c r="Y218" i="2"/>
  <c r="Y219" i="2"/>
  <c r="Y220" i="2"/>
  <c r="Y221" i="2"/>
  <c r="Y222" i="2"/>
  <c r="Y223" i="2"/>
  <c r="Y224" i="2"/>
  <c r="Y225" i="2"/>
  <c r="Y226" i="2"/>
  <c r="Y227" i="2"/>
  <c r="Y228" i="2"/>
  <c r="Y229" i="2"/>
  <c r="Y230" i="2"/>
  <c r="Y231" i="2"/>
  <c r="Y232" i="2"/>
  <c r="Y233" i="2"/>
  <c r="Y234" i="2"/>
  <c r="Y235" i="2"/>
  <c r="Y236" i="2"/>
  <c r="Y237" i="2"/>
  <c r="Y238" i="2"/>
  <c r="Y239" i="2"/>
  <c r="Y240" i="2"/>
  <c r="Y241" i="2"/>
  <c r="Y242" i="2"/>
  <c r="Y243" i="2"/>
  <c r="Y244" i="2"/>
  <c r="Y245" i="2"/>
  <c r="Y246" i="2"/>
  <c r="Y247" i="2"/>
  <c r="Y248" i="2"/>
  <c r="Y249" i="2"/>
  <c r="Y250" i="2"/>
  <c r="Y251" i="2"/>
  <c r="Y252" i="2"/>
  <c r="Y253" i="2"/>
  <c r="Y254" i="2"/>
  <c r="Y255" i="2"/>
  <c r="Y256" i="2"/>
  <c r="Y257" i="2"/>
  <c r="Y258" i="2"/>
  <c r="Y259" i="2"/>
  <c r="Y260" i="2"/>
  <c r="Y261" i="2"/>
  <c r="Y262" i="2"/>
  <c r="Y263" i="2"/>
  <c r="Y264" i="2"/>
  <c r="Y265" i="2"/>
  <c r="Y266" i="2"/>
  <c r="Y267" i="2"/>
  <c r="D3" i="13" l="1"/>
  <c r="D4" i="13"/>
  <c r="D5" i="13"/>
  <c r="D6" i="13"/>
  <c r="D7" i="13"/>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D53" i="13"/>
  <c r="D54" i="13"/>
  <c r="D55" i="13"/>
  <c r="D56" i="13"/>
  <c r="D57" i="13"/>
  <c r="D58" i="13"/>
  <c r="D59" i="13"/>
  <c r="D60" i="13"/>
  <c r="D2" i="13"/>
  <c r="D3" i="4" l="1"/>
  <c r="D4" i="4"/>
  <c r="D5" i="4"/>
  <c r="D6" i="4"/>
  <c r="D7" i="4"/>
  <c r="D8" i="4"/>
  <c r="D9" i="4"/>
  <c r="G9" i="4" s="1"/>
  <c r="D10" i="4"/>
  <c r="D11" i="4"/>
  <c r="D12" i="4"/>
  <c r="D13" i="4"/>
  <c r="D14" i="4"/>
  <c r="D15" i="4"/>
  <c r="D16" i="4"/>
  <c r="D17" i="4"/>
  <c r="D18" i="4"/>
  <c r="D20" i="4"/>
  <c r="D21" i="4"/>
  <c r="D22" i="4"/>
  <c r="D23" i="4"/>
  <c r="D24" i="4"/>
  <c r="D25" i="4"/>
  <c r="D26" i="4"/>
  <c r="D27" i="4"/>
  <c r="D28" i="4"/>
  <c r="D29" i="4"/>
  <c r="D30" i="4"/>
  <c r="D31" i="4"/>
  <c r="D32" i="4"/>
  <c r="D33" i="4"/>
  <c r="D34" i="4"/>
  <c r="D35" i="4"/>
  <c r="D36" i="4"/>
  <c r="D37" i="4"/>
  <c r="D38" i="4"/>
  <c r="D39" i="4"/>
  <c r="D40" i="4"/>
  <c r="D41" i="4"/>
  <c r="D43" i="4"/>
  <c r="D44" i="4"/>
  <c r="D45" i="4"/>
  <c r="D46" i="4"/>
  <c r="D47" i="4"/>
  <c r="D48" i="4"/>
  <c r="D49" i="4"/>
  <c r="D50" i="4"/>
  <c r="D51" i="4"/>
  <c r="D52" i="4"/>
  <c r="D53" i="4"/>
  <c r="D54" i="4"/>
  <c r="D55" i="4"/>
  <c r="D56" i="4"/>
  <c r="D57" i="4"/>
  <c r="D59" i="4"/>
  <c r="D60" i="4"/>
  <c r="D58" i="4"/>
  <c r="D42" i="4"/>
  <c r="E26" i="15"/>
  <c r="F25" i="15"/>
  <c r="F23" i="15"/>
  <c r="G19" i="15"/>
  <c r="E19" i="15"/>
  <c r="G18" i="15"/>
  <c r="F18" i="15"/>
  <c r="E18" i="15"/>
  <c r="G17" i="15"/>
  <c r="F17" i="15"/>
  <c r="E17" i="15"/>
  <c r="G16" i="15"/>
  <c r="F16" i="15"/>
  <c r="E16" i="15"/>
  <c r="F15" i="15"/>
  <c r="G14" i="15"/>
  <c r="F14" i="15"/>
  <c r="E14" i="15"/>
  <c r="F13" i="15"/>
  <c r="E13" i="15"/>
  <c r="G11" i="15"/>
  <c r="F11" i="15"/>
  <c r="E11" i="15"/>
  <c r="G10" i="15"/>
  <c r="E10" i="15"/>
  <c r="G9" i="15"/>
  <c r="F9" i="15"/>
  <c r="E9" i="15"/>
  <c r="G8" i="15"/>
  <c r="F8" i="15"/>
  <c r="E8" i="15"/>
  <c r="G7" i="15"/>
  <c r="E7" i="15"/>
  <c r="G6" i="15"/>
  <c r="F6" i="15"/>
  <c r="E6" i="15"/>
  <c r="G5" i="15"/>
  <c r="F5" i="15"/>
  <c r="E5" i="15"/>
  <c r="F4" i="15"/>
  <c r="F22" i="15" l="1"/>
  <c r="F10" i="15"/>
  <c r="E4" i="15"/>
  <c r="F7" i="15"/>
  <c r="F19" i="15"/>
  <c r="F26" i="15"/>
  <c r="D2" i="4"/>
  <c r="D19" i="4"/>
  <c r="D61" i="4"/>
  <c r="G13" i="15"/>
  <c r="G26" i="15"/>
  <c r="G4" i="15"/>
  <c r="D63" i="4" l="1"/>
  <c r="AA1666" i="2" l="1"/>
  <c r="Z1666" i="2"/>
  <c r="Y1666" i="2"/>
  <c r="AA1665" i="2"/>
  <c r="Z1665" i="2"/>
  <c r="Y1665" i="2"/>
  <c r="AA1664" i="2"/>
  <c r="Z1664" i="2"/>
  <c r="Y1664" i="2"/>
  <c r="AA1663" i="2"/>
  <c r="Z1663" i="2"/>
  <c r="Y1663" i="2"/>
  <c r="AA1662" i="2"/>
  <c r="Z1662" i="2"/>
  <c r="Y1662" i="2"/>
  <c r="AA1661" i="2"/>
  <c r="Z1661" i="2"/>
  <c r="Y1661" i="2"/>
  <c r="AA1660" i="2"/>
  <c r="Z1660" i="2"/>
  <c r="Y1660" i="2"/>
  <c r="AA1659" i="2"/>
  <c r="Z1659" i="2"/>
  <c r="Y1659" i="2"/>
  <c r="AA1658" i="2"/>
  <c r="Z1658" i="2"/>
  <c r="Y1658" i="2"/>
  <c r="AA1657" i="2"/>
  <c r="Z1657" i="2"/>
  <c r="Y1657" i="2"/>
  <c r="AA1656" i="2"/>
  <c r="Z1656" i="2"/>
  <c r="Y1656" i="2"/>
  <c r="AA1655" i="2"/>
  <c r="Z1655" i="2"/>
  <c r="Y1655" i="2"/>
  <c r="AA1654" i="2"/>
  <c r="Z1654" i="2"/>
  <c r="Y1654" i="2"/>
  <c r="AA1653" i="2"/>
  <c r="Z1653" i="2"/>
  <c r="Y1653" i="2"/>
  <c r="AA1652" i="2"/>
  <c r="Z1652" i="2"/>
  <c r="Y1652" i="2"/>
  <c r="AA1651" i="2"/>
  <c r="Z1651" i="2"/>
  <c r="Y1651" i="2"/>
  <c r="AA1650" i="2"/>
  <c r="Z1650" i="2"/>
  <c r="Y1650" i="2"/>
  <c r="AA1649" i="2"/>
  <c r="Z1649" i="2"/>
  <c r="Y1649" i="2"/>
  <c r="AA1648" i="2"/>
  <c r="Z1648" i="2"/>
  <c r="Y1648" i="2"/>
  <c r="AA1647" i="2"/>
  <c r="Z1647" i="2"/>
  <c r="Y1647" i="2"/>
  <c r="AA1646" i="2"/>
  <c r="Z1646" i="2"/>
  <c r="Y1646" i="2"/>
  <c r="AA1645" i="2"/>
  <c r="Z1645" i="2"/>
  <c r="Y1645" i="2"/>
  <c r="AA1644" i="2"/>
  <c r="Z1644" i="2"/>
  <c r="Y1644" i="2"/>
  <c r="AA1643" i="2"/>
  <c r="Z1643" i="2"/>
  <c r="Y1643" i="2"/>
  <c r="AA1642" i="2"/>
  <c r="Z1642" i="2"/>
  <c r="Y1642" i="2"/>
  <c r="AA1641" i="2"/>
  <c r="Z1641" i="2"/>
  <c r="Y1641" i="2"/>
  <c r="AA1640" i="2"/>
  <c r="Z1640" i="2"/>
  <c r="Y1640" i="2"/>
  <c r="AA1639" i="2"/>
  <c r="Z1639" i="2"/>
  <c r="Y1639" i="2"/>
  <c r="AA1638" i="2"/>
  <c r="Z1638" i="2"/>
  <c r="Y1638" i="2"/>
  <c r="AA1637" i="2"/>
  <c r="Z1637" i="2"/>
  <c r="Y1637" i="2"/>
  <c r="AA1636" i="2"/>
  <c r="Z1636" i="2"/>
  <c r="Y1636" i="2"/>
  <c r="AA1635" i="2"/>
  <c r="Z1635" i="2"/>
  <c r="Y1635" i="2"/>
  <c r="AA1634" i="2"/>
  <c r="Z1634" i="2"/>
  <c r="Y1634" i="2"/>
  <c r="AA1633" i="2"/>
  <c r="Z1633" i="2"/>
  <c r="Y1633" i="2"/>
  <c r="AA1632" i="2"/>
  <c r="Z1632" i="2"/>
  <c r="Y1632" i="2"/>
  <c r="AA1631" i="2"/>
  <c r="Z1631" i="2"/>
  <c r="Y1631" i="2"/>
  <c r="AA1630" i="2"/>
  <c r="Z1630" i="2"/>
  <c r="Y1630" i="2"/>
  <c r="AA1629" i="2"/>
  <c r="Z1629" i="2"/>
  <c r="Y1629" i="2"/>
  <c r="AA1628" i="2"/>
  <c r="Z1628" i="2"/>
  <c r="Y1628" i="2"/>
  <c r="AA1627" i="2"/>
  <c r="Z1627" i="2"/>
  <c r="Y1627" i="2"/>
  <c r="AA1626" i="2"/>
  <c r="Z1626" i="2"/>
  <c r="Y1626" i="2"/>
  <c r="AA1625" i="2"/>
  <c r="Z1625" i="2"/>
  <c r="Y1625" i="2"/>
  <c r="AA1624" i="2"/>
  <c r="Z1624" i="2"/>
  <c r="Y1624" i="2"/>
  <c r="AA1623" i="2"/>
  <c r="Z1623" i="2"/>
  <c r="Y1623" i="2"/>
  <c r="AA1622" i="2"/>
  <c r="Z1622" i="2"/>
  <c r="Y1622" i="2"/>
  <c r="AA1621" i="2"/>
  <c r="Z1621" i="2"/>
  <c r="Y1621" i="2"/>
  <c r="AA1620" i="2"/>
  <c r="Z1620" i="2"/>
  <c r="Y1620" i="2"/>
  <c r="AA1619" i="2"/>
  <c r="Z1619" i="2"/>
  <c r="Y1619" i="2"/>
  <c r="AA1618" i="2"/>
  <c r="Z1618" i="2"/>
  <c r="Y1618" i="2"/>
  <c r="AA1617" i="2"/>
  <c r="Z1617" i="2"/>
  <c r="Y1617" i="2"/>
  <c r="AA1616" i="2"/>
  <c r="Z1616" i="2"/>
  <c r="Y1616" i="2"/>
  <c r="AA1615" i="2"/>
  <c r="Z1615" i="2"/>
  <c r="Y1615" i="2"/>
  <c r="AA1614" i="2"/>
  <c r="Z1614" i="2"/>
  <c r="Y1614" i="2"/>
  <c r="AA1613" i="2"/>
  <c r="Z1613" i="2"/>
  <c r="Y1613" i="2"/>
  <c r="AA1612" i="2"/>
  <c r="Z1612" i="2"/>
  <c r="Y1612" i="2"/>
  <c r="AA1611" i="2"/>
  <c r="Z1611" i="2"/>
  <c r="Y1611" i="2"/>
  <c r="AA1610" i="2"/>
  <c r="Z1610" i="2"/>
  <c r="Y1610" i="2"/>
  <c r="AA1609" i="2"/>
  <c r="Z1609" i="2"/>
  <c r="Y1609" i="2"/>
  <c r="AA1608" i="2"/>
  <c r="Z1608" i="2"/>
  <c r="Y1608" i="2"/>
  <c r="AA1607" i="2"/>
  <c r="Z1607" i="2"/>
  <c r="Y1607" i="2"/>
  <c r="AA1606" i="2"/>
  <c r="Z1606" i="2"/>
  <c r="Y1606" i="2"/>
  <c r="AA1605" i="2"/>
  <c r="Z1605" i="2"/>
  <c r="Y1605" i="2"/>
  <c r="AA1604" i="2"/>
  <c r="Z1604" i="2"/>
  <c r="Y1604" i="2"/>
  <c r="AA1603" i="2"/>
  <c r="Z1603" i="2"/>
  <c r="Y1603" i="2"/>
  <c r="AA1602" i="2"/>
  <c r="Z1602" i="2"/>
  <c r="Y1602" i="2"/>
  <c r="AA1601" i="2"/>
  <c r="Z1601" i="2"/>
  <c r="Y1601" i="2"/>
  <c r="AA1600" i="2"/>
  <c r="Z1600" i="2"/>
  <c r="Y1600" i="2"/>
  <c r="AA1599" i="2"/>
  <c r="Z1599" i="2"/>
  <c r="Y1599" i="2"/>
  <c r="AA1598" i="2"/>
  <c r="Z1598" i="2"/>
  <c r="Y1598" i="2"/>
  <c r="AA1597" i="2"/>
  <c r="Z1597" i="2"/>
  <c r="Y1597" i="2"/>
  <c r="AA1596" i="2"/>
  <c r="Z1596" i="2"/>
  <c r="Y1596" i="2"/>
  <c r="AA1595" i="2"/>
  <c r="Z1595" i="2"/>
  <c r="Y1595" i="2"/>
  <c r="AA1594" i="2"/>
  <c r="Z1594" i="2"/>
  <c r="Y1594" i="2"/>
  <c r="AA1593" i="2"/>
  <c r="Z1593" i="2"/>
  <c r="Y1593" i="2"/>
  <c r="AA1592" i="2"/>
  <c r="Z1592" i="2"/>
  <c r="Y1592" i="2"/>
  <c r="AA1591" i="2"/>
  <c r="Z1591" i="2"/>
  <c r="Y1591" i="2"/>
  <c r="AA1590" i="2"/>
  <c r="Z1590" i="2"/>
  <c r="Y1590" i="2"/>
  <c r="AA1589" i="2"/>
  <c r="Z1589" i="2"/>
  <c r="Y1589" i="2"/>
  <c r="AA1588" i="2"/>
  <c r="Z1588" i="2"/>
  <c r="Y1588" i="2"/>
  <c r="AA1587" i="2"/>
  <c r="Z1587" i="2"/>
  <c r="Y1587" i="2"/>
  <c r="AA1586" i="2"/>
  <c r="Z1586" i="2"/>
  <c r="Y1586" i="2"/>
  <c r="AA1585" i="2"/>
  <c r="Z1585" i="2"/>
  <c r="Y1585" i="2"/>
  <c r="AA1584" i="2"/>
  <c r="Z1584" i="2"/>
  <c r="Y1584" i="2"/>
  <c r="AA1583" i="2"/>
  <c r="Z1583" i="2"/>
  <c r="Y1583" i="2"/>
  <c r="AA1582" i="2"/>
  <c r="Z1582" i="2"/>
  <c r="Y1582" i="2"/>
  <c r="AA1581" i="2"/>
  <c r="Z1581" i="2"/>
  <c r="Y1581" i="2"/>
  <c r="AA1580" i="2"/>
  <c r="Z1580" i="2"/>
  <c r="Y1580" i="2"/>
  <c r="AA1579" i="2"/>
  <c r="Z1579" i="2"/>
  <c r="Y1579" i="2"/>
  <c r="AA1578" i="2"/>
  <c r="Z1578" i="2"/>
  <c r="Y1578" i="2"/>
  <c r="AA1577" i="2"/>
  <c r="Z1577" i="2"/>
  <c r="Y1577" i="2"/>
  <c r="AA1576" i="2"/>
  <c r="Z1576" i="2"/>
  <c r="Y1576" i="2"/>
  <c r="AA1575" i="2"/>
  <c r="Z1575" i="2"/>
  <c r="Y1575" i="2"/>
  <c r="AA1574" i="2"/>
  <c r="Z1574" i="2"/>
  <c r="Y1574" i="2"/>
  <c r="AA1573" i="2"/>
  <c r="Z1573" i="2"/>
  <c r="Y1573" i="2"/>
  <c r="AA1572" i="2"/>
  <c r="Z1572" i="2"/>
  <c r="Y1572" i="2"/>
  <c r="AA1571" i="2"/>
  <c r="Z1571" i="2"/>
  <c r="Y1571" i="2"/>
  <c r="AA1570" i="2"/>
  <c r="Z1570" i="2"/>
  <c r="Y1570" i="2"/>
  <c r="AA1569" i="2"/>
  <c r="Z1569" i="2"/>
  <c r="Y1569" i="2"/>
  <c r="AA1568" i="2"/>
  <c r="Z1568" i="2"/>
  <c r="Y1568" i="2"/>
  <c r="AA1567" i="2"/>
  <c r="Z1567" i="2"/>
  <c r="Y1567" i="2"/>
  <c r="AA1566" i="2"/>
  <c r="Z1566" i="2"/>
  <c r="Y1566" i="2"/>
  <c r="AA1565" i="2"/>
  <c r="Z1565" i="2"/>
  <c r="Y1565" i="2"/>
  <c r="AA1564" i="2"/>
  <c r="Z1564" i="2"/>
  <c r="Y1564" i="2"/>
  <c r="AA1563" i="2"/>
  <c r="Z1563" i="2"/>
  <c r="Y1563" i="2"/>
  <c r="AA1562" i="2"/>
  <c r="Z1562" i="2"/>
  <c r="Y1562" i="2"/>
  <c r="AA1561" i="2"/>
  <c r="Z1561" i="2"/>
  <c r="Y1561" i="2"/>
  <c r="AA1560" i="2"/>
  <c r="Z1560" i="2"/>
  <c r="Y1560" i="2"/>
  <c r="AA1559" i="2"/>
  <c r="Z1559" i="2"/>
  <c r="Y1559" i="2"/>
  <c r="AA1558" i="2"/>
  <c r="Z1558" i="2"/>
  <c r="Y1558" i="2"/>
  <c r="AA1557" i="2"/>
  <c r="Z1557" i="2"/>
  <c r="Y1557" i="2"/>
  <c r="AA1556" i="2"/>
  <c r="Z1556" i="2"/>
  <c r="Y1556" i="2"/>
  <c r="AA1555" i="2"/>
  <c r="Z1555" i="2"/>
  <c r="Y1555" i="2"/>
  <c r="AA1554" i="2"/>
  <c r="Z1554" i="2"/>
  <c r="Y1554" i="2"/>
  <c r="AA1553" i="2"/>
  <c r="Z1553" i="2"/>
  <c r="Y1553" i="2"/>
  <c r="AA1552" i="2"/>
  <c r="Z1552" i="2"/>
  <c r="Y1552" i="2"/>
  <c r="AA1551" i="2"/>
  <c r="Z1551" i="2"/>
  <c r="Y1551" i="2"/>
  <c r="AA1550" i="2"/>
  <c r="Z1550" i="2"/>
  <c r="Y1550" i="2"/>
  <c r="AA1549" i="2"/>
  <c r="Z1549" i="2"/>
  <c r="Y1549" i="2"/>
  <c r="AA1548" i="2"/>
  <c r="Z1548" i="2"/>
  <c r="Y1548" i="2"/>
  <c r="AA1547" i="2"/>
  <c r="Z1547" i="2"/>
  <c r="Y1547" i="2"/>
  <c r="AA1546" i="2"/>
  <c r="Z1546" i="2"/>
  <c r="Y1546" i="2"/>
  <c r="AA1545" i="2"/>
  <c r="Z1545" i="2"/>
  <c r="Y1545" i="2"/>
  <c r="AA1544" i="2"/>
  <c r="Z1544" i="2"/>
  <c r="Y1544" i="2"/>
  <c r="AA1543" i="2"/>
  <c r="Z1543" i="2"/>
  <c r="Y1543" i="2"/>
  <c r="AA1542" i="2"/>
  <c r="Z1542" i="2"/>
  <c r="Y1542" i="2"/>
  <c r="AA1541" i="2"/>
  <c r="Y1541" i="2"/>
  <c r="Z1541" i="2" s="1"/>
  <c r="AA1540" i="2"/>
  <c r="Y1540" i="2"/>
  <c r="Z1540" i="2" s="1"/>
  <c r="AA1539" i="2"/>
  <c r="Y1539" i="2"/>
  <c r="Z1539" i="2" s="1"/>
  <c r="AA1538" i="2"/>
  <c r="Y1538" i="2"/>
  <c r="Z1538" i="2" s="1"/>
  <c r="AA1537" i="2"/>
  <c r="Z1537" i="2"/>
  <c r="Y1537" i="2"/>
  <c r="AA1536" i="2"/>
  <c r="Y1536" i="2"/>
  <c r="Z1536" i="2" s="1"/>
  <c r="AA1535" i="2"/>
  <c r="Y1535" i="2"/>
  <c r="Z1535" i="2" s="1"/>
  <c r="AA1534" i="2"/>
  <c r="Y1534" i="2"/>
  <c r="Z1534" i="2" s="1"/>
  <c r="AA1533" i="2"/>
  <c r="Z1533" i="2"/>
  <c r="Y1533" i="2"/>
  <c r="AA1532" i="2"/>
  <c r="Y1532" i="2"/>
  <c r="Z1532" i="2" s="1"/>
  <c r="AA1531" i="2"/>
  <c r="Y1531" i="2"/>
  <c r="Z1531" i="2" s="1"/>
  <c r="AA1530" i="2"/>
  <c r="Y1530" i="2"/>
  <c r="Z1530" i="2" s="1"/>
  <c r="AA1529" i="2"/>
  <c r="Z1529" i="2"/>
  <c r="Y1529" i="2"/>
  <c r="AA1528" i="2"/>
  <c r="Y1528" i="2"/>
  <c r="Z1528" i="2" s="1"/>
  <c r="AA1527" i="2"/>
  <c r="Y1527" i="2"/>
  <c r="Z1527" i="2" s="1"/>
  <c r="AA1526" i="2"/>
  <c r="Y1526" i="2"/>
  <c r="Z1526" i="2" s="1"/>
  <c r="AA1525" i="2"/>
  <c r="Z1525" i="2"/>
  <c r="Y1525" i="2"/>
  <c r="AA1524" i="2"/>
  <c r="Y1524" i="2"/>
  <c r="Z1524" i="2" s="1"/>
  <c r="AA1523" i="2"/>
  <c r="Y1523" i="2"/>
  <c r="Z1523" i="2" s="1"/>
  <c r="AA1522" i="2"/>
  <c r="Y1522" i="2"/>
  <c r="Z1522" i="2" s="1"/>
  <c r="AA1521" i="2"/>
  <c r="Z1521" i="2"/>
  <c r="Y1521" i="2"/>
  <c r="AA1520" i="2"/>
  <c r="Y1520" i="2"/>
  <c r="Z1520" i="2" s="1"/>
  <c r="AA1519" i="2"/>
  <c r="Y1519" i="2"/>
  <c r="Z1519" i="2" s="1"/>
  <c r="AA1518" i="2"/>
  <c r="Y1518" i="2"/>
  <c r="Z1518" i="2" s="1"/>
  <c r="AA1517" i="2"/>
  <c r="Z1517" i="2"/>
  <c r="Y1517" i="2"/>
  <c r="AA1516" i="2"/>
  <c r="Y1516" i="2"/>
  <c r="Z1516" i="2" s="1"/>
  <c r="AA1515" i="2"/>
  <c r="Z1515" i="2"/>
  <c r="Y1515" i="2"/>
  <c r="AA1514" i="2"/>
  <c r="Y1514" i="2"/>
  <c r="Z1514" i="2" s="1"/>
  <c r="AA1513" i="2"/>
  <c r="Z1513" i="2"/>
  <c r="Y1513" i="2"/>
  <c r="AA1512" i="2"/>
  <c r="Y1512" i="2"/>
  <c r="Z1512" i="2" s="1"/>
  <c r="AA1511" i="2"/>
  <c r="Z1511" i="2"/>
  <c r="Y1511" i="2"/>
  <c r="AA1510" i="2"/>
  <c r="Y1510" i="2"/>
  <c r="Z1510" i="2" s="1"/>
  <c r="AA1509" i="2"/>
  <c r="Z1509" i="2"/>
  <c r="Y1509" i="2"/>
  <c r="AA1508" i="2"/>
  <c r="Y1508" i="2"/>
  <c r="Z1508" i="2" s="1"/>
  <c r="AA1507" i="2"/>
  <c r="Z1507" i="2"/>
  <c r="Y1507" i="2"/>
  <c r="AA1506" i="2"/>
  <c r="Y1506" i="2"/>
  <c r="Z1506" i="2" s="1"/>
  <c r="AA1505" i="2"/>
  <c r="Z1505" i="2"/>
  <c r="Y1505" i="2"/>
  <c r="AA1504" i="2"/>
  <c r="Y1504" i="2"/>
  <c r="Z1504" i="2" s="1"/>
  <c r="AA1503" i="2"/>
  <c r="Z1503" i="2"/>
  <c r="Y1503" i="2"/>
  <c r="AA1502" i="2"/>
  <c r="Y1502" i="2"/>
  <c r="Z1502" i="2" s="1"/>
  <c r="AA1501" i="2"/>
  <c r="Z1501" i="2"/>
  <c r="Y1501" i="2"/>
  <c r="AA1500" i="2"/>
  <c r="Y1500" i="2"/>
  <c r="Z1500" i="2" s="1"/>
  <c r="AA1499" i="2"/>
  <c r="Z1499" i="2"/>
  <c r="Y1499" i="2"/>
  <c r="AA1498" i="2"/>
  <c r="Y1498" i="2"/>
  <c r="Z1498" i="2" s="1"/>
  <c r="AA1497" i="2"/>
  <c r="Z1497" i="2"/>
  <c r="Y1497" i="2"/>
  <c r="AA1496" i="2"/>
  <c r="Y1496" i="2"/>
  <c r="Z1496" i="2" s="1"/>
  <c r="AA1495" i="2"/>
  <c r="Z1495" i="2"/>
  <c r="Y1495" i="2"/>
  <c r="AA1494" i="2"/>
  <c r="Y1494" i="2"/>
  <c r="Z1494" i="2" s="1"/>
  <c r="AA1493" i="2"/>
  <c r="Z1493" i="2"/>
  <c r="Y1493" i="2"/>
  <c r="AA1492" i="2"/>
  <c r="Y1492" i="2"/>
  <c r="Z1492" i="2" s="1"/>
  <c r="AA1491" i="2"/>
  <c r="Z1491" i="2"/>
  <c r="Y1491" i="2"/>
  <c r="AA1490" i="2"/>
  <c r="Y1490" i="2"/>
  <c r="Z1490" i="2" s="1"/>
  <c r="AA1489" i="2"/>
  <c r="Z1489" i="2"/>
  <c r="Y1489" i="2"/>
  <c r="AA1488" i="2"/>
  <c r="Y1488" i="2"/>
  <c r="Z1488" i="2" s="1"/>
  <c r="AA1487" i="2"/>
  <c r="Z1487" i="2"/>
  <c r="Y1487" i="2"/>
  <c r="AA1486" i="2"/>
  <c r="Y1486" i="2"/>
  <c r="Z1486" i="2" s="1"/>
  <c r="AA1485" i="2"/>
  <c r="Z1485" i="2"/>
  <c r="Y1485" i="2"/>
  <c r="AA1484" i="2"/>
  <c r="Y1484" i="2"/>
  <c r="Z1484" i="2" s="1"/>
  <c r="AA1483" i="2"/>
  <c r="Z1483" i="2"/>
  <c r="Y1483" i="2"/>
  <c r="AA1482" i="2"/>
  <c r="Y1482" i="2"/>
  <c r="Z1482" i="2" s="1"/>
  <c r="AA1481" i="2"/>
  <c r="Z1481" i="2"/>
  <c r="Y1481" i="2"/>
  <c r="AA1480" i="2"/>
  <c r="Y1480" i="2"/>
  <c r="Z1480" i="2" s="1"/>
  <c r="AA1479" i="2"/>
  <c r="Z1479" i="2"/>
  <c r="Y1479" i="2"/>
  <c r="AA1478" i="2"/>
  <c r="Y1478" i="2"/>
  <c r="Z1478" i="2" s="1"/>
  <c r="AA1477" i="2"/>
  <c r="Z1477" i="2"/>
  <c r="Y1477" i="2"/>
  <c r="AA1476" i="2"/>
  <c r="Y1476" i="2"/>
  <c r="Z1476" i="2" s="1"/>
  <c r="AA1475" i="2"/>
  <c r="Z1475" i="2"/>
  <c r="Y1475" i="2"/>
  <c r="AA1474" i="2"/>
  <c r="Y1474" i="2"/>
  <c r="Z1474" i="2" s="1"/>
  <c r="AA1473" i="2"/>
  <c r="Z1473" i="2"/>
  <c r="Y1473" i="2"/>
  <c r="AA1472" i="2"/>
  <c r="Y1472" i="2"/>
  <c r="Z1472" i="2" s="1"/>
  <c r="AA1471" i="2"/>
  <c r="Z1471" i="2"/>
  <c r="Y1471" i="2"/>
  <c r="AA1470" i="2"/>
  <c r="Y1470" i="2"/>
  <c r="Z1470" i="2" s="1"/>
  <c r="AA1469" i="2"/>
  <c r="Z1469" i="2"/>
  <c r="Y1469" i="2"/>
  <c r="AA1468" i="2"/>
  <c r="Y1468" i="2"/>
  <c r="Z1468" i="2" s="1"/>
  <c r="AA1467" i="2"/>
  <c r="Z1467" i="2"/>
  <c r="Y1467" i="2"/>
  <c r="AA1466" i="2"/>
  <c r="Y1466" i="2"/>
  <c r="Z1466" i="2" s="1"/>
  <c r="AA1465" i="2"/>
  <c r="Z1465" i="2"/>
  <c r="Y1465" i="2"/>
  <c r="AA1464" i="2"/>
  <c r="Y1464" i="2"/>
  <c r="Z1464" i="2" s="1"/>
  <c r="AA1463" i="2"/>
  <c r="Z1463" i="2"/>
  <c r="Y1463" i="2"/>
  <c r="AA1462" i="2"/>
  <c r="Y1462" i="2"/>
  <c r="Z1462" i="2" s="1"/>
  <c r="AA1461" i="2"/>
  <c r="Z1461" i="2"/>
  <c r="Y1461" i="2"/>
  <c r="AA1460" i="2"/>
  <c r="Y1460" i="2"/>
  <c r="Z1460" i="2" s="1"/>
  <c r="AA1459" i="2"/>
  <c r="Z1459" i="2"/>
  <c r="Y1459" i="2"/>
  <c r="AA1458" i="2"/>
  <c r="Y1458" i="2"/>
  <c r="Z1458" i="2" s="1"/>
  <c r="AA1457" i="2"/>
  <c r="Z1457" i="2"/>
  <c r="Y1457" i="2"/>
  <c r="AA1456" i="2"/>
  <c r="Y1456" i="2"/>
  <c r="Z1456" i="2" s="1"/>
  <c r="AA1455" i="2"/>
  <c r="Z1455" i="2"/>
  <c r="Y1455" i="2"/>
  <c r="AA1454" i="2"/>
  <c r="Y1454" i="2"/>
  <c r="Z1454" i="2" s="1"/>
  <c r="AA1453" i="2"/>
  <c r="Z1453" i="2"/>
  <c r="Y1453" i="2"/>
  <c r="AA1452" i="2"/>
  <c r="Y1452" i="2"/>
  <c r="Z1452" i="2" s="1"/>
  <c r="AA1451" i="2"/>
  <c r="Z1451" i="2"/>
  <c r="Y1451" i="2"/>
  <c r="AA1450" i="2"/>
  <c r="Y1450" i="2"/>
  <c r="Z1450" i="2" s="1"/>
  <c r="AA1449" i="2"/>
  <c r="Z1449" i="2"/>
  <c r="Y1449" i="2"/>
  <c r="AA1448" i="2"/>
  <c r="Y1448" i="2"/>
  <c r="Z1448" i="2" s="1"/>
  <c r="AA1447" i="2"/>
  <c r="Z1447" i="2"/>
  <c r="Y1447" i="2"/>
  <c r="AA1446" i="2"/>
  <c r="Y1446" i="2"/>
  <c r="Z1446" i="2" s="1"/>
  <c r="AA1445" i="2"/>
  <c r="Z1445" i="2"/>
  <c r="Y1445" i="2"/>
  <c r="AA1444" i="2"/>
  <c r="Y1444" i="2"/>
  <c r="Z1444" i="2" s="1"/>
  <c r="AA1443" i="2"/>
  <c r="Z1443" i="2"/>
  <c r="Y1443" i="2"/>
  <c r="AA1442" i="2"/>
  <c r="Y1442" i="2"/>
  <c r="Z1442" i="2" s="1"/>
  <c r="AA1441" i="2"/>
  <c r="Z1441" i="2"/>
  <c r="Y1441" i="2"/>
  <c r="AA1440" i="2"/>
  <c r="Z1440" i="2"/>
  <c r="Y1440" i="2"/>
  <c r="AA1439" i="2"/>
  <c r="Z1439" i="2"/>
  <c r="Y1439" i="2"/>
  <c r="AA1438" i="2"/>
  <c r="Z1438" i="2"/>
  <c r="Y1438" i="2"/>
  <c r="AA1437" i="2"/>
  <c r="Z1437" i="2"/>
  <c r="Y1437" i="2"/>
  <c r="AA1436" i="2"/>
  <c r="Z1436" i="2"/>
  <c r="Y1436" i="2"/>
  <c r="AA1435" i="2"/>
  <c r="Z1435" i="2"/>
  <c r="Y1435" i="2"/>
  <c r="AA1434" i="2"/>
  <c r="Z1434" i="2"/>
  <c r="Y1434" i="2"/>
  <c r="AA1433" i="2"/>
  <c r="Z1433" i="2"/>
  <c r="Y1433" i="2"/>
  <c r="AA1432" i="2"/>
  <c r="Z1432" i="2"/>
  <c r="Y1432" i="2"/>
  <c r="AA1431" i="2"/>
  <c r="Z1431" i="2"/>
  <c r="Y1431" i="2"/>
  <c r="AA1430" i="2"/>
  <c r="Y1430" i="2"/>
  <c r="Z1430" i="2" s="1"/>
  <c r="AA1429" i="2"/>
  <c r="Z1429" i="2"/>
  <c r="Y1429" i="2"/>
  <c r="AA1428" i="2"/>
  <c r="Y1428" i="2"/>
  <c r="Z1428" i="2" s="1"/>
  <c r="AA1427" i="2"/>
  <c r="Z1427" i="2"/>
  <c r="Y1427" i="2"/>
  <c r="AA1426" i="2"/>
  <c r="Z1426" i="2"/>
  <c r="Y1426" i="2"/>
  <c r="AA1425" i="2"/>
  <c r="Z1425" i="2"/>
  <c r="Y1425" i="2"/>
  <c r="AA1424" i="2"/>
  <c r="Z1424" i="2"/>
  <c r="Y1424" i="2"/>
  <c r="AA1423" i="2"/>
  <c r="Z1423" i="2"/>
  <c r="Y1423" i="2"/>
  <c r="AA1422" i="2"/>
  <c r="Z1422" i="2"/>
  <c r="Y1422" i="2"/>
  <c r="AA1421" i="2"/>
  <c r="Z1421" i="2"/>
  <c r="Y1421" i="2"/>
  <c r="AA1420" i="2"/>
  <c r="Z1420" i="2"/>
  <c r="Y1420" i="2"/>
  <c r="AA1419" i="2"/>
  <c r="Z1419" i="2"/>
  <c r="Y1419" i="2"/>
  <c r="AA1418" i="2"/>
  <c r="Z1418" i="2"/>
  <c r="Y1418" i="2"/>
  <c r="AA1417" i="2"/>
  <c r="Z1417" i="2"/>
  <c r="Y1417" i="2"/>
  <c r="AA1416" i="2"/>
  <c r="Z1416" i="2"/>
  <c r="Y1416" i="2"/>
  <c r="AA1415" i="2"/>
  <c r="Z1415" i="2"/>
  <c r="Y1415" i="2"/>
  <c r="AA1414" i="2"/>
  <c r="Z1414" i="2"/>
  <c r="Y1414" i="2"/>
  <c r="AA1413" i="2"/>
  <c r="Z1413" i="2"/>
  <c r="Y1413" i="2"/>
  <c r="AA1412" i="2"/>
  <c r="Z1412" i="2"/>
  <c r="Y1412" i="2"/>
  <c r="AA1411" i="2"/>
  <c r="Z1411" i="2"/>
  <c r="Y1411" i="2"/>
  <c r="AA1410" i="2"/>
  <c r="Z1410" i="2"/>
  <c r="Y1410" i="2"/>
  <c r="AA1409" i="2"/>
  <c r="Z1409" i="2"/>
  <c r="Y1409" i="2"/>
  <c r="AA1408" i="2"/>
  <c r="Z1408" i="2"/>
  <c r="Y1408" i="2"/>
  <c r="AA1407" i="2"/>
  <c r="Z1407" i="2"/>
  <c r="Y1407" i="2"/>
  <c r="AA1406" i="2"/>
  <c r="Z1406" i="2"/>
  <c r="Y1406" i="2"/>
  <c r="AA1405" i="2"/>
  <c r="Z1405" i="2"/>
  <c r="Y1405" i="2"/>
  <c r="AA1404" i="2"/>
  <c r="Z1404" i="2"/>
  <c r="Y1404" i="2"/>
  <c r="AA1403" i="2"/>
  <c r="Z1403" i="2"/>
  <c r="Y1403" i="2"/>
  <c r="AA1402" i="2"/>
  <c r="Z1402" i="2"/>
  <c r="Y1402" i="2"/>
  <c r="AA1401" i="2"/>
  <c r="Z1401" i="2"/>
  <c r="Y1401" i="2"/>
  <c r="AA1400" i="2"/>
  <c r="Z1400" i="2"/>
  <c r="Y1400" i="2"/>
  <c r="AA1399" i="2"/>
  <c r="Z1399" i="2"/>
  <c r="Y1399" i="2"/>
  <c r="AA1398" i="2"/>
  <c r="Y1398" i="2"/>
  <c r="Z1398" i="2" s="1"/>
  <c r="AA1397" i="2"/>
  <c r="Z1397" i="2"/>
  <c r="Y1397" i="2"/>
  <c r="AA1396" i="2"/>
  <c r="Y1396" i="2"/>
  <c r="Z1396" i="2" s="1"/>
  <c r="AA1395" i="2"/>
  <c r="Z1395" i="2"/>
  <c r="Y1395" i="2"/>
  <c r="AA1394" i="2"/>
  <c r="Y1394" i="2"/>
  <c r="Z1394" i="2" s="1"/>
  <c r="AA1393" i="2"/>
  <c r="Z1393" i="2"/>
  <c r="Y1393" i="2"/>
  <c r="AA1392" i="2"/>
  <c r="Y1392" i="2"/>
  <c r="Z1392" i="2" s="1"/>
  <c r="AA1391" i="2"/>
  <c r="Z1391" i="2"/>
  <c r="Y1391" i="2"/>
  <c r="AA1390" i="2"/>
  <c r="Y1390" i="2"/>
  <c r="Z1390" i="2" s="1"/>
  <c r="AA1389" i="2"/>
  <c r="Z1389" i="2"/>
  <c r="Y1389" i="2"/>
  <c r="AA1388" i="2"/>
  <c r="Y1388" i="2"/>
  <c r="Z1388" i="2" s="1"/>
  <c r="AA1387" i="2"/>
  <c r="Z1387" i="2"/>
  <c r="Y1387" i="2"/>
  <c r="AA1386" i="2"/>
  <c r="Y1386" i="2"/>
  <c r="Z1386" i="2" s="1"/>
  <c r="AA1385" i="2"/>
  <c r="Z1385" i="2"/>
  <c r="Y1385" i="2"/>
  <c r="AA1384" i="2"/>
  <c r="Y1384" i="2"/>
  <c r="Z1384" i="2" s="1"/>
  <c r="AA1383" i="2"/>
  <c r="Z1383" i="2"/>
  <c r="Y1383" i="2"/>
  <c r="AA1382" i="2"/>
  <c r="Y1382" i="2"/>
  <c r="Z1382" i="2" s="1"/>
  <c r="AA1381" i="2"/>
  <c r="Z1381" i="2"/>
  <c r="Y1381" i="2"/>
  <c r="AA1380" i="2"/>
  <c r="Y1380" i="2"/>
  <c r="Z1380" i="2" s="1"/>
  <c r="AA1379" i="2"/>
  <c r="Z1379" i="2"/>
  <c r="Y1379" i="2"/>
  <c r="AA1378" i="2"/>
  <c r="Y1378" i="2"/>
  <c r="Z1378" i="2" s="1"/>
  <c r="AA1377" i="2"/>
  <c r="Z1377" i="2"/>
  <c r="Y1377" i="2"/>
  <c r="AA1376" i="2"/>
  <c r="Y1376" i="2"/>
  <c r="Z1376" i="2" s="1"/>
  <c r="AA1375" i="2"/>
  <c r="Z1375" i="2"/>
  <c r="Y1375" i="2"/>
  <c r="AA1374" i="2"/>
  <c r="Y1374" i="2"/>
  <c r="Z1374" i="2" s="1"/>
  <c r="AA1373" i="2"/>
  <c r="Z1373" i="2"/>
  <c r="Y1373" i="2"/>
  <c r="AA1372" i="2"/>
  <c r="Y1372" i="2"/>
  <c r="Z1372" i="2" s="1"/>
  <c r="AA1371" i="2"/>
  <c r="Z1371" i="2"/>
  <c r="Y1371" i="2"/>
  <c r="AA1370" i="2"/>
  <c r="Y1370" i="2"/>
  <c r="Z1370" i="2" s="1"/>
  <c r="AA1369" i="2"/>
  <c r="Z1369" i="2"/>
  <c r="Y1369" i="2"/>
  <c r="AA1368" i="2"/>
  <c r="Y1368" i="2"/>
  <c r="Z1368" i="2" s="1"/>
  <c r="AA1367" i="2"/>
  <c r="Z1367" i="2"/>
  <c r="Y1367" i="2"/>
  <c r="AA1366" i="2"/>
  <c r="AA1365" i="2"/>
  <c r="AA1364" i="2"/>
  <c r="AA1363" i="2"/>
  <c r="AA1362" i="2"/>
  <c r="AA1361" i="2"/>
  <c r="AA1360" i="2"/>
  <c r="AA1359" i="2"/>
  <c r="AA1358" i="2"/>
  <c r="AA1357" i="2"/>
  <c r="AA1356" i="2"/>
  <c r="AA1355" i="2"/>
  <c r="AA1354" i="2"/>
  <c r="AA1353" i="2"/>
  <c r="AA1352" i="2"/>
  <c r="AA1351" i="2"/>
  <c r="AA1350" i="2"/>
  <c r="AA1349" i="2"/>
  <c r="AA1348" i="2"/>
  <c r="AA1347" i="2"/>
  <c r="AA1346" i="2"/>
  <c r="AA1345" i="2"/>
  <c r="AA1344" i="2"/>
  <c r="AA1343" i="2"/>
  <c r="AA1342" i="2"/>
  <c r="AA1341" i="2"/>
  <c r="AA1340" i="2"/>
  <c r="AA1339" i="2"/>
  <c r="AA1338" i="2"/>
  <c r="AA1337" i="2"/>
  <c r="AA1336" i="2"/>
  <c r="AA1335" i="2"/>
  <c r="AA1107" i="2"/>
  <c r="Y1107" i="2"/>
  <c r="Z1107" i="2" s="1"/>
  <c r="F1107" i="2"/>
  <c r="AA1106" i="2"/>
  <c r="Y1106" i="2"/>
  <c r="Z1106" i="2" s="1"/>
  <c r="F1106" i="2"/>
  <c r="AA1105" i="2"/>
  <c r="Y1105" i="2"/>
  <c r="Z1105" i="2" s="1"/>
  <c r="F1105" i="2"/>
  <c r="AA1104" i="2"/>
  <c r="Y1104" i="2"/>
  <c r="Z1104" i="2" s="1"/>
  <c r="F1104" i="2"/>
  <c r="AA1103" i="2"/>
  <c r="Y1103" i="2"/>
  <c r="Z1103" i="2" s="1"/>
  <c r="F1103" i="2"/>
  <c r="AA1102" i="2"/>
  <c r="Y1102" i="2"/>
  <c r="Z1102" i="2" s="1"/>
  <c r="F1102" i="2"/>
  <c r="AA1101" i="2"/>
  <c r="Y1101" i="2"/>
  <c r="Z1101" i="2" s="1"/>
  <c r="F1101" i="2"/>
  <c r="AA1100" i="2"/>
  <c r="Y1100" i="2"/>
  <c r="Z1100" i="2" s="1"/>
  <c r="F1100" i="2"/>
  <c r="AA1099" i="2"/>
  <c r="Y1099" i="2"/>
  <c r="Z1099" i="2" s="1"/>
  <c r="F1099" i="2"/>
  <c r="AA1098" i="2"/>
  <c r="Y1098" i="2"/>
  <c r="Z1098" i="2" s="1"/>
  <c r="F1098" i="2"/>
  <c r="AA1097" i="2"/>
  <c r="Y1097" i="2"/>
  <c r="Z1097" i="2" s="1"/>
  <c r="F1097" i="2"/>
  <c r="AA1096" i="2"/>
  <c r="Y1096" i="2"/>
  <c r="Z1096" i="2" s="1"/>
  <c r="F1096" i="2"/>
  <c r="AA1095" i="2"/>
  <c r="Y1095" i="2"/>
  <c r="Z1095" i="2" s="1"/>
  <c r="F1095" i="2"/>
  <c r="AA268" i="2"/>
  <c r="Y268" i="2"/>
  <c r="Z268" i="2" s="1"/>
  <c r="F268" i="2"/>
  <c r="AA267" i="2"/>
  <c r="Z267" i="2"/>
  <c r="F267" i="2"/>
  <c r="AA266" i="2"/>
  <c r="Z266" i="2"/>
  <c r="F266" i="2"/>
  <c r="AA265" i="2"/>
  <c r="Z265" i="2"/>
  <c r="F265" i="2"/>
  <c r="AA264" i="2"/>
  <c r="Z264" i="2"/>
  <c r="F264" i="2"/>
  <c r="AA263" i="2"/>
  <c r="Z263" i="2"/>
  <c r="F263" i="2"/>
  <c r="AA262" i="2"/>
  <c r="Z262" i="2"/>
  <c r="F262" i="2"/>
  <c r="AA261" i="2"/>
  <c r="Z261" i="2"/>
  <c r="F261" i="2"/>
  <c r="AA260" i="2"/>
  <c r="Z260" i="2"/>
  <c r="F260" i="2"/>
  <c r="AA259" i="2"/>
  <c r="Z259" i="2"/>
  <c r="F259" i="2"/>
  <c r="AA258" i="2"/>
  <c r="Z258" i="2"/>
  <c r="F258" i="2"/>
  <c r="AA257" i="2"/>
  <c r="Z257" i="2"/>
  <c r="F257" i="2"/>
  <c r="AA256" i="2"/>
  <c r="Z256" i="2"/>
  <c r="F256" i="2"/>
  <c r="AA255" i="2"/>
  <c r="Z255" i="2"/>
  <c r="F255" i="2"/>
  <c r="AA254" i="2"/>
  <c r="Z254" i="2"/>
  <c r="F254" i="2"/>
  <c r="AA253" i="2"/>
  <c r="Z253" i="2"/>
  <c r="F253" i="2"/>
  <c r="AA252" i="2"/>
  <c r="Z252" i="2"/>
  <c r="F252" i="2"/>
  <c r="AA251" i="2"/>
  <c r="Z251" i="2"/>
  <c r="F251" i="2"/>
  <c r="AA250" i="2"/>
  <c r="Z250" i="2"/>
  <c r="F250" i="2"/>
  <c r="AA249" i="2"/>
  <c r="Z249" i="2"/>
  <c r="F249" i="2"/>
  <c r="AA248" i="2"/>
  <c r="Z248" i="2"/>
  <c r="F248" i="2"/>
  <c r="AA247" i="2"/>
  <c r="Z247" i="2"/>
  <c r="F247" i="2"/>
  <c r="AA246" i="2"/>
  <c r="Z246" i="2"/>
  <c r="F246" i="2"/>
  <c r="AA245" i="2"/>
  <c r="Z245" i="2"/>
  <c r="F245" i="2"/>
  <c r="AA244" i="2"/>
  <c r="Z244" i="2"/>
  <c r="F244" i="2"/>
  <c r="AA243" i="2"/>
  <c r="Z243" i="2"/>
  <c r="F243" i="2"/>
  <c r="AA242" i="2"/>
  <c r="Z242" i="2"/>
  <c r="F242" i="2"/>
  <c r="AA241" i="2"/>
  <c r="Z241" i="2"/>
  <c r="F241" i="2"/>
  <c r="AA240" i="2"/>
  <c r="Z240" i="2"/>
  <c r="F240" i="2"/>
  <c r="AA239" i="2"/>
  <c r="Z239" i="2"/>
  <c r="F239" i="2"/>
  <c r="AA238" i="2"/>
  <c r="Z238" i="2"/>
  <c r="F238" i="2"/>
  <c r="AA237" i="2"/>
  <c r="Z237" i="2"/>
  <c r="F237" i="2"/>
  <c r="AA236" i="2"/>
  <c r="Z236" i="2"/>
  <c r="F236" i="2"/>
  <c r="AA235" i="2"/>
  <c r="Z235" i="2"/>
  <c r="F235" i="2"/>
  <c r="AA234" i="2"/>
  <c r="Z234" i="2"/>
  <c r="F234" i="2"/>
  <c r="AA233" i="2"/>
  <c r="Z233" i="2"/>
  <c r="F233" i="2"/>
  <c r="AA232" i="2"/>
  <c r="Z232" i="2"/>
  <c r="F232" i="2"/>
  <c r="AA231" i="2"/>
  <c r="Z231" i="2"/>
  <c r="F231" i="2"/>
  <c r="AA230" i="2"/>
  <c r="Z230" i="2"/>
  <c r="F230" i="2"/>
  <c r="AA229" i="2"/>
  <c r="Z229" i="2"/>
  <c r="F229" i="2"/>
  <c r="AA228" i="2"/>
  <c r="Z228" i="2"/>
  <c r="F228" i="2"/>
  <c r="AA227" i="2"/>
  <c r="Z227" i="2"/>
  <c r="F227" i="2"/>
  <c r="AA226" i="2"/>
  <c r="Z226" i="2"/>
  <c r="F226" i="2"/>
  <c r="AA225" i="2"/>
  <c r="Z225" i="2"/>
  <c r="F225" i="2"/>
  <c r="AA224" i="2"/>
  <c r="Z224" i="2"/>
  <c r="F224" i="2"/>
  <c r="AA223" i="2"/>
  <c r="Z223" i="2"/>
  <c r="F223" i="2"/>
  <c r="AA222" i="2"/>
  <c r="Z222" i="2"/>
  <c r="F222" i="2"/>
  <c r="AA221" i="2"/>
  <c r="Z221" i="2"/>
  <c r="F221" i="2"/>
  <c r="AA220" i="2"/>
  <c r="Z220" i="2"/>
  <c r="F220" i="2"/>
  <c r="AA219" i="2"/>
  <c r="Z219" i="2"/>
  <c r="F219" i="2"/>
  <c r="AA218" i="2"/>
  <c r="Z218" i="2"/>
  <c r="F218" i="2"/>
  <c r="AA217" i="2"/>
  <c r="Z217" i="2"/>
  <c r="F217" i="2"/>
  <c r="AA216" i="2"/>
  <c r="Z216" i="2"/>
  <c r="F216" i="2"/>
  <c r="AA215" i="2"/>
  <c r="Z215" i="2"/>
  <c r="F215" i="2"/>
  <c r="AA214" i="2"/>
  <c r="Z214" i="2"/>
  <c r="F214" i="2"/>
  <c r="AA213" i="2"/>
  <c r="Z213" i="2"/>
  <c r="F213" i="2"/>
  <c r="AA212" i="2"/>
  <c r="Z212" i="2"/>
  <c r="F212" i="2"/>
  <c r="AA211" i="2"/>
  <c r="Z211" i="2"/>
  <c r="F211" i="2"/>
  <c r="AA210" i="2"/>
  <c r="Z210" i="2"/>
  <c r="F210" i="2"/>
  <c r="AA209" i="2"/>
  <c r="Z209" i="2"/>
  <c r="F209" i="2"/>
  <c r="AA208" i="2"/>
  <c r="Z208" i="2"/>
  <c r="F208" i="2"/>
  <c r="AA207" i="2"/>
  <c r="Z207" i="2"/>
  <c r="F207" i="2"/>
  <c r="AA206" i="2"/>
  <c r="Z206" i="2"/>
  <c r="F206" i="2"/>
  <c r="AA205" i="2"/>
  <c r="Z205" i="2"/>
  <c r="F205" i="2"/>
  <c r="AA204" i="2"/>
  <c r="Z204" i="2"/>
  <c r="F204" i="2"/>
  <c r="AA203" i="2"/>
  <c r="Z203" i="2"/>
  <c r="F203" i="2"/>
  <c r="AA202" i="2"/>
  <c r="Z202" i="2"/>
  <c r="F202" i="2"/>
  <c r="AA201" i="2"/>
  <c r="Z201" i="2"/>
  <c r="F201" i="2"/>
  <c r="AA200" i="2"/>
  <c r="Z200" i="2"/>
  <c r="F200" i="2"/>
  <c r="AA199" i="2"/>
  <c r="Z199" i="2"/>
  <c r="F199" i="2"/>
  <c r="AA198" i="2"/>
  <c r="Z198" i="2"/>
  <c r="F198" i="2"/>
  <c r="AA197" i="2"/>
  <c r="Z197" i="2"/>
  <c r="F197" i="2"/>
  <c r="AA196" i="2"/>
  <c r="Z196" i="2"/>
  <c r="F196" i="2"/>
  <c r="AA195" i="2"/>
  <c r="Z195" i="2"/>
  <c r="F195" i="2"/>
  <c r="AA194" i="2"/>
  <c r="Z194" i="2"/>
  <c r="F194" i="2"/>
  <c r="AA193" i="2"/>
  <c r="Z193" i="2"/>
  <c r="F193" i="2"/>
  <c r="AA192" i="2"/>
  <c r="Z192" i="2"/>
  <c r="F192" i="2"/>
  <c r="AA191" i="2"/>
  <c r="Z191" i="2"/>
  <c r="F191" i="2"/>
  <c r="AA190" i="2"/>
  <c r="Z190" i="2"/>
  <c r="F190" i="2"/>
  <c r="AA189" i="2"/>
  <c r="Z189" i="2"/>
  <c r="F189" i="2"/>
  <c r="AA188" i="2"/>
  <c r="Z188" i="2"/>
  <c r="F188" i="2"/>
  <c r="AA187" i="2"/>
  <c r="Z187" i="2"/>
  <c r="F187" i="2"/>
  <c r="AA186" i="2"/>
  <c r="Z186" i="2"/>
  <c r="F186" i="2"/>
  <c r="AA185" i="2"/>
  <c r="Z185" i="2"/>
  <c r="F185" i="2"/>
  <c r="AA184" i="2"/>
  <c r="Z184" i="2"/>
  <c r="F184" i="2"/>
  <c r="AA183" i="2"/>
  <c r="Z183" i="2"/>
  <c r="F183" i="2"/>
  <c r="AA182" i="2"/>
  <c r="Z182" i="2"/>
  <c r="F182" i="2"/>
  <c r="AA181" i="2"/>
  <c r="Z181" i="2"/>
  <c r="F181" i="2"/>
  <c r="AA180" i="2"/>
  <c r="Z180" i="2"/>
  <c r="F180" i="2"/>
  <c r="AA179" i="2"/>
  <c r="Z179" i="2"/>
  <c r="F179" i="2"/>
  <c r="AA178" i="2"/>
  <c r="Z178" i="2"/>
  <c r="F178" i="2"/>
  <c r="AA177" i="2"/>
  <c r="Z177" i="2"/>
  <c r="F177" i="2"/>
  <c r="AA176" i="2"/>
  <c r="Z176" i="2"/>
  <c r="F176" i="2"/>
  <c r="AA175" i="2"/>
  <c r="Z175" i="2"/>
  <c r="F175" i="2"/>
  <c r="AA174" i="2"/>
  <c r="Z174" i="2"/>
  <c r="F174" i="2"/>
  <c r="AA173" i="2"/>
  <c r="Z173" i="2"/>
  <c r="F173" i="2"/>
  <c r="AA172" i="2"/>
  <c r="Z172" i="2"/>
  <c r="F172" i="2"/>
  <c r="AA171" i="2"/>
  <c r="Z171" i="2"/>
  <c r="F171" i="2"/>
  <c r="AA170" i="2"/>
  <c r="Z170" i="2"/>
  <c r="F170" i="2"/>
  <c r="AA169" i="2"/>
  <c r="Z169" i="2"/>
  <c r="F169" i="2"/>
  <c r="AA168" i="2"/>
  <c r="Z168" i="2"/>
  <c r="F168" i="2"/>
  <c r="AA167" i="2"/>
  <c r="Z167" i="2"/>
  <c r="F167" i="2"/>
  <c r="AA166" i="2"/>
  <c r="Z166" i="2"/>
  <c r="F166" i="2"/>
  <c r="AA165" i="2"/>
  <c r="Z165" i="2"/>
  <c r="F165" i="2"/>
  <c r="R85" i="11"/>
  <c r="R86" i="11"/>
  <c r="R87" i="11"/>
  <c r="R88" i="11"/>
  <c r="R89" i="11"/>
  <c r="R90" i="11"/>
  <c r="R91" i="11"/>
  <c r="R92" i="11"/>
  <c r="R93" i="11"/>
  <c r="R94" i="11"/>
  <c r="R95" i="11"/>
  <c r="R96" i="11"/>
  <c r="R97" i="11"/>
  <c r="R98" i="11"/>
  <c r="R99" i="11"/>
  <c r="R100" i="11"/>
  <c r="R101" i="11"/>
  <c r="R102" i="11"/>
  <c r="R103" i="11"/>
  <c r="R104" i="11"/>
  <c r="R105" i="11"/>
  <c r="R106" i="11"/>
  <c r="R107" i="11"/>
  <c r="R108" i="11"/>
  <c r="R109" i="11"/>
  <c r="R110" i="11"/>
  <c r="R111" i="11"/>
  <c r="R112" i="11"/>
  <c r="R113" i="11"/>
  <c r="R114" i="11"/>
  <c r="R115" i="11"/>
  <c r="R116" i="11"/>
  <c r="R117" i="11"/>
  <c r="R118" i="11"/>
  <c r="R119" i="11"/>
  <c r="R120" i="11"/>
  <c r="R121" i="11"/>
  <c r="R122" i="11"/>
  <c r="R123" i="11"/>
  <c r="R124" i="11"/>
  <c r="R125" i="11"/>
  <c r="R126" i="11"/>
  <c r="R127" i="11"/>
  <c r="R128" i="11"/>
  <c r="R129" i="11"/>
  <c r="R130" i="11"/>
  <c r="R131" i="11"/>
  <c r="R132" i="11"/>
  <c r="R133" i="11"/>
  <c r="R134" i="11"/>
  <c r="R135" i="11"/>
  <c r="R136" i="11"/>
  <c r="R137" i="11"/>
  <c r="R138" i="11"/>
  <c r="R139" i="11"/>
  <c r="R140" i="11"/>
  <c r="R141" i="11"/>
  <c r="R142" i="11"/>
  <c r="R143" i="11"/>
  <c r="R144" i="11"/>
  <c r="R145" i="11"/>
  <c r="R146" i="11"/>
  <c r="R147" i="11"/>
  <c r="R148" i="11"/>
  <c r="R149" i="11"/>
  <c r="R150" i="11"/>
  <c r="R151" i="11"/>
  <c r="R152" i="11"/>
  <c r="R153" i="11"/>
  <c r="R154" i="11"/>
  <c r="R155" i="11"/>
  <c r="R156" i="11"/>
  <c r="R157" i="11"/>
  <c r="R158" i="11"/>
  <c r="R159" i="11"/>
  <c r="R160" i="11"/>
  <c r="R161" i="11"/>
  <c r="R162" i="11"/>
  <c r="R163" i="11"/>
  <c r="R164" i="11"/>
  <c r="R165" i="11"/>
  <c r="R166" i="11"/>
  <c r="R167" i="11"/>
  <c r="R168" i="11"/>
  <c r="R169" i="11"/>
  <c r="R170" i="11"/>
  <c r="R171" i="11"/>
  <c r="R172" i="11"/>
  <c r="R173" i="11"/>
  <c r="R174" i="11"/>
  <c r="R175" i="11"/>
  <c r="R176" i="11"/>
  <c r="R177" i="11"/>
  <c r="R178" i="11"/>
  <c r="R179" i="11"/>
  <c r="R180" i="11"/>
  <c r="R181" i="11"/>
  <c r="R182" i="11"/>
  <c r="R183" i="11"/>
  <c r="R184" i="11"/>
  <c r="R185" i="11"/>
  <c r="R186" i="11"/>
  <c r="R187" i="11"/>
  <c r="R188" i="11"/>
  <c r="R189" i="11"/>
  <c r="R190" i="11"/>
  <c r="R191" i="11"/>
  <c r="R192" i="11"/>
  <c r="R193" i="11"/>
  <c r="R194" i="11"/>
  <c r="R195" i="11"/>
  <c r="R196" i="11"/>
  <c r="R197" i="11"/>
  <c r="R198" i="11"/>
  <c r="R199" i="11"/>
  <c r="R200" i="11"/>
  <c r="R201" i="11"/>
  <c r="R202" i="11"/>
  <c r="R203" i="11"/>
  <c r="R204" i="11"/>
  <c r="R205" i="11"/>
  <c r="R206" i="11"/>
  <c r="R207" i="11"/>
  <c r="R208" i="11"/>
  <c r="R209" i="11"/>
  <c r="R210" i="11"/>
  <c r="R211" i="11"/>
  <c r="R212" i="11"/>
  <c r="R213" i="11"/>
  <c r="R214" i="11"/>
  <c r="R215" i="11"/>
  <c r="R216" i="11"/>
  <c r="R217" i="11"/>
  <c r="R218" i="11"/>
  <c r="R219" i="11"/>
  <c r="R220" i="11"/>
  <c r="R221" i="11"/>
  <c r="R222" i="11"/>
  <c r="R223" i="11"/>
  <c r="R224" i="11"/>
  <c r="R225" i="11"/>
  <c r="R226" i="11"/>
  <c r="R227" i="11"/>
  <c r="R228" i="11"/>
  <c r="R229" i="11"/>
  <c r="R230" i="11"/>
  <c r="R231" i="11"/>
  <c r="R232" i="11"/>
  <c r="R233" i="11"/>
  <c r="R234" i="11"/>
  <c r="R235" i="11"/>
  <c r="R236" i="11"/>
  <c r="R237" i="11"/>
  <c r="R238" i="11"/>
  <c r="R239" i="11"/>
  <c r="R240" i="11"/>
  <c r="R241" i="11"/>
  <c r="R242" i="11"/>
  <c r="R243" i="11"/>
  <c r="R244" i="11"/>
  <c r="R245" i="11"/>
  <c r="R246" i="11"/>
  <c r="R247" i="11"/>
  <c r="R248" i="11"/>
  <c r="R249" i="11"/>
  <c r="R250" i="11"/>
  <c r="R251" i="11"/>
  <c r="R252" i="11"/>
  <c r="R253" i="11"/>
  <c r="R254" i="11"/>
  <c r="R255" i="11"/>
  <c r="R256" i="11"/>
  <c r="R257" i="11"/>
  <c r="R258" i="11"/>
  <c r="R259" i="11"/>
  <c r="R260" i="11"/>
  <c r="R261" i="11"/>
  <c r="R262" i="11"/>
  <c r="R263" i="11"/>
  <c r="R264" i="11"/>
  <c r="R265" i="11"/>
  <c r="R266" i="11"/>
  <c r="R267" i="11"/>
  <c r="R268" i="11"/>
  <c r="R269" i="11"/>
  <c r="R270" i="11"/>
  <c r="R271" i="11"/>
  <c r="R272" i="11"/>
  <c r="R273" i="11"/>
  <c r="R274" i="11"/>
  <c r="R275" i="11"/>
  <c r="R276" i="11"/>
  <c r="R277" i="11"/>
  <c r="R278" i="11"/>
  <c r="R279" i="11"/>
  <c r="R280" i="11"/>
  <c r="R281" i="11"/>
  <c r="R282" i="11"/>
  <c r="R283" i="11"/>
  <c r="R284" i="11"/>
  <c r="R285" i="11"/>
  <c r="R286" i="11"/>
  <c r="R287" i="11"/>
  <c r="R288" i="11"/>
  <c r="R289" i="11"/>
  <c r="R290" i="11"/>
  <c r="R291" i="11"/>
  <c r="R292" i="11"/>
  <c r="R293" i="11"/>
  <c r="R294" i="11"/>
  <c r="R295" i="11"/>
  <c r="R296" i="11"/>
  <c r="R297" i="11"/>
  <c r="R298" i="11"/>
  <c r="R299" i="11"/>
  <c r="R300" i="11"/>
  <c r="R301" i="11"/>
  <c r="R302" i="11"/>
  <c r="R303" i="11"/>
  <c r="R304" i="11"/>
  <c r="R305" i="11"/>
  <c r="R306" i="11"/>
  <c r="R307" i="11"/>
  <c r="R308" i="11"/>
  <c r="R309" i="11"/>
  <c r="R310" i="11"/>
  <c r="R311" i="11"/>
  <c r="R312" i="11"/>
  <c r="R313" i="11"/>
  <c r="R314" i="11"/>
  <c r="R315" i="11"/>
  <c r="R316" i="11"/>
  <c r="R317" i="11"/>
  <c r="R318" i="11"/>
  <c r="R319" i="11"/>
  <c r="R320" i="11"/>
  <c r="R321" i="11"/>
  <c r="R322" i="11"/>
  <c r="R323" i="11"/>
  <c r="R324" i="11"/>
  <c r="R325" i="11"/>
  <c r="R326" i="11"/>
  <c r="R327" i="11"/>
  <c r="R328" i="11"/>
  <c r="R329" i="11"/>
  <c r="R330" i="11"/>
  <c r="R331" i="11"/>
  <c r="R332" i="11"/>
  <c r="R333" i="11"/>
  <c r="R334" i="11"/>
  <c r="R335" i="11"/>
  <c r="R336" i="11"/>
  <c r="R337" i="11"/>
  <c r="R338" i="11"/>
  <c r="R339" i="11"/>
  <c r="R340" i="11"/>
  <c r="R341" i="11"/>
  <c r="R342" i="11"/>
  <c r="R343" i="11"/>
  <c r="R344" i="11"/>
  <c r="R345" i="11"/>
  <c r="R346" i="11"/>
  <c r="R347" i="11"/>
  <c r="R348" i="11"/>
  <c r="R349" i="11"/>
  <c r="R350" i="11"/>
  <c r="R351" i="11"/>
  <c r="R352" i="11"/>
  <c r="R353" i="11"/>
  <c r="R354" i="11"/>
  <c r="R355" i="11"/>
  <c r="R356" i="11"/>
  <c r="R357" i="11"/>
  <c r="R358" i="11"/>
  <c r="R359" i="11"/>
  <c r="R360" i="11"/>
  <c r="R361" i="11"/>
  <c r="R362" i="11"/>
  <c r="R363" i="11"/>
  <c r="R364" i="11"/>
  <c r="R365" i="11"/>
  <c r="R366" i="11"/>
  <c r="R367" i="11"/>
  <c r="R368" i="11"/>
  <c r="R369" i="11"/>
  <c r="R370" i="11"/>
  <c r="R371" i="11"/>
  <c r="R372" i="11"/>
  <c r="R373" i="11"/>
  <c r="R374" i="11"/>
  <c r="R375" i="11"/>
  <c r="R376" i="11"/>
  <c r="R377" i="11"/>
  <c r="R378" i="11"/>
  <c r="R379" i="11"/>
  <c r="R380" i="11"/>
  <c r="R381" i="11"/>
  <c r="R382" i="11"/>
  <c r="R383" i="11"/>
  <c r="R384" i="11"/>
  <c r="R385" i="11"/>
  <c r="R386" i="11"/>
  <c r="R387" i="11"/>
  <c r="R388" i="11"/>
  <c r="R389" i="11"/>
  <c r="R390" i="11"/>
  <c r="R391" i="11"/>
  <c r="R392" i="11"/>
  <c r="R393" i="11"/>
  <c r="R394" i="11"/>
  <c r="R395" i="11"/>
  <c r="R396" i="11"/>
  <c r="R397" i="11"/>
  <c r="R398" i="11"/>
  <c r="R399" i="11"/>
  <c r="R400" i="11"/>
  <c r="R401" i="11"/>
  <c r="R402" i="11"/>
  <c r="R403" i="11"/>
  <c r="R404" i="11"/>
  <c r="R405" i="11"/>
  <c r="R406" i="11"/>
  <c r="R407" i="11"/>
  <c r="R408" i="11"/>
  <c r="R409" i="11"/>
  <c r="R410" i="11"/>
  <c r="R411" i="11"/>
  <c r="R412" i="11"/>
  <c r="R413" i="11"/>
  <c r="R414" i="11"/>
  <c r="R415" i="11"/>
  <c r="R416" i="11"/>
  <c r="R417" i="11"/>
  <c r="R418" i="11"/>
  <c r="R419" i="11"/>
  <c r="R420" i="11"/>
  <c r="R421" i="11"/>
  <c r="R422" i="11"/>
  <c r="R423" i="11"/>
  <c r="R424" i="11"/>
  <c r="R425" i="11"/>
  <c r="R426" i="11"/>
  <c r="R427" i="11"/>
  <c r="R428" i="11"/>
  <c r="R429" i="11"/>
  <c r="R430" i="11"/>
  <c r="R431" i="11"/>
  <c r="R432" i="11"/>
  <c r="R433" i="11"/>
  <c r="R434" i="11"/>
  <c r="R435" i="11"/>
  <c r="R436" i="11"/>
  <c r="R437" i="11"/>
  <c r="R438" i="11"/>
  <c r="R439" i="11"/>
  <c r="R440" i="11"/>
  <c r="R441" i="11"/>
  <c r="R442" i="11"/>
  <c r="R443" i="11"/>
  <c r="R444" i="11"/>
  <c r="R445" i="11"/>
  <c r="R446" i="11"/>
  <c r="R447" i="11"/>
  <c r="R448" i="11"/>
  <c r="R449" i="11"/>
  <c r="R450" i="11"/>
  <c r="R451" i="11"/>
  <c r="R452" i="11"/>
  <c r="R453" i="11"/>
  <c r="R454" i="11"/>
  <c r="R455" i="11"/>
  <c r="R456" i="11"/>
  <c r="R457" i="11"/>
  <c r="R458" i="11"/>
  <c r="R459" i="11"/>
  <c r="R460" i="11"/>
  <c r="R461" i="11"/>
  <c r="R462" i="11"/>
  <c r="R463" i="11"/>
  <c r="R464" i="11"/>
  <c r="R465" i="11"/>
  <c r="R466" i="11"/>
  <c r="R467" i="11"/>
  <c r="R468" i="11"/>
  <c r="R469" i="11"/>
  <c r="R470" i="11"/>
  <c r="R471" i="11"/>
  <c r="R472" i="11"/>
  <c r="R473" i="11"/>
  <c r="R474" i="11"/>
  <c r="R475" i="11"/>
  <c r="R476" i="11"/>
  <c r="R477" i="11"/>
  <c r="R478" i="11"/>
  <c r="R479" i="11"/>
  <c r="R480" i="11"/>
  <c r="R481" i="11"/>
  <c r="R482" i="11"/>
  <c r="R483" i="11"/>
  <c r="R484" i="11"/>
  <c r="R485" i="11"/>
  <c r="R486" i="11"/>
  <c r="R487" i="11"/>
  <c r="R488" i="11"/>
  <c r="R489" i="11"/>
  <c r="R490" i="11"/>
  <c r="R491" i="11"/>
  <c r="R492" i="11"/>
  <c r="R493" i="11"/>
  <c r="R494" i="11"/>
  <c r="R495" i="11"/>
  <c r="R496" i="11"/>
  <c r="R497" i="11"/>
  <c r="R498" i="11"/>
  <c r="R499" i="11"/>
  <c r="R500" i="11"/>
  <c r="R501" i="11"/>
  <c r="R502" i="11"/>
  <c r="R503" i="11"/>
  <c r="R504" i="11"/>
  <c r="R505" i="11"/>
  <c r="R506" i="11"/>
  <c r="R507" i="11"/>
  <c r="R508" i="11"/>
  <c r="R509" i="11"/>
  <c r="R510" i="11"/>
  <c r="R511" i="11"/>
  <c r="R512" i="11"/>
  <c r="R513" i="11"/>
  <c r="R514" i="11"/>
  <c r="R515" i="11"/>
  <c r="R516" i="11"/>
  <c r="R517" i="11"/>
  <c r="R518" i="11"/>
  <c r="R519" i="11"/>
  <c r="R520" i="11"/>
  <c r="R521" i="11"/>
  <c r="R522" i="11"/>
  <c r="R523" i="11"/>
  <c r="R524" i="11"/>
  <c r="R525" i="11"/>
  <c r="R526" i="11"/>
  <c r="R527" i="11"/>
  <c r="R528" i="11"/>
  <c r="R529" i="11"/>
  <c r="R530" i="11"/>
  <c r="R531" i="11"/>
  <c r="R532" i="11"/>
  <c r="R533" i="11"/>
  <c r="R534" i="11"/>
  <c r="R535" i="11"/>
  <c r="R536" i="11"/>
  <c r="R537" i="11"/>
  <c r="R538" i="11"/>
  <c r="R539" i="11"/>
  <c r="R540" i="11"/>
  <c r="R541" i="11"/>
  <c r="R542" i="11"/>
  <c r="R543" i="11"/>
  <c r="R544" i="11"/>
  <c r="R545" i="11"/>
  <c r="R546" i="11"/>
  <c r="R547" i="11"/>
  <c r="R548" i="11"/>
  <c r="R549" i="11"/>
  <c r="R550" i="11"/>
  <c r="R551" i="11"/>
  <c r="R552" i="11"/>
  <c r="R553" i="11"/>
  <c r="R554" i="11"/>
  <c r="R555" i="11"/>
  <c r="R556" i="11"/>
  <c r="R557" i="11"/>
  <c r="R558" i="11"/>
  <c r="R559" i="11"/>
  <c r="R560" i="11"/>
  <c r="R561" i="11"/>
  <c r="R562" i="11"/>
  <c r="R563" i="11"/>
  <c r="R564" i="11"/>
  <c r="R565" i="11"/>
  <c r="R566" i="11"/>
  <c r="R567" i="11"/>
  <c r="R568" i="11"/>
  <c r="R569" i="11"/>
  <c r="R570" i="11"/>
  <c r="R571" i="11"/>
  <c r="R572" i="11"/>
  <c r="R573" i="11"/>
  <c r="R574" i="11"/>
  <c r="R575" i="11"/>
  <c r="R576" i="11"/>
  <c r="R577" i="11"/>
  <c r="R578" i="11"/>
  <c r="R579" i="11"/>
  <c r="R580" i="11"/>
  <c r="R581" i="11"/>
  <c r="R582" i="11"/>
  <c r="R583" i="11"/>
  <c r="R584" i="11"/>
  <c r="R585" i="11"/>
  <c r="R586" i="11"/>
  <c r="R587" i="11"/>
  <c r="R588" i="11"/>
  <c r="R589" i="11"/>
  <c r="R590" i="11"/>
  <c r="R591" i="11"/>
  <c r="R592" i="11"/>
  <c r="R593" i="11"/>
  <c r="R594" i="11"/>
  <c r="R595" i="11"/>
  <c r="R596" i="11"/>
  <c r="R597" i="11"/>
  <c r="R598" i="11"/>
  <c r="R599" i="11"/>
  <c r="R600" i="11"/>
  <c r="R601" i="11"/>
  <c r="R602" i="11"/>
  <c r="R603" i="11"/>
  <c r="R604" i="11"/>
  <c r="R605" i="11"/>
  <c r="R606" i="11"/>
  <c r="R607" i="11"/>
  <c r="R608" i="11"/>
  <c r="R609" i="11"/>
  <c r="R610" i="11"/>
  <c r="R611" i="11"/>
  <c r="R612" i="11"/>
  <c r="R613" i="11"/>
  <c r="R614" i="11"/>
  <c r="R615" i="11"/>
  <c r="R616" i="11"/>
  <c r="R617" i="11"/>
  <c r="R618" i="11"/>
  <c r="R619" i="11"/>
  <c r="R620" i="11"/>
  <c r="R621" i="11"/>
  <c r="R622" i="11"/>
  <c r="R623" i="11"/>
  <c r="R624" i="11"/>
  <c r="R625" i="11"/>
  <c r="R626" i="11"/>
  <c r="R627" i="11"/>
  <c r="R628" i="11"/>
  <c r="R629" i="11"/>
  <c r="R630" i="11"/>
  <c r="R631" i="11"/>
  <c r="R632" i="11"/>
  <c r="R633" i="11"/>
  <c r="R634" i="11"/>
  <c r="R635" i="11"/>
  <c r="R636" i="11"/>
  <c r="R637" i="11"/>
  <c r="R638" i="11"/>
  <c r="R639" i="11"/>
  <c r="R640" i="11"/>
  <c r="R641" i="11"/>
  <c r="R642" i="11"/>
  <c r="R643" i="11"/>
  <c r="R644" i="11"/>
  <c r="R645" i="11"/>
  <c r="R646" i="11"/>
  <c r="R647" i="11"/>
  <c r="R648" i="11"/>
  <c r="R649" i="11"/>
  <c r="R650" i="11"/>
  <c r="R651" i="11"/>
  <c r="R652" i="11"/>
  <c r="R653" i="11"/>
  <c r="R654" i="11"/>
  <c r="R655" i="11"/>
  <c r="R656" i="11"/>
  <c r="R657" i="11"/>
  <c r="R658" i="11"/>
  <c r="R659" i="11"/>
  <c r="R660" i="11"/>
  <c r="R661" i="11"/>
  <c r="R662" i="11"/>
  <c r="R663" i="11"/>
  <c r="R664" i="11"/>
  <c r="R665" i="11"/>
  <c r="R666" i="11"/>
  <c r="R667" i="11"/>
  <c r="R668" i="11"/>
  <c r="R669" i="11"/>
  <c r="R670" i="11"/>
  <c r="R671" i="11"/>
  <c r="R672" i="11"/>
  <c r="R673" i="11"/>
  <c r="R674" i="11"/>
  <c r="R675" i="11"/>
  <c r="R676" i="11"/>
  <c r="R677" i="11"/>
  <c r="R678" i="11"/>
  <c r="R679" i="11"/>
  <c r="R680" i="11"/>
  <c r="R681" i="11"/>
  <c r="R682" i="11"/>
  <c r="R683" i="11"/>
  <c r="R684" i="11"/>
  <c r="R685" i="11"/>
  <c r="R686" i="11"/>
  <c r="R687" i="11"/>
  <c r="R688" i="11"/>
  <c r="R689" i="11"/>
  <c r="R690" i="11"/>
  <c r="R691" i="11"/>
  <c r="R692" i="11"/>
  <c r="R693" i="11"/>
  <c r="R694" i="11"/>
  <c r="R695" i="11"/>
  <c r="R696" i="11"/>
  <c r="R697" i="11"/>
  <c r="R698" i="11"/>
  <c r="R699" i="11"/>
  <c r="R700" i="11"/>
  <c r="R701" i="11"/>
  <c r="R702" i="11"/>
  <c r="R703" i="11"/>
  <c r="R704" i="11"/>
  <c r="R705" i="11"/>
  <c r="R706" i="11"/>
  <c r="R707" i="11"/>
  <c r="R708" i="11"/>
  <c r="R709" i="11"/>
  <c r="R710" i="11"/>
  <c r="R711" i="11"/>
  <c r="R712" i="11"/>
  <c r="R713" i="11"/>
  <c r="R714" i="11"/>
  <c r="R715" i="11"/>
  <c r="R716" i="11"/>
  <c r="R717" i="11"/>
  <c r="R718" i="11"/>
  <c r="R719" i="11"/>
  <c r="R720" i="11"/>
  <c r="R721" i="11"/>
  <c r="R722" i="11"/>
  <c r="R723" i="11"/>
  <c r="R724" i="11"/>
  <c r="R725" i="11"/>
  <c r="R726" i="11"/>
  <c r="R727" i="11"/>
  <c r="R728" i="11"/>
  <c r="R729" i="11"/>
  <c r="R730" i="11"/>
  <c r="R731" i="11"/>
  <c r="R732" i="11"/>
  <c r="R733" i="11"/>
  <c r="R734" i="11"/>
  <c r="R735" i="11"/>
  <c r="R736" i="11"/>
  <c r="R737" i="11"/>
  <c r="R738" i="11"/>
  <c r="R739" i="11"/>
  <c r="R740" i="11"/>
  <c r="R741" i="11"/>
  <c r="R742" i="11"/>
  <c r="R743" i="11"/>
  <c r="R744" i="11"/>
  <c r="R745" i="11"/>
  <c r="R746" i="11"/>
  <c r="R747" i="11"/>
  <c r="R748" i="11"/>
  <c r="R749" i="11"/>
  <c r="R750" i="11"/>
  <c r="R751" i="11"/>
  <c r="R752" i="11"/>
  <c r="R753" i="11"/>
  <c r="R754" i="11"/>
  <c r="R755" i="11"/>
  <c r="R756" i="11"/>
  <c r="R757" i="11"/>
  <c r="R758" i="11"/>
  <c r="R759" i="11"/>
  <c r="R760" i="11"/>
  <c r="R761" i="11"/>
  <c r="R762" i="11"/>
  <c r="R763" i="11"/>
  <c r="R764" i="11"/>
  <c r="R765" i="11"/>
  <c r="R766" i="11"/>
  <c r="R767" i="11"/>
  <c r="R768" i="11"/>
  <c r="R769" i="11"/>
  <c r="R770" i="11"/>
  <c r="R771" i="11"/>
  <c r="R772" i="11"/>
  <c r="R773" i="11"/>
  <c r="R774" i="11"/>
  <c r="R775" i="11"/>
  <c r="R776" i="11"/>
  <c r="R777" i="11"/>
  <c r="R778" i="11"/>
  <c r="R779" i="11"/>
  <c r="R780" i="11"/>
  <c r="R781" i="11"/>
  <c r="R782" i="11"/>
  <c r="R783" i="11"/>
  <c r="R784" i="11"/>
  <c r="R785" i="11"/>
  <c r="R786" i="11"/>
  <c r="R787" i="11"/>
  <c r="R788" i="11"/>
  <c r="R789" i="11"/>
  <c r="R790" i="11"/>
  <c r="R791" i="11"/>
  <c r="R792" i="11"/>
  <c r="R793" i="11"/>
  <c r="R794" i="11"/>
  <c r="R795" i="11"/>
  <c r="R796" i="11"/>
  <c r="R797" i="11"/>
  <c r="R798" i="11"/>
  <c r="R799" i="11"/>
  <c r="R800" i="11"/>
  <c r="R801" i="11"/>
  <c r="R802" i="11"/>
  <c r="R803" i="11"/>
  <c r="R804" i="11"/>
  <c r="R805" i="11"/>
  <c r="R806" i="11"/>
  <c r="R807" i="11"/>
  <c r="R808" i="11"/>
  <c r="R809" i="11"/>
  <c r="R810" i="11"/>
  <c r="R811" i="11"/>
  <c r="R812" i="11"/>
  <c r="R813" i="11"/>
  <c r="R814" i="11"/>
  <c r="R815" i="11"/>
  <c r="R816" i="11"/>
  <c r="R817" i="11"/>
  <c r="R818" i="11"/>
  <c r="R819" i="11"/>
  <c r="R820" i="11"/>
  <c r="R821" i="11"/>
  <c r="R822" i="11"/>
  <c r="R823" i="11"/>
  <c r="R824" i="11"/>
  <c r="R825" i="11"/>
  <c r="R826" i="11"/>
  <c r="R827" i="11"/>
  <c r="R828" i="11"/>
  <c r="R829" i="11"/>
  <c r="R830" i="11"/>
  <c r="R831" i="11"/>
  <c r="R832" i="11"/>
  <c r="R833" i="11"/>
  <c r="R834" i="11"/>
  <c r="R835" i="11"/>
  <c r="R836" i="11"/>
  <c r="R837" i="11"/>
  <c r="R838" i="11"/>
  <c r="R839" i="11"/>
  <c r="R840" i="11"/>
  <c r="R841" i="11"/>
  <c r="R842" i="11"/>
  <c r="R843" i="11"/>
  <c r="R844" i="11"/>
  <c r="R845" i="11"/>
  <c r="R846" i="11"/>
  <c r="R847" i="11"/>
  <c r="R848" i="11"/>
  <c r="R849" i="11"/>
  <c r="R850" i="11"/>
  <c r="R851" i="11"/>
  <c r="R852" i="11"/>
  <c r="R853" i="11"/>
  <c r="R854" i="11"/>
  <c r="R855" i="11"/>
  <c r="R856" i="11"/>
  <c r="R857" i="11"/>
  <c r="R858" i="11"/>
  <c r="R859" i="11"/>
  <c r="R860" i="11"/>
  <c r="R861" i="11"/>
  <c r="R862" i="11"/>
  <c r="R863" i="11"/>
  <c r="R864" i="11"/>
  <c r="R865" i="11"/>
  <c r="R866" i="11"/>
  <c r="R867" i="11"/>
  <c r="R868" i="11"/>
  <c r="R869" i="11"/>
  <c r="R870" i="11"/>
  <c r="R871" i="11"/>
  <c r="R872" i="11"/>
  <c r="R873" i="11"/>
  <c r="R874" i="11"/>
  <c r="R875" i="11"/>
  <c r="R876" i="11"/>
  <c r="R877" i="11"/>
  <c r="R878" i="11"/>
  <c r="R879" i="11"/>
  <c r="R880" i="11"/>
  <c r="R881" i="11"/>
  <c r="R882" i="11"/>
  <c r="R883" i="11"/>
  <c r="R884" i="11"/>
  <c r="R885" i="11"/>
  <c r="R886" i="11"/>
  <c r="R887" i="11"/>
  <c r="R888" i="11"/>
  <c r="R889" i="11"/>
  <c r="R890" i="11"/>
  <c r="R891" i="11"/>
  <c r="R892" i="11"/>
  <c r="R893" i="11"/>
  <c r="R894" i="11"/>
  <c r="R895" i="11"/>
  <c r="R896" i="11"/>
  <c r="R897" i="11"/>
  <c r="R898" i="11"/>
  <c r="R899" i="11"/>
  <c r="R900" i="11"/>
  <c r="R901" i="11"/>
  <c r="R902" i="11"/>
  <c r="R903" i="11"/>
  <c r="R904" i="11"/>
  <c r="R905" i="11"/>
  <c r="R906" i="11"/>
  <c r="R907" i="11"/>
  <c r="R908" i="11"/>
  <c r="R909" i="11"/>
  <c r="R910" i="11"/>
  <c r="R911" i="11"/>
  <c r="R912" i="11"/>
  <c r="R913" i="11"/>
  <c r="R914" i="11"/>
  <c r="R915" i="11"/>
  <c r="R916" i="11"/>
  <c r="R917" i="11"/>
  <c r="R918" i="11"/>
  <c r="R919" i="11"/>
  <c r="R920" i="11"/>
  <c r="R921" i="11"/>
  <c r="R922" i="11"/>
  <c r="R923" i="11"/>
  <c r="R924" i="11"/>
  <c r="R925" i="11"/>
  <c r="R926" i="11"/>
  <c r="R927" i="11"/>
  <c r="R928" i="11"/>
  <c r="R929" i="11"/>
  <c r="R930" i="11"/>
  <c r="R931" i="11"/>
  <c r="R932" i="11"/>
  <c r="R933" i="11"/>
  <c r="R934" i="11"/>
  <c r="R935" i="11"/>
  <c r="R936" i="11"/>
  <c r="R937" i="11"/>
  <c r="R938" i="11"/>
  <c r="R939" i="11"/>
  <c r="R940" i="11"/>
  <c r="R941" i="11"/>
  <c r="R942" i="11"/>
  <c r="R943" i="11"/>
  <c r="R944" i="11"/>
  <c r="R945" i="11"/>
  <c r="R946" i="11"/>
  <c r="R947" i="11"/>
  <c r="R948" i="11"/>
  <c r="R949" i="11"/>
  <c r="R950" i="11"/>
  <c r="R951" i="11"/>
  <c r="R952" i="11"/>
  <c r="R953" i="11"/>
  <c r="R954" i="11"/>
  <c r="R955" i="11"/>
  <c r="R956" i="11"/>
  <c r="R957" i="11"/>
  <c r="R958" i="11"/>
  <c r="R959" i="11"/>
  <c r="R960" i="11"/>
  <c r="R961" i="11"/>
  <c r="R962" i="11"/>
  <c r="R963" i="11"/>
  <c r="R964" i="11"/>
  <c r="R965" i="11"/>
  <c r="R966" i="11"/>
  <c r="R967" i="11"/>
  <c r="R968" i="11"/>
  <c r="R969" i="11"/>
  <c r="R970" i="11"/>
  <c r="R971" i="11"/>
  <c r="R972" i="11"/>
  <c r="R973" i="11"/>
  <c r="R974" i="11"/>
  <c r="R975" i="11"/>
  <c r="R976" i="11"/>
  <c r="R977" i="11"/>
  <c r="R978" i="11"/>
  <c r="R979" i="11"/>
  <c r="R980" i="11"/>
  <c r="R981" i="11"/>
  <c r="R982" i="11"/>
  <c r="R983" i="11"/>
  <c r="R984" i="11"/>
  <c r="R985" i="11"/>
  <c r="R986" i="11"/>
  <c r="R987" i="11"/>
  <c r="R988" i="11"/>
  <c r="R989" i="11"/>
  <c r="R990" i="11"/>
  <c r="R991" i="11"/>
  <c r="R992" i="11"/>
  <c r="R993" i="11"/>
  <c r="R994" i="11"/>
  <c r="R995" i="11"/>
  <c r="R996" i="11"/>
  <c r="R997" i="11"/>
  <c r="R998" i="11"/>
  <c r="R999" i="11"/>
  <c r="R1000" i="11"/>
  <c r="F4" i="10"/>
  <c r="G4" i="10"/>
  <c r="H4" i="10"/>
  <c r="F5" i="10"/>
  <c r="G5" i="10"/>
  <c r="H5" i="10"/>
  <c r="F6" i="10"/>
  <c r="G6" i="10"/>
  <c r="H6" i="10"/>
  <c r="F7" i="10"/>
  <c r="G7" i="10"/>
  <c r="H7" i="10"/>
  <c r="F8" i="10"/>
  <c r="G8" i="10"/>
  <c r="H8" i="10"/>
  <c r="F9" i="10"/>
  <c r="G9" i="10"/>
  <c r="H9" i="10"/>
  <c r="F10" i="10"/>
  <c r="G10" i="10"/>
  <c r="H10" i="10"/>
  <c r="F11" i="10"/>
  <c r="G11" i="10"/>
  <c r="H11" i="10"/>
  <c r="F12" i="10"/>
  <c r="G12" i="10"/>
  <c r="H12" i="10"/>
  <c r="F13" i="10"/>
  <c r="G13" i="10"/>
  <c r="H13" i="10"/>
  <c r="F14" i="10"/>
  <c r="G14" i="10"/>
  <c r="H14" i="10"/>
  <c r="F15" i="10"/>
  <c r="G15" i="10"/>
  <c r="H15" i="10"/>
  <c r="F16" i="10"/>
  <c r="G16" i="10"/>
  <c r="H16" i="10"/>
  <c r="F17" i="10"/>
  <c r="G17" i="10"/>
  <c r="H17" i="10"/>
  <c r="F18" i="10"/>
  <c r="G18" i="10"/>
  <c r="H18" i="10"/>
  <c r="F19" i="10"/>
  <c r="G19" i="10"/>
  <c r="H19" i="10"/>
  <c r="F20" i="10"/>
  <c r="G20" i="10"/>
  <c r="H20" i="10"/>
  <c r="F21" i="10"/>
  <c r="G21" i="10"/>
  <c r="H21" i="10"/>
  <c r="F22" i="10"/>
  <c r="G22" i="10"/>
  <c r="H22" i="10"/>
  <c r="F23" i="10"/>
  <c r="G23" i="10"/>
  <c r="H23" i="10"/>
  <c r="F24" i="10"/>
  <c r="G24" i="10"/>
  <c r="H24" i="10"/>
  <c r="F25" i="10"/>
  <c r="G25" i="10"/>
  <c r="H25" i="10"/>
  <c r="F26" i="10"/>
  <c r="G26" i="10"/>
  <c r="H26" i="10"/>
  <c r="F27" i="10"/>
  <c r="G27" i="10"/>
  <c r="H27" i="10"/>
  <c r="F28" i="10"/>
  <c r="G28" i="10"/>
  <c r="H28" i="10"/>
  <c r="F29" i="10"/>
  <c r="G29" i="10"/>
  <c r="H29" i="10"/>
  <c r="F30" i="10"/>
  <c r="G30" i="10"/>
  <c r="H30" i="10"/>
  <c r="F31" i="10"/>
  <c r="G31" i="10"/>
  <c r="H31" i="10"/>
  <c r="F32" i="10"/>
  <c r="G32" i="10"/>
  <c r="H32" i="10"/>
  <c r="F33" i="10"/>
  <c r="G33" i="10"/>
  <c r="H33" i="10"/>
  <c r="F34" i="10"/>
  <c r="G34" i="10"/>
  <c r="H34" i="10"/>
  <c r="F35" i="10"/>
  <c r="G35" i="10"/>
  <c r="H35" i="10"/>
  <c r="F36" i="10"/>
  <c r="G36" i="10"/>
  <c r="H36" i="10"/>
  <c r="F37" i="10"/>
  <c r="G37" i="10"/>
  <c r="H37" i="10"/>
  <c r="F38" i="10"/>
  <c r="G38" i="10"/>
  <c r="H38" i="10"/>
  <c r="F39" i="10"/>
  <c r="G39" i="10"/>
  <c r="H39" i="10"/>
  <c r="F40" i="10"/>
  <c r="G40" i="10"/>
  <c r="H40" i="10"/>
  <c r="F41" i="10"/>
  <c r="G41" i="10"/>
  <c r="H41" i="10"/>
  <c r="F42" i="10"/>
  <c r="G42" i="10"/>
  <c r="H42" i="10"/>
  <c r="F43" i="10"/>
  <c r="G43" i="10"/>
  <c r="H43" i="10"/>
  <c r="F44" i="10"/>
  <c r="G44" i="10"/>
  <c r="H44" i="10"/>
  <c r="F45" i="10"/>
  <c r="G45" i="10"/>
  <c r="H45" i="10"/>
  <c r="F46" i="10"/>
  <c r="G46" i="10"/>
  <c r="H46" i="10"/>
  <c r="F47" i="10"/>
  <c r="G47" i="10"/>
  <c r="H47" i="10"/>
  <c r="F48" i="10"/>
  <c r="G48" i="10"/>
  <c r="H48" i="10"/>
  <c r="F49" i="10"/>
  <c r="G49" i="10"/>
  <c r="H49" i="10"/>
  <c r="F50" i="10"/>
  <c r="G50" i="10"/>
  <c r="H50" i="10"/>
  <c r="F51" i="10"/>
  <c r="G51" i="10"/>
  <c r="H51" i="10"/>
  <c r="F52" i="10"/>
  <c r="G52" i="10"/>
  <c r="H52" i="10"/>
  <c r="F53" i="10"/>
  <c r="G53" i="10"/>
  <c r="H53" i="10"/>
  <c r="F54" i="10"/>
  <c r="G54" i="10"/>
  <c r="H54" i="10"/>
  <c r="F55" i="10"/>
  <c r="G55" i="10"/>
  <c r="H55" i="10"/>
  <c r="F56" i="10"/>
  <c r="G56" i="10"/>
  <c r="H56" i="10"/>
  <c r="F57" i="10"/>
  <c r="G57" i="10"/>
  <c r="H57" i="10"/>
  <c r="F58" i="10"/>
  <c r="G58" i="10"/>
  <c r="H58" i="10"/>
  <c r="F59" i="10"/>
  <c r="G59" i="10"/>
  <c r="H59" i="10"/>
  <c r="F60" i="10"/>
  <c r="G60" i="10"/>
  <c r="H60" i="10"/>
  <c r="F61" i="10"/>
  <c r="G61" i="10"/>
  <c r="H61" i="10"/>
  <c r="F62" i="10"/>
  <c r="G62" i="10"/>
  <c r="H62" i="10"/>
  <c r="F63" i="10"/>
  <c r="G63" i="10"/>
  <c r="H63" i="10"/>
  <c r="F64" i="10"/>
  <c r="G64" i="10"/>
  <c r="H64" i="10"/>
  <c r="F65" i="10"/>
  <c r="G65" i="10"/>
  <c r="H65" i="10"/>
  <c r="F66" i="10"/>
  <c r="G66" i="10"/>
  <c r="H66" i="10"/>
  <c r="F67" i="10"/>
  <c r="G67" i="10"/>
  <c r="H67" i="10"/>
  <c r="F68" i="10"/>
  <c r="G68" i="10"/>
  <c r="H68" i="10"/>
  <c r="F69" i="10"/>
  <c r="G69" i="10"/>
  <c r="H69" i="10"/>
  <c r="F70" i="10"/>
  <c r="G70" i="10"/>
  <c r="H70" i="10"/>
  <c r="F71" i="10"/>
  <c r="G71" i="10"/>
  <c r="H71" i="10"/>
  <c r="F72" i="10"/>
  <c r="G72" i="10"/>
  <c r="H72" i="10"/>
  <c r="F73" i="10"/>
  <c r="G73" i="10"/>
  <c r="H73" i="10"/>
  <c r="F74" i="10"/>
  <c r="G74" i="10"/>
  <c r="H74" i="10"/>
  <c r="F75" i="10"/>
  <c r="G75" i="10"/>
  <c r="H75" i="10"/>
  <c r="F76" i="10"/>
  <c r="G76" i="10"/>
  <c r="H76" i="10"/>
  <c r="F77" i="10"/>
  <c r="G77" i="10"/>
  <c r="H77" i="10"/>
  <c r="F78" i="10"/>
  <c r="G78" i="10"/>
  <c r="H78" i="10"/>
  <c r="F79" i="10"/>
  <c r="G79" i="10"/>
  <c r="H79" i="10"/>
  <c r="F80" i="10"/>
  <c r="G80" i="10"/>
  <c r="H80" i="10"/>
  <c r="F81" i="10"/>
  <c r="G81" i="10"/>
  <c r="H81" i="10"/>
  <c r="F82" i="10"/>
  <c r="G82" i="10"/>
  <c r="H82" i="10"/>
  <c r="F83" i="10"/>
  <c r="G83" i="10"/>
  <c r="H83" i="10"/>
  <c r="F84" i="10"/>
  <c r="G84" i="10"/>
  <c r="H84" i="10"/>
  <c r="F85" i="10"/>
  <c r="G85" i="10"/>
  <c r="H85" i="10"/>
  <c r="F86" i="10"/>
  <c r="G86" i="10"/>
  <c r="H86" i="10"/>
  <c r="F87" i="10"/>
  <c r="G87" i="10"/>
  <c r="H87" i="10"/>
  <c r="F88" i="10"/>
  <c r="G88" i="10"/>
  <c r="H88" i="10"/>
  <c r="F89" i="10"/>
  <c r="G89" i="10"/>
  <c r="H89" i="10"/>
  <c r="F90" i="10"/>
  <c r="G90" i="10"/>
  <c r="H90" i="10"/>
  <c r="F91" i="10"/>
  <c r="G91" i="10"/>
  <c r="H91" i="10"/>
  <c r="F92" i="10"/>
  <c r="G92" i="10"/>
  <c r="H92" i="10"/>
  <c r="F93" i="10"/>
  <c r="G93" i="10"/>
  <c r="H93" i="10"/>
  <c r="F94" i="10"/>
  <c r="G94" i="10"/>
  <c r="H94" i="10"/>
  <c r="F95" i="10"/>
  <c r="G95" i="10"/>
  <c r="H95" i="10"/>
  <c r="F96" i="10"/>
  <c r="G96" i="10"/>
  <c r="H96" i="10"/>
  <c r="F97" i="10"/>
  <c r="G97" i="10"/>
  <c r="H97" i="10"/>
  <c r="F98" i="10"/>
  <c r="G98" i="10"/>
  <c r="H98" i="10"/>
  <c r="F99" i="10"/>
  <c r="G99" i="10"/>
  <c r="H99" i="10"/>
  <c r="F100" i="10"/>
  <c r="G100" i="10"/>
  <c r="H100" i="10"/>
  <c r="F101" i="10"/>
  <c r="G101" i="10"/>
  <c r="H101" i="10"/>
  <c r="F102" i="10"/>
  <c r="G102" i="10"/>
  <c r="H102" i="10"/>
  <c r="F103" i="10"/>
  <c r="G103" i="10"/>
  <c r="H103" i="10"/>
  <c r="F104" i="10"/>
  <c r="G104" i="10"/>
  <c r="H104" i="10"/>
  <c r="F105" i="10"/>
  <c r="G105" i="10"/>
  <c r="H105" i="10"/>
  <c r="F106" i="10"/>
  <c r="G106" i="10"/>
  <c r="H106" i="10"/>
  <c r="F107" i="10"/>
  <c r="G107" i="10"/>
  <c r="H107" i="10"/>
  <c r="F108" i="10"/>
  <c r="G108" i="10"/>
  <c r="H108" i="10"/>
  <c r="F109" i="10"/>
  <c r="G109" i="10"/>
  <c r="H109" i="10"/>
  <c r="F110" i="10"/>
  <c r="G110" i="10"/>
  <c r="H110" i="10"/>
  <c r="F111" i="10"/>
  <c r="G111" i="10"/>
  <c r="H111" i="10"/>
  <c r="F112" i="10"/>
  <c r="G112" i="10"/>
  <c r="H112" i="10"/>
  <c r="F113" i="10"/>
  <c r="G113" i="10"/>
  <c r="H113" i="10"/>
  <c r="F114" i="10"/>
  <c r="G114" i="10"/>
  <c r="H114" i="10"/>
  <c r="F115" i="10"/>
  <c r="G115" i="10"/>
  <c r="H115" i="10"/>
  <c r="F116" i="10"/>
  <c r="G116" i="10"/>
  <c r="H116" i="10"/>
  <c r="F117" i="10"/>
  <c r="G117" i="10"/>
  <c r="H117" i="10"/>
  <c r="F118" i="10"/>
  <c r="G118" i="10"/>
  <c r="H118" i="10"/>
  <c r="F119" i="10"/>
  <c r="G119" i="10"/>
  <c r="H119" i="10"/>
  <c r="F120" i="10"/>
  <c r="G120" i="10"/>
  <c r="H120" i="10"/>
  <c r="F121" i="10"/>
  <c r="G121" i="10"/>
  <c r="H121" i="10"/>
  <c r="F122" i="10"/>
  <c r="G122" i="10"/>
  <c r="H122" i="10"/>
  <c r="F123" i="10"/>
  <c r="G123" i="10"/>
  <c r="H123" i="10"/>
  <c r="F124" i="10"/>
  <c r="G124" i="10"/>
  <c r="H124" i="10"/>
  <c r="F125" i="10"/>
  <c r="G125" i="10"/>
  <c r="H125" i="10"/>
  <c r="F126" i="10"/>
  <c r="G126" i="10"/>
  <c r="H126" i="10"/>
  <c r="F127" i="10"/>
  <c r="G127" i="10"/>
  <c r="H127" i="10"/>
  <c r="F128" i="10"/>
  <c r="G128" i="10"/>
  <c r="H128" i="10"/>
  <c r="F129" i="10"/>
  <c r="G129" i="10"/>
  <c r="H129" i="10"/>
  <c r="F130" i="10"/>
  <c r="G130" i="10"/>
  <c r="H130" i="10"/>
  <c r="F131" i="10"/>
  <c r="G131" i="10"/>
  <c r="H131" i="10"/>
  <c r="F132" i="10"/>
  <c r="G132" i="10"/>
  <c r="H132" i="10"/>
  <c r="F133" i="10"/>
  <c r="G133" i="10"/>
  <c r="H133" i="10"/>
  <c r="F134" i="10"/>
  <c r="G134" i="10"/>
  <c r="H134" i="10"/>
  <c r="F135" i="10"/>
  <c r="G135" i="10"/>
  <c r="H135" i="10"/>
  <c r="F136" i="10"/>
  <c r="G136" i="10"/>
  <c r="H136" i="10"/>
  <c r="F137" i="10"/>
  <c r="G137" i="10"/>
  <c r="H137" i="10"/>
  <c r="F138" i="10"/>
  <c r="G138" i="10"/>
  <c r="H138" i="10"/>
  <c r="F139" i="10"/>
  <c r="G139" i="10"/>
  <c r="H139" i="10"/>
  <c r="F140" i="10"/>
  <c r="G140" i="10"/>
  <c r="H140" i="10"/>
  <c r="F141" i="10"/>
  <c r="G141" i="10"/>
  <c r="H141" i="10"/>
  <c r="F142" i="10"/>
  <c r="G142" i="10"/>
  <c r="H142" i="10"/>
  <c r="F143" i="10"/>
  <c r="G143" i="10"/>
  <c r="H143" i="10"/>
  <c r="F144" i="10"/>
  <c r="G144" i="10"/>
  <c r="H144" i="10"/>
  <c r="F145" i="10"/>
  <c r="G145" i="10"/>
  <c r="H145" i="10"/>
  <c r="F146" i="10"/>
  <c r="G146" i="10"/>
  <c r="H146" i="10"/>
  <c r="F147" i="10"/>
  <c r="G147" i="10"/>
  <c r="H147" i="10"/>
  <c r="F148" i="10"/>
  <c r="G148" i="10"/>
  <c r="H148" i="10"/>
  <c r="F149" i="10"/>
  <c r="G149" i="10"/>
  <c r="H149" i="10"/>
  <c r="F150" i="10"/>
  <c r="G150" i="10"/>
  <c r="H150" i="10"/>
  <c r="F151" i="10"/>
  <c r="G151" i="10"/>
  <c r="H151" i="10"/>
  <c r="F152" i="10"/>
  <c r="G152" i="10"/>
  <c r="H152" i="10"/>
  <c r="F153" i="10"/>
  <c r="G153" i="10"/>
  <c r="H153" i="10"/>
  <c r="F154" i="10"/>
  <c r="G154" i="10"/>
  <c r="H154" i="10"/>
  <c r="F155" i="10"/>
  <c r="G155" i="10"/>
  <c r="H155" i="10"/>
  <c r="F156" i="10"/>
  <c r="G156" i="10"/>
  <c r="H156" i="10"/>
  <c r="F157" i="10"/>
  <c r="G157" i="10"/>
  <c r="H157" i="10"/>
  <c r="F158" i="10"/>
  <c r="G158" i="10"/>
  <c r="H158" i="10"/>
  <c r="F159" i="10"/>
  <c r="G159" i="10"/>
  <c r="H159" i="10"/>
  <c r="F160" i="10"/>
  <c r="G160" i="10"/>
  <c r="H160" i="10"/>
  <c r="F161" i="10"/>
  <c r="G161" i="10"/>
  <c r="H161" i="10"/>
  <c r="F162" i="10"/>
  <c r="G162" i="10"/>
  <c r="H162" i="10"/>
  <c r="F163" i="10"/>
  <c r="G163" i="10"/>
  <c r="H163" i="10"/>
  <c r="F164" i="10"/>
  <c r="G164" i="10"/>
  <c r="H164" i="10"/>
  <c r="F165" i="10"/>
  <c r="G165" i="10"/>
  <c r="H165" i="10"/>
  <c r="F166" i="10"/>
  <c r="G166" i="10"/>
  <c r="H166" i="10"/>
  <c r="F167" i="10"/>
  <c r="G167" i="10"/>
  <c r="H167" i="10"/>
  <c r="F168" i="10"/>
  <c r="G168" i="10"/>
  <c r="H168" i="10"/>
  <c r="F169" i="10"/>
  <c r="G169" i="10"/>
  <c r="H169" i="10"/>
  <c r="F170" i="10"/>
  <c r="G170" i="10"/>
  <c r="H170" i="10"/>
  <c r="F171" i="10"/>
  <c r="G171" i="10"/>
  <c r="H171" i="10"/>
  <c r="F172" i="10"/>
  <c r="G172" i="10"/>
  <c r="H172" i="10"/>
  <c r="F173" i="10"/>
  <c r="G173" i="10"/>
  <c r="H173" i="10"/>
  <c r="F174" i="10"/>
  <c r="G174" i="10"/>
  <c r="H174" i="10"/>
  <c r="F175" i="10"/>
  <c r="G175" i="10"/>
  <c r="H175" i="10"/>
  <c r="F176" i="10"/>
  <c r="G176" i="10"/>
  <c r="H176" i="10"/>
  <c r="F177" i="10"/>
  <c r="G177" i="10"/>
  <c r="H177" i="10"/>
  <c r="F178" i="10"/>
  <c r="G178" i="10"/>
  <c r="H178" i="10"/>
  <c r="F179" i="10"/>
  <c r="G179" i="10"/>
  <c r="H179" i="10"/>
  <c r="F180" i="10"/>
  <c r="G180" i="10"/>
  <c r="H180" i="10"/>
  <c r="F181" i="10"/>
  <c r="G181" i="10"/>
  <c r="H181" i="10"/>
  <c r="F182" i="10"/>
  <c r="G182" i="10"/>
  <c r="H182" i="10"/>
  <c r="F183" i="10"/>
  <c r="G183" i="10"/>
  <c r="H183" i="10"/>
  <c r="F184" i="10"/>
  <c r="G184" i="10"/>
  <c r="H184" i="10"/>
  <c r="F185" i="10"/>
  <c r="G185" i="10"/>
  <c r="H185" i="10"/>
  <c r="F186" i="10"/>
  <c r="G186" i="10"/>
  <c r="H186" i="10"/>
  <c r="F187" i="10"/>
  <c r="G187" i="10"/>
  <c r="H187" i="10"/>
  <c r="F188" i="10"/>
  <c r="G188" i="10"/>
  <c r="H188" i="10"/>
  <c r="F189" i="10"/>
  <c r="G189" i="10"/>
  <c r="H189" i="10"/>
  <c r="F190" i="10"/>
  <c r="G190" i="10"/>
  <c r="H190" i="10"/>
  <c r="F191" i="10"/>
  <c r="G191" i="10"/>
  <c r="H191" i="10"/>
  <c r="F192" i="10"/>
  <c r="G192" i="10"/>
  <c r="H192" i="10"/>
  <c r="F193" i="10"/>
  <c r="G193" i="10"/>
  <c r="H193" i="10"/>
  <c r="F194" i="10"/>
  <c r="G194" i="10"/>
  <c r="H194" i="10"/>
  <c r="F195" i="10"/>
  <c r="G195" i="10"/>
  <c r="H195" i="10"/>
  <c r="F196" i="10"/>
  <c r="G196" i="10"/>
  <c r="H196" i="10"/>
  <c r="F197" i="10"/>
  <c r="G197" i="10"/>
  <c r="H197" i="10"/>
  <c r="F198" i="10"/>
  <c r="G198" i="10"/>
  <c r="H198" i="10"/>
  <c r="F199" i="10"/>
  <c r="G199" i="10"/>
  <c r="H199" i="10"/>
  <c r="F200" i="10"/>
  <c r="G200" i="10"/>
  <c r="H200" i="10"/>
  <c r="F201" i="10"/>
  <c r="G201" i="10"/>
  <c r="H201" i="10"/>
  <c r="F202" i="10"/>
  <c r="G202" i="10"/>
  <c r="H202" i="10"/>
  <c r="F203" i="10"/>
  <c r="G203" i="10"/>
  <c r="H203" i="10"/>
  <c r="F204" i="10"/>
  <c r="G204" i="10"/>
  <c r="H204" i="10"/>
  <c r="F205" i="10"/>
  <c r="G205" i="10"/>
  <c r="H205" i="10"/>
  <c r="F206" i="10"/>
  <c r="G206" i="10"/>
  <c r="H206" i="10"/>
  <c r="F207" i="10"/>
  <c r="G207" i="10"/>
  <c r="H207" i="10"/>
  <c r="F208" i="10"/>
  <c r="G208" i="10"/>
  <c r="H208" i="10"/>
  <c r="F209" i="10"/>
  <c r="G209" i="10"/>
  <c r="H209" i="10"/>
  <c r="F210" i="10"/>
  <c r="G210" i="10"/>
  <c r="H210" i="10"/>
  <c r="F211" i="10"/>
  <c r="G211" i="10"/>
  <c r="H211" i="10"/>
  <c r="F212" i="10"/>
  <c r="G212" i="10"/>
  <c r="H212" i="10"/>
  <c r="F213" i="10"/>
  <c r="G213" i="10"/>
  <c r="H213" i="10"/>
  <c r="F214" i="10"/>
  <c r="G214" i="10"/>
  <c r="H214" i="10"/>
  <c r="F215" i="10"/>
  <c r="G215" i="10"/>
  <c r="H215" i="10"/>
  <c r="F216" i="10"/>
  <c r="G216" i="10"/>
  <c r="H216" i="10"/>
  <c r="F217" i="10"/>
  <c r="G217" i="10"/>
  <c r="H217" i="10"/>
  <c r="F218" i="10"/>
  <c r="G218" i="10"/>
  <c r="H218" i="10"/>
  <c r="F219" i="10"/>
  <c r="G219" i="10"/>
  <c r="H219" i="10"/>
  <c r="F220" i="10"/>
  <c r="G220" i="10"/>
  <c r="H220" i="10"/>
  <c r="F221" i="10"/>
  <c r="G221" i="10"/>
  <c r="H221" i="10"/>
  <c r="F222" i="10"/>
  <c r="G222" i="10"/>
  <c r="H222" i="10"/>
  <c r="F223" i="10"/>
  <c r="G223" i="10"/>
  <c r="H223" i="10"/>
  <c r="F224" i="10"/>
  <c r="G224" i="10"/>
  <c r="H224" i="10"/>
  <c r="F225" i="10"/>
  <c r="G225" i="10"/>
  <c r="H225" i="10"/>
  <c r="F226" i="10"/>
  <c r="G226" i="10"/>
  <c r="H226" i="10"/>
  <c r="F227" i="10"/>
  <c r="G227" i="10"/>
  <c r="H227" i="10"/>
  <c r="F228" i="10"/>
  <c r="G228" i="10"/>
  <c r="H228" i="10"/>
  <c r="F229" i="10"/>
  <c r="G229" i="10"/>
  <c r="H229" i="10"/>
  <c r="F230" i="10"/>
  <c r="G230" i="10"/>
  <c r="H230" i="10"/>
  <c r="F231" i="10"/>
  <c r="G231" i="10"/>
  <c r="H231" i="10"/>
  <c r="F232" i="10"/>
  <c r="G232" i="10"/>
  <c r="H232" i="10"/>
  <c r="F233" i="10"/>
  <c r="G233" i="10"/>
  <c r="H233" i="10"/>
  <c r="F234" i="10"/>
  <c r="G234" i="10"/>
  <c r="H234" i="10"/>
  <c r="F235" i="10"/>
  <c r="G235" i="10"/>
  <c r="H235" i="10"/>
  <c r="F236" i="10"/>
  <c r="G236" i="10"/>
  <c r="H236" i="10"/>
  <c r="F237" i="10"/>
  <c r="G237" i="10"/>
  <c r="H237" i="10"/>
  <c r="F238" i="10"/>
  <c r="G238" i="10"/>
  <c r="H238" i="10"/>
  <c r="F239" i="10"/>
  <c r="G239" i="10"/>
  <c r="H239" i="10"/>
  <c r="F240" i="10"/>
  <c r="G240" i="10"/>
  <c r="H240" i="10"/>
  <c r="F241" i="10"/>
  <c r="G241" i="10"/>
  <c r="H241" i="10"/>
  <c r="F242" i="10"/>
  <c r="G242" i="10"/>
  <c r="H242" i="10"/>
  <c r="F243" i="10"/>
  <c r="G243" i="10"/>
  <c r="H243" i="10"/>
  <c r="F244" i="10"/>
  <c r="G244" i="10"/>
  <c r="H244" i="10"/>
  <c r="F245" i="10"/>
  <c r="G245" i="10"/>
  <c r="H245" i="10"/>
  <c r="F246" i="10"/>
  <c r="G246" i="10"/>
  <c r="H246" i="10"/>
  <c r="F247" i="10"/>
  <c r="G247" i="10"/>
  <c r="H247" i="10"/>
  <c r="F248" i="10"/>
  <c r="G248" i="10"/>
  <c r="H248" i="10"/>
  <c r="F249" i="10"/>
  <c r="G249" i="10"/>
  <c r="H249" i="10"/>
  <c r="F250" i="10"/>
  <c r="G250" i="10"/>
  <c r="H250" i="10"/>
  <c r="F251" i="10"/>
  <c r="G251" i="10"/>
  <c r="H251" i="10"/>
  <c r="F252" i="10"/>
  <c r="G252" i="10"/>
  <c r="H252" i="10"/>
  <c r="F253" i="10"/>
  <c r="G253" i="10"/>
  <c r="H253" i="10"/>
  <c r="F254" i="10"/>
  <c r="G254" i="10"/>
  <c r="H254" i="10"/>
  <c r="F255" i="10"/>
  <c r="G255" i="10"/>
  <c r="H255" i="10"/>
  <c r="F256" i="10"/>
  <c r="G256" i="10"/>
  <c r="H256" i="10"/>
  <c r="F257" i="10"/>
  <c r="G257" i="10"/>
  <c r="H257" i="10"/>
  <c r="F258" i="10"/>
  <c r="G258" i="10"/>
  <c r="H258" i="10"/>
  <c r="F259" i="10"/>
  <c r="G259" i="10"/>
  <c r="H259" i="10"/>
  <c r="F260" i="10"/>
  <c r="G260" i="10"/>
  <c r="H260" i="10"/>
  <c r="F261" i="10"/>
  <c r="G261" i="10"/>
  <c r="H261" i="10"/>
  <c r="F262" i="10"/>
  <c r="G262" i="10"/>
  <c r="H262" i="10"/>
  <c r="F263" i="10"/>
  <c r="G263" i="10"/>
  <c r="H263" i="10"/>
  <c r="F264" i="10"/>
  <c r="G264" i="10"/>
  <c r="H264" i="10"/>
  <c r="F265" i="10"/>
  <c r="G265" i="10"/>
  <c r="H265" i="10"/>
  <c r="F266" i="10"/>
  <c r="G266" i="10"/>
  <c r="H266" i="10"/>
  <c r="F267" i="10"/>
  <c r="G267" i="10"/>
  <c r="H267" i="10"/>
  <c r="F268" i="10"/>
  <c r="G268" i="10"/>
  <c r="H268" i="10"/>
  <c r="F269" i="10"/>
  <c r="G269" i="10"/>
  <c r="H269" i="10"/>
  <c r="F270" i="10"/>
  <c r="G270" i="10"/>
  <c r="H270" i="10"/>
  <c r="F271" i="10"/>
  <c r="G271" i="10"/>
  <c r="H271" i="10"/>
  <c r="F272" i="10"/>
  <c r="G272" i="10"/>
  <c r="H272" i="10"/>
  <c r="F273" i="10"/>
  <c r="G273" i="10"/>
  <c r="H273" i="10"/>
  <c r="F274" i="10"/>
  <c r="G274" i="10"/>
  <c r="H274" i="10"/>
  <c r="F275" i="10"/>
  <c r="G275" i="10"/>
  <c r="H275" i="10"/>
  <c r="F276" i="10"/>
  <c r="G276" i="10"/>
  <c r="H276" i="10"/>
  <c r="F277" i="10"/>
  <c r="G277" i="10"/>
  <c r="H277" i="10"/>
  <c r="F278" i="10"/>
  <c r="G278" i="10"/>
  <c r="H278" i="10"/>
  <c r="F279" i="10"/>
  <c r="G279" i="10"/>
  <c r="H279" i="10"/>
  <c r="F280" i="10"/>
  <c r="G280" i="10"/>
  <c r="H280" i="10"/>
  <c r="F281" i="10"/>
  <c r="G281" i="10"/>
  <c r="H281" i="10"/>
  <c r="F282" i="10"/>
  <c r="G282" i="10"/>
  <c r="H282" i="10"/>
  <c r="F283" i="10"/>
  <c r="G283" i="10"/>
  <c r="H283" i="10"/>
  <c r="F284" i="10"/>
  <c r="G284" i="10"/>
  <c r="H284" i="10"/>
  <c r="F285" i="10"/>
  <c r="G285" i="10"/>
  <c r="H285" i="10"/>
  <c r="F286" i="10"/>
  <c r="G286" i="10"/>
  <c r="H286" i="10"/>
  <c r="F287" i="10"/>
  <c r="G287" i="10"/>
  <c r="H287" i="10"/>
  <c r="F288" i="10"/>
  <c r="G288" i="10"/>
  <c r="H288" i="10"/>
  <c r="F289" i="10"/>
  <c r="G289" i="10"/>
  <c r="H289" i="10"/>
  <c r="F290" i="10"/>
  <c r="G290" i="10"/>
  <c r="H290" i="10"/>
  <c r="F291" i="10"/>
  <c r="G291" i="10"/>
  <c r="H291" i="10"/>
  <c r="F292" i="10"/>
  <c r="G292" i="10"/>
  <c r="H292" i="10"/>
  <c r="F293" i="10"/>
  <c r="G293" i="10"/>
  <c r="H293" i="10"/>
  <c r="F294" i="10"/>
  <c r="G294" i="10"/>
  <c r="H294" i="10"/>
  <c r="F295" i="10"/>
  <c r="G295" i="10"/>
  <c r="H295" i="10"/>
  <c r="F296" i="10"/>
  <c r="G296" i="10"/>
  <c r="H296" i="10"/>
  <c r="F297" i="10"/>
  <c r="G297" i="10"/>
  <c r="H297" i="10"/>
  <c r="F298" i="10"/>
  <c r="G298" i="10"/>
  <c r="H298" i="10"/>
  <c r="F299" i="10"/>
  <c r="G299" i="10"/>
  <c r="H299" i="10"/>
  <c r="F300" i="10"/>
  <c r="G300" i="10"/>
  <c r="H300" i="10"/>
  <c r="F301" i="10"/>
  <c r="G301" i="10"/>
  <c r="H301" i="10"/>
  <c r="F302" i="10"/>
  <c r="G302" i="10"/>
  <c r="H302" i="10"/>
  <c r="F303" i="10"/>
  <c r="G303" i="10"/>
  <c r="H303" i="10"/>
  <c r="F304" i="10"/>
  <c r="G304" i="10"/>
  <c r="H304" i="10"/>
  <c r="F305" i="10"/>
  <c r="G305" i="10"/>
  <c r="H305" i="10"/>
  <c r="F306" i="10"/>
  <c r="G306" i="10"/>
  <c r="H306" i="10"/>
  <c r="F307" i="10"/>
  <c r="G307" i="10"/>
  <c r="H307" i="10"/>
  <c r="F308" i="10"/>
  <c r="G308" i="10"/>
  <c r="H308" i="10"/>
  <c r="F309" i="10"/>
  <c r="G309" i="10"/>
  <c r="H309" i="10"/>
  <c r="F310" i="10"/>
  <c r="G310" i="10"/>
  <c r="H310" i="10"/>
  <c r="F311" i="10"/>
  <c r="G311" i="10"/>
  <c r="H311" i="10"/>
  <c r="F312" i="10"/>
  <c r="G312" i="10"/>
  <c r="H312" i="10"/>
  <c r="F313" i="10"/>
  <c r="G313" i="10"/>
  <c r="H313" i="10"/>
  <c r="F314" i="10"/>
  <c r="G314" i="10"/>
  <c r="H314" i="10"/>
  <c r="F315" i="10"/>
  <c r="G315" i="10"/>
  <c r="H315" i="10"/>
  <c r="F316" i="10"/>
  <c r="G316" i="10"/>
  <c r="H316" i="10"/>
  <c r="F317" i="10"/>
  <c r="G317" i="10"/>
  <c r="H317" i="10"/>
  <c r="F318" i="10"/>
  <c r="G318" i="10"/>
  <c r="H318" i="10"/>
  <c r="F319" i="10"/>
  <c r="G319" i="10"/>
  <c r="H319" i="10"/>
  <c r="F320" i="10"/>
  <c r="G320" i="10"/>
  <c r="H320" i="10"/>
  <c r="F321" i="10"/>
  <c r="G321" i="10"/>
  <c r="H321" i="10"/>
  <c r="F322" i="10"/>
  <c r="G322" i="10"/>
  <c r="H322" i="10"/>
  <c r="F323" i="10"/>
  <c r="G323" i="10"/>
  <c r="H323" i="10"/>
  <c r="F324" i="10"/>
  <c r="G324" i="10"/>
  <c r="H324" i="10"/>
  <c r="F325" i="10"/>
  <c r="G325" i="10"/>
  <c r="H325" i="10"/>
  <c r="F326" i="10"/>
  <c r="G326" i="10"/>
  <c r="H326" i="10"/>
  <c r="F327" i="10"/>
  <c r="G327" i="10"/>
  <c r="H327" i="10"/>
  <c r="F328" i="10"/>
  <c r="G328" i="10"/>
  <c r="H328" i="10"/>
  <c r="F329" i="10"/>
  <c r="G329" i="10"/>
  <c r="H329" i="10"/>
  <c r="F330" i="10"/>
  <c r="G330" i="10"/>
  <c r="H330" i="10"/>
  <c r="F331" i="10"/>
  <c r="G331" i="10"/>
  <c r="H331" i="10"/>
  <c r="F332" i="10"/>
  <c r="G332" i="10"/>
  <c r="H332" i="10"/>
  <c r="F333" i="10"/>
  <c r="G333" i="10"/>
  <c r="H333" i="10"/>
  <c r="F334" i="10"/>
  <c r="G334" i="10"/>
  <c r="H334" i="10"/>
  <c r="F335" i="10"/>
  <c r="G335" i="10"/>
  <c r="H335" i="10"/>
  <c r="F336" i="10"/>
  <c r="G336" i="10"/>
  <c r="H336" i="10"/>
  <c r="F337" i="10"/>
  <c r="G337" i="10"/>
  <c r="H337" i="10"/>
  <c r="F338" i="10"/>
  <c r="G338" i="10"/>
  <c r="H338" i="10"/>
  <c r="F339" i="10"/>
  <c r="G339" i="10"/>
  <c r="H339" i="10"/>
  <c r="F340" i="10"/>
  <c r="G340" i="10"/>
  <c r="H340" i="10"/>
  <c r="F341" i="10"/>
  <c r="G341" i="10"/>
  <c r="H341" i="10"/>
  <c r="F342" i="10"/>
  <c r="G342" i="10"/>
  <c r="H342" i="10"/>
  <c r="F343" i="10"/>
  <c r="G343" i="10"/>
  <c r="H343" i="10"/>
  <c r="F344" i="10"/>
  <c r="G344" i="10"/>
  <c r="H344" i="10"/>
  <c r="F345" i="10"/>
  <c r="G345" i="10"/>
  <c r="H345" i="10"/>
  <c r="F346" i="10"/>
  <c r="G346" i="10"/>
  <c r="H346" i="10"/>
  <c r="F347" i="10"/>
  <c r="G347" i="10"/>
  <c r="H347" i="10"/>
  <c r="F348" i="10"/>
  <c r="G348" i="10"/>
  <c r="H348" i="10"/>
  <c r="F349" i="10"/>
  <c r="G349" i="10"/>
  <c r="H349" i="10"/>
  <c r="F350" i="10"/>
  <c r="G350" i="10"/>
  <c r="H350" i="10"/>
  <c r="F351" i="10"/>
  <c r="G351" i="10"/>
  <c r="H351" i="10"/>
  <c r="F352" i="10"/>
  <c r="G352" i="10"/>
  <c r="H352" i="10"/>
  <c r="F353" i="10"/>
  <c r="G353" i="10"/>
  <c r="H353" i="10"/>
  <c r="F354" i="10"/>
  <c r="G354" i="10"/>
  <c r="H354" i="10"/>
  <c r="F355" i="10"/>
  <c r="G355" i="10"/>
  <c r="H355" i="10"/>
  <c r="F356" i="10"/>
  <c r="G356" i="10"/>
  <c r="H356" i="10"/>
  <c r="F357" i="10"/>
  <c r="G357" i="10"/>
  <c r="H357" i="10"/>
  <c r="F358" i="10"/>
  <c r="G358" i="10"/>
  <c r="H358" i="10"/>
  <c r="F359" i="10"/>
  <c r="G359" i="10"/>
  <c r="H359" i="10"/>
  <c r="F360" i="10"/>
  <c r="G360" i="10"/>
  <c r="H360" i="10"/>
  <c r="F361" i="10"/>
  <c r="G361" i="10"/>
  <c r="H361" i="10"/>
  <c r="F362" i="10"/>
  <c r="G362" i="10"/>
  <c r="H362" i="10"/>
  <c r="F363" i="10"/>
  <c r="G363" i="10"/>
  <c r="H363" i="10"/>
  <c r="F364" i="10"/>
  <c r="G364" i="10"/>
  <c r="H364" i="10"/>
  <c r="F365" i="10"/>
  <c r="G365" i="10"/>
  <c r="H365" i="10"/>
  <c r="F366" i="10"/>
  <c r="G366" i="10"/>
  <c r="H366" i="10"/>
  <c r="F367" i="10"/>
  <c r="G367" i="10"/>
  <c r="H367" i="10"/>
  <c r="F368" i="10"/>
  <c r="G368" i="10"/>
  <c r="H368" i="10"/>
  <c r="F369" i="10"/>
  <c r="G369" i="10"/>
  <c r="H369" i="10"/>
  <c r="F370" i="10"/>
  <c r="G370" i="10"/>
  <c r="H370" i="10"/>
  <c r="F371" i="10"/>
  <c r="G371" i="10"/>
  <c r="H371" i="10"/>
  <c r="F372" i="10"/>
  <c r="G372" i="10"/>
  <c r="H372" i="10"/>
  <c r="F373" i="10"/>
  <c r="G373" i="10"/>
  <c r="H373" i="10"/>
  <c r="F374" i="10"/>
  <c r="G374" i="10"/>
  <c r="H374" i="10"/>
  <c r="F375" i="10"/>
  <c r="G375" i="10"/>
  <c r="H375" i="10"/>
  <c r="F376" i="10"/>
  <c r="G376" i="10"/>
  <c r="H376" i="10"/>
  <c r="F377" i="10"/>
  <c r="G377" i="10"/>
  <c r="H377" i="10"/>
  <c r="F378" i="10"/>
  <c r="G378" i="10"/>
  <c r="H378" i="10"/>
  <c r="F379" i="10"/>
  <c r="G379" i="10"/>
  <c r="H379" i="10"/>
  <c r="F380" i="10"/>
  <c r="G380" i="10"/>
  <c r="H380" i="10"/>
  <c r="F381" i="10"/>
  <c r="G381" i="10"/>
  <c r="H381" i="10"/>
  <c r="F382" i="10"/>
  <c r="G382" i="10"/>
  <c r="H382" i="10"/>
  <c r="F383" i="10"/>
  <c r="G383" i="10"/>
  <c r="H383" i="10"/>
  <c r="F384" i="10"/>
  <c r="G384" i="10"/>
  <c r="H384" i="10"/>
  <c r="F385" i="10"/>
  <c r="G385" i="10"/>
  <c r="H385" i="10"/>
  <c r="F386" i="10"/>
  <c r="G386" i="10"/>
  <c r="H386" i="10"/>
  <c r="F387" i="10"/>
  <c r="G387" i="10"/>
  <c r="H387" i="10"/>
  <c r="F388" i="10"/>
  <c r="G388" i="10"/>
  <c r="H388" i="10"/>
  <c r="F389" i="10"/>
  <c r="G389" i="10"/>
  <c r="H389" i="10"/>
  <c r="F390" i="10"/>
  <c r="G390" i="10"/>
  <c r="H390" i="10"/>
  <c r="F391" i="10"/>
  <c r="G391" i="10"/>
  <c r="H391" i="10"/>
  <c r="F392" i="10"/>
  <c r="G392" i="10"/>
  <c r="H392" i="10"/>
  <c r="F393" i="10"/>
  <c r="G393" i="10"/>
  <c r="H393" i="10"/>
  <c r="F394" i="10"/>
  <c r="G394" i="10"/>
  <c r="H394" i="10"/>
  <c r="F395" i="10"/>
  <c r="G395" i="10"/>
  <c r="H395" i="10"/>
  <c r="F396" i="10"/>
  <c r="G396" i="10"/>
  <c r="H396" i="10"/>
  <c r="F397" i="10"/>
  <c r="G397" i="10"/>
  <c r="H397" i="10"/>
  <c r="F398" i="10"/>
  <c r="G398" i="10"/>
  <c r="H398" i="10"/>
  <c r="F399" i="10"/>
  <c r="G399" i="10"/>
  <c r="H399" i="10"/>
  <c r="F400" i="10"/>
  <c r="G400" i="10"/>
  <c r="H400" i="10"/>
  <c r="F401" i="10"/>
  <c r="G401" i="10"/>
  <c r="H401" i="10"/>
  <c r="F402" i="10"/>
  <c r="G402" i="10"/>
  <c r="H402" i="10"/>
  <c r="F403" i="10"/>
  <c r="G403" i="10"/>
  <c r="H403" i="10"/>
  <c r="F404" i="10"/>
  <c r="G404" i="10"/>
  <c r="H404" i="10"/>
  <c r="F405" i="10"/>
  <c r="G405" i="10"/>
  <c r="H405" i="10"/>
  <c r="F406" i="10"/>
  <c r="G406" i="10"/>
  <c r="H406" i="10"/>
  <c r="F407" i="10"/>
  <c r="G407" i="10"/>
  <c r="H407" i="10"/>
  <c r="F408" i="10"/>
  <c r="G408" i="10"/>
  <c r="H408" i="10"/>
  <c r="F409" i="10"/>
  <c r="G409" i="10"/>
  <c r="H409" i="10"/>
  <c r="F410" i="10"/>
  <c r="G410" i="10"/>
  <c r="H410" i="10"/>
  <c r="F411" i="10"/>
  <c r="G411" i="10"/>
  <c r="H411" i="10"/>
  <c r="F412" i="10"/>
  <c r="G412" i="10"/>
  <c r="H412" i="10"/>
  <c r="F413" i="10"/>
  <c r="G413" i="10"/>
  <c r="H413" i="10"/>
  <c r="F414" i="10"/>
  <c r="G414" i="10"/>
  <c r="H414" i="10"/>
  <c r="F415" i="10"/>
  <c r="G415" i="10"/>
  <c r="H415" i="10"/>
  <c r="F416" i="10"/>
  <c r="G416" i="10"/>
  <c r="H416" i="10"/>
  <c r="F417" i="10"/>
  <c r="G417" i="10"/>
  <c r="H417" i="10"/>
  <c r="F418" i="10"/>
  <c r="G418" i="10"/>
  <c r="H418" i="10"/>
  <c r="F419" i="10"/>
  <c r="G419" i="10"/>
  <c r="H419" i="10"/>
  <c r="F420" i="10"/>
  <c r="G420" i="10"/>
  <c r="H420" i="10"/>
  <c r="F421" i="10"/>
  <c r="G421" i="10"/>
  <c r="H421" i="10"/>
  <c r="F422" i="10"/>
  <c r="G422" i="10"/>
  <c r="H422" i="10"/>
  <c r="F423" i="10"/>
  <c r="G423" i="10"/>
  <c r="H423" i="10"/>
  <c r="Z702" i="2" l="1"/>
  <c r="Z703" i="2"/>
  <c r="Z705" i="2"/>
  <c r="Z706" i="2"/>
  <c r="Z707" i="2"/>
  <c r="Z708" i="2"/>
  <c r="Z709" i="2"/>
  <c r="Z710" i="2"/>
  <c r="Z711" i="2"/>
  <c r="Z712" i="2"/>
  <c r="Z713" i="2"/>
  <c r="Z714" i="2"/>
  <c r="Z715" i="2"/>
  <c r="Z716" i="2"/>
  <c r="Z717" i="2"/>
  <c r="Z718" i="2"/>
  <c r="Z719" i="2"/>
  <c r="Z720" i="2"/>
  <c r="Z721" i="2"/>
  <c r="Z722" i="2"/>
  <c r="Z724" i="2"/>
  <c r="Z725" i="2"/>
  <c r="Z726" i="2"/>
  <c r="Z727" i="2"/>
  <c r="Z728" i="2"/>
  <c r="Z729" i="2"/>
  <c r="Z730" i="2"/>
  <c r="Z731" i="2"/>
  <c r="Z732" i="2"/>
  <c r="Z733" i="2"/>
  <c r="Z734" i="2"/>
  <c r="Z735" i="2"/>
  <c r="Z736" i="2"/>
  <c r="Z737" i="2"/>
  <c r="Z738" i="2"/>
  <c r="Z751" i="2"/>
  <c r="Z752" i="2"/>
  <c r="Z753" i="2"/>
  <c r="Z754" i="2"/>
  <c r="Z756" i="2"/>
  <c r="Z757" i="2"/>
  <c r="Z758" i="2"/>
  <c r="Z759" i="2"/>
  <c r="Z760" i="2"/>
  <c r="Z761" i="2"/>
  <c r="Z762" i="2"/>
  <c r="Z763" i="2"/>
  <c r="Z764" i="2"/>
  <c r="Z765" i="2"/>
  <c r="Z766" i="2"/>
  <c r="Z767" i="2"/>
  <c r="Z768" i="2"/>
  <c r="Z769" i="2"/>
  <c r="Z770" i="2"/>
  <c r="Z771" i="2"/>
  <c r="Z772" i="2"/>
  <c r="Z773" i="2"/>
  <c r="Z774" i="2"/>
  <c r="Z775" i="2"/>
  <c r="Z776" i="2"/>
  <c r="Z777" i="2"/>
  <c r="Z778" i="2"/>
  <c r="Z779" i="2"/>
  <c r="Z780" i="2"/>
  <c r="Z781" i="2"/>
  <c r="Z782" i="2"/>
  <c r="Z784" i="2"/>
  <c r="Z785" i="2"/>
  <c r="Z786" i="2"/>
  <c r="Z787" i="2"/>
  <c r="Z788" i="2"/>
  <c r="Z789" i="2"/>
  <c r="Z790" i="2"/>
  <c r="Z791" i="2"/>
  <c r="Z792" i="2"/>
  <c r="Z793" i="2"/>
  <c r="Z794" i="2"/>
  <c r="Z795" i="2"/>
  <c r="Z796" i="2"/>
  <c r="Z797" i="2"/>
  <c r="W1001" i="11" l="1"/>
  <c r="F4" i="3" l="1"/>
  <c r="G4" i="3"/>
  <c r="H4" i="3"/>
  <c r="F5" i="3"/>
  <c r="G5" i="3"/>
  <c r="H5" i="3"/>
  <c r="F6" i="3"/>
  <c r="G6" i="3"/>
  <c r="H6" i="3"/>
  <c r="F7" i="3"/>
  <c r="G7" i="3"/>
  <c r="H7" i="3"/>
  <c r="F8" i="3"/>
  <c r="G8" i="3"/>
  <c r="H8" i="3"/>
  <c r="F9" i="3"/>
  <c r="G9" i="3"/>
  <c r="H9" i="3"/>
  <c r="F10" i="3"/>
  <c r="G10" i="3"/>
  <c r="H10" i="3"/>
  <c r="F11" i="3"/>
  <c r="G11" i="3"/>
  <c r="H11" i="3"/>
  <c r="F12" i="3"/>
  <c r="G12" i="3"/>
  <c r="H12" i="3"/>
  <c r="F13" i="3"/>
  <c r="G13" i="3"/>
  <c r="H13" i="3"/>
  <c r="F14" i="3"/>
  <c r="G14" i="3"/>
  <c r="H14" i="3"/>
  <c r="F15" i="3"/>
  <c r="G15" i="3"/>
  <c r="H15" i="3"/>
  <c r="F16" i="3"/>
  <c r="G16" i="3"/>
  <c r="H16" i="3"/>
  <c r="F17" i="3"/>
  <c r="G17" i="3"/>
  <c r="H17" i="3"/>
  <c r="F18" i="3"/>
  <c r="G18" i="3"/>
  <c r="H18" i="3"/>
  <c r="F19" i="3"/>
  <c r="G19" i="3"/>
  <c r="H19" i="3"/>
  <c r="F20" i="3"/>
  <c r="G20" i="3"/>
  <c r="H20" i="3"/>
  <c r="F21" i="3"/>
  <c r="G21" i="3"/>
  <c r="H21" i="3"/>
  <c r="F22" i="3"/>
  <c r="G22" i="3"/>
  <c r="H22" i="3"/>
  <c r="F23" i="3"/>
  <c r="G23" i="3"/>
  <c r="H23" i="3"/>
  <c r="F24" i="3"/>
  <c r="G24" i="3"/>
  <c r="H24" i="3"/>
  <c r="F25" i="3"/>
  <c r="G25" i="3"/>
  <c r="H25" i="3"/>
  <c r="F26" i="3"/>
  <c r="G26" i="3"/>
  <c r="H26" i="3"/>
  <c r="F27" i="3"/>
  <c r="G27" i="3"/>
  <c r="H27" i="3"/>
  <c r="F28" i="3"/>
  <c r="G28" i="3"/>
  <c r="H28" i="3"/>
  <c r="F29" i="3"/>
  <c r="G29" i="3"/>
  <c r="H29" i="3"/>
  <c r="F30" i="3"/>
  <c r="G30" i="3"/>
  <c r="H30" i="3"/>
  <c r="F31" i="3"/>
  <c r="G31" i="3"/>
  <c r="H31" i="3"/>
  <c r="F32" i="3"/>
  <c r="G32" i="3"/>
  <c r="H32" i="3"/>
  <c r="F33" i="3"/>
  <c r="G33" i="3"/>
  <c r="H33" i="3"/>
  <c r="F34" i="3"/>
  <c r="G34" i="3"/>
  <c r="H34" i="3"/>
  <c r="F35" i="3"/>
  <c r="G35" i="3"/>
  <c r="H35" i="3"/>
  <c r="F36" i="3"/>
  <c r="G36" i="3"/>
  <c r="H36" i="3"/>
  <c r="F37" i="3"/>
  <c r="G37" i="3"/>
  <c r="H37" i="3"/>
  <c r="F38" i="3"/>
  <c r="G38" i="3"/>
  <c r="H38" i="3"/>
  <c r="F39" i="3"/>
  <c r="G39" i="3"/>
  <c r="H39" i="3"/>
  <c r="F40" i="3"/>
  <c r="G40" i="3"/>
  <c r="H40" i="3"/>
  <c r="F41" i="3"/>
  <c r="G41" i="3"/>
  <c r="H41" i="3"/>
  <c r="F42" i="3"/>
  <c r="G42" i="3"/>
  <c r="H42" i="3"/>
  <c r="F43" i="3"/>
  <c r="G43" i="3"/>
  <c r="H43" i="3"/>
  <c r="F44" i="3"/>
  <c r="G44" i="3"/>
  <c r="H44" i="3"/>
  <c r="F45" i="3"/>
  <c r="G45" i="3"/>
  <c r="H45" i="3"/>
  <c r="F46" i="3"/>
  <c r="G46" i="3"/>
  <c r="H46" i="3"/>
  <c r="F47" i="3"/>
  <c r="G47" i="3"/>
  <c r="H47" i="3"/>
  <c r="F48" i="3"/>
  <c r="G48" i="3"/>
  <c r="H48" i="3"/>
  <c r="F49" i="3"/>
  <c r="G49" i="3"/>
  <c r="H49" i="3"/>
  <c r="F50" i="3"/>
  <c r="G50" i="3"/>
  <c r="H50" i="3"/>
  <c r="F51" i="3"/>
  <c r="G51" i="3"/>
  <c r="H51" i="3"/>
  <c r="F52" i="3"/>
  <c r="G52" i="3"/>
  <c r="H52" i="3"/>
  <c r="F53" i="3"/>
  <c r="G53" i="3"/>
  <c r="H53" i="3"/>
  <c r="F54" i="3"/>
  <c r="G54" i="3"/>
  <c r="H54" i="3"/>
  <c r="F55" i="3"/>
  <c r="G55" i="3"/>
  <c r="H55" i="3"/>
  <c r="F56" i="3"/>
  <c r="G56" i="3"/>
  <c r="H56" i="3"/>
  <c r="F57" i="3"/>
  <c r="G57" i="3"/>
  <c r="H57" i="3"/>
  <c r="F58" i="3"/>
  <c r="G58" i="3"/>
  <c r="H58" i="3"/>
  <c r="F59" i="3"/>
  <c r="G59" i="3"/>
  <c r="H59" i="3"/>
  <c r="F60" i="3"/>
  <c r="G60" i="3"/>
  <c r="H60" i="3"/>
  <c r="F61" i="3"/>
  <c r="G61" i="3"/>
  <c r="H61" i="3"/>
  <c r="F62" i="3"/>
  <c r="G62" i="3"/>
  <c r="H62" i="3"/>
  <c r="F63" i="3"/>
  <c r="G63" i="3"/>
  <c r="H63" i="3"/>
  <c r="F64" i="3"/>
  <c r="G64" i="3"/>
  <c r="H64" i="3"/>
  <c r="G51" i="13" l="1"/>
  <c r="G52" i="13"/>
  <c r="E9" i="13" l="1"/>
  <c r="F9" i="13"/>
  <c r="G9" i="13"/>
  <c r="H9" i="13"/>
  <c r="J9" i="13"/>
  <c r="K9" i="13"/>
  <c r="E10" i="4"/>
  <c r="H10" i="4"/>
  <c r="C11" i="8"/>
  <c r="F2" i="4"/>
  <c r="F34" i="4" l="1"/>
  <c r="F38" i="4"/>
  <c r="F27" i="4"/>
  <c r="F23" i="4"/>
  <c r="I9" i="13"/>
  <c r="L9" i="13" s="1"/>
  <c r="F10" i="4"/>
  <c r="G10" i="4" s="1"/>
  <c r="J10" i="4" s="1"/>
  <c r="F31" i="4"/>
  <c r="F4" i="4"/>
  <c r="F47" i="4"/>
  <c r="F4" i="2"/>
  <c r="Z4" i="2"/>
  <c r="AA4" i="2"/>
  <c r="F44" i="4" l="1"/>
  <c r="F62" i="4"/>
  <c r="G62" i="4" s="1"/>
  <c r="J62" i="4" s="1"/>
  <c r="S85" i="11"/>
  <c r="S101" i="11"/>
  <c r="S102" i="11"/>
  <c r="S113" i="11"/>
  <c r="S129" i="11"/>
  <c r="S145" i="11"/>
  <c r="S161" i="11"/>
  <c r="S171" i="11"/>
  <c r="S172" i="11"/>
  <c r="S173" i="11"/>
  <c r="S185" i="11"/>
  <c r="S201" i="11"/>
  <c r="S217" i="11"/>
  <c r="S233" i="11"/>
  <c r="S249" i="11"/>
  <c r="S265" i="11"/>
  <c r="S281" i="11"/>
  <c r="S297" i="11"/>
  <c r="S313" i="11"/>
  <c r="S315" i="11"/>
  <c r="S325" i="11"/>
  <c r="S341" i="11"/>
  <c r="S357" i="11"/>
  <c r="S373" i="11"/>
  <c r="S389" i="11"/>
  <c r="S399" i="11"/>
  <c r="S400" i="11"/>
  <c r="S408" i="11"/>
  <c r="S413" i="11"/>
  <c r="S414" i="11"/>
  <c r="S415" i="11"/>
  <c r="S416" i="11"/>
  <c r="S417" i="11"/>
  <c r="S418" i="11"/>
  <c r="S419" i="11"/>
  <c r="S420" i="11"/>
  <c r="S421" i="11"/>
  <c r="S422" i="11"/>
  <c r="S423" i="11"/>
  <c r="S424" i="11"/>
  <c r="S425" i="11"/>
  <c r="S426" i="11"/>
  <c r="S427" i="11"/>
  <c r="S428" i="11"/>
  <c r="S429" i="11"/>
  <c r="S430" i="11"/>
  <c r="S431" i="11"/>
  <c r="S433" i="11"/>
  <c r="S434" i="11"/>
  <c r="S435" i="11"/>
  <c r="S440" i="11"/>
  <c r="S451" i="11"/>
  <c r="S455" i="11"/>
  <c r="S459" i="11"/>
  <c r="S463" i="11"/>
  <c r="S467" i="11"/>
  <c r="S471" i="11"/>
  <c r="S475" i="11"/>
  <c r="S479" i="11"/>
  <c r="S483" i="11"/>
  <c r="S487" i="11"/>
  <c r="S491" i="11"/>
  <c r="S493" i="11"/>
  <c r="S494" i="11"/>
  <c r="S495" i="11"/>
  <c r="S496" i="11"/>
  <c r="S497" i="11"/>
  <c r="S498" i="11"/>
  <c r="S499" i="11"/>
  <c r="S500" i="11"/>
  <c r="S501" i="11"/>
  <c r="S502" i="11"/>
  <c r="S503" i="11"/>
  <c r="S504" i="11"/>
  <c r="S505" i="11"/>
  <c r="S506" i="11"/>
  <c r="S507" i="11"/>
  <c r="S508" i="11"/>
  <c r="S509" i="11"/>
  <c r="S510" i="11"/>
  <c r="S511" i="11"/>
  <c r="S512" i="11"/>
  <c r="S513" i="11"/>
  <c r="S514" i="11"/>
  <c r="S515" i="11"/>
  <c r="S516" i="11"/>
  <c r="S517" i="11"/>
  <c r="S518" i="11"/>
  <c r="S519" i="11"/>
  <c r="S520" i="11"/>
  <c r="S521" i="11"/>
  <c r="S522" i="11"/>
  <c r="S523" i="11"/>
  <c r="S524" i="11"/>
  <c r="S525" i="11"/>
  <c r="S526" i="11"/>
  <c r="S527" i="11"/>
  <c r="S528" i="11"/>
  <c r="S529" i="11"/>
  <c r="S530" i="11"/>
  <c r="S531" i="11"/>
  <c r="S532" i="11"/>
  <c r="S533" i="11"/>
  <c r="S534" i="11"/>
  <c r="S535" i="11"/>
  <c r="S536" i="11"/>
  <c r="S537" i="11"/>
  <c r="S538" i="11"/>
  <c r="S539" i="11"/>
  <c r="S540" i="11"/>
  <c r="S541" i="11"/>
  <c r="S542" i="11"/>
  <c r="S543" i="11"/>
  <c r="S544" i="11"/>
  <c r="S545" i="11"/>
  <c r="S546" i="11"/>
  <c r="S547" i="11"/>
  <c r="S548" i="11"/>
  <c r="S549" i="11"/>
  <c r="S550" i="11"/>
  <c r="S551" i="11"/>
  <c r="S552" i="11"/>
  <c r="S553" i="11"/>
  <c r="S554" i="11"/>
  <c r="S555" i="11"/>
  <c r="S556" i="11"/>
  <c r="S557" i="11"/>
  <c r="S558" i="11"/>
  <c r="S559" i="11"/>
  <c r="S560" i="11"/>
  <c r="S561" i="11"/>
  <c r="S562" i="11"/>
  <c r="S563" i="11"/>
  <c r="S564" i="11"/>
  <c r="S565" i="11"/>
  <c r="S566" i="11"/>
  <c r="S567" i="11"/>
  <c r="S568" i="11"/>
  <c r="S569" i="11"/>
  <c r="S570" i="11"/>
  <c r="S571" i="11"/>
  <c r="S572" i="11"/>
  <c r="S573" i="11"/>
  <c r="S574" i="11"/>
  <c r="S575" i="11"/>
  <c r="S576" i="11"/>
  <c r="S577" i="11"/>
  <c r="S578" i="11"/>
  <c r="S579" i="11"/>
  <c r="S580" i="11"/>
  <c r="S581" i="11"/>
  <c r="S582" i="11"/>
  <c r="S583" i="11"/>
  <c r="S584" i="11"/>
  <c r="S585" i="11"/>
  <c r="S586" i="11"/>
  <c r="S587" i="11"/>
  <c r="S588" i="11"/>
  <c r="S589" i="11"/>
  <c r="S590" i="11"/>
  <c r="S591" i="11"/>
  <c r="S592" i="11"/>
  <c r="S593" i="11"/>
  <c r="S594" i="11"/>
  <c r="S595" i="11"/>
  <c r="S596" i="11"/>
  <c r="S597" i="11"/>
  <c r="S598" i="11"/>
  <c r="S599" i="11"/>
  <c r="S600" i="11"/>
  <c r="S601" i="11"/>
  <c r="S602" i="11"/>
  <c r="S603" i="11"/>
  <c r="S604" i="11"/>
  <c r="S605" i="11"/>
  <c r="S606" i="11"/>
  <c r="S607" i="11"/>
  <c r="S608" i="11"/>
  <c r="S609" i="11"/>
  <c r="S610" i="11"/>
  <c r="S611" i="11"/>
  <c r="S612" i="11"/>
  <c r="S613" i="11"/>
  <c r="S614" i="11"/>
  <c r="S615" i="11"/>
  <c r="S616" i="11"/>
  <c r="S617" i="11"/>
  <c r="S618" i="11"/>
  <c r="S619" i="11"/>
  <c r="S620" i="11"/>
  <c r="S621" i="11"/>
  <c r="S622" i="11"/>
  <c r="S623" i="11"/>
  <c r="S624" i="11"/>
  <c r="S625" i="11"/>
  <c r="S626" i="11"/>
  <c r="S627" i="11"/>
  <c r="S628" i="11"/>
  <c r="S629" i="11"/>
  <c r="S630" i="11"/>
  <c r="S631" i="11"/>
  <c r="S632" i="11"/>
  <c r="S633" i="11"/>
  <c r="S634" i="11"/>
  <c r="S635" i="11"/>
  <c r="S636" i="11"/>
  <c r="S637" i="11"/>
  <c r="S638" i="11"/>
  <c r="S639" i="11"/>
  <c r="S640" i="11"/>
  <c r="S641" i="11"/>
  <c r="S642" i="11"/>
  <c r="S643" i="11"/>
  <c r="S644" i="11"/>
  <c r="S645" i="11"/>
  <c r="S646" i="11"/>
  <c r="S647" i="11"/>
  <c r="S648" i="11"/>
  <c r="S649" i="11"/>
  <c r="S650" i="11"/>
  <c r="S651" i="11"/>
  <c r="S652" i="11"/>
  <c r="S653" i="11"/>
  <c r="S654" i="11"/>
  <c r="S655" i="11"/>
  <c r="S656" i="11"/>
  <c r="S657" i="11"/>
  <c r="S658" i="11"/>
  <c r="S659" i="11"/>
  <c r="S660" i="11"/>
  <c r="S661" i="11"/>
  <c r="S662" i="11"/>
  <c r="S663" i="11"/>
  <c r="S664" i="11"/>
  <c r="S665" i="11"/>
  <c r="S666" i="11"/>
  <c r="S667" i="11"/>
  <c r="S668" i="11"/>
  <c r="S669" i="11"/>
  <c r="S670" i="11"/>
  <c r="S671" i="11"/>
  <c r="S672" i="11"/>
  <c r="S673" i="11"/>
  <c r="S674" i="11"/>
  <c r="S675" i="11"/>
  <c r="S676" i="11"/>
  <c r="S677" i="11"/>
  <c r="S678" i="11"/>
  <c r="S679" i="11"/>
  <c r="S680" i="11"/>
  <c r="S681" i="11"/>
  <c r="S682" i="11"/>
  <c r="S683" i="11"/>
  <c r="S684" i="11"/>
  <c r="S685" i="11"/>
  <c r="S686" i="11"/>
  <c r="S687" i="11"/>
  <c r="S688" i="11"/>
  <c r="S689" i="11"/>
  <c r="S690" i="11"/>
  <c r="S691" i="11"/>
  <c r="S692" i="11"/>
  <c r="S693" i="11"/>
  <c r="S694" i="11"/>
  <c r="S695" i="11"/>
  <c r="S696" i="11"/>
  <c r="S697" i="11"/>
  <c r="S698" i="11"/>
  <c r="S699" i="11"/>
  <c r="S700" i="11"/>
  <c r="S701" i="11"/>
  <c r="S702" i="11"/>
  <c r="S703" i="11"/>
  <c r="S704" i="11"/>
  <c r="S705" i="11"/>
  <c r="S706" i="11"/>
  <c r="S707" i="11"/>
  <c r="S708" i="11"/>
  <c r="S709" i="11"/>
  <c r="S710" i="11"/>
  <c r="S711" i="11"/>
  <c r="S712" i="11"/>
  <c r="S713" i="11"/>
  <c r="S714" i="11"/>
  <c r="S715" i="11"/>
  <c r="S716" i="11"/>
  <c r="S717" i="11"/>
  <c r="S718" i="11"/>
  <c r="S719" i="11"/>
  <c r="S720" i="11"/>
  <c r="S721" i="11"/>
  <c r="S722" i="11"/>
  <c r="S723" i="11"/>
  <c r="S724" i="11"/>
  <c r="S725" i="11"/>
  <c r="S726" i="11"/>
  <c r="S727" i="11"/>
  <c r="S728" i="11"/>
  <c r="S729" i="11"/>
  <c r="S730" i="11"/>
  <c r="S731" i="11"/>
  <c r="S732" i="11"/>
  <c r="S733" i="11"/>
  <c r="S734" i="11"/>
  <c r="S735" i="11"/>
  <c r="S736" i="11"/>
  <c r="S737" i="11"/>
  <c r="S738" i="11"/>
  <c r="S739" i="11"/>
  <c r="S740" i="11"/>
  <c r="S741" i="11"/>
  <c r="S742" i="11"/>
  <c r="S743" i="11"/>
  <c r="S744" i="11"/>
  <c r="S745" i="11"/>
  <c r="S746" i="11"/>
  <c r="S747" i="11"/>
  <c r="S748" i="11"/>
  <c r="S749" i="11"/>
  <c r="S750" i="11"/>
  <c r="S751" i="11"/>
  <c r="S752" i="11"/>
  <c r="S753" i="11"/>
  <c r="S754" i="11"/>
  <c r="S755" i="11"/>
  <c r="S756" i="11"/>
  <c r="S757" i="11"/>
  <c r="S758" i="11"/>
  <c r="S759" i="11"/>
  <c r="S760" i="11"/>
  <c r="S761" i="11"/>
  <c r="S762" i="11"/>
  <c r="S763" i="11"/>
  <c r="S764" i="11"/>
  <c r="S765" i="11"/>
  <c r="S766" i="11"/>
  <c r="S767" i="11"/>
  <c r="S768" i="11"/>
  <c r="S769" i="11"/>
  <c r="S770" i="11"/>
  <c r="S771" i="11"/>
  <c r="S772" i="11"/>
  <c r="S773" i="11"/>
  <c r="S774" i="11"/>
  <c r="S775" i="11"/>
  <c r="S776" i="11"/>
  <c r="S777" i="11"/>
  <c r="S778" i="11"/>
  <c r="S779" i="11"/>
  <c r="S780" i="11"/>
  <c r="S781" i="11"/>
  <c r="S782" i="11"/>
  <c r="S783" i="11"/>
  <c r="S784" i="11"/>
  <c r="S785" i="11"/>
  <c r="S786" i="11"/>
  <c r="S787" i="11"/>
  <c r="S788" i="11"/>
  <c r="S789" i="11"/>
  <c r="S790" i="11"/>
  <c r="S791" i="11"/>
  <c r="S792" i="11"/>
  <c r="S793" i="11"/>
  <c r="S794" i="11"/>
  <c r="S795" i="11"/>
  <c r="S796" i="11"/>
  <c r="S797" i="11"/>
  <c r="S798" i="11"/>
  <c r="S799" i="11"/>
  <c r="S800" i="11"/>
  <c r="S801" i="11"/>
  <c r="S802" i="11"/>
  <c r="S803" i="11"/>
  <c r="S804" i="11"/>
  <c r="S805" i="11"/>
  <c r="S806" i="11"/>
  <c r="S807" i="11"/>
  <c r="S808" i="11"/>
  <c r="S809" i="11"/>
  <c r="S810" i="11"/>
  <c r="S811" i="11"/>
  <c r="S812" i="11"/>
  <c r="S813" i="11"/>
  <c r="S814" i="11"/>
  <c r="S815" i="11"/>
  <c r="S816" i="11"/>
  <c r="S817" i="11"/>
  <c r="S818" i="11"/>
  <c r="S819" i="11"/>
  <c r="S820" i="11"/>
  <c r="S821" i="11"/>
  <c r="S822" i="11"/>
  <c r="S823" i="11"/>
  <c r="S824" i="11"/>
  <c r="S825" i="11"/>
  <c r="S826" i="11"/>
  <c r="S827" i="11"/>
  <c r="S828" i="11"/>
  <c r="S829" i="11"/>
  <c r="S830" i="11"/>
  <c r="S831" i="11"/>
  <c r="S832" i="11"/>
  <c r="S833" i="11"/>
  <c r="S834" i="11"/>
  <c r="S835" i="11"/>
  <c r="S836" i="11"/>
  <c r="S837" i="11"/>
  <c r="S838" i="11"/>
  <c r="S839" i="11"/>
  <c r="S840" i="11"/>
  <c r="S841" i="11"/>
  <c r="S842" i="11"/>
  <c r="S843" i="11"/>
  <c r="S844" i="11"/>
  <c r="S845" i="11"/>
  <c r="S846" i="11"/>
  <c r="S847" i="11"/>
  <c r="S848" i="11"/>
  <c r="S849" i="11"/>
  <c r="S850" i="11"/>
  <c r="S851" i="11"/>
  <c r="S852" i="11"/>
  <c r="S853" i="11"/>
  <c r="S854" i="11"/>
  <c r="S855" i="11"/>
  <c r="S856" i="11"/>
  <c r="S857" i="11"/>
  <c r="S858" i="11"/>
  <c r="S859" i="11"/>
  <c r="S860" i="11"/>
  <c r="S861" i="11"/>
  <c r="S862" i="11"/>
  <c r="S863" i="11"/>
  <c r="S864" i="11"/>
  <c r="S865" i="11"/>
  <c r="S866" i="11"/>
  <c r="S867" i="11"/>
  <c r="S868" i="11"/>
  <c r="S869" i="11"/>
  <c r="S870" i="11"/>
  <c r="S871" i="11"/>
  <c r="S872" i="11"/>
  <c r="S873" i="11"/>
  <c r="S874" i="11"/>
  <c r="S875" i="11"/>
  <c r="S876" i="11"/>
  <c r="S877" i="11"/>
  <c r="S878" i="11"/>
  <c r="S879" i="11"/>
  <c r="S880" i="11"/>
  <c r="S881" i="11"/>
  <c r="S882" i="11"/>
  <c r="S883" i="11"/>
  <c r="S884" i="11"/>
  <c r="S885" i="11"/>
  <c r="S886" i="11"/>
  <c r="S887" i="11"/>
  <c r="S888" i="11"/>
  <c r="S889" i="11"/>
  <c r="S890" i="11"/>
  <c r="S891" i="11"/>
  <c r="S892" i="11"/>
  <c r="S893" i="11"/>
  <c r="S894" i="11"/>
  <c r="S895" i="11"/>
  <c r="S896" i="11"/>
  <c r="S897" i="11"/>
  <c r="S898" i="11"/>
  <c r="S899" i="11"/>
  <c r="S900" i="11"/>
  <c r="S901" i="11"/>
  <c r="S902" i="11"/>
  <c r="S903" i="11"/>
  <c r="S904" i="11"/>
  <c r="S905" i="11"/>
  <c r="S906" i="11"/>
  <c r="S907" i="11"/>
  <c r="S908" i="11"/>
  <c r="S909" i="11"/>
  <c r="S910" i="11"/>
  <c r="S911" i="11"/>
  <c r="S912" i="11"/>
  <c r="S913" i="11"/>
  <c r="S914" i="11"/>
  <c r="S915" i="11"/>
  <c r="S916" i="11"/>
  <c r="S917" i="11"/>
  <c r="S918" i="11"/>
  <c r="S919" i="11"/>
  <c r="S920" i="11"/>
  <c r="S921" i="11"/>
  <c r="S922" i="11"/>
  <c r="S923" i="11"/>
  <c r="S924" i="11"/>
  <c r="S925" i="11"/>
  <c r="S926" i="11"/>
  <c r="S927" i="11"/>
  <c r="S928" i="11"/>
  <c r="S929" i="11"/>
  <c r="S930" i="11"/>
  <c r="S931" i="11"/>
  <c r="S932" i="11"/>
  <c r="S933" i="11"/>
  <c r="S934" i="11"/>
  <c r="S935" i="11"/>
  <c r="S936" i="11"/>
  <c r="S937" i="11"/>
  <c r="S938" i="11"/>
  <c r="S939" i="11"/>
  <c r="S940" i="11"/>
  <c r="S941" i="11"/>
  <c r="S942" i="11"/>
  <c r="S943" i="11"/>
  <c r="S944" i="11"/>
  <c r="S945" i="11"/>
  <c r="S946" i="11"/>
  <c r="S947" i="11"/>
  <c r="S948" i="11"/>
  <c r="S949" i="11"/>
  <c r="S950" i="11"/>
  <c r="S951" i="11"/>
  <c r="S952" i="11"/>
  <c r="S953" i="11"/>
  <c r="S954" i="11"/>
  <c r="S955" i="11"/>
  <c r="S956" i="11"/>
  <c r="S957" i="11"/>
  <c r="S958" i="11"/>
  <c r="S959" i="11"/>
  <c r="S960" i="11"/>
  <c r="S961" i="11"/>
  <c r="S962" i="11"/>
  <c r="S963" i="11"/>
  <c r="S964" i="11"/>
  <c r="S965" i="11"/>
  <c r="S966" i="11"/>
  <c r="S967" i="11"/>
  <c r="S968" i="11"/>
  <c r="S969" i="11"/>
  <c r="S970" i="11"/>
  <c r="S971" i="11"/>
  <c r="S972" i="11"/>
  <c r="S973" i="11"/>
  <c r="S974" i="11"/>
  <c r="S975" i="11"/>
  <c r="S976" i="11"/>
  <c r="S977" i="11"/>
  <c r="S978" i="11"/>
  <c r="S979" i="11"/>
  <c r="S980" i="11"/>
  <c r="S981" i="11"/>
  <c r="S982" i="11"/>
  <c r="S983" i="11"/>
  <c r="S984" i="11"/>
  <c r="S985" i="11"/>
  <c r="S986" i="11"/>
  <c r="S987" i="11"/>
  <c r="S988" i="11"/>
  <c r="S989" i="11"/>
  <c r="S990" i="11"/>
  <c r="S991" i="11"/>
  <c r="S992" i="11"/>
  <c r="S993" i="11"/>
  <c r="S994" i="11"/>
  <c r="S995" i="11"/>
  <c r="S996" i="11"/>
  <c r="S997" i="11"/>
  <c r="S998" i="11"/>
  <c r="S999" i="11"/>
  <c r="S1000" i="11"/>
  <c r="S492" i="11"/>
  <c r="S490" i="11"/>
  <c r="S489" i="11"/>
  <c r="S488" i="11"/>
  <c r="S486" i="11"/>
  <c r="S485" i="11"/>
  <c r="S484" i="11"/>
  <c r="S482" i="11"/>
  <c r="S481" i="11"/>
  <c r="S480" i="11"/>
  <c r="S478" i="11"/>
  <c r="S477" i="11"/>
  <c r="S476" i="11"/>
  <c r="S474" i="11"/>
  <c r="S473" i="11"/>
  <c r="S472" i="11"/>
  <c r="S470" i="11"/>
  <c r="S469" i="11"/>
  <c r="S468" i="11"/>
  <c r="S466" i="11"/>
  <c r="S465" i="11"/>
  <c r="S464" i="11"/>
  <c r="S462" i="11"/>
  <c r="S461" i="11"/>
  <c r="S460" i="11"/>
  <c r="S458" i="11"/>
  <c r="S457" i="11"/>
  <c r="S456" i="11"/>
  <c r="S454" i="11"/>
  <c r="S453" i="11"/>
  <c r="S452" i="11"/>
  <c r="S450" i="11"/>
  <c r="S449" i="11"/>
  <c r="S448" i="11"/>
  <c r="S447" i="11"/>
  <c r="S446" i="11"/>
  <c r="S445" i="11"/>
  <c r="S444" i="11"/>
  <c r="S443" i="11"/>
  <c r="S442" i="11"/>
  <c r="S441" i="11"/>
  <c r="S439" i="11"/>
  <c r="S438" i="11"/>
  <c r="S437" i="11"/>
  <c r="S436" i="11"/>
  <c r="S432" i="11"/>
  <c r="S412" i="11"/>
  <c r="S411" i="11"/>
  <c r="S410" i="11"/>
  <c r="S409" i="11"/>
  <c r="S407" i="11"/>
  <c r="S406" i="11"/>
  <c r="S405" i="11"/>
  <c r="S404" i="11"/>
  <c r="S403" i="11"/>
  <c r="S402" i="11"/>
  <c r="S401" i="11"/>
  <c r="S398" i="11"/>
  <c r="S397" i="11"/>
  <c r="S396" i="11"/>
  <c r="S395" i="11"/>
  <c r="S394" i="11"/>
  <c r="S393" i="11"/>
  <c r="S392" i="11"/>
  <c r="S391" i="11"/>
  <c r="S390" i="11"/>
  <c r="S388" i="11"/>
  <c r="S387" i="11"/>
  <c r="S386" i="11"/>
  <c r="S385" i="11"/>
  <c r="S384" i="11"/>
  <c r="S383" i="11"/>
  <c r="S382" i="11"/>
  <c r="S381" i="11"/>
  <c r="S380" i="11"/>
  <c r="S379" i="11"/>
  <c r="S378" i="11"/>
  <c r="S377" i="11"/>
  <c r="S376" i="11"/>
  <c r="S375" i="11"/>
  <c r="S374" i="11"/>
  <c r="S372" i="11"/>
  <c r="S371" i="11"/>
  <c r="S370" i="11"/>
  <c r="S369" i="11"/>
  <c r="S368" i="11"/>
  <c r="S367" i="11"/>
  <c r="S366" i="11"/>
  <c r="S365" i="11"/>
  <c r="S364" i="11"/>
  <c r="S363" i="11"/>
  <c r="S362" i="11"/>
  <c r="S361" i="11"/>
  <c r="S360" i="11"/>
  <c r="S359" i="11"/>
  <c r="S358" i="11"/>
  <c r="S356" i="11"/>
  <c r="S355" i="11"/>
  <c r="S354" i="11"/>
  <c r="S353" i="11"/>
  <c r="S352" i="11"/>
  <c r="S351" i="11"/>
  <c r="S350" i="11"/>
  <c r="S349" i="11"/>
  <c r="S348" i="11"/>
  <c r="S347" i="11"/>
  <c r="S346" i="11"/>
  <c r="S345" i="11"/>
  <c r="S344" i="11"/>
  <c r="S343" i="11"/>
  <c r="S342" i="11"/>
  <c r="S340" i="11"/>
  <c r="S339" i="11"/>
  <c r="S338" i="11"/>
  <c r="S337" i="11"/>
  <c r="S336" i="11"/>
  <c r="S335" i="11"/>
  <c r="S334" i="11"/>
  <c r="S333" i="11"/>
  <c r="S332" i="11"/>
  <c r="S331" i="11"/>
  <c r="S330" i="11"/>
  <c r="S329" i="11"/>
  <c r="S328" i="11"/>
  <c r="S327" i="11"/>
  <c r="S326" i="11"/>
  <c r="S324" i="11"/>
  <c r="S323" i="11"/>
  <c r="S322" i="11"/>
  <c r="S321" i="11"/>
  <c r="S320" i="11"/>
  <c r="S319" i="11"/>
  <c r="S318" i="11"/>
  <c r="S317" i="11"/>
  <c r="S316" i="11"/>
  <c r="S314" i="11"/>
  <c r="S312" i="11"/>
  <c r="S311" i="11"/>
  <c r="S310" i="11"/>
  <c r="S309" i="11"/>
  <c r="S308" i="11"/>
  <c r="S307" i="11"/>
  <c r="S306" i="11"/>
  <c r="S305" i="11"/>
  <c r="S304" i="11"/>
  <c r="S303" i="11"/>
  <c r="S302" i="11"/>
  <c r="S301" i="11"/>
  <c r="S300" i="11"/>
  <c r="S299" i="11"/>
  <c r="S298" i="11"/>
  <c r="S296" i="11"/>
  <c r="S295" i="11"/>
  <c r="S294" i="11"/>
  <c r="S293" i="11"/>
  <c r="S292" i="11"/>
  <c r="S291" i="11"/>
  <c r="S290" i="11"/>
  <c r="S289" i="11"/>
  <c r="S288" i="11"/>
  <c r="S287" i="11"/>
  <c r="S286" i="11"/>
  <c r="S285" i="11"/>
  <c r="S284" i="11"/>
  <c r="S283" i="11"/>
  <c r="S282" i="11"/>
  <c r="S280" i="11"/>
  <c r="S279" i="11"/>
  <c r="S278" i="11"/>
  <c r="S277" i="11"/>
  <c r="S276" i="11"/>
  <c r="S275" i="11"/>
  <c r="S274" i="11"/>
  <c r="S273" i="11"/>
  <c r="S272" i="11"/>
  <c r="S271" i="11"/>
  <c r="S270" i="11"/>
  <c r="S269" i="11"/>
  <c r="S268" i="11"/>
  <c r="S267" i="11"/>
  <c r="S266" i="11"/>
  <c r="S264" i="11"/>
  <c r="S263" i="11"/>
  <c r="S262" i="11"/>
  <c r="S261" i="11"/>
  <c r="S260" i="11"/>
  <c r="S259" i="11"/>
  <c r="S258" i="11"/>
  <c r="S257" i="11"/>
  <c r="S256" i="11"/>
  <c r="S255" i="11"/>
  <c r="S254" i="11"/>
  <c r="S253" i="11"/>
  <c r="S252" i="11"/>
  <c r="S251" i="11"/>
  <c r="S250" i="11"/>
  <c r="S248" i="11"/>
  <c r="S247" i="11"/>
  <c r="S246" i="11"/>
  <c r="S245" i="11"/>
  <c r="S244" i="11"/>
  <c r="S243" i="11"/>
  <c r="S242" i="11"/>
  <c r="S241" i="11"/>
  <c r="S240" i="11"/>
  <c r="S239" i="11"/>
  <c r="S238" i="11"/>
  <c r="S237" i="11"/>
  <c r="S236" i="11"/>
  <c r="S235" i="11"/>
  <c r="S234" i="11"/>
  <c r="S232" i="11"/>
  <c r="S231" i="11"/>
  <c r="S230" i="11"/>
  <c r="S229" i="11"/>
  <c r="S228" i="11"/>
  <c r="S227" i="11"/>
  <c r="S226" i="11"/>
  <c r="S225" i="11"/>
  <c r="S224" i="11"/>
  <c r="S223" i="11"/>
  <c r="S222" i="11"/>
  <c r="S221" i="11"/>
  <c r="S220" i="11"/>
  <c r="S219" i="11"/>
  <c r="S218" i="11"/>
  <c r="S216" i="11"/>
  <c r="S215" i="11"/>
  <c r="S214" i="11"/>
  <c r="S213" i="11"/>
  <c r="S212" i="11"/>
  <c r="S211" i="11"/>
  <c r="S210" i="11"/>
  <c r="S209" i="11"/>
  <c r="S208" i="11"/>
  <c r="S207" i="11"/>
  <c r="S206" i="11"/>
  <c r="S205" i="11"/>
  <c r="S204" i="11"/>
  <c r="S203" i="11"/>
  <c r="S202" i="11"/>
  <c r="S200" i="11"/>
  <c r="S199" i="11"/>
  <c r="S198" i="11"/>
  <c r="S197" i="11"/>
  <c r="S196" i="11"/>
  <c r="S195" i="11"/>
  <c r="S194" i="11"/>
  <c r="S193" i="11"/>
  <c r="S192" i="11"/>
  <c r="S191" i="11"/>
  <c r="S190" i="11"/>
  <c r="S189" i="11"/>
  <c r="S188" i="11"/>
  <c r="S187" i="11"/>
  <c r="S186" i="11"/>
  <c r="S184" i="11"/>
  <c r="S183" i="11"/>
  <c r="S182" i="11"/>
  <c r="S181" i="11"/>
  <c r="S180" i="11"/>
  <c r="S179" i="11"/>
  <c r="S178" i="11"/>
  <c r="S177" i="11"/>
  <c r="S176" i="11"/>
  <c r="S175" i="11"/>
  <c r="S174" i="11"/>
  <c r="S170" i="11"/>
  <c r="S169" i="11"/>
  <c r="S168" i="11"/>
  <c r="S167" i="11"/>
  <c r="S166" i="11"/>
  <c r="S165" i="11"/>
  <c r="S164" i="11"/>
  <c r="S163" i="11"/>
  <c r="S162" i="11"/>
  <c r="S160" i="11"/>
  <c r="S159" i="11"/>
  <c r="S158" i="11"/>
  <c r="S157" i="11"/>
  <c r="S156" i="11"/>
  <c r="S155" i="11"/>
  <c r="S154" i="11"/>
  <c r="S153" i="11"/>
  <c r="S152" i="11"/>
  <c r="S151" i="11"/>
  <c r="S150" i="11"/>
  <c r="S149" i="11"/>
  <c r="S148" i="11"/>
  <c r="S147" i="11"/>
  <c r="S146" i="11"/>
  <c r="S144" i="11"/>
  <c r="S143" i="11"/>
  <c r="S142" i="11"/>
  <c r="S141" i="11"/>
  <c r="S140" i="11"/>
  <c r="S139" i="11"/>
  <c r="S138" i="11"/>
  <c r="S137" i="11"/>
  <c r="S136" i="11"/>
  <c r="S135" i="11"/>
  <c r="S134" i="11"/>
  <c r="S133" i="11"/>
  <c r="S132" i="11"/>
  <c r="S131" i="11"/>
  <c r="S130" i="11"/>
  <c r="S128" i="11"/>
  <c r="S127" i="11"/>
  <c r="S126" i="11"/>
  <c r="S125" i="11"/>
  <c r="S124" i="11"/>
  <c r="S123" i="11"/>
  <c r="S122" i="11"/>
  <c r="S121" i="11"/>
  <c r="S120" i="11"/>
  <c r="S119" i="11"/>
  <c r="S118" i="11"/>
  <c r="S117" i="11"/>
  <c r="S116" i="11"/>
  <c r="S115" i="11"/>
  <c r="S114" i="11"/>
  <c r="S112" i="11"/>
  <c r="S111" i="11"/>
  <c r="S110" i="11"/>
  <c r="S109" i="11"/>
  <c r="S108" i="11"/>
  <c r="S107" i="11"/>
  <c r="S106" i="11"/>
  <c r="S105" i="11"/>
  <c r="S104" i="11"/>
  <c r="S103" i="11"/>
  <c r="S100" i="11"/>
  <c r="S99" i="11"/>
  <c r="S98" i="11"/>
  <c r="S97" i="11"/>
  <c r="S96" i="11"/>
  <c r="S95" i="11"/>
  <c r="S94" i="11"/>
  <c r="S93" i="11"/>
  <c r="S92" i="11"/>
  <c r="S91" i="11"/>
  <c r="S90" i="11"/>
  <c r="S89" i="11"/>
  <c r="S88" i="11"/>
  <c r="S87" i="11"/>
  <c r="S86" i="11"/>
  <c r="S84" i="11"/>
  <c r="S83" i="11"/>
  <c r="S82" i="11"/>
  <c r="S81" i="11"/>
  <c r="S80" i="11"/>
  <c r="S79" i="11"/>
  <c r="S78" i="11"/>
  <c r="S77" i="11"/>
  <c r="S76" i="11"/>
  <c r="S75" i="11"/>
  <c r="S74" i="11"/>
  <c r="S73" i="11"/>
  <c r="S72" i="11"/>
  <c r="S71" i="11"/>
  <c r="S70" i="11"/>
  <c r="S69" i="11"/>
  <c r="S68" i="11"/>
  <c r="S67" i="11"/>
  <c r="S66" i="11"/>
  <c r="S65" i="11"/>
  <c r="S64" i="11"/>
  <c r="S63" i="11"/>
  <c r="S62" i="11"/>
  <c r="S61" i="11"/>
  <c r="S60" i="11"/>
  <c r="S59" i="11"/>
  <c r="S58" i="11"/>
  <c r="S57" i="11"/>
  <c r="S56" i="11"/>
  <c r="S55" i="11"/>
  <c r="S54" i="11"/>
  <c r="S53" i="11"/>
  <c r="S52" i="11"/>
  <c r="S51" i="11"/>
  <c r="S50" i="11"/>
  <c r="S49" i="11"/>
  <c r="S48" i="11"/>
  <c r="S47" i="11"/>
  <c r="S46" i="11"/>
  <c r="S45" i="11"/>
  <c r="S44" i="11"/>
  <c r="S43" i="11"/>
  <c r="S42" i="11"/>
  <c r="S41" i="11"/>
  <c r="S40" i="11"/>
  <c r="S39" i="11"/>
  <c r="S38" i="11"/>
  <c r="S37" i="11"/>
  <c r="S36" i="11"/>
  <c r="S35" i="11"/>
  <c r="S34" i="11"/>
  <c r="S33" i="11"/>
  <c r="S32" i="11"/>
  <c r="S31" i="11"/>
  <c r="S30" i="11"/>
  <c r="S29" i="11"/>
  <c r="S28" i="11"/>
  <c r="S27" i="11"/>
  <c r="S26" i="11"/>
  <c r="S25" i="11"/>
  <c r="S24" i="11"/>
  <c r="S23" i="11"/>
  <c r="S22" i="11"/>
  <c r="S21" i="11"/>
  <c r="S20" i="11"/>
  <c r="S19" i="11"/>
  <c r="S18" i="11"/>
  <c r="S17" i="11"/>
  <c r="S16" i="11"/>
  <c r="S15" i="11"/>
  <c r="S14" i="11"/>
  <c r="S13" i="11"/>
  <c r="S12" i="11"/>
  <c r="S11" i="11"/>
  <c r="S10" i="11"/>
  <c r="S9" i="11"/>
  <c r="S8" i="11"/>
  <c r="S7" i="11"/>
  <c r="S6" i="11"/>
  <c r="S5" i="11"/>
  <c r="S4" i="11"/>
  <c r="Z548" i="10"/>
  <c r="Z552" i="10"/>
  <c r="Z556" i="10"/>
  <c r="Z560" i="10"/>
  <c r="Z564" i="10"/>
  <c r="Z568" i="10"/>
  <c r="Z572" i="10"/>
  <c r="Z576" i="10"/>
  <c r="Z580" i="10"/>
  <c r="Z584" i="10"/>
  <c r="Z588" i="10"/>
  <c r="Z592" i="10"/>
  <c r="Z596" i="10"/>
  <c r="Z600" i="10"/>
  <c r="Z604" i="10"/>
  <c r="Z608" i="10"/>
  <c r="Z612" i="10"/>
  <c r="Z616" i="10"/>
  <c r="Z620" i="10"/>
  <c r="Z624" i="10"/>
  <c r="Z628" i="10"/>
  <c r="Z632" i="10"/>
  <c r="Z636" i="10"/>
  <c r="Z640" i="10"/>
  <c r="Z644" i="10"/>
  <c r="Z648" i="10"/>
  <c r="Z652" i="10"/>
  <c r="Z656" i="10"/>
  <c r="Z660" i="10"/>
  <c r="Z664" i="10"/>
  <c r="Z668" i="10"/>
  <c r="Z672" i="10"/>
  <c r="Z676" i="10"/>
  <c r="Z680" i="10"/>
  <c r="Z684" i="10"/>
  <c r="Z688" i="10"/>
  <c r="Z692" i="10"/>
  <c r="Z696" i="10"/>
  <c r="Z700" i="10"/>
  <c r="Z704" i="10"/>
  <c r="Z708" i="10"/>
  <c r="Z712" i="10"/>
  <c r="Z716" i="10"/>
  <c r="Z720" i="10"/>
  <c r="Z724" i="10"/>
  <c r="Z728" i="10"/>
  <c r="Z732" i="10"/>
  <c r="Z736" i="10"/>
  <c r="Z740" i="10"/>
  <c r="Z744" i="10"/>
  <c r="Z748" i="10"/>
  <c r="Z752" i="10"/>
  <c r="Z756" i="10"/>
  <c r="Z760" i="10"/>
  <c r="Z764" i="10"/>
  <c r="Z768" i="10"/>
  <c r="Z772" i="10"/>
  <c r="Z776" i="10"/>
  <c r="Z780" i="10"/>
  <c r="Z784" i="10"/>
  <c r="Z788" i="10"/>
  <c r="Z792" i="10"/>
  <c r="Z796" i="10"/>
  <c r="Z799" i="10"/>
  <c r="Z800" i="10"/>
  <c r="Z801" i="10"/>
  <c r="Z802" i="10"/>
  <c r="Z803" i="10"/>
  <c r="Z804" i="10"/>
  <c r="Z805" i="10"/>
  <c r="Z806" i="10"/>
  <c r="Z807" i="10"/>
  <c r="Z808" i="10"/>
  <c r="Z809" i="10"/>
  <c r="Z810" i="10"/>
  <c r="Z811" i="10"/>
  <c r="Z812" i="10"/>
  <c r="Z813" i="10"/>
  <c r="Z814" i="10"/>
  <c r="Z815" i="10"/>
  <c r="Z816" i="10"/>
  <c r="Z817" i="10"/>
  <c r="Z818" i="10"/>
  <c r="Z819" i="10"/>
  <c r="Z820" i="10"/>
  <c r="Z821" i="10"/>
  <c r="Z822" i="10"/>
  <c r="Z823" i="10"/>
  <c r="Z824" i="10"/>
  <c r="Z825" i="10"/>
  <c r="Z826" i="10"/>
  <c r="Z827" i="10"/>
  <c r="Z828" i="10"/>
  <c r="Z829" i="10"/>
  <c r="Z830" i="10"/>
  <c r="Z831" i="10"/>
  <c r="Z832" i="10"/>
  <c r="Z833" i="10"/>
  <c r="Z834" i="10"/>
  <c r="Z835" i="10"/>
  <c r="Z836" i="10"/>
  <c r="Z837" i="10"/>
  <c r="Z838" i="10"/>
  <c r="Z839" i="10"/>
  <c r="Z840" i="10"/>
  <c r="Z841" i="10"/>
  <c r="Z842" i="10"/>
  <c r="Z843" i="10"/>
  <c r="Z844" i="10"/>
  <c r="Z845" i="10"/>
  <c r="Z846" i="10"/>
  <c r="Z847" i="10"/>
  <c r="Z848" i="10"/>
  <c r="Z849" i="10"/>
  <c r="Z850" i="10"/>
  <c r="Z851" i="10"/>
  <c r="Z852" i="10"/>
  <c r="Z853" i="10"/>
  <c r="Z854" i="10"/>
  <c r="Z855" i="10"/>
  <c r="Z856" i="10"/>
  <c r="Z857" i="10"/>
  <c r="Z858" i="10"/>
  <c r="Z859" i="10"/>
  <c r="Z860" i="10"/>
  <c r="Z861" i="10"/>
  <c r="Z862" i="10"/>
  <c r="Z863" i="10"/>
  <c r="Z864" i="10"/>
  <c r="Z865" i="10"/>
  <c r="Z866" i="10"/>
  <c r="Z867" i="10"/>
  <c r="Z868" i="10"/>
  <c r="Z869" i="10"/>
  <c r="Z870" i="10"/>
  <c r="Z871" i="10"/>
  <c r="Z872" i="10"/>
  <c r="Z873" i="10"/>
  <c r="Z874" i="10"/>
  <c r="Z875" i="10"/>
  <c r="Z876" i="10"/>
  <c r="Z877" i="10"/>
  <c r="Z878" i="10"/>
  <c r="Z879" i="10"/>
  <c r="Z880" i="10"/>
  <c r="Z881" i="10"/>
  <c r="Z882" i="10"/>
  <c r="Z883" i="10"/>
  <c r="Z884" i="10"/>
  <c r="Z885" i="10"/>
  <c r="Z886" i="10"/>
  <c r="Z887" i="10"/>
  <c r="Z888" i="10"/>
  <c r="Z889" i="10"/>
  <c r="Z890" i="10"/>
  <c r="Z891" i="10"/>
  <c r="Z892" i="10"/>
  <c r="Z893" i="10"/>
  <c r="Z894" i="10"/>
  <c r="Z895" i="10"/>
  <c r="Z896" i="10"/>
  <c r="Z897" i="10"/>
  <c r="Z898" i="10"/>
  <c r="Z899" i="10"/>
  <c r="Z900" i="10"/>
  <c r="Z901" i="10"/>
  <c r="Z902" i="10"/>
  <c r="Z903" i="10"/>
  <c r="Z904" i="10"/>
  <c r="Z905" i="10"/>
  <c r="Z906" i="10"/>
  <c r="Z907" i="10"/>
  <c r="Z908" i="10"/>
  <c r="Z909" i="10"/>
  <c r="Z910" i="10"/>
  <c r="Z911" i="10"/>
  <c r="Z912" i="10"/>
  <c r="Z913" i="10"/>
  <c r="Z914" i="10"/>
  <c r="Z915" i="10"/>
  <c r="Z916" i="10"/>
  <c r="Z917" i="10"/>
  <c r="Z918" i="10"/>
  <c r="Z919" i="10"/>
  <c r="Z920" i="10"/>
  <c r="Z921" i="10"/>
  <c r="Z922" i="10"/>
  <c r="Z923" i="10"/>
  <c r="Z924" i="10"/>
  <c r="Z925" i="10"/>
  <c r="Z926" i="10"/>
  <c r="Z927" i="10"/>
  <c r="Z928" i="10"/>
  <c r="Z929" i="10"/>
  <c r="Z930" i="10"/>
  <c r="Z931" i="10"/>
  <c r="Z932" i="10"/>
  <c r="Z933" i="10"/>
  <c r="Z934" i="10"/>
  <c r="Z935" i="10"/>
  <c r="Z936" i="10"/>
  <c r="Z937" i="10"/>
  <c r="Z938" i="10"/>
  <c r="Z939" i="10"/>
  <c r="Z940" i="10"/>
  <c r="Z941" i="10"/>
  <c r="Z942" i="10"/>
  <c r="Z943" i="10"/>
  <c r="Z944" i="10"/>
  <c r="Z945" i="10"/>
  <c r="Z946" i="10"/>
  <c r="Z947" i="10"/>
  <c r="Z948" i="10"/>
  <c r="Z949" i="10"/>
  <c r="Z950" i="10"/>
  <c r="Z951" i="10"/>
  <c r="Z952" i="10"/>
  <c r="Z953" i="10"/>
  <c r="Z954" i="10"/>
  <c r="Z955" i="10"/>
  <c r="Z956" i="10"/>
  <c r="Z957" i="10"/>
  <c r="Z958" i="10"/>
  <c r="Z959" i="10"/>
  <c r="Z960" i="10"/>
  <c r="Z961" i="10"/>
  <c r="Z962" i="10"/>
  <c r="Z963" i="10"/>
  <c r="Z964" i="10"/>
  <c r="Z965" i="10"/>
  <c r="Z966" i="10"/>
  <c r="Z967" i="10"/>
  <c r="Z968" i="10"/>
  <c r="Z969" i="10"/>
  <c r="Z970" i="10"/>
  <c r="Z971" i="10"/>
  <c r="Z972" i="10"/>
  <c r="Z973" i="10"/>
  <c r="Z974" i="10"/>
  <c r="Z975" i="10"/>
  <c r="Z976" i="10"/>
  <c r="Z977" i="10"/>
  <c r="Z978" i="10"/>
  <c r="Z979" i="10"/>
  <c r="Z980" i="10"/>
  <c r="Z981" i="10"/>
  <c r="Z982" i="10"/>
  <c r="Z983" i="10"/>
  <c r="Z984" i="10"/>
  <c r="Z985" i="10"/>
  <c r="Z986" i="10"/>
  <c r="Z987" i="10"/>
  <c r="Z988" i="10"/>
  <c r="Z989" i="10"/>
  <c r="Z990" i="10"/>
  <c r="Z991" i="10"/>
  <c r="Z992" i="10"/>
  <c r="Z993" i="10"/>
  <c r="Z994" i="10"/>
  <c r="Z995" i="10"/>
  <c r="Z996" i="10"/>
  <c r="Z997" i="10"/>
  <c r="Z998" i="10"/>
  <c r="Z999" i="10"/>
  <c r="Z1000" i="10"/>
  <c r="Y1000" i="10"/>
  <c r="Y999" i="10"/>
  <c r="Y998" i="10"/>
  <c r="Y997" i="10"/>
  <c r="Y996" i="10"/>
  <c r="Y995" i="10"/>
  <c r="Y994" i="10"/>
  <c r="Y993" i="10"/>
  <c r="Y992" i="10"/>
  <c r="Y991" i="10"/>
  <c r="Y990" i="10"/>
  <c r="Y989" i="10"/>
  <c r="Y988" i="10"/>
  <c r="Y987" i="10"/>
  <c r="Y986" i="10"/>
  <c r="Y985" i="10"/>
  <c r="Y984" i="10"/>
  <c r="Y983" i="10"/>
  <c r="Y982" i="10"/>
  <c r="Y981" i="10"/>
  <c r="Y980" i="10"/>
  <c r="Y979" i="10"/>
  <c r="Y978" i="10"/>
  <c r="Y977" i="10"/>
  <c r="Y976" i="10"/>
  <c r="Y975" i="10"/>
  <c r="Y974" i="10"/>
  <c r="Y973" i="10"/>
  <c r="Y972" i="10"/>
  <c r="Y971" i="10"/>
  <c r="Y970" i="10"/>
  <c r="Y969" i="10"/>
  <c r="Y968" i="10"/>
  <c r="Y967" i="10"/>
  <c r="Y966" i="10"/>
  <c r="Y965" i="10"/>
  <c r="Y964" i="10"/>
  <c r="Y963" i="10"/>
  <c r="Y962" i="10"/>
  <c r="Y961" i="10"/>
  <c r="Y960" i="10"/>
  <c r="Y959" i="10"/>
  <c r="Y958" i="10"/>
  <c r="Y957" i="10"/>
  <c r="Y956" i="10"/>
  <c r="Y955" i="10"/>
  <c r="Y954" i="10"/>
  <c r="Y953" i="10"/>
  <c r="Y952" i="10"/>
  <c r="Y951" i="10"/>
  <c r="Y950" i="10"/>
  <c r="Y949" i="10"/>
  <c r="Y948" i="10"/>
  <c r="Y947" i="10"/>
  <c r="Y946" i="10"/>
  <c r="Y945" i="10"/>
  <c r="Y944" i="10"/>
  <c r="Y943" i="10"/>
  <c r="Y942" i="10"/>
  <c r="Y941" i="10"/>
  <c r="Y940" i="10"/>
  <c r="Y939" i="10"/>
  <c r="Y938" i="10"/>
  <c r="Y937" i="10"/>
  <c r="Y936" i="10"/>
  <c r="Y935" i="10"/>
  <c r="Y934" i="10"/>
  <c r="Y933" i="10"/>
  <c r="Y932" i="10"/>
  <c r="Y931" i="10"/>
  <c r="Y930" i="10"/>
  <c r="Y929" i="10"/>
  <c r="Y928" i="10"/>
  <c r="Y927" i="10"/>
  <c r="Y926" i="10"/>
  <c r="Y925" i="10"/>
  <c r="Y924" i="10"/>
  <c r="Y923" i="10"/>
  <c r="Y922" i="10"/>
  <c r="Y921" i="10"/>
  <c r="Y920" i="10"/>
  <c r="Y919" i="10"/>
  <c r="Y918" i="10"/>
  <c r="Y917" i="10"/>
  <c r="Y916" i="10"/>
  <c r="Y915" i="10"/>
  <c r="Y914" i="10"/>
  <c r="Y913" i="10"/>
  <c r="Y912" i="10"/>
  <c r="Y911" i="10"/>
  <c r="Y910" i="10"/>
  <c r="Y909" i="10"/>
  <c r="Y908" i="10"/>
  <c r="Y907" i="10"/>
  <c r="Y906" i="10"/>
  <c r="Y905" i="10"/>
  <c r="Y904" i="10"/>
  <c r="Y903" i="10"/>
  <c r="Y902" i="10"/>
  <c r="Y901" i="10"/>
  <c r="Y900" i="10"/>
  <c r="Y899" i="10"/>
  <c r="Y898" i="10"/>
  <c r="Y897" i="10"/>
  <c r="Y896" i="10"/>
  <c r="Y895" i="10"/>
  <c r="Y894" i="10"/>
  <c r="Y893" i="10"/>
  <c r="Y892" i="10"/>
  <c r="Y891" i="10"/>
  <c r="Y890" i="10"/>
  <c r="Y889" i="10"/>
  <c r="Y888" i="10"/>
  <c r="Y887" i="10"/>
  <c r="Y886" i="10"/>
  <c r="Y885" i="10"/>
  <c r="Y884" i="10"/>
  <c r="Y883" i="10"/>
  <c r="Y882" i="10"/>
  <c r="Y881" i="10"/>
  <c r="Y880" i="10"/>
  <c r="Y879" i="10"/>
  <c r="Y878" i="10"/>
  <c r="Y877" i="10"/>
  <c r="Y876" i="10"/>
  <c r="Y875" i="10"/>
  <c r="Y874" i="10"/>
  <c r="Y873" i="10"/>
  <c r="Y872" i="10"/>
  <c r="Y871" i="10"/>
  <c r="Y870" i="10"/>
  <c r="Y869" i="10"/>
  <c r="Y868" i="10"/>
  <c r="Y867" i="10"/>
  <c r="Y866" i="10"/>
  <c r="Y865" i="10"/>
  <c r="Y864" i="10"/>
  <c r="Y863" i="10"/>
  <c r="Y862" i="10"/>
  <c r="Y861" i="10"/>
  <c r="Y860" i="10"/>
  <c r="Y859" i="10"/>
  <c r="Y858" i="10"/>
  <c r="Y857" i="10"/>
  <c r="Y856" i="10"/>
  <c r="Y855" i="10"/>
  <c r="Y854" i="10"/>
  <c r="Y853" i="10"/>
  <c r="Y852" i="10"/>
  <c r="Y851" i="10"/>
  <c r="Y850" i="10"/>
  <c r="Y849" i="10"/>
  <c r="Y848" i="10"/>
  <c r="Y847" i="10"/>
  <c r="Y846" i="10"/>
  <c r="Y845" i="10"/>
  <c r="Y844" i="10"/>
  <c r="Y843" i="10"/>
  <c r="Y842" i="10"/>
  <c r="Y841" i="10"/>
  <c r="Y840" i="10"/>
  <c r="Y839" i="10"/>
  <c r="Y838" i="10"/>
  <c r="Y837" i="10"/>
  <c r="Y836" i="10"/>
  <c r="Y835" i="10"/>
  <c r="Y834" i="10"/>
  <c r="Y833" i="10"/>
  <c r="Y832" i="10"/>
  <c r="Y831" i="10"/>
  <c r="Y830" i="10"/>
  <c r="Y829" i="10"/>
  <c r="Y828" i="10"/>
  <c r="Y827" i="10"/>
  <c r="Y826" i="10"/>
  <c r="Y825" i="10"/>
  <c r="Y824" i="10"/>
  <c r="Y823" i="10"/>
  <c r="Y822" i="10"/>
  <c r="Y821" i="10"/>
  <c r="Y820" i="10"/>
  <c r="Y819" i="10"/>
  <c r="Y818" i="10"/>
  <c r="Y817" i="10"/>
  <c r="Y816" i="10"/>
  <c r="Y815" i="10"/>
  <c r="Y814" i="10"/>
  <c r="Y813" i="10"/>
  <c r="Y812" i="10"/>
  <c r="Y811" i="10"/>
  <c r="Y810" i="10"/>
  <c r="Y809" i="10"/>
  <c r="Y808" i="10"/>
  <c r="Y807" i="10"/>
  <c r="Y806" i="10"/>
  <c r="Y805" i="10"/>
  <c r="Y804" i="10"/>
  <c r="Y803" i="10"/>
  <c r="Y802" i="10"/>
  <c r="Y801" i="10"/>
  <c r="Y800" i="10"/>
  <c r="Y799" i="10"/>
  <c r="Y798" i="10"/>
  <c r="Z798" i="10" s="1"/>
  <c r="Y797" i="10"/>
  <c r="Z797" i="10" s="1"/>
  <c r="Y796" i="10"/>
  <c r="Y795" i="10"/>
  <c r="Z795" i="10" s="1"/>
  <c r="Y794" i="10"/>
  <c r="Z794" i="10" s="1"/>
  <c r="Y793" i="10"/>
  <c r="Z793" i="10" s="1"/>
  <c r="Y792" i="10"/>
  <c r="Y791" i="10"/>
  <c r="Z791" i="10" s="1"/>
  <c r="Y790" i="10"/>
  <c r="Z790" i="10" s="1"/>
  <c r="Y789" i="10"/>
  <c r="Z789" i="10" s="1"/>
  <c r="Y788" i="10"/>
  <c r="Y787" i="10"/>
  <c r="Z787" i="10" s="1"/>
  <c r="Y786" i="10"/>
  <c r="Z786" i="10" s="1"/>
  <c r="Y785" i="10"/>
  <c r="Z785" i="10" s="1"/>
  <c r="Y784" i="10"/>
  <c r="Y783" i="10"/>
  <c r="Z783" i="10" s="1"/>
  <c r="Y782" i="10"/>
  <c r="Z782" i="10" s="1"/>
  <c r="Y781" i="10"/>
  <c r="Z781" i="10" s="1"/>
  <c r="Y780" i="10"/>
  <c r="Y779" i="10"/>
  <c r="Z779" i="10" s="1"/>
  <c r="Y778" i="10"/>
  <c r="Z778" i="10" s="1"/>
  <c r="Y777" i="10"/>
  <c r="Z777" i="10" s="1"/>
  <c r="Y776" i="10"/>
  <c r="Y775" i="10"/>
  <c r="Z775" i="10" s="1"/>
  <c r="Y774" i="10"/>
  <c r="Z774" i="10" s="1"/>
  <c r="Y773" i="10"/>
  <c r="Z773" i="10" s="1"/>
  <c r="Y772" i="10"/>
  <c r="Y771" i="10"/>
  <c r="Z771" i="10" s="1"/>
  <c r="Y770" i="10"/>
  <c r="Z770" i="10" s="1"/>
  <c r="Y769" i="10"/>
  <c r="Z769" i="10" s="1"/>
  <c r="Y768" i="10"/>
  <c r="Y767" i="10"/>
  <c r="Z767" i="10" s="1"/>
  <c r="Y766" i="10"/>
  <c r="Z766" i="10" s="1"/>
  <c r="Y765" i="10"/>
  <c r="Z765" i="10" s="1"/>
  <c r="Y764" i="10"/>
  <c r="Y763" i="10"/>
  <c r="Z763" i="10" s="1"/>
  <c r="Y762" i="10"/>
  <c r="Z762" i="10" s="1"/>
  <c r="Y761" i="10"/>
  <c r="Z761" i="10" s="1"/>
  <c r="Y760" i="10"/>
  <c r="Y759" i="10"/>
  <c r="Z759" i="10" s="1"/>
  <c r="Y758" i="10"/>
  <c r="Z758" i="10" s="1"/>
  <c r="Y757" i="10"/>
  <c r="Z757" i="10" s="1"/>
  <c r="Y756" i="10"/>
  <c r="Y755" i="10"/>
  <c r="Z755" i="10" s="1"/>
  <c r="Y754" i="10"/>
  <c r="Z754" i="10" s="1"/>
  <c r="Y753" i="10"/>
  <c r="Z753" i="10" s="1"/>
  <c r="Y752" i="10"/>
  <c r="Y751" i="10"/>
  <c r="Z751" i="10" s="1"/>
  <c r="Y750" i="10"/>
  <c r="Z750" i="10" s="1"/>
  <c r="Y749" i="10"/>
  <c r="Z749" i="10" s="1"/>
  <c r="Y748" i="10"/>
  <c r="Y747" i="10"/>
  <c r="Z747" i="10" s="1"/>
  <c r="Y746" i="10"/>
  <c r="Z746" i="10" s="1"/>
  <c r="Y745" i="10"/>
  <c r="Z745" i="10" s="1"/>
  <c r="Y744" i="10"/>
  <c r="Y743" i="10"/>
  <c r="Z743" i="10" s="1"/>
  <c r="Y742" i="10"/>
  <c r="Z742" i="10" s="1"/>
  <c r="Y741" i="10"/>
  <c r="Z741" i="10" s="1"/>
  <c r="Y740" i="10"/>
  <c r="Y739" i="10"/>
  <c r="Z739" i="10" s="1"/>
  <c r="Y738" i="10"/>
  <c r="Z738" i="10" s="1"/>
  <c r="Y737" i="10"/>
  <c r="Z737" i="10" s="1"/>
  <c r="Y736" i="10"/>
  <c r="Y735" i="10"/>
  <c r="Z735" i="10" s="1"/>
  <c r="Y734" i="10"/>
  <c r="Z734" i="10" s="1"/>
  <c r="Y733" i="10"/>
  <c r="Z733" i="10" s="1"/>
  <c r="Y732" i="10"/>
  <c r="Y731" i="10"/>
  <c r="Z731" i="10" s="1"/>
  <c r="Y730" i="10"/>
  <c r="Z730" i="10" s="1"/>
  <c r="Y729" i="10"/>
  <c r="Z729" i="10" s="1"/>
  <c r="Y728" i="10"/>
  <c r="Y727" i="10"/>
  <c r="Z727" i="10" s="1"/>
  <c r="Y726" i="10"/>
  <c r="Z726" i="10" s="1"/>
  <c r="Y725" i="10"/>
  <c r="Z725" i="10" s="1"/>
  <c r="Y724" i="10"/>
  <c r="Y723" i="10"/>
  <c r="Z723" i="10" s="1"/>
  <c r="Y722" i="10"/>
  <c r="Z722" i="10" s="1"/>
  <c r="Y721" i="10"/>
  <c r="Z721" i="10" s="1"/>
  <c r="Y720" i="10"/>
  <c r="Y719" i="10"/>
  <c r="Z719" i="10" s="1"/>
  <c r="Y718" i="10"/>
  <c r="Z718" i="10" s="1"/>
  <c r="Y717" i="10"/>
  <c r="Z717" i="10" s="1"/>
  <c r="Y716" i="10"/>
  <c r="Y715" i="10"/>
  <c r="Z715" i="10" s="1"/>
  <c r="Y714" i="10"/>
  <c r="Z714" i="10" s="1"/>
  <c r="Y713" i="10"/>
  <c r="Z713" i="10" s="1"/>
  <c r="Y712" i="10"/>
  <c r="Y711" i="10"/>
  <c r="Z711" i="10" s="1"/>
  <c r="Y710" i="10"/>
  <c r="Z710" i="10" s="1"/>
  <c r="Y709" i="10"/>
  <c r="Z709" i="10" s="1"/>
  <c r="Y708" i="10"/>
  <c r="Y707" i="10"/>
  <c r="Z707" i="10" s="1"/>
  <c r="Y706" i="10"/>
  <c r="Z706" i="10" s="1"/>
  <c r="Y705" i="10"/>
  <c r="Z705" i="10" s="1"/>
  <c r="Y704" i="10"/>
  <c r="Y703" i="10"/>
  <c r="Z703" i="10" s="1"/>
  <c r="Y702" i="10"/>
  <c r="Z702" i="10" s="1"/>
  <c r="Y701" i="10"/>
  <c r="Z701" i="10" s="1"/>
  <c r="Y700" i="10"/>
  <c r="Y699" i="10"/>
  <c r="Z699" i="10" s="1"/>
  <c r="Y698" i="10"/>
  <c r="Z698" i="10" s="1"/>
  <c r="Y697" i="10"/>
  <c r="Z697" i="10" s="1"/>
  <c r="Y696" i="10"/>
  <c r="Y695" i="10"/>
  <c r="Z695" i="10" s="1"/>
  <c r="Y694" i="10"/>
  <c r="Z694" i="10" s="1"/>
  <c r="Y693" i="10"/>
  <c r="Z693" i="10" s="1"/>
  <c r="Y692" i="10"/>
  <c r="Y691" i="10"/>
  <c r="Z691" i="10" s="1"/>
  <c r="Y690" i="10"/>
  <c r="Z690" i="10" s="1"/>
  <c r="Y689" i="10"/>
  <c r="Z689" i="10" s="1"/>
  <c r="Y688" i="10"/>
  <c r="Y687" i="10"/>
  <c r="Z687" i="10" s="1"/>
  <c r="Y686" i="10"/>
  <c r="Z686" i="10" s="1"/>
  <c r="Y685" i="10"/>
  <c r="Z685" i="10" s="1"/>
  <c r="Y684" i="10"/>
  <c r="Y683" i="10"/>
  <c r="Z683" i="10" s="1"/>
  <c r="Y682" i="10"/>
  <c r="Z682" i="10" s="1"/>
  <c r="Y681" i="10"/>
  <c r="Z681" i="10" s="1"/>
  <c r="Y680" i="10"/>
  <c r="Y679" i="10"/>
  <c r="Z679" i="10" s="1"/>
  <c r="Y678" i="10"/>
  <c r="Z678" i="10" s="1"/>
  <c r="Y677" i="10"/>
  <c r="Z677" i="10" s="1"/>
  <c r="Y676" i="10"/>
  <c r="Y675" i="10"/>
  <c r="Z675" i="10" s="1"/>
  <c r="Y674" i="10"/>
  <c r="Z674" i="10" s="1"/>
  <c r="Y673" i="10"/>
  <c r="Z673" i="10" s="1"/>
  <c r="Y672" i="10"/>
  <c r="Y671" i="10"/>
  <c r="Z671" i="10" s="1"/>
  <c r="Y670" i="10"/>
  <c r="Z670" i="10" s="1"/>
  <c r="Y669" i="10"/>
  <c r="Z669" i="10" s="1"/>
  <c r="Y668" i="10"/>
  <c r="Y667" i="10"/>
  <c r="Z667" i="10" s="1"/>
  <c r="Y666" i="10"/>
  <c r="Z666" i="10" s="1"/>
  <c r="Y665" i="10"/>
  <c r="Z665" i="10" s="1"/>
  <c r="Y664" i="10"/>
  <c r="Y663" i="10"/>
  <c r="Z663" i="10" s="1"/>
  <c r="Y662" i="10"/>
  <c r="Z662" i="10" s="1"/>
  <c r="Y661" i="10"/>
  <c r="Z661" i="10" s="1"/>
  <c r="Y660" i="10"/>
  <c r="Y659" i="10"/>
  <c r="Z659" i="10" s="1"/>
  <c r="Y658" i="10"/>
  <c r="Z658" i="10" s="1"/>
  <c r="Y657" i="10"/>
  <c r="Z657" i="10" s="1"/>
  <c r="Y656" i="10"/>
  <c r="Y655" i="10"/>
  <c r="Z655" i="10" s="1"/>
  <c r="Y654" i="10"/>
  <c r="Z654" i="10" s="1"/>
  <c r="Y653" i="10"/>
  <c r="Z653" i="10" s="1"/>
  <c r="Y652" i="10"/>
  <c r="Y651" i="10"/>
  <c r="Z651" i="10" s="1"/>
  <c r="Y650" i="10"/>
  <c r="Z650" i="10" s="1"/>
  <c r="Y649" i="10"/>
  <c r="Z649" i="10" s="1"/>
  <c r="Y648" i="10"/>
  <c r="Y647" i="10"/>
  <c r="Z647" i="10" s="1"/>
  <c r="Y646" i="10"/>
  <c r="Z646" i="10" s="1"/>
  <c r="Y645" i="10"/>
  <c r="Z645" i="10" s="1"/>
  <c r="Y644" i="10"/>
  <c r="Y643" i="10"/>
  <c r="Z643" i="10" s="1"/>
  <c r="Y642" i="10"/>
  <c r="Z642" i="10" s="1"/>
  <c r="Y641" i="10"/>
  <c r="Z641" i="10" s="1"/>
  <c r="Y640" i="10"/>
  <c r="Y639" i="10"/>
  <c r="Z639" i="10" s="1"/>
  <c r="Y638" i="10"/>
  <c r="Z638" i="10" s="1"/>
  <c r="Y637" i="10"/>
  <c r="Z637" i="10" s="1"/>
  <c r="Y636" i="10"/>
  <c r="Y635" i="10"/>
  <c r="Z635" i="10" s="1"/>
  <c r="Y634" i="10"/>
  <c r="Z634" i="10" s="1"/>
  <c r="Y633" i="10"/>
  <c r="Z633" i="10" s="1"/>
  <c r="Y632" i="10"/>
  <c r="Y631" i="10"/>
  <c r="Z631" i="10" s="1"/>
  <c r="Y630" i="10"/>
  <c r="Z630" i="10" s="1"/>
  <c r="Y629" i="10"/>
  <c r="Z629" i="10" s="1"/>
  <c r="Y628" i="10"/>
  <c r="Y627" i="10"/>
  <c r="Z627" i="10" s="1"/>
  <c r="Y626" i="10"/>
  <c r="Z626" i="10" s="1"/>
  <c r="Y625" i="10"/>
  <c r="Z625" i="10" s="1"/>
  <c r="Y624" i="10"/>
  <c r="Y623" i="10"/>
  <c r="Z623" i="10" s="1"/>
  <c r="Y622" i="10"/>
  <c r="Z622" i="10" s="1"/>
  <c r="Y621" i="10"/>
  <c r="Z621" i="10" s="1"/>
  <c r="Y620" i="10"/>
  <c r="Y619" i="10"/>
  <c r="Z619" i="10" s="1"/>
  <c r="Y618" i="10"/>
  <c r="Z618" i="10" s="1"/>
  <c r="Y617" i="10"/>
  <c r="Z617" i="10" s="1"/>
  <c r="Y616" i="10"/>
  <c r="Y615" i="10"/>
  <c r="Z615" i="10" s="1"/>
  <c r="Y614" i="10"/>
  <c r="Z614" i="10" s="1"/>
  <c r="Y613" i="10"/>
  <c r="Z613" i="10" s="1"/>
  <c r="Y612" i="10"/>
  <c r="Y611" i="10"/>
  <c r="Z611" i="10" s="1"/>
  <c r="Y610" i="10"/>
  <c r="Z610" i="10" s="1"/>
  <c r="Y609" i="10"/>
  <c r="Z609" i="10" s="1"/>
  <c r="Y608" i="10"/>
  <c r="Y607" i="10"/>
  <c r="Z607" i="10" s="1"/>
  <c r="Y606" i="10"/>
  <c r="Z606" i="10" s="1"/>
  <c r="Y605" i="10"/>
  <c r="Z605" i="10" s="1"/>
  <c r="Y604" i="10"/>
  <c r="Y603" i="10"/>
  <c r="Z603" i="10" s="1"/>
  <c r="Y602" i="10"/>
  <c r="Z602" i="10" s="1"/>
  <c r="Y601" i="10"/>
  <c r="Z601" i="10" s="1"/>
  <c r="Y600" i="10"/>
  <c r="Y599" i="10"/>
  <c r="Z599" i="10" s="1"/>
  <c r="Y598" i="10"/>
  <c r="Z598" i="10" s="1"/>
  <c r="Y597" i="10"/>
  <c r="Z597" i="10" s="1"/>
  <c r="Y596" i="10"/>
  <c r="Y595" i="10"/>
  <c r="Z595" i="10" s="1"/>
  <c r="Y594" i="10"/>
  <c r="Z594" i="10" s="1"/>
  <c r="Y593" i="10"/>
  <c r="Z593" i="10" s="1"/>
  <c r="Y592" i="10"/>
  <c r="Y591" i="10"/>
  <c r="Z591" i="10" s="1"/>
  <c r="Y590" i="10"/>
  <c r="Z590" i="10" s="1"/>
  <c r="Y589" i="10"/>
  <c r="Z589" i="10" s="1"/>
  <c r="Y588" i="10"/>
  <c r="Y587" i="10"/>
  <c r="Z587" i="10" s="1"/>
  <c r="Y586" i="10"/>
  <c r="Z586" i="10" s="1"/>
  <c r="Y585" i="10"/>
  <c r="Z585" i="10" s="1"/>
  <c r="Y584" i="10"/>
  <c r="Y583" i="10"/>
  <c r="Z583" i="10" s="1"/>
  <c r="Y582" i="10"/>
  <c r="Z582" i="10" s="1"/>
  <c r="Y581" i="10"/>
  <c r="Z581" i="10" s="1"/>
  <c r="Y580" i="10"/>
  <c r="Y579" i="10"/>
  <c r="Z579" i="10" s="1"/>
  <c r="Y578" i="10"/>
  <c r="Z578" i="10" s="1"/>
  <c r="Y577" i="10"/>
  <c r="Z577" i="10" s="1"/>
  <c r="Y576" i="10"/>
  <c r="Y575" i="10"/>
  <c r="Z575" i="10" s="1"/>
  <c r="Y574" i="10"/>
  <c r="Z574" i="10" s="1"/>
  <c r="Y573" i="10"/>
  <c r="Z573" i="10" s="1"/>
  <c r="Y572" i="10"/>
  <c r="Y571" i="10"/>
  <c r="Z571" i="10" s="1"/>
  <c r="Y570" i="10"/>
  <c r="Z570" i="10" s="1"/>
  <c r="Y569" i="10"/>
  <c r="Z569" i="10" s="1"/>
  <c r="Y568" i="10"/>
  <c r="Y567" i="10"/>
  <c r="Z567" i="10" s="1"/>
  <c r="Y566" i="10"/>
  <c r="Z566" i="10" s="1"/>
  <c r="Y565" i="10"/>
  <c r="Z565" i="10" s="1"/>
  <c r="Y564" i="10"/>
  <c r="Y563" i="10"/>
  <c r="Z563" i="10" s="1"/>
  <c r="Y562" i="10"/>
  <c r="Z562" i="10" s="1"/>
  <c r="Y561" i="10"/>
  <c r="Z561" i="10" s="1"/>
  <c r="Y560" i="10"/>
  <c r="Y559" i="10"/>
  <c r="Z559" i="10" s="1"/>
  <c r="Y558" i="10"/>
  <c r="Z558" i="10" s="1"/>
  <c r="Y557" i="10"/>
  <c r="Z557" i="10" s="1"/>
  <c r="Y556" i="10"/>
  <c r="Y555" i="10"/>
  <c r="Z555" i="10" s="1"/>
  <c r="Y554" i="10"/>
  <c r="Z554" i="10" s="1"/>
  <c r="Y553" i="10"/>
  <c r="Z553" i="10" s="1"/>
  <c r="Y552" i="10"/>
  <c r="Y551" i="10"/>
  <c r="Z551" i="10" s="1"/>
  <c r="Y550" i="10"/>
  <c r="Z550" i="10" s="1"/>
  <c r="Y549" i="10"/>
  <c r="Z549" i="10" s="1"/>
  <c r="Y548" i="10"/>
  <c r="Y547" i="10"/>
  <c r="Z547" i="10" s="1"/>
  <c r="Y546" i="10"/>
  <c r="Z546" i="10" s="1"/>
  <c r="Y545" i="10"/>
  <c r="Z545" i="10" s="1"/>
  <c r="Y544" i="10"/>
  <c r="Z544" i="10" s="1"/>
  <c r="Y543" i="10"/>
  <c r="Z543" i="10" s="1"/>
  <c r="Y542" i="10"/>
  <c r="Z542" i="10" s="1"/>
  <c r="Y541" i="10"/>
  <c r="Z541" i="10" s="1"/>
  <c r="Y540" i="10"/>
  <c r="Z540" i="10" s="1"/>
  <c r="Y539" i="10"/>
  <c r="Z539" i="10" s="1"/>
  <c r="Y538" i="10"/>
  <c r="Z538" i="10" s="1"/>
  <c r="Y537" i="10"/>
  <c r="Z537" i="10" s="1"/>
  <c r="Y536" i="10"/>
  <c r="Z536" i="10" s="1"/>
  <c r="Y535" i="10"/>
  <c r="Z535" i="10" s="1"/>
  <c r="Y534" i="10"/>
  <c r="Z534" i="10" s="1"/>
  <c r="Y533" i="10"/>
  <c r="Z533" i="10" s="1"/>
  <c r="Y532" i="10"/>
  <c r="Z532" i="10" s="1"/>
  <c r="Y531" i="10"/>
  <c r="Z531" i="10" s="1"/>
  <c r="Y530" i="10"/>
  <c r="Z530" i="10" s="1"/>
  <c r="Y529" i="10"/>
  <c r="Z529" i="10" s="1"/>
  <c r="Y528" i="10"/>
  <c r="Z528" i="10" s="1"/>
  <c r="Y527" i="10"/>
  <c r="Z527" i="10" s="1"/>
  <c r="Y526" i="10"/>
  <c r="Z526" i="10" s="1"/>
  <c r="Y525" i="10"/>
  <c r="Z525" i="10" s="1"/>
  <c r="Y524" i="10"/>
  <c r="Z524" i="10" s="1"/>
  <c r="Y523" i="10"/>
  <c r="Z523" i="10" s="1"/>
  <c r="Y522" i="10"/>
  <c r="Z522" i="10" s="1"/>
  <c r="Y521" i="10"/>
  <c r="Z521" i="10" s="1"/>
  <c r="Y520" i="10"/>
  <c r="Z520" i="10" s="1"/>
  <c r="Y519" i="10"/>
  <c r="Z519" i="10" s="1"/>
  <c r="Y518" i="10"/>
  <c r="Z518" i="10" s="1"/>
  <c r="Y517" i="10"/>
  <c r="Z517" i="10" s="1"/>
  <c r="Y516" i="10"/>
  <c r="Z516" i="10" s="1"/>
  <c r="Y515" i="10"/>
  <c r="Z515" i="10" s="1"/>
  <c r="Y514" i="10"/>
  <c r="Z514" i="10" s="1"/>
  <c r="Y513" i="10"/>
  <c r="Z513" i="10" s="1"/>
  <c r="Y512" i="10"/>
  <c r="Z512" i="10" s="1"/>
  <c r="Y511" i="10"/>
  <c r="Z511" i="10" s="1"/>
  <c r="Y510" i="10"/>
  <c r="Z510" i="10" s="1"/>
  <c r="Y509" i="10"/>
  <c r="Z509" i="10" s="1"/>
  <c r="Y508" i="10"/>
  <c r="Z508" i="10" s="1"/>
  <c r="Y507" i="10"/>
  <c r="Z507" i="10" s="1"/>
  <c r="Y506" i="10"/>
  <c r="Z506" i="10" s="1"/>
  <c r="Y505" i="10"/>
  <c r="Z505" i="10" s="1"/>
  <c r="Y504" i="10"/>
  <c r="Z504" i="10" s="1"/>
  <c r="Y503" i="10"/>
  <c r="Z503" i="10" s="1"/>
  <c r="Y502" i="10"/>
  <c r="Z502" i="10" s="1"/>
  <c r="Y501" i="10"/>
  <c r="Z501" i="10" s="1"/>
  <c r="Y500" i="10"/>
  <c r="Z500" i="10" s="1"/>
  <c r="Y499" i="10"/>
  <c r="Z499" i="10" s="1"/>
  <c r="Y498" i="10"/>
  <c r="Z498" i="10" s="1"/>
  <c r="Y497" i="10"/>
  <c r="Z497" i="10" s="1"/>
  <c r="Y496" i="10"/>
  <c r="Z496" i="10" s="1"/>
  <c r="Y495" i="10"/>
  <c r="Z495" i="10" s="1"/>
  <c r="Y494" i="10"/>
  <c r="Z494" i="10" s="1"/>
  <c r="Y493" i="10"/>
  <c r="Z493" i="10" s="1"/>
  <c r="Y492" i="10"/>
  <c r="Z492" i="10" s="1"/>
  <c r="Y491" i="10"/>
  <c r="Z491" i="10" s="1"/>
  <c r="Y490" i="10"/>
  <c r="Z490" i="10" s="1"/>
  <c r="Y489" i="10"/>
  <c r="Z489" i="10" s="1"/>
  <c r="Y488" i="10"/>
  <c r="Z488" i="10" s="1"/>
  <c r="Y487" i="10"/>
  <c r="Z487" i="10" s="1"/>
  <c r="Y486" i="10"/>
  <c r="Z486" i="10" s="1"/>
  <c r="Y485" i="10"/>
  <c r="Z485" i="10" s="1"/>
  <c r="Y484" i="10"/>
  <c r="Z484" i="10" s="1"/>
  <c r="Y483" i="10"/>
  <c r="Z483" i="10" s="1"/>
  <c r="Y482" i="10"/>
  <c r="Z482" i="10" s="1"/>
  <c r="Y481" i="10"/>
  <c r="Z481" i="10" s="1"/>
  <c r="Y480" i="10"/>
  <c r="Z480" i="10" s="1"/>
  <c r="Y479" i="10"/>
  <c r="Z479" i="10" s="1"/>
  <c r="Y478" i="10"/>
  <c r="Z478" i="10" s="1"/>
  <c r="Y477" i="10"/>
  <c r="Z477" i="10" s="1"/>
  <c r="Y476" i="10"/>
  <c r="Z476" i="10" s="1"/>
  <c r="Y475" i="10"/>
  <c r="Z475" i="10" s="1"/>
  <c r="Y474" i="10"/>
  <c r="Z474" i="10" s="1"/>
  <c r="Y473" i="10"/>
  <c r="Z473" i="10" s="1"/>
  <c r="Y472" i="10"/>
  <c r="Z472" i="10" s="1"/>
  <c r="Y471" i="10"/>
  <c r="Z471" i="10" s="1"/>
  <c r="Y470" i="10"/>
  <c r="Z470" i="10" s="1"/>
  <c r="Y469" i="10"/>
  <c r="Z469" i="10" s="1"/>
  <c r="Y468" i="10"/>
  <c r="Z468" i="10" s="1"/>
  <c r="Y467" i="10"/>
  <c r="Z467" i="10" s="1"/>
  <c r="Y466" i="10"/>
  <c r="Z466" i="10" s="1"/>
  <c r="Y465" i="10"/>
  <c r="Z465" i="10" s="1"/>
  <c r="Y464" i="10"/>
  <c r="Z464" i="10" s="1"/>
  <c r="Y463" i="10"/>
  <c r="Z463" i="10" s="1"/>
  <c r="Y462" i="10"/>
  <c r="Z462" i="10" s="1"/>
  <c r="Y461" i="10"/>
  <c r="Z461" i="10" s="1"/>
  <c r="Y460" i="10"/>
  <c r="Z460" i="10" s="1"/>
  <c r="Y459" i="10"/>
  <c r="Z459" i="10" s="1"/>
  <c r="Y458" i="10"/>
  <c r="Z458" i="10" s="1"/>
  <c r="Y457" i="10"/>
  <c r="Z457" i="10" s="1"/>
  <c r="Y456" i="10"/>
  <c r="Z456" i="10" s="1"/>
  <c r="Y455" i="10"/>
  <c r="Z455" i="10" s="1"/>
  <c r="Y454" i="10"/>
  <c r="Z454" i="10" s="1"/>
  <c r="Y453" i="10"/>
  <c r="Z453" i="10" s="1"/>
  <c r="Y452" i="10"/>
  <c r="Z452" i="10" s="1"/>
  <c r="Y451" i="10"/>
  <c r="Z451" i="10" s="1"/>
  <c r="Y450" i="10"/>
  <c r="Z450" i="10" s="1"/>
  <c r="Y449" i="10"/>
  <c r="Z449" i="10" s="1"/>
  <c r="Y448" i="10"/>
  <c r="Z448" i="10" s="1"/>
  <c r="Y447" i="10"/>
  <c r="Z447" i="10" s="1"/>
  <c r="Y446" i="10"/>
  <c r="Z446" i="10" s="1"/>
  <c r="Y445" i="10"/>
  <c r="Z445" i="10" s="1"/>
  <c r="Y444" i="10"/>
  <c r="Z444" i="10" s="1"/>
  <c r="Y443" i="10"/>
  <c r="Z443" i="10" s="1"/>
  <c r="Y442" i="10"/>
  <c r="Z442" i="10" s="1"/>
  <c r="Y441" i="10"/>
  <c r="Z441" i="10" s="1"/>
  <c r="Y440" i="10"/>
  <c r="Z440" i="10" s="1"/>
  <c r="Y439" i="10"/>
  <c r="Z439" i="10" s="1"/>
  <c r="Y438" i="10"/>
  <c r="Z438" i="10" s="1"/>
  <c r="Y437" i="10"/>
  <c r="Z437" i="10" s="1"/>
  <c r="Y436" i="10"/>
  <c r="Z436" i="10" s="1"/>
  <c r="Y435" i="10"/>
  <c r="Z435" i="10" s="1"/>
  <c r="Y434" i="10"/>
  <c r="Z434" i="10" s="1"/>
  <c r="Y433" i="10"/>
  <c r="Z433" i="10" s="1"/>
  <c r="Y432" i="10"/>
  <c r="Z432" i="10" s="1"/>
  <c r="Y431" i="10"/>
  <c r="Z431" i="10" s="1"/>
  <c r="Y430" i="10"/>
  <c r="Z430" i="10" s="1"/>
  <c r="Y429" i="10"/>
  <c r="Z429" i="10" s="1"/>
  <c r="Y428" i="10"/>
  <c r="Z428" i="10" s="1"/>
  <c r="Y427" i="10"/>
  <c r="Z427" i="10" s="1"/>
  <c r="Y426" i="10"/>
  <c r="Z426" i="10" s="1"/>
  <c r="Y425" i="10"/>
  <c r="Z425" i="10" s="1"/>
  <c r="Y424" i="10"/>
  <c r="Z424" i="10" s="1"/>
  <c r="Y423" i="10"/>
  <c r="Z423" i="10" s="1"/>
  <c r="Y422" i="10"/>
  <c r="Z422" i="10" s="1"/>
  <c r="Y421" i="10"/>
  <c r="Z421" i="10" s="1"/>
  <c r="Y420" i="10"/>
  <c r="Z420" i="10" s="1"/>
  <c r="Y419" i="10"/>
  <c r="Z419" i="10" s="1"/>
  <c r="Y418" i="10"/>
  <c r="Z418" i="10" s="1"/>
  <c r="Y417" i="10"/>
  <c r="Z417" i="10" s="1"/>
  <c r="Y416" i="10"/>
  <c r="Z416" i="10" s="1"/>
  <c r="Y415" i="10"/>
  <c r="Z415" i="10" s="1"/>
  <c r="Y414" i="10"/>
  <c r="Z414" i="10" s="1"/>
  <c r="Y413" i="10"/>
  <c r="Z413" i="10" s="1"/>
  <c r="Y412" i="10"/>
  <c r="Z412" i="10" s="1"/>
  <c r="Y411" i="10"/>
  <c r="Z411" i="10" s="1"/>
  <c r="Y410" i="10"/>
  <c r="Z410" i="10" s="1"/>
  <c r="Y409" i="10"/>
  <c r="Z409" i="10" s="1"/>
  <c r="Y408" i="10"/>
  <c r="Z408" i="10" s="1"/>
  <c r="Y407" i="10"/>
  <c r="Z407" i="10" s="1"/>
  <c r="Y406" i="10"/>
  <c r="Z406" i="10" s="1"/>
  <c r="Y405" i="10"/>
  <c r="Z405" i="10" s="1"/>
  <c r="Y404" i="10"/>
  <c r="Z404" i="10" s="1"/>
  <c r="Y403" i="10"/>
  <c r="Z403" i="10" s="1"/>
  <c r="Y402" i="10"/>
  <c r="Z402" i="10" s="1"/>
  <c r="Y401" i="10"/>
  <c r="Z401" i="10" s="1"/>
  <c r="Y400" i="10"/>
  <c r="Z400" i="10" s="1"/>
  <c r="Y399" i="10"/>
  <c r="Z399" i="10" s="1"/>
  <c r="Y398" i="10"/>
  <c r="Z398" i="10" s="1"/>
  <c r="Y397" i="10"/>
  <c r="Z397" i="10" s="1"/>
  <c r="Y396" i="10"/>
  <c r="Z396" i="10" s="1"/>
  <c r="Y395" i="10"/>
  <c r="Z395" i="10" s="1"/>
  <c r="Y394" i="10"/>
  <c r="Z394" i="10" s="1"/>
  <c r="Y393" i="10"/>
  <c r="Z393" i="10" s="1"/>
  <c r="Y392" i="10"/>
  <c r="Z392" i="10" s="1"/>
  <c r="Y391" i="10"/>
  <c r="Z391" i="10" s="1"/>
  <c r="Y390" i="10"/>
  <c r="Z390" i="10" s="1"/>
  <c r="Y389" i="10"/>
  <c r="Z389" i="10" s="1"/>
  <c r="Y388" i="10"/>
  <c r="Z388" i="10" s="1"/>
  <c r="Y387" i="10"/>
  <c r="Z387" i="10" s="1"/>
  <c r="Y386" i="10"/>
  <c r="Z386" i="10" s="1"/>
  <c r="Y385" i="10"/>
  <c r="Z385" i="10" s="1"/>
  <c r="Y384" i="10"/>
  <c r="Z384" i="10" s="1"/>
  <c r="Y383" i="10"/>
  <c r="Z383" i="10" s="1"/>
  <c r="Y382" i="10"/>
  <c r="Z382" i="10" s="1"/>
  <c r="Y381" i="10"/>
  <c r="Z381" i="10" s="1"/>
  <c r="Y380" i="10"/>
  <c r="Z380" i="10" s="1"/>
  <c r="Y379" i="10"/>
  <c r="Z379" i="10" s="1"/>
  <c r="Y378" i="10"/>
  <c r="Z378" i="10" s="1"/>
  <c r="Y377" i="10"/>
  <c r="Z377" i="10" s="1"/>
  <c r="Y376" i="10"/>
  <c r="Z376" i="10" s="1"/>
  <c r="Y375" i="10"/>
  <c r="Z375" i="10" s="1"/>
  <c r="Y374" i="10"/>
  <c r="Z374" i="10" s="1"/>
  <c r="Y373" i="10"/>
  <c r="Z373" i="10" s="1"/>
  <c r="Y372" i="10"/>
  <c r="Z372" i="10" s="1"/>
  <c r="Y371" i="10"/>
  <c r="Z371" i="10" s="1"/>
  <c r="Y370" i="10"/>
  <c r="Z370" i="10" s="1"/>
  <c r="Y369" i="10"/>
  <c r="Z369" i="10" s="1"/>
  <c r="Y368" i="10"/>
  <c r="Z368" i="10" s="1"/>
  <c r="Y367" i="10"/>
  <c r="Z367" i="10" s="1"/>
  <c r="Y366" i="10"/>
  <c r="Z366" i="10" s="1"/>
  <c r="Y365" i="10"/>
  <c r="Z365" i="10" s="1"/>
  <c r="Y364" i="10"/>
  <c r="Z364" i="10" s="1"/>
  <c r="Y363" i="10"/>
  <c r="Z363" i="10" s="1"/>
  <c r="Y362" i="10"/>
  <c r="Z362" i="10" s="1"/>
  <c r="Y361" i="10"/>
  <c r="Z361" i="10" s="1"/>
  <c r="Y360" i="10"/>
  <c r="Z360" i="10" s="1"/>
  <c r="Y359" i="10"/>
  <c r="Z359" i="10" s="1"/>
  <c r="Y358" i="10"/>
  <c r="Z358" i="10" s="1"/>
  <c r="Y357" i="10"/>
  <c r="Z357" i="10" s="1"/>
  <c r="Y356" i="10"/>
  <c r="Z356" i="10" s="1"/>
  <c r="Y355" i="10"/>
  <c r="Z355" i="10" s="1"/>
  <c r="Y354" i="10"/>
  <c r="Z354" i="10" s="1"/>
  <c r="Y353" i="10"/>
  <c r="Z353" i="10" s="1"/>
  <c r="Y352" i="10"/>
  <c r="Z352" i="10" s="1"/>
  <c r="Y351" i="10"/>
  <c r="Z351" i="10" s="1"/>
  <c r="Y350" i="10"/>
  <c r="Z350" i="10" s="1"/>
  <c r="Y349" i="10"/>
  <c r="Z349" i="10" s="1"/>
  <c r="Y348" i="10"/>
  <c r="Z348" i="10" s="1"/>
  <c r="Y347" i="10"/>
  <c r="Z347" i="10" s="1"/>
  <c r="Y346" i="10"/>
  <c r="Z346" i="10" s="1"/>
  <c r="Y345" i="10"/>
  <c r="Z345" i="10" s="1"/>
  <c r="Y344" i="10"/>
  <c r="Z344" i="10" s="1"/>
  <c r="Y343" i="10"/>
  <c r="Z343" i="10" s="1"/>
  <c r="Y342" i="10"/>
  <c r="Z342" i="10" s="1"/>
  <c r="Y341" i="10"/>
  <c r="Z341" i="10" s="1"/>
  <c r="Y340" i="10"/>
  <c r="Z340" i="10" s="1"/>
  <c r="Y339" i="10"/>
  <c r="Z339" i="10" s="1"/>
  <c r="Y338" i="10"/>
  <c r="Z338" i="10" s="1"/>
  <c r="Y337" i="10"/>
  <c r="Z337" i="10" s="1"/>
  <c r="Y336" i="10"/>
  <c r="Z336" i="10" s="1"/>
  <c r="Y335" i="10"/>
  <c r="Z335" i="10" s="1"/>
  <c r="Y334" i="10"/>
  <c r="Z334" i="10" s="1"/>
  <c r="Y333" i="10"/>
  <c r="Z333" i="10" s="1"/>
  <c r="Y332" i="10"/>
  <c r="Z332" i="10" s="1"/>
  <c r="Y331" i="10"/>
  <c r="Z331" i="10" s="1"/>
  <c r="Y330" i="10"/>
  <c r="Z330" i="10" s="1"/>
  <c r="Y329" i="10"/>
  <c r="Z329" i="10" s="1"/>
  <c r="Y328" i="10"/>
  <c r="Z328" i="10" s="1"/>
  <c r="Y327" i="10"/>
  <c r="Z327" i="10" s="1"/>
  <c r="Y326" i="10"/>
  <c r="Z326" i="10" s="1"/>
  <c r="Y325" i="10"/>
  <c r="Z325" i="10" s="1"/>
  <c r="Y324" i="10"/>
  <c r="Z324" i="10" s="1"/>
  <c r="Y323" i="10"/>
  <c r="Z323" i="10" s="1"/>
  <c r="Y322" i="10"/>
  <c r="Z322" i="10" s="1"/>
  <c r="Y321" i="10"/>
  <c r="Z321" i="10" s="1"/>
  <c r="Y320" i="10"/>
  <c r="Z320" i="10" s="1"/>
  <c r="Y319" i="10"/>
  <c r="Z319" i="10" s="1"/>
  <c r="Y318" i="10"/>
  <c r="Z318" i="10" s="1"/>
  <c r="Y317" i="10"/>
  <c r="Z317" i="10" s="1"/>
  <c r="Y316" i="10"/>
  <c r="Z316" i="10" s="1"/>
  <c r="Y315" i="10"/>
  <c r="Z315" i="10" s="1"/>
  <c r="Y314" i="10"/>
  <c r="Z314" i="10" s="1"/>
  <c r="Y313" i="10"/>
  <c r="Z313" i="10" s="1"/>
  <c r="Y312" i="10"/>
  <c r="Z312" i="10" s="1"/>
  <c r="Y311" i="10"/>
  <c r="Z311" i="10" s="1"/>
  <c r="Y310" i="10"/>
  <c r="Z310" i="10" s="1"/>
  <c r="Y309" i="10"/>
  <c r="Z309" i="10" s="1"/>
  <c r="Y308" i="10"/>
  <c r="Z308" i="10" s="1"/>
  <c r="Y307" i="10"/>
  <c r="Z307" i="10" s="1"/>
  <c r="Y306" i="10"/>
  <c r="Z306" i="10" s="1"/>
  <c r="Y305" i="10"/>
  <c r="Z305" i="10" s="1"/>
  <c r="Y304" i="10"/>
  <c r="Z304" i="10" s="1"/>
  <c r="Y303" i="10"/>
  <c r="Z303" i="10" s="1"/>
  <c r="Y302" i="10"/>
  <c r="Z302" i="10" s="1"/>
  <c r="Y301" i="10"/>
  <c r="Z301" i="10" s="1"/>
  <c r="Y300" i="10"/>
  <c r="Z300" i="10" s="1"/>
  <c r="Y299" i="10"/>
  <c r="Z299" i="10" s="1"/>
  <c r="Y298" i="10"/>
  <c r="Z298" i="10" s="1"/>
  <c r="Y297" i="10"/>
  <c r="Z297" i="10" s="1"/>
  <c r="Y296" i="10"/>
  <c r="Z296" i="10" s="1"/>
  <c r="Y295" i="10"/>
  <c r="Z295" i="10" s="1"/>
  <c r="Y294" i="10"/>
  <c r="Z294" i="10" s="1"/>
  <c r="Y293" i="10"/>
  <c r="Z293" i="10" s="1"/>
  <c r="Y292" i="10"/>
  <c r="Z292" i="10" s="1"/>
  <c r="Y291" i="10"/>
  <c r="Z291" i="10" s="1"/>
  <c r="Y290" i="10"/>
  <c r="Z290" i="10" s="1"/>
  <c r="Y289" i="10"/>
  <c r="Z289" i="10" s="1"/>
  <c r="Y288" i="10"/>
  <c r="Z288" i="10" s="1"/>
  <c r="Y287" i="10"/>
  <c r="Z287" i="10" s="1"/>
  <c r="Y286" i="10"/>
  <c r="Z286" i="10" s="1"/>
  <c r="Y285" i="10"/>
  <c r="Z285" i="10" s="1"/>
  <c r="Y284" i="10"/>
  <c r="Z284" i="10" s="1"/>
  <c r="Y283" i="10"/>
  <c r="Z283" i="10" s="1"/>
  <c r="Y282" i="10"/>
  <c r="Z282" i="10" s="1"/>
  <c r="Y281" i="10"/>
  <c r="Z281" i="10" s="1"/>
  <c r="Y280" i="10"/>
  <c r="Z280" i="10" s="1"/>
  <c r="Y279" i="10"/>
  <c r="Z279" i="10" s="1"/>
  <c r="Y278" i="10"/>
  <c r="Z278" i="10" s="1"/>
  <c r="Y277" i="10"/>
  <c r="Z277" i="10" s="1"/>
  <c r="Y276" i="10"/>
  <c r="Z276" i="10" s="1"/>
  <c r="Y275" i="10"/>
  <c r="Z275" i="10" s="1"/>
  <c r="Y274" i="10"/>
  <c r="Z274" i="10" s="1"/>
  <c r="Y273" i="10"/>
  <c r="Z273" i="10" s="1"/>
  <c r="Y272" i="10"/>
  <c r="Z272" i="10" s="1"/>
  <c r="Y271" i="10"/>
  <c r="Z271" i="10" s="1"/>
  <c r="Y270" i="10"/>
  <c r="Z270" i="10" s="1"/>
  <c r="Y269" i="10"/>
  <c r="Z269" i="10" s="1"/>
  <c r="Y268" i="10"/>
  <c r="Z268" i="10" s="1"/>
  <c r="Y267" i="10"/>
  <c r="Z267" i="10" s="1"/>
  <c r="Y266" i="10"/>
  <c r="Z266" i="10" s="1"/>
  <c r="Y265" i="10"/>
  <c r="Z265" i="10" s="1"/>
  <c r="Y264" i="10"/>
  <c r="Z264" i="10" s="1"/>
  <c r="Y263" i="10"/>
  <c r="Z263" i="10" s="1"/>
  <c r="Y262" i="10"/>
  <c r="Z262" i="10" s="1"/>
  <c r="Y261" i="10"/>
  <c r="Z261" i="10" s="1"/>
  <c r="Y260" i="10"/>
  <c r="Z260" i="10" s="1"/>
  <c r="Y259" i="10"/>
  <c r="Z259" i="10" s="1"/>
  <c r="Y258" i="10"/>
  <c r="Z258" i="10" s="1"/>
  <c r="Y257" i="10"/>
  <c r="Z257" i="10" s="1"/>
  <c r="Y256" i="10"/>
  <c r="Z256" i="10" s="1"/>
  <c r="Y255" i="10"/>
  <c r="Z255" i="10" s="1"/>
  <c r="Y254" i="10"/>
  <c r="Z254" i="10" s="1"/>
  <c r="Y253" i="10"/>
  <c r="Z253" i="10" s="1"/>
  <c r="Y252" i="10"/>
  <c r="Z252" i="10" s="1"/>
  <c r="Y251" i="10"/>
  <c r="Z251" i="10" s="1"/>
  <c r="Y250" i="10"/>
  <c r="Z250" i="10" s="1"/>
  <c r="Y249" i="10"/>
  <c r="Z249" i="10" s="1"/>
  <c r="Y248" i="10"/>
  <c r="Z248" i="10" s="1"/>
  <c r="Y247" i="10"/>
  <c r="Z247" i="10" s="1"/>
  <c r="Y246" i="10"/>
  <c r="Z246" i="10" s="1"/>
  <c r="Y245" i="10"/>
  <c r="Z245" i="10" s="1"/>
  <c r="Y244" i="10"/>
  <c r="Z244" i="10" s="1"/>
  <c r="Y243" i="10"/>
  <c r="Z243" i="10" s="1"/>
  <c r="Y242" i="10"/>
  <c r="Z242" i="10" s="1"/>
  <c r="Y241" i="10"/>
  <c r="Z241" i="10" s="1"/>
  <c r="Y240" i="10"/>
  <c r="Z240" i="10" s="1"/>
  <c r="Y239" i="10"/>
  <c r="Z239" i="10" s="1"/>
  <c r="Y238" i="10"/>
  <c r="Z238" i="10" s="1"/>
  <c r="Y237" i="10"/>
  <c r="Z237" i="10" s="1"/>
  <c r="Y236" i="10"/>
  <c r="Z236" i="10" s="1"/>
  <c r="Y235" i="10"/>
  <c r="Z235" i="10" s="1"/>
  <c r="Y234" i="10"/>
  <c r="Z234" i="10" s="1"/>
  <c r="Y233" i="10"/>
  <c r="Z233" i="10" s="1"/>
  <c r="Y232" i="10"/>
  <c r="Z232" i="10" s="1"/>
  <c r="Y231" i="10"/>
  <c r="Z231" i="10" s="1"/>
  <c r="Y230" i="10"/>
  <c r="Z230" i="10" s="1"/>
  <c r="Y229" i="10"/>
  <c r="Z229" i="10" s="1"/>
  <c r="Y228" i="10"/>
  <c r="Z228" i="10" s="1"/>
  <c r="Y227" i="10"/>
  <c r="Z227" i="10" s="1"/>
  <c r="Y226" i="10"/>
  <c r="Z226" i="10" s="1"/>
  <c r="Y225" i="10"/>
  <c r="Z225" i="10" s="1"/>
  <c r="Y224" i="10"/>
  <c r="Z224" i="10" s="1"/>
  <c r="Y223" i="10"/>
  <c r="Z223" i="10" s="1"/>
  <c r="Y222" i="10"/>
  <c r="Z222" i="10" s="1"/>
  <c r="Y221" i="10"/>
  <c r="Z221" i="10" s="1"/>
  <c r="Y220" i="10"/>
  <c r="Z220" i="10" s="1"/>
  <c r="Y219" i="10"/>
  <c r="Z219" i="10" s="1"/>
  <c r="Y218" i="10"/>
  <c r="Z218" i="10" s="1"/>
  <c r="Y217" i="10"/>
  <c r="Z217" i="10" s="1"/>
  <c r="Y216" i="10"/>
  <c r="Z216" i="10" s="1"/>
  <c r="Y215" i="10"/>
  <c r="Z215" i="10" s="1"/>
  <c r="Y214" i="10"/>
  <c r="Z214" i="10" s="1"/>
  <c r="Y213" i="10"/>
  <c r="Z213" i="10" s="1"/>
  <c r="Y212" i="10"/>
  <c r="Z212" i="10" s="1"/>
  <c r="Y211" i="10"/>
  <c r="Z211" i="10" s="1"/>
  <c r="Y210" i="10"/>
  <c r="Z210" i="10" s="1"/>
  <c r="Y209" i="10"/>
  <c r="Z209" i="10" s="1"/>
  <c r="Y208" i="10"/>
  <c r="Z208" i="10" s="1"/>
  <c r="Y207" i="10"/>
  <c r="Z207" i="10" s="1"/>
  <c r="Y206" i="10"/>
  <c r="Z206" i="10" s="1"/>
  <c r="Y205" i="10"/>
  <c r="Z205" i="10" s="1"/>
  <c r="Y204" i="10"/>
  <c r="Z204" i="10" s="1"/>
  <c r="Y203" i="10"/>
  <c r="Z203" i="10" s="1"/>
  <c r="Y202" i="10"/>
  <c r="Z202" i="10" s="1"/>
  <c r="Y201" i="10"/>
  <c r="Z201" i="10" s="1"/>
  <c r="Y200" i="10"/>
  <c r="Z200" i="10" s="1"/>
  <c r="Y199" i="10"/>
  <c r="Z199" i="10" s="1"/>
  <c r="Y198" i="10"/>
  <c r="Z198" i="10" s="1"/>
  <c r="Y197" i="10"/>
  <c r="Z197" i="10" s="1"/>
  <c r="Y196" i="10"/>
  <c r="Z196" i="10" s="1"/>
  <c r="Y195" i="10"/>
  <c r="Z195" i="10" s="1"/>
  <c r="Y194" i="10"/>
  <c r="Z194" i="10" s="1"/>
  <c r="Y193" i="10"/>
  <c r="Z193" i="10" s="1"/>
  <c r="Y192" i="10"/>
  <c r="Z192" i="10" s="1"/>
  <c r="Y191" i="10"/>
  <c r="Z191" i="10" s="1"/>
  <c r="Y190" i="10"/>
  <c r="Z190" i="10" s="1"/>
  <c r="Y189" i="10"/>
  <c r="Z189" i="10" s="1"/>
  <c r="Y188" i="10"/>
  <c r="Z188" i="10" s="1"/>
  <c r="Y187" i="10"/>
  <c r="Z187" i="10" s="1"/>
  <c r="Y186" i="10"/>
  <c r="Z186" i="10" s="1"/>
  <c r="Y185" i="10"/>
  <c r="Z185" i="10" s="1"/>
  <c r="Y184" i="10"/>
  <c r="Z184" i="10" s="1"/>
  <c r="Y183" i="10"/>
  <c r="Z183" i="10" s="1"/>
  <c r="Y182" i="10"/>
  <c r="Z182" i="10" s="1"/>
  <c r="Y181" i="10"/>
  <c r="Z181" i="10" s="1"/>
  <c r="Y180" i="10"/>
  <c r="Z180" i="10" s="1"/>
  <c r="Y179" i="10"/>
  <c r="Z179" i="10" s="1"/>
  <c r="Y178" i="10"/>
  <c r="Z178" i="10" s="1"/>
  <c r="Y177" i="10"/>
  <c r="Z177" i="10" s="1"/>
  <c r="Y176" i="10"/>
  <c r="Z176" i="10" s="1"/>
  <c r="Y175" i="10"/>
  <c r="Z175" i="10" s="1"/>
  <c r="Y174" i="10"/>
  <c r="Z174" i="10" s="1"/>
  <c r="Y173" i="10"/>
  <c r="Z173" i="10" s="1"/>
  <c r="Y172" i="10"/>
  <c r="Z172" i="10" s="1"/>
  <c r="Y171" i="10"/>
  <c r="Z171" i="10" s="1"/>
  <c r="Y170" i="10"/>
  <c r="Z170" i="10" s="1"/>
  <c r="Y169" i="10"/>
  <c r="Z169" i="10" s="1"/>
  <c r="Y168" i="10"/>
  <c r="Z168" i="10" s="1"/>
  <c r="Y167" i="10"/>
  <c r="Z167" i="10" s="1"/>
  <c r="Y166" i="10"/>
  <c r="Z166" i="10" s="1"/>
  <c r="Y165" i="10"/>
  <c r="Z165" i="10" s="1"/>
  <c r="Y164" i="10"/>
  <c r="Z164" i="10" s="1"/>
  <c r="Y163" i="10"/>
  <c r="Z163" i="10" s="1"/>
  <c r="Y162" i="10"/>
  <c r="Z162" i="10" s="1"/>
  <c r="Y161" i="10"/>
  <c r="Z161" i="10" s="1"/>
  <c r="Y160" i="10"/>
  <c r="Z160" i="10" s="1"/>
  <c r="Y159" i="10"/>
  <c r="Z159" i="10" s="1"/>
  <c r="Y158" i="10"/>
  <c r="Z158" i="10" s="1"/>
  <c r="Y157" i="10"/>
  <c r="Z157" i="10" s="1"/>
  <c r="Y156" i="10"/>
  <c r="Z156" i="10" s="1"/>
  <c r="Y155" i="10"/>
  <c r="Z155" i="10" s="1"/>
  <c r="Y154" i="10"/>
  <c r="Z154" i="10" s="1"/>
  <c r="Y153" i="10"/>
  <c r="Z153" i="10" s="1"/>
  <c r="Y152" i="10"/>
  <c r="Z152" i="10" s="1"/>
  <c r="Y151" i="10"/>
  <c r="Z151" i="10" s="1"/>
  <c r="Y150" i="10"/>
  <c r="Z150" i="10" s="1"/>
  <c r="Y149" i="10"/>
  <c r="Z149" i="10" s="1"/>
  <c r="Y148" i="10"/>
  <c r="Z148" i="10" s="1"/>
  <c r="Y147" i="10"/>
  <c r="Z147" i="10" s="1"/>
  <c r="Y146" i="10"/>
  <c r="Z146" i="10" s="1"/>
  <c r="Y145" i="10"/>
  <c r="Z145" i="10" s="1"/>
  <c r="Y144" i="10"/>
  <c r="Z144" i="10" s="1"/>
  <c r="Y143" i="10"/>
  <c r="Z143" i="10" s="1"/>
  <c r="Y142" i="10"/>
  <c r="Z142" i="10" s="1"/>
  <c r="Y141" i="10"/>
  <c r="Z141" i="10" s="1"/>
  <c r="Y140" i="10"/>
  <c r="Z140" i="10" s="1"/>
  <c r="Y139" i="10"/>
  <c r="Z139" i="10" s="1"/>
  <c r="Y138" i="10"/>
  <c r="Z138" i="10" s="1"/>
  <c r="Y137" i="10"/>
  <c r="Z137" i="10" s="1"/>
  <c r="Y136" i="10"/>
  <c r="Z136" i="10" s="1"/>
  <c r="Y135" i="10"/>
  <c r="Z135" i="10" s="1"/>
  <c r="Y134" i="10"/>
  <c r="Z134" i="10" s="1"/>
  <c r="Y133" i="10"/>
  <c r="Z133" i="10" s="1"/>
  <c r="Y132" i="10"/>
  <c r="Z132" i="10" s="1"/>
  <c r="Y131" i="10"/>
  <c r="Z131" i="10" s="1"/>
  <c r="Y130" i="10"/>
  <c r="Z130" i="10" s="1"/>
  <c r="Y129" i="10"/>
  <c r="Z129" i="10" s="1"/>
  <c r="Y128" i="10"/>
  <c r="Z128" i="10" s="1"/>
  <c r="Y127" i="10"/>
  <c r="Z127" i="10" s="1"/>
  <c r="Y126" i="10"/>
  <c r="Z126" i="10" s="1"/>
  <c r="Y125" i="10"/>
  <c r="Z125" i="10" s="1"/>
  <c r="Y124" i="10"/>
  <c r="Z124" i="10" s="1"/>
  <c r="Y123" i="10"/>
  <c r="Z123" i="10" s="1"/>
  <c r="Y122" i="10"/>
  <c r="Z122" i="10" s="1"/>
  <c r="Y121" i="10"/>
  <c r="Z121" i="10" s="1"/>
  <c r="Y120" i="10"/>
  <c r="Z120" i="10" s="1"/>
  <c r="Y119" i="10"/>
  <c r="Z119" i="10" s="1"/>
  <c r="Y118" i="10"/>
  <c r="Z118" i="10" s="1"/>
  <c r="Y117" i="10"/>
  <c r="Z117" i="10" s="1"/>
  <c r="Y116" i="10"/>
  <c r="Z116" i="10" s="1"/>
  <c r="Y115" i="10"/>
  <c r="Z115" i="10" s="1"/>
  <c r="Y114" i="10"/>
  <c r="Z114" i="10" s="1"/>
  <c r="Y113" i="10"/>
  <c r="Z113" i="10" s="1"/>
  <c r="Y112" i="10"/>
  <c r="Z112" i="10" s="1"/>
  <c r="Y111" i="10"/>
  <c r="Z111" i="10" s="1"/>
  <c r="Y110" i="10"/>
  <c r="Z110" i="10" s="1"/>
  <c r="Y109" i="10"/>
  <c r="Z109" i="10" s="1"/>
  <c r="Y108" i="10"/>
  <c r="Z108" i="10" s="1"/>
  <c r="Y107" i="10"/>
  <c r="Z107" i="10" s="1"/>
  <c r="Y106" i="10"/>
  <c r="Z106" i="10" s="1"/>
  <c r="Y105" i="10"/>
  <c r="Z105" i="10" s="1"/>
  <c r="Y104" i="10"/>
  <c r="Z104" i="10" s="1"/>
  <c r="Y103" i="10"/>
  <c r="Z103" i="10" s="1"/>
  <c r="Y102" i="10"/>
  <c r="Z102" i="10" s="1"/>
  <c r="Y101" i="10"/>
  <c r="Z101" i="10" s="1"/>
  <c r="Y100" i="10"/>
  <c r="Z100" i="10" s="1"/>
  <c r="Y99" i="10"/>
  <c r="Z99" i="10" s="1"/>
  <c r="Y98" i="10"/>
  <c r="Z98" i="10" s="1"/>
  <c r="Y97" i="10"/>
  <c r="Z97" i="10" s="1"/>
  <c r="Y96" i="10"/>
  <c r="Z96" i="10" s="1"/>
  <c r="Y95" i="10"/>
  <c r="Z95" i="10" s="1"/>
  <c r="Y94" i="10"/>
  <c r="Z94" i="10" s="1"/>
  <c r="Y93" i="10"/>
  <c r="Z93" i="10" s="1"/>
  <c r="Y92" i="10"/>
  <c r="Z92" i="10" s="1"/>
  <c r="Y91" i="10"/>
  <c r="Z91" i="10" s="1"/>
  <c r="Y90" i="10"/>
  <c r="Z90" i="10" s="1"/>
  <c r="Y89" i="10"/>
  <c r="Z89" i="10" s="1"/>
  <c r="Y88" i="10"/>
  <c r="Z88" i="10" s="1"/>
  <c r="Y87" i="10"/>
  <c r="Z87" i="10" s="1"/>
  <c r="Y86" i="10"/>
  <c r="Z86" i="10" s="1"/>
  <c r="Y85" i="10"/>
  <c r="Z85" i="10" s="1"/>
  <c r="Y84" i="10"/>
  <c r="Z84" i="10" s="1"/>
  <c r="Y83" i="10"/>
  <c r="Z83" i="10" s="1"/>
  <c r="Y82" i="10"/>
  <c r="Z82" i="10" s="1"/>
  <c r="Y81" i="10"/>
  <c r="Z81" i="10" s="1"/>
  <c r="Y80" i="10"/>
  <c r="Z80" i="10" s="1"/>
  <c r="Y79" i="10"/>
  <c r="Z79" i="10" s="1"/>
  <c r="Y78" i="10"/>
  <c r="Z78" i="10" s="1"/>
  <c r="Y77" i="10"/>
  <c r="Z77" i="10" s="1"/>
  <c r="Y76" i="10"/>
  <c r="Z76" i="10" s="1"/>
  <c r="Y75" i="10"/>
  <c r="Z75" i="10" s="1"/>
  <c r="Y74" i="10"/>
  <c r="Z74" i="10" s="1"/>
  <c r="Y73" i="10"/>
  <c r="Z73" i="10" s="1"/>
  <c r="Y72" i="10"/>
  <c r="Z72" i="10" s="1"/>
  <c r="Y71" i="10"/>
  <c r="Z71" i="10" s="1"/>
  <c r="Y70" i="10"/>
  <c r="Z70" i="10" s="1"/>
  <c r="Y69" i="10"/>
  <c r="Z69" i="10" s="1"/>
  <c r="Y68" i="10"/>
  <c r="Z68" i="10" s="1"/>
  <c r="Y67" i="10"/>
  <c r="Z67" i="10" s="1"/>
  <c r="Y66" i="10"/>
  <c r="Z66" i="10" s="1"/>
  <c r="Y65" i="10"/>
  <c r="Z65" i="10" s="1"/>
  <c r="Y64" i="10"/>
  <c r="Z64" i="10" s="1"/>
  <c r="Y63" i="10"/>
  <c r="Z63" i="10" s="1"/>
  <c r="Y62" i="10"/>
  <c r="Z62" i="10" s="1"/>
  <c r="Y61" i="10"/>
  <c r="Z61" i="10" s="1"/>
  <c r="Y60" i="10"/>
  <c r="Z60" i="10" s="1"/>
  <c r="Y59" i="10"/>
  <c r="Z59" i="10" s="1"/>
  <c r="Y58" i="10"/>
  <c r="Z58" i="10" s="1"/>
  <c r="Y57" i="10"/>
  <c r="Z57" i="10" s="1"/>
  <c r="Y56" i="10"/>
  <c r="Z56" i="10" s="1"/>
  <c r="Y55" i="10"/>
  <c r="Z55" i="10" s="1"/>
  <c r="Y54" i="10"/>
  <c r="Z54" i="10" s="1"/>
  <c r="Y53" i="10"/>
  <c r="Z53" i="10" s="1"/>
  <c r="Y52" i="10"/>
  <c r="Z52" i="10" s="1"/>
  <c r="Y51" i="10"/>
  <c r="Z51" i="10" s="1"/>
  <c r="Y50" i="10"/>
  <c r="Z50" i="10" s="1"/>
  <c r="Y49" i="10"/>
  <c r="Z49" i="10" s="1"/>
  <c r="Y48" i="10"/>
  <c r="Z48" i="10" s="1"/>
  <c r="Y47" i="10"/>
  <c r="Z47" i="10" s="1"/>
  <c r="Y46" i="10"/>
  <c r="Z46" i="10" s="1"/>
  <c r="Y45" i="10"/>
  <c r="Z45" i="10" s="1"/>
  <c r="Y44" i="10"/>
  <c r="Z44" i="10" s="1"/>
  <c r="Y43" i="10"/>
  <c r="Z43" i="10" s="1"/>
  <c r="Y42" i="10"/>
  <c r="Z42" i="10" s="1"/>
  <c r="Y41" i="10"/>
  <c r="Z41" i="10" s="1"/>
  <c r="Y40" i="10"/>
  <c r="Z40" i="10" s="1"/>
  <c r="Y39" i="10"/>
  <c r="Z39" i="10" s="1"/>
  <c r="Y38" i="10"/>
  <c r="Z38" i="10" s="1"/>
  <c r="Y37" i="10"/>
  <c r="Z37" i="10" s="1"/>
  <c r="Y36" i="10"/>
  <c r="Z36" i="10" s="1"/>
  <c r="Y35" i="10"/>
  <c r="Z35" i="10" s="1"/>
  <c r="Y34" i="10"/>
  <c r="Z34" i="10" s="1"/>
  <c r="Y33" i="10"/>
  <c r="Z33" i="10" s="1"/>
  <c r="Y32" i="10"/>
  <c r="Z32" i="10" s="1"/>
  <c r="Y31" i="10"/>
  <c r="Z31" i="10" s="1"/>
  <c r="Y30" i="10"/>
  <c r="Z30" i="10" s="1"/>
  <c r="Y29" i="10"/>
  <c r="Z29" i="10" s="1"/>
  <c r="Y28" i="10"/>
  <c r="Z28" i="10" s="1"/>
  <c r="Y27" i="10"/>
  <c r="Z27" i="10" s="1"/>
  <c r="Y26" i="10"/>
  <c r="Z26" i="10" s="1"/>
  <c r="Y25" i="10"/>
  <c r="Z25" i="10" s="1"/>
  <c r="Y24" i="10"/>
  <c r="Z24" i="10" s="1"/>
  <c r="Y23" i="10"/>
  <c r="Z23" i="10" s="1"/>
  <c r="Y22" i="10"/>
  <c r="Z22" i="10" s="1"/>
  <c r="Y21" i="10"/>
  <c r="Z21" i="10" s="1"/>
  <c r="Y20" i="10"/>
  <c r="Z20" i="10" s="1"/>
  <c r="Y19" i="10"/>
  <c r="Z19" i="10" s="1"/>
  <c r="Y18" i="10"/>
  <c r="Z18" i="10" s="1"/>
  <c r="Y17" i="10"/>
  <c r="Z17" i="10" s="1"/>
  <c r="Y16" i="10"/>
  <c r="Z16" i="10" s="1"/>
  <c r="Y15" i="10"/>
  <c r="Z15" i="10" s="1"/>
  <c r="Y14" i="10"/>
  <c r="Z14" i="10" s="1"/>
  <c r="Y13" i="10"/>
  <c r="Z13" i="10" s="1"/>
  <c r="Y12" i="10"/>
  <c r="Z12" i="10" s="1"/>
  <c r="Y11" i="10"/>
  <c r="Z11" i="10" s="1"/>
  <c r="Y10" i="10"/>
  <c r="Z10" i="10" s="1"/>
  <c r="Y9" i="10"/>
  <c r="Z9" i="10" s="1"/>
  <c r="Y8" i="10"/>
  <c r="Z8" i="10" s="1"/>
  <c r="Y7" i="10"/>
  <c r="Z7" i="10" s="1"/>
  <c r="Y6" i="10"/>
  <c r="Z6" i="10" s="1"/>
  <c r="Y5" i="10"/>
  <c r="Z5" i="10" s="1"/>
  <c r="Y4" i="10"/>
  <c r="Z4" i="10" s="1"/>
  <c r="R1000" i="9"/>
  <c r="R999" i="9"/>
  <c r="R998" i="9"/>
  <c r="R997" i="9"/>
  <c r="R996" i="9"/>
  <c r="R995" i="9"/>
  <c r="R994" i="9"/>
  <c r="R993" i="9"/>
  <c r="R992" i="9"/>
  <c r="R991" i="9"/>
  <c r="R990" i="9"/>
  <c r="R989" i="9"/>
  <c r="R988" i="9"/>
  <c r="R987" i="9"/>
  <c r="R986" i="9"/>
  <c r="R985" i="9"/>
  <c r="R984" i="9"/>
  <c r="R983" i="9"/>
  <c r="R982" i="9"/>
  <c r="R981" i="9"/>
  <c r="R980" i="9"/>
  <c r="R979" i="9"/>
  <c r="R978" i="9"/>
  <c r="R977" i="9"/>
  <c r="R976" i="9"/>
  <c r="R975" i="9"/>
  <c r="R974" i="9"/>
  <c r="R973" i="9"/>
  <c r="R972" i="9"/>
  <c r="R971" i="9"/>
  <c r="R970" i="9"/>
  <c r="R969" i="9"/>
  <c r="R968" i="9"/>
  <c r="R967" i="9"/>
  <c r="R966" i="9"/>
  <c r="R965" i="9"/>
  <c r="R964" i="9"/>
  <c r="R963" i="9"/>
  <c r="R962" i="9"/>
  <c r="R961" i="9"/>
  <c r="R960" i="9"/>
  <c r="R959" i="9"/>
  <c r="R958" i="9"/>
  <c r="R957" i="9"/>
  <c r="R956" i="9"/>
  <c r="R955" i="9"/>
  <c r="R954" i="9"/>
  <c r="R953" i="9"/>
  <c r="R952" i="9"/>
  <c r="R951" i="9"/>
  <c r="R950" i="9"/>
  <c r="R949" i="9"/>
  <c r="R948" i="9"/>
  <c r="R947" i="9"/>
  <c r="R946" i="9"/>
  <c r="R945" i="9"/>
  <c r="R944" i="9"/>
  <c r="R943" i="9"/>
  <c r="R942" i="9"/>
  <c r="R941" i="9"/>
  <c r="R940" i="9"/>
  <c r="R939" i="9"/>
  <c r="R938" i="9"/>
  <c r="R937" i="9"/>
  <c r="R936" i="9"/>
  <c r="R935" i="9"/>
  <c r="R934" i="9"/>
  <c r="R933" i="9"/>
  <c r="R932" i="9"/>
  <c r="R931" i="9"/>
  <c r="R930" i="9"/>
  <c r="R929" i="9"/>
  <c r="R928" i="9"/>
  <c r="R927" i="9"/>
  <c r="R926" i="9"/>
  <c r="R925" i="9"/>
  <c r="R924" i="9"/>
  <c r="R923" i="9"/>
  <c r="R922" i="9"/>
  <c r="R921" i="9"/>
  <c r="R920" i="9"/>
  <c r="R919" i="9"/>
  <c r="R918" i="9"/>
  <c r="R917" i="9"/>
  <c r="R916" i="9"/>
  <c r="R915" i="9"/>
  <c r="R914" i="9"/>
  <c r="R913" i="9"/>
  <c r="R912" i="9"/>
  <c r="R911" i="9"/>
  <c r="R910" i="9"/>
  <c r="R909" i="9"/>
  <c r="R908" i="9"/>
  <c r="R907" i="9"/>
  <c r="R906" i="9"/>
  <c r="R905" i="9"/>
  <c r="R904" i="9"/>
  <c r="R903" i="9"/>
  <c r="R902" i="9"/>
  <c r="R901" i="9"/>
  <c r="R900" i="9"/>
  <c r="R899" i="9"/>
  <c r="R898" i="9"/>
  <c r="R897" i="9"/>
  <c r="R896" i="9"/>
  <c r="R895" i="9"/>
  <c r="R894" i="9"/>
  <c r="R893" i="9"/>
  <c r="R892" i="9"/>
  <c r="R891" i="9"/>
  <c r="R890" i="9"/>
  <c r="R889" i="9"/>
  <c r="R888" i="9"/>
  <c r="R887" i="9"/>
  <c r="R886" i="9"/>
  <c r="R885" i="9"/>
  <c r="R884" i="9"/>
  <c r="R883" i="9"/>
  <c r="R882" i="9"/>
  <c r="R881" i="9"/>
  <c r="R880" i="9"/>
  <c r="R879" i="9"/>
  <c r="R878" i="9"/>
  <c r="R877" i="9"/>
  <c r="R876" i="9"/>
  <c r="R875" i="9"/>
  <c r="R874" i="9"/>
  <c r="R873" i="9"/>
  <c r="R872" i="9"/>
  <c r="R871" i="9"/>
  <c r="R870" i="9"/>
  <c r="R869" i="9"/>
  <c r="R868" i="9"/>
  <c r="R867" i="9"/>
  <c r="R866" i="9"/>
  <c r="R865" i="9"/>
  <c r="R864" i="9"/>
  <c r="R863" i="9"/>
  <c r="R862" i="9"/>
  <c r="R861" i="9"/>
  <c r="R860" i="9"/>
  <c r="R859" i="9"/>
  <c r="R858" i="9"/>
  <c r="R857" i="9"/>
  <c r="R856" i="9"/>
  <c r="R855" i="9"/>
  <c r="R854" i="9"/>
  <c r="R853" i="9"/>
  <c r="R852" i="9"/>
  <c r="R851" i="9"/>
  <c r="R850" i="9"/>
  <c r="R849" i="9"/>
  <c r="R848" i="9"/>
  <c r="R847" i="9"/>
  <c r="R846" i="9"/>
  <c r="R845" i="9"/>
  <c r="R844" i="9"/>
  <c r="R843" i="9"/>
  <c r="R842" i="9"/>
  <c r="R841" i="9"/>
  <c r="R840" i="9"/>
  <c r="R839" i="9"/>
  <c r="R838" i="9"/>
  <c r="R837" i="9"/>
  <c r="R836" i="9"/>
  <c r="R835" i="9"/>
  <c r="R834" i="9"/>
  <c r="R833" i="9"/>
  <c r="R832" i="9"/>
  <c r="R831" i="9"/>
  <c r="R830" i="9"/>
  <c r="R829" i="9"/>
  <c r="R828" i="9"/>
  <c r="R827" i="9"/>
  <c r="R826" i="9"/>
  <c r="R825" i="9"/>
  <c r="R824" i="9"/>
  <c r="R823" i="9"/>
  <c r="R822" i="9"/>
  <c r="R821" i="9"/>
  <c r="R820" i="9"/>
  <c r="R819" i="9"/>
  <c r="R818" i="9"/>
  <c r="R817" i="9"/>
  <c r="R816" i="9"/>
  <c r="R815" i="9"/>
  <c r="R814" i="9"/>
  <c r="R813" i="9"/>
  <c r="R812" i="9"/>
  <c r="R811" i="9"/>
  <c r="R810" i="9"/>
  <c r="R809" i="9"/>
  <c r="R808" i="9"/>
  <c r="R807" i="9"/>
  <c r="R806" i="9"/>
  <c r="R805" i="9"/>
  <c r="R804" i="9"/>
  <c r="R803" i="9"/>
  <c r="R802" i="9"/>
  <c r="R801" i="9"/>
  <c r="R800" i="9"/>
  <c r="R799" i="9"/>
  <c r="R798" i="9"/>
  <c r="R797" i="9"/>
  <c r="R796" i="9"/>
  <c r="R795" i="9"/>
  <c r="R794" i="9"/>
  <c r="R793" i="9"/>
  <c r="R792" i="9"/>
  <c r="R791" i="9"/>
  <c r="R790" i="9"/>
  <c r="R789" i="9"/>
  <c r="R788" i="9"/>
  <c r="R787" i="9"/>
  <c r="R786" i="9"/>
  <c r="R785" i="9"/>
  <c r="R784" i="9"/>
  <c r="R783" i="9"/>
  <c r="R782" i="9"/>
  <c r="R781" i="9"/>
  <c r="R780" i="9"/>
  <c r="R779" i="9"/>
  <c r="R778" i="9"/>
  <c r="R777" i="9"/>
  <c r="R776" i="9"/>
  <c r="R775" i="9"/>
  <c r="R774" i="9"/>
  <c r="R773" i="9"/>
  <c r="R772" i="9"/>
  <c r="R771" i="9"/>
  <c r="R770" i="9"/>
  <c r="R769" i="9"/>
  <c r="R768" i="9"/>
  <c r="R767" i="9"/>
  <c r="R766" i="9"/>
  <c r="R765" i="9"/>
  <c r="R764" i="9"/>
  <c r="R763" i="9"/>
  <c r="R762" i="9"/>
  <c r="R761" i="9"/>
  <c r="R760" i="9"/>
  <c r="R759" i="9"/>
  <c r="R758" i="9"/>
  <c r="R757" i="9"/>
  <c r="R756" i="9"/>
  <c r="R755" i="9"/>
  <c r="R754" i="9"/>
  <c r="R753" i="9"/>
  <c r="R752" i="9"/>
  <c r="R751" i="9"/>
  <c r="R750" i="9"/>
  <c r="R749" i="9"/>
  <c r="R748" i="9"/>
  <c r="R747" i="9"/>
  <c r="R746" i="9"/>
  <c r="R745" i="9"/>
  <c r="R744" i="9"/>
  <c r="R743" i="9"/>
  <c r="R742" i="9"/>
  <c r="R741" i="9"/>
  <c r="R740" i="9"/>
  <c r="R739" i="9"/>
  <c r="R738" i="9"/>
  <c r="R737" i="9"/>
  <c r="R736" i="9"/>
  <c r="R735" i="9"/>
  <c r="R734" i="9"/>
  <c r="R733" i="9"/>
  <c r="R732" i="9"/>
  <c r="R731" i="9"/>
  <c r="R730" i="9"/>
  <c r="R729" i="9"/>
  <c r="R728" i="9"/>
  <c r="R727" i="9"/>
  <c r="R726" i="9"/>
  <c r="R725" i="9"/>
  <c r="R724" i="9"/>
  <c r="R723" i="9"/>
  <c r="R722" i="9"/>
  <c r="R721" i="9"/>
  <c r="R720" i="9"/>
  <c r="R719" i="9"/>
  <c r="R718" i="9"/>
  <c r="R717" i="9"/>
  <c r="R716" i="9"/>
  <c r="R715" i="9"/>
  <c r="R714" i="9"/>
  <c r="R713" i="9"/>
  <c r="R712" i="9"/>
  <c r="R711" i="9"/>
  <c r="R710" i="9"/>
  <c r="R709" i="9"/>
  <c r="R708" i="9"/>
  <c r="R707" i="9"/>
  <c r="R706" i="9"/>
  <c r="R705" i="9"/>
  <c r="R704" i="9"/>
  <c r="R703" i="9"/>
  <c r="R702" i="9"/>
  <c r="R701" i="9"/>
  <c r="R700" i="9"/>
  <c r="R699" i="9"/>
  <c r="R698" i="9"/>
  <c r="R697" i="9"/>
  <c r="R696" i="9"/>
  <c r="R695" i="9"/>
  <c r="R694" i="9"/>
  <c r="R693" i="9"/>
  <c r="R692" i="9"/>
  <c r="R691" i="9"/>
  <c r="R690" i="9"/>
  <c r="R689" i="9"/>
  <c r="R688" i="9"/>
  <c r="R687" i="9"/>
  <c r="R686" i="9"/>
  <c r="R685" i="9"/>
  <c r="R684" i="9"/>
  <c r="R683" i="9"/>
  <c r="R682" i="9"/>
  <c r="R681" i="9"/>
  <c r="R680" i="9"/>
  <c r="R679" i="9"/>
  <c r="R678" i="9"/>
  <c r="R677" i="9"/>
  <c r="R676" i="9"/>
  <c r="R675" i="9"/>
  <c r="R674" i="9"/>
  <c r="R673" i="9"/>
  <c r="R672" i="9"/>
  <c r="R671" i="9"/>
  <c r="R670" i="9"/>
  <c r="R669" i="9"/>
  <c r="R668" i="9"/>
  <c r="R667" i="9"/>
  <c r="R666" i="9"/>
  <c r="R665" i="9"/>
  <c r="R664" i="9"/>
  <c r="R663" i="9"/>
  <c r="R662" i="9"/>
  <c r="R661" i="9"/>
  <c r="R660" i="9"/>
  <c r="R659" i="9"/>
  <c r="R658" i="9"/>
  <c r="R657" i="9"/>
  <c r="R656" i="9"/>
  <c r="R655" i="9"/>
  <c r="R654" i="9"/>
  <c r="R653" i="9"/>
  <c r="R652" i="9"/>
  <c r="R651" i="9"/>
  <c r="R650" i="9"/>
  <c r="R649" i="9"/>
  <c r="R648" i="9"/>
  <c r="R647" i="9"/>
  <c r="R646" i="9"/>
  <c r="R645" i="9"/>
  <c r="R644" i="9"/>
  <c r="R643" i="9"/>
  <c r="R642" i="9"/>
  <c r="R641" i="9"/>
  <c r="R640" i="9"/>
  <c r="R639" i="9"/>
  <c r="R638" i="9"/>
  <c r="R637" i="9"/>
  <c r="R636" i="9"/>
  <c r="R635" i="9"/>
  <c r="R634" i="9"/>
  <c r="R633" i="9"/>
  <c r="R632" i="9"/>
  <c r="R631" i="9"/>
  <c r="R630" i="9"/>
  <c r="R629" i="9"/>
  <c r="R628" i="9"/>
  <c r="R627" i="9"/>
  <c r="R626" i="9"/>
  <c r="R625" i="9"/>
  <c r="R624" i="9"/>
  <c r="R623" i="9"/>
  <c r="R622" i="9"/>
  <c r="R621" i="9"/>
  <c r="R620" i="9"/>
  <c r="R619" i="9"/>
  <c r="R618" i="9"/>
  <c r="R617" i="9"/>
  <c r="R616" i="9"/>
  <c r="R615" i="9"/>
  <c r="R614" i="9"/>
  <c r="R613" i="9"/>
  <c r="R612" i="9"/>
  <c r="R611" i="9"/>
  <c r="R610" i="9"/>
  <c r="R609" i="9"/>
  <c r="R608" i="9"/>
  <c r="R607" i="9"/>
  <c r="R606" i="9"/>
  <c r="R605" i="9"/>
  <c r="R604" i="9"/>
  <c r="R603" i="9"/>
  <c r="R602" i="9"/>
  <c r="R601" i="9"/>
  <c r="R600" i="9"/>
  <c r="R599" i="9"/>
  <c r="R598" i="9"/>
  <c r="R597" i="9"/>
  <c r="R596" i="9"/>
  <c r="R595" i="9"/>
  <c r="R594" i="9"/>
  <c r="R593" i="9"/>
  <c r="R592" i="9"/>
  <c r="R591" i="9"/>
  <c r="R590" i="9"/>
  <c r="R589" i="9"/>
  <c r="R588" i="9"/>
  <c r="R587" i="9"/>
  <c r="R586" i="9"/>
  <c r="R585" i="9"/>
  <c r="R584" i="9"/>
  <c r="R583" i="9"/>
  <c r="R582" i="9"/>
  <c r="R581" i="9"/>
  <c r="R580" i="9"/>
  <c r="R579" i="9"/>
  <c r="R578" i="9"/>
  <c r="R577" i="9"/>
  <c r="R576" i="9"/>
  <c r="R575" i="9"/>
  <c r="R574" i="9"/>
  <c r="R573" i="9"/>
  <c r="R572" i="9"/>
  <c r="R571" i="9"/>
  <c r="R570" i="9"/>
  <c r="R569" i="9"/>
  <c r="R568" i="9"/>
  <c r="R567" i="9"/>
  <c r="R566" i="9"/>
  <c r="R565" i="9"/>
  <c r="R564" i="9"/>
  <c r="R563" i="9"/>
  <c r="R562" i="9"/>
  <c r="R561" i="9"/>
  <c r="R560" i="9"/>
  <c r="R559" i="9"/>
  <c r="R558" i="9"/>
  <c r="R557" i="9"/>
  <c r="R556" i="9"/>
  <c r="R555" i="9"/>
  <c r="R554" i="9"/>
  <c r="R553" i="9"/>
  <c r="R552" i="9"/>
  <c r="R551" i="9"/>
  <c r="R550" i="9"/>
  <c r="R549" i="9"/>
  <c r="R548" i="9"/>
  <c r="R547" i="9"/>
  <c r="R546" i="9"/>
  <c r="R545" i="9"/>
  <c r="R544" i="9"/>
  <c r="R543" i="9"/>
  <c r="R542" i="9"/>
  <c r="R541" i="9"/>
  <c r="R540" i="9"/>
  <c r="R539" i="9"/>
  <c r="R538" i="9"/>
  <c r="R537" i="9"/>
  <c r="R536" i="9"/>
  <c r="R535" i="9"/>
  <c r="R534" i="9"/>
  <c r="R533" i="9"/>
  <c r="R532" i="9"/>
  <c r="R531" i="9"/>
  <c r="R530" i="9"/>
  <c r="R529" i="9"/>
  <c r="R528" i="9"/>
  <c r="R527" i="9"/>
  <c r="R526" i="9"/>
  <c r="R525" i="9"/>
  <c r="R524" i="9"/>
  <c r="R523" i="9"/>
  <c r="R522" i="9"/>
  <c r="R521" i="9"/>
  <c r="R520" i="9"/>
  <c r="R519" i="9"/>
  <c r="R518" i="9"/>
  <c r="R517" i="9"/>
  <c r="R516" i="9"/>
  <c r="R515" i="9"/>
  <c r="R514" i="9"/>
  <c r="R513" i="9"/>
  <c r="R512" i="9"/>
  <c r="R511" i="9"/>
  <c r="R510" i="9"/>
  <c r="R509" i="9"/>
  <c r="R508" i="9"/>
  <c r="R507" i="9"/>
  <c r="R506" i="9"/>
  <c r="R505" i="9"/>
  <c r="R504" i="9"/>
  <c r="R503" i="9"/>
  <c r="R502" i="9"/>
  <c r="R501" i="9"/>
  <c r="R500" i="9"/>
  <c r="R499" i="9"/>
  <c r="R498" i="9"/>
  <c r="R497" i="9"/>
  <c r="R496" i="9"/>
  <c r="R495" i="9"/>
  <c r="R494" i="9"/>
  <c r="R493" i="9"/>
  <c r="R492" i="9"/>
  <c r="R491" i="9"/>
  <c r="R490" i="9"/>
  <c r="R489" i="9"/>
  <c r="R488" i="9"/>
  <c r="R487" i="9"/>
  <c r="R486" i="9"/>
  <c r="R485" i="9"/>
  <c r="R484" i="9"/>
  <c r="R483" i="9"/>
  <c r="R482" i="9"/>
  <c r="R481" i="9"/>
  <c r="R480" i="9"/>
  <c r="R479" i="9"/>
  <c r="R478" i="9"/>
  <c r="R477" i="9"/>
  <c r="R476" i="9"/>
  <c r="R475" i="9"/>
  <c r="R474" i="9"/>
  <c r="R473" i="9"/>
  <c r="R472" i="9"/>
  <c r="R471" i="9"/>
  <c r="R470" i="9"/>
  <c r="R469" i="9"/>
  <c r="R468" i="9"/>
  <c r="R467" i="9"/>
  <c r="R466" i="9"/>
  <c r="R465" i="9"/>
  <c r="R464" i="9"/>
  <c r="R463" i="9"/>
  <c r="R462" i="9"/>
  <c r="R461" i="9"/>
  <c r="R460" i="9"/>
  <c r="R459" i="9"/>
  <c r="R458" i="9"/>
  <c r="R457" i="9"/>
  <c r="R456" i="9"/>
  <c r="R455" i="9"/>
  <c r="R454" i="9"/>
  <c r="R453" i="9"/>
  <c r="R452" i="9"/>
  <c r="R451" i="9"/>
  <c r="R450" i="9"/>
  <c r="R449" i="9"/>
  <c r="R448" i="9"/>
  <c r="R447" i="9"/>
  <c r="R446" i="9"/>
  <c r="R445" i="9"/>
  <c r="R444" i="9"/>
  <c r="R443" i="9"/>
  <c r="R442" i="9"/>
  <c r="R441" i="9"/>
  <c r="R440" i="9"/>
  <c r="R439" i="9"/>
  <c r="R438" i="9"/>
  <c r="R437" i="9"/>
  <c r="R436" i="9"/>
  <c r="R435" i="9"/>
  <c r="R434" i="9"/>
  <c r="R433" i="9"/>
  <c r="R432" i="9"/>
  <c r="R431" i="9"/>
  <c r="R430" i="9"/>
  <c r="R429" i="9"/>
  <c r="R428" i="9"/>
  <c r="R427" i="9"/>
  <c r="R426" i="9"/>
  <c r="R425" i="9"/>
  <c r="R424" i="9"/>
  <c r="R423" i="9"/>
  <c r="R422" i="9"/>
  <c r="R421" i="9"/>
  <c r="R420" i="9"/>
  <c r="R419" i="9"/>
  <c r="R418" i="9"/>
  <c r="R417" i="9"/>
  <c r="R416" i="9"/>
  <c r="R415" i="9"/>
  <c r="R414" i="9"/>
  <c r="R413" i="9"/>
  <c r="R412" i="9"/>
  <c r="R411" i="9"/>
  <c r="R410" i="9"/>
  <c r="R409" i="9"/>
  <c r="R408" i="9"/>
  <c r="R407" i="9"/>
  <c r="R406" i="9"/>
  <c r="R405" i="9"/>
  <c r="R404" i="9"/>
  <c r="R403" i="9"/>
  <c r="R402" i="9"/>
  <c r="R401" i="9"/>
  <c r="R400" i="9"/>
  <c r="R399" i="9"/>
  <c r="R398" i="9"/>
  <c r="R397" i="9"/>
  <c r="R396" i="9"/>
  <c r="R395" i="9"/>
  <c r="R394" i="9"/>
  <c r="R393" i="9"/>
  <c r="R392" i="9"/>
  <c r="R391" i="9"/>
  <c r="R390" i="9"/>
  <c r="R389" i="9"/>
  <c r="R388" i="9"/>
  <c r="R387" i="9"/>
  <c r="R386" i="9"/>
  <c r="R385" i="9"/>
  <c r="R384" i="9"/>
  <c r="R383" i="9"/>
  <c r="R382" i="9"/>
  <c r="R381" i="9"/>
  <c r="R380" i="9"/>
  <c r="R379" i="9"/>
  <c r="R378" i="9"/>
  <c r="R377" i="9"/>
  <c r="R376" i="9"/>
  <c r="R375" i="9"/>
  <c r="R374" i="9"/>
  <c r="R373" i="9"/>
  <c r="R372" i="9"/>
  <c r="R371" i="9"/>
  <c r="R370" i="9"/>
  <c r="R369" i="9"/>
  <c r="R368" i="9"/>
  <c r="R367" i="9"/>
  <c r="R366" i="9"/>
  <c r="R365" i="9"/>
  <c r="R364" i="9"/>
  <c r="R363" i="9"/>
  <c r="R362" i="9"/>
  <c r="R361" i="9"/>
  <c r="R360" i="9"/>
  <c r="R359" i="9"/>
  <c r="R358" i="9"/>
  <c r="R357" i="9"/>
  <c r="R356" i="9"/>
  <c r="R355" i="9"/>
  <c r="R354" i="9"/>
  <c r="R353" i="9"/>
  <c r="R352" i="9"/>
  <c r="R351" i="9"/>
  <c r="R350" i="9"/>
  <c r="R349" i="9"/>
  <c r="R348" i="9"/>
  <c r="R347" i="9"/>
  <c r="R346" i="9"/>
  <c r="R345" i="9"/>
  <c r="R344" i="9"/>
  <c r="R343" i="9"/>
  <c r="R342" i="9"/>
  <c r="R341" i="9"/>
  <c r="R340" i="9"/>
  <c r="R339" i="9"/>
  <c r="R338" i="9"/>
  <c r="R337" i="9"/>
  <c r="R336" i="9"/>
  <c r="R335" i="9"/>
  <c r="R334" i="9"/>
  <c r="R333" i="9"/>
  <c r="R332" i="9"/>
  <c r="R331" i="9"/>
  <c r="R330" i="9"/>
  <c r="R329" i="9"/>
  <c r="R328" i="9"/>
  <c r="R327" i="9"/>
  <c r="R326" i="9"/>
  <c r="R325" i="9"/>
  <c r="R324" i="9"/>
  <c r="R323" i="9"/>
  <c r="R322" i="9"/>
  <c r="R321" i="9"/>
  <c r="R320" i="9"/>
  <c r="R319" i="9"/>
  <c r="R318" i="9"/>
  <c r="R317" i="9"/>
  <c r="R316" i="9"/>
  <c r="R315" i="9"/>
  <c r="R314" i="9"/>
  <c r="R313" i="9"/>
  <c r="R312" i="9"/>
  <c r="R311" i="9"/>
  <c r="R310" i="9"/>
  <c r="R309" i="9"/>
  <c r="R308" i="9"/>
  <c r="R307" i="9"/>
  <c r="R306" i="9"/>
  <c r="R305" i="9"/>
  <c r="R304" i="9"/>
  <c r="R303" i="9"/>
  <c r="R302" i="9"/>
  <c r="R301" i="9"/>
  <c r="R300" i="9"/>
  <c r="R299" i="9"/>
  <c r="R298" i="9"/>
  <c r="R297" i="9"/>
  <c r="R296" i="9"/>
  <c r="R295" i="9"/>
  <c r="R294" i="9"/>
  <c r="R293" i="9"/>
  <c r="R292" i="9"/>
  <c r="R291" i="9"/>
  <c r="R290" i="9"/>
  <c r="R289" i="9"/>
  <c r="R288" i="9"/>
  <c r="R287" i="9"/>
  <c r="R286" i="9"/>
  <c r="R285" i="9"/>
  <c r="R284" i="9"/>
  <c r="R283" i="9"/>
  <c r="R282" i="9"/>
  <c r="R281" i="9"/>
  <c r="R280" i="9"/>
  <c r="R279" i="9"/>
  <c r="R278" i="9"/>
  <c r="R277" i="9"/>
  <c r="R276" i="9"/>
  <c r="R275" i="9"/>
  <c r="R274" i="9"/>
  <c r="R273" i="9"/>
  <c r="S273" i="9" s="1"/>
  <c r="R272" i="9"/>
  <c r="S272" i="9" s="1"/>
  <c r="R271" i="9"/>
  <c r="S271" i="9" s="1"/>
  <c r="R270" i="9"/>
  <c r="S270" i="9" s="1"/>
  <c r="R269" i="9"/>
  <c r="S269" i="9" s="1"/>
  <c r="R268" i="9"/>
  <c r="S268" i="9" s="1"/>
  <c r="R267" i="9"/>
  <c r="S267" i="9" s="1"/>
  <c r="R266" i="9"/>
  <c r="S266" i="9" s="1"/>
  <c r="R265" i="9"/>
  <c r="S265" i="9" s="1"/>
  <c r="R264" i="9"/>
  <c r="S264" i="9" s="1"/>
  <c r="R263" i="9"/>
  <c r="S263" i="9" s="1"/>
  <c r="R262" i="9"/>
  <c r="S262" i="9" s="1"/>
  <c r="R261" i="9"/>
  <c r="S261" i="9" s="1"/>
  <c r="R260" i="9"/>
  <c r="S260" i="9" s="1"/>
  <c r="R259" i="9"/>
  <c r="S259" i="9" s="1"/>
  <c r="R258" i="9"/>
  <c r="S258" i="9" s="1"/>
  <c r="R257" i="9"/>
  <c r="S257" i="9" s="1"/>
  <c r="R256" i="9"/>
  <c r="S256" i="9" s="1"/>
  <c r="R255" i="9"/>
  <c r="S255" i="9" s="1"/>
  <c r="R254" i="9"/>
  <c r="S254" i="9" s="1"/>
  <c r="R253" i="9"/>
  <c r="S253" i="9" s="1"/>
  <c r="R252" i="9"/>
  <c r="S252" i="9" s="1"/>
  <c r="R251" i="9"/>
  <c r="S251" i="9" s="1"/>
  <c r="R250" i="9"/>
  <c r="S250" i="9" s="1"/>
  <c r="R249" i="9"/>
  <c r="S249" i="9" s="1"/>
  <c r="R248" i="9"/>
  <c r="S248" i="9" s="1"/>
  <c r="R247" i="9"/>
  <c r="S247" i="9" s="1"/>
  <c r="R246" i="9"/>
  <c r="S246" i="9" s="1"/>
  <c r="R245" i="9"/>
  <c r="S245" i="9" s="1"/>
  <c r="R244" i="9"/>
  <c r="S244" i="9" s="1"/>
  <c r="R243" i="9"/>
  <c r="S243" i="9" s="1"/>
  <c r="R242" i="9"/>
  <c r="S242" i="9" s="1"/>
  <c r="R241" i="9"/>
  <c r="S241" i="9" s="1"/>
  <c r="R240" i="9"/>
  <c r="S240" i="9" s="1"/>
  <c r="R239" i="9"/>
  <c r="S239" i="9" s="1"/>
  <c r="R238" i="9"/>
  <c r="S238" i="9" s="1"/>
  <c r="R237" i="9"/>
  <c r="S237" i="9" s="1"/>
  <c r="R236" i="9"/>
  <c r="S236" i="9" s="1"/>
  <c r="R235" i="9"/>
  <c r="S235" i="9" s="1"/>
  <c r="R234" i="9"/>
  <c r="S234" i="9" s="1"/>
  <c r="R233" i="9"/>
  <c r="S233" i="9" s="1"/>
  <c r="R232" i="9"/>
  <c r="S232" i="9" s="1"/>
  <c r="R231" i="9"/>
  <c r="S231" i="9" s="1"/>
  <c r="R230" i="9"/>
  <c r="S230" i="9" s="1"/>
  <c r="R229" i="9"/>
  <c r="S229" i="9" s="1"/>
  <c r="R228" i="9"/>
  <c r="S228" i="9" s="1"/>
  <c r="R227" i="9"/>
  <c r="S227" i="9" s="1"/>
  <c r="R226" i="9"/>
  <c r="S226" i="9" s="1"/>
  <c r="R225" i="9"/>
  <c r="S225" i="9" s="1"/>
  <c r="R224" i="9"/>
  <c r="S224" i="9" s="1"/>
  <c r="R223" i="9"/>
  <c r="S223" i="9" s="1"/>
  <c r="R222" i="9"/>
  <c r="S222" i="9" s="1"/>
  <c r="R221" i="9"/>
  <c r="S221" i="9" s="1"/>
  <c r="R220" i="9"/>
  <c r="S220" i="9" s="1"/>
  <c r="R219" i="9"/>
  <c r="S219" i="9" s="1"/>
  <c r="R218" i="9"/>
  <c r="S218" i="9" s="1"/>
  <c r="R217" i="9"/>
  <c r="S217" i="9" s="1"/>
  <c r="R216" i="9"/>
  <c r="S216" i="9" s="1"/>
  <c r="R215" i="9"/>
  <c r="S215" i="9" s="1"/>
  <c r="R214" i="9"/>
  <c r="S214" i="9" s="1"/>
  <c r="R213" i="9"/>
  <c r="S213" i="9" s="1"/>
  <c r="R212" i="9"/>
  <c r="S212" i="9" s="1"/>
  <c r="R211" i="9"/>
  <c r="S211" i="9" s="1"/>
  <c r="R210" i="9"/>
  <c r="S210" i="9" s="1"/>
  <c r="R209" i="9"/>
  <c r="S209" i="9" s="1"/>
  <c r="R208" i="9"/>
  <c r="S208" i="9" s="1"/>
  <c r="R207" i="9"/>
  <c r="S207" i="9" s="1"/>
  <c r="R206" i="9"/>
  <c r="S206" i="9" s="1"/>
  <c r="R205" i="9"/>
  <c r="S205" i="9" s="1"/>
  <c r="R204" i="9"/>
  <c r="S204" i="9" s="1"/>
  <c r="R203" i="9"/>
  <c r="S203" i="9" s="1"/>
  <c r="R202" i="9"/>
  <c r="S202" i="9" s="1"/>
  <c r="R201" i="9"/>
  <c r="S201" i="9" s="1"/>
  <c r="R200" i="9"/>
  <c r="S200" i="9" s="1"/>
  <c r="R199" i="9"/>
  <c r="S199" i="9" s="1"/>
  <c r="R198" i="9"/>
  <c r="S198" i="9" s="1"/>
  <c r="R197" i="9"/>
  <c r="S197" i="9" s="1"/>
  <c r="R196" i="9"/>
  <c r="S196" i="9" s="1"/>
  <c r="R195" i="9"/>
  <c r="S195" i="9" s="1"/>
  <c r="R194" i="9"/>
  <c r="S194" i="9" s="1"/>
  <c r="R193" i="9"/>
  <c r="S193" i="9" s="1"/>
  <c r="R192" i="9"/>
  <c r="S192" i="9" s="1"/>
  <c r="R191" i="9"/>
  <c r="S191" i="9" s="1"/>
  <c r="R190" i="9"/>
  <c r="S190" i="9" s="1"/>
  <c r="R189" i="9"/>
  <c r="S189" i="9" s="1"/>
  <c r="R188" i="9"/>
  <c r="S188" i="9" s="1"/>
  <c r="R187" i="9"/>
  <c r="S187" i="9" s="1"/>
  <c r="R186" i="9"/>
  <c r="S186" i="9" s="1"/>
  <c r="R185" i="9"/>
  <c r="S185" i="9" s="1"/>
  <c r="R184" i="9"/>
  <c r="S184" i="9" s="1"/>
  <c r="R183" i="9"/>
  <c r="S183" i="9" s="1"/>
  <c r="R182" i="9"/>
  <c r="S182" i="9" s="1"/>
  <c r="R181" i="9"/>
  <c r="S181" i="9" s="1"/>
  <c r="R180" i="9"/>
  <c r="S180" i="9" s="1"/>
  <c r="R179" i="9"/>
  <c r="S179" i="9" s="1"/>
  <c r="R178" i="9"/>
  <c r="S178" i="9" s="1"/>
  <c r="R177" i="9"/>
  <c r="S177" i="9" s="1"/>
  <c r="R176" i="9"/>
  <c r="S176" i="9" s="1"/>
  <c r="R175" i="9"/>
  <c r="S175" i="9" s="1"/>
  <c r="R174" i="9"/>
  <c r="S174" i="9" s="1"/>
  <c r="R173" i="9"/>
  <c r="S173" i="9" s="1"/>
  <c r="R172" i="9"/>
  <c r="S172" i="9" s="1"/>
  <c r="R171" i="9"/>
  <c r="S171" i="9" s="1"/>
  <c r="R170" i="9"/>
  <c r="S170" i="9" s="1"/>
  <c r="R169" i="9"/>
  <c r="S169" i="9" s="1"/>
  <c r="R168" i="9"/>
  <c r="S168" i="9" s="1"/>
  <c r="R167" i="9"/>
  <c r="S167" i="9" s="1"/>
  <c r="R166" i="9"/>
  <c r="S166" i="9" s="1"/>
  <c r="R165" i="9"/>
  <c r="S165" i="9" s="1"/>
  <c r="R164" i="9"/>
  <c r="S164" i="9" s="1"/>
  <c r="R163" i="9"/>
  <c r="S163" i="9" s="1"/>
  <c r="R162" i="9"/>
  <c r="S162" i="9" s="1"/>
  <c r="R161" i="9"/>
  <c r="S161" i="9" s="1"/>
  <c r="R160" i="9"/>
  <c r="S160" i="9" s="1"/>
  <c r="R159" i="9"/>
  <c r="S159" i="9" s="1"/>
  <c r="R158" i="9"/>
  <c r="S158" i="9" s="1"/>
  <c r="R157" i="9"/>
  <c r="S157" i="9" s="1"/>
  <c r="R156" i="9"/>
  <c r="S156" i="9" s="1"/>
  <c r="R155" i="9"/>
  <c r="S155" i="9" s="1"/>
  <c r="R154" i="9"/>
  <c r="S154" i="9" s="1"/>
  <c r="R153" i="9"/>
  <c r="S153" i="9" s="1"/>
  <c r="R152" i="9"/>
  <c r="S152" i="9" s="1"/>
  <c r="R151" i="9"/>
  <c r="S151" i="9" s="1"/>
  <c r="R150" i="9"/>
  <c r="S150" i="9" s="1"/>
  <c r="R149" i="9"/>
  <c r="S149" i="9" s="1"/>
  <c r="R148" i="9"/>
  <c r="S148" i="9" s="1"/>
  <c r="R147" i="9"/>
  <c r="S147" i="9" s="1"/>
  <c r="R146" i="9"/>
  <c r="S146" i="9" s="1"/>
  <c r="R145" i="9"/>
  <c r="S145" i="9" s="1"/>
  <c r="R144" i="9"/>
  <c r="S144" i="9" s="1"/>
  <c r="R143" i="9"/>
  <c r="S143" i="9" s="1"/>
  <c r="R142" i="9"/>
  <c r="S142" i="9" s="1"/>
  <c r="R141" i="9"/>
  <c r="S141" i="9" s="1"/>
  <c r="R140" i="9"/>
  <c r="S140" i="9" s="1"/>
  <c r="R139" i="9"/>
  <c r="S139" i="9" s="1"/>
  <c r="R138" i="9"/>
  <c r="S138" i="9" s="1"/>
  <c r="R137" i="9"/>
  <c r="S137" i="9" s="1"/>
  <c r="R136" i="9"/>
  <c r="S136" i="9" s="1"/>
  <c r="R135" i="9"/>
  <c r="S135" i="9" s="1"/>
  <c r="R134" i="9"/>
  <c r="S134" i="9" s="1"/>
  <c r="R133" i="9"/>
  <c r="S133" i="9" s="1"/>
  <c r="R132" i="9"/>
  <c r="S132" i="9" s="1"/>
  <c r="R131" i="9"/>
  <c r="S131" i="9" s="1"/>
  <c r="R130" i="9"/>
  <c r="S130" i="9" s="1"/>
  <c r="R129" i="9"/>
  <c r="S129" i="9" s="1"/>
  <c r="R128" i="9"/>
  <c r="S128" i="9" s="1"/>
  <c r="R127" i="9"/>
  <c r="S127" i="9" s="1"/>
  <c r="R126" i="9"/>
  <c r="S126" i="9" s="1"/>
  <c r="R125" i="9"/>
  <c r="S125" i="9" s="1"/>
  <c r="R124" i="9"/>
  <c r="S124" i="9" s="1"/>
  <c r="R123" i="9"/>
  <c r="S123" i="9" s="1"/>
  <c r="R122" i="9"/>
  <c r="S122" i="9" s="1"/>
  <c r="R121" i="9"/>
  <c r="S121" i="9" s="1"/>
  <c r="R120" i="9"/>
  <c r="S120" i="9" s="1"/>
  <c r="R119" i="9"/>
  <c r="S119" i="9" s="1"/>
  <c r="R118" i="9"/>
  <c r="S118" i="9" s="1"/>
  <c r="R117" i="9"/>
  <c r="S117" i="9" s="1"/>
  <c r="R116" i="9"/>
  <c r="S116" i="9" s="1"/>
  <c r="R115" i="9"/>
  <c r="S115" i="9" s="1"/>
  <c r="R114" i="9"/>
  <c r="S114" i="9" s="1"/>
  <c r="R113" i="9"/>
  <c r="S113" i="9" s="1"/>
  <c r="R112" i="9"/>
  <c r="S112" i="9" s="1"/>
  <c r="R111" i="9"/>
  <c r="S111" i="9" s="1"/>
  <c r="R110" i="9"/>
  <c r="S110" i="9" s="1"/>
  <c r="R109" i="9"/>
  <c r="S109" i="9" s="1"/>
  <c r="R108" i="9"/>
  <c r="S108" i="9" s="1"/>
  <c r="R107" i="9"/>
  <c r="S107" i="9" s="1"/>
  <c r="R106" i="9"/>
  <c r="S106" i="9" s="1"/>
  <c r="R105" i="9"/>
  <c r="S105" i="9" s="1"/>
  <c r="R104" i="9"/>
  <c r="S104" i="9" s="1"/>
  <c r="R103" i="9"/>
  <c r="S103" i="9" s="1"/>
  <c r="R102" i="9"/>
  <c r="S102" i="9" s="1"/>
  <c r="R101" i="9"/>
  <c r="S101" i="9" s="1"/>
  <c r="R100" i="9"/>
  <c r="S100" i="9" s="1"/>
  <c r="R99" i="9"/>
  <c r="S99" i="9" s="1"/>
  <c r="R98" i="9"/>
  <c r="S98" i="9" s="1"/>
  <c r="R97" i="9"/>
  <c r="S97" i="9" s="1"/>
  <c r="R96" i="9"/>
  <c r="S96" i="9" s="1"/>
  <c r="R95" i="9"/>
  <c r="S95" i="9" s="1"/>
  <c r="R94" i="9"/>
  <c r="S94" i="9" s="1"/>
  <c r="R93" i="9"/>
  <c r="S93" i="9" s="1"/>
  <c r="R92" i="9"/>
  <c r="S92" i="9" s="1"/>
  <c r="R91" i="9"/>
  <c r="S91" i="9" s="1"/>
  <c r="R90" i="9"/>
  <c r="S90" i="9" s="1"/>
  <c r="R89" i="9"/>
  <c r="S89" i="9" s="1"/>
  <c r="R88" i="9"/>
  <c r="S88" i="9" s="1"/>
  <c r="R87" i="9"/>
  <c r="S87" i="9" s="1"/>
  <c r="R86" i="9"/>
  <c r="S86" i="9" s="1"/>
  <c r="R85" i="9"/>
  <c r="S85" i="9" s="1"/>
  <c r="R84" i="9"/>
  <c r="S84" i="9" s="1"/>
  <c r="R83" i="9"/>
  <c r="S83" i="9" s="1"/>
  <c r="R82" i="9"/>
  <c r="S82" i="9" s="1"/>
  <c r="R81" i="9"/>
  <c r="S81" i="9" s="1"/>
  <c r="R80" i="9"/>
  <c r="S80" i="9" s="1"/>
  <c r="R79" i="9"/>
  <c r="S79" i="9" s="1"/>
  <c r="R78" i="9"/>
  <c r="S78" i="9" s="1"/>
  <c r="R77" i="9"/>
  <c r="S77" i="9" s="1"/>
  <c r="R76" i="9"/>
  <c r="S76" i="9" s="1"/>
  <c r="R75" i="9"/>
  <c r="S75" i="9" s="1"/>
  <c r="R74" i="9"/>
  <c r="S74" i="9" s="1"/>
  <c r="R73" i="9"/>
  <c r="S73" i="9" s="1"/>
  <c r="R72" i="9"/>
  <c r="S72" i="9" s="1"/>
  <c r="R71" i="9"/>
  <c r="S71" i="9" s="1"/>
  <c r="R70" i="9"/>
  <c r="S70" i="9" s="1"/>
  <c r="R69" i="9"/>
  <c r="S69" i="9" s="1"/>
  <c r="R68" i="9"/>
  <c r="S68" i="9" s="1"/>
  <c r="R67" i="9"/>
  <c r="S67" i="9" s="1"/>
  <c r="R66" i="9"/>
  <c r="S66" i="9" s="1"/>
  <c r="R65" i="9"/>
  <c r="S65" i="9" s="1"/>
  <c r="R64" i="9"/>
  <c r="S64" i="9" s="1"/>
  <c r="R63" i="9"/>
  <c r="S63" i="9" s="1"/>
  <c r="R62" i="9"/>
  <c r="S62" i="9" s="1"/>
  <c r="R61" i="9"/>
  <c r="S61" i="9" s="1"/>
  <c r="R60" i="9"/>
  <c r="S60" i="9" s="1"/>
  <c r="R59" i="9"/>
  <c r="S59" i="9" s="1"/>
  <c r="R58" i="9"/>
  <c r="S58" i="9" s="1"/>
  <c r="R57" i="9"/>
  <c r="S57" i="9" s="1"/>
  <c r="R56" i="9"/>
  <c r="S56" i="9" s="1"/>
  <c r="R55" i="9"/>
  <c r="S55" i="9" s="1"/>
  <c r="R54" i="9"/>
  <c r="S54" i="9" s="1"/>
  <c r="R53" i="9"/>
  <c r="S53" i="9" s="1"/>
  <c r="R52" i="9"/>
  <c r="S52" i="9" s="1"/>
  <c r="R51" i="9"/>
  <c r="S51" i="9" s="1"/>
  <c r="R50" i="9"/>
  <c r="S50" i="9" s="1"/>
  <c r="R49" i="9"/>
  <c r="S49" i="9" s="1"/>
  <c r="R48" i="9"/>
  <c r="S48" i="9" s="1"/>
  <c r="R47" i="9"/>
  <c r="S47" i="9" s="1"/>
  <c r="R46" i="9"/>
  <c r="S46" i="9" s="1"/>
  <c r="R45" i="9"/>
  <c r="S45" i="9" s="1"/>
  <c r="R44" i="9"/>
  <c r="S44" i="9" s="1"/>
  <c r="R43" i="9"/>
  <c r="S43" i="9" s="1"/>
  <c r="R42" i="9"/>
  <c r="S42" i="9" s="1"/>
  <c r="R41" i="9"/>
  <c r="S41" i="9" s="1"/>
  <c r="R40" i="9"/>
  <c r="S40" i="9" s="1"/>
  <c r="R39" i="9"/>
  <c r="S39" i="9" s="1"/>
  <c r="R38" i="9"/>
  <c r="S38" i="9" s="1"/>
  <c r="R37" i="9"/>
  <c r="S37" i="9" s="1"/>
  <c r="R36" i="9"/>
  <c r="S36" i="9" s="1"/>
  <c r="R35" i="9"/>
  <c r="S35" i="9" s="1"/>
  <c r="R34" i="9"/>
  <c r="S34" i="9" s="1"/>
  <c r="R33" i="9"/>
  <c r="S33" i="9" s="1"/>
  <c r="R32" i="9"/>
  <c r="S32" i="9" s="1"/>
  <c r="R31" i="9"/>
  <c r="S31" i="9" s="1"/>
  <c r="R30" i="9"/>
  <c r="S30" i="9" s="1"/>
  <c r="R29" i="9"/>
  <c r="S29" i="9" s="1"/>
  <c r="R28" i="9"/>
  <c r="S28" i="9" s="1"/>
  <c r="R27" i="9"/>
  <c r="S27" i="9" s="1"/>
  <c r="R26" i="9"/>
  <c r="S26" i="9" s="1"/>
  <c r="R25" i="9"/>
  <c r="S25" i="9" s="1"/>
  <c r="R24" i="9"/>
  <c r="S24" i="9" s="1"/>
  <c r="R23" i="9"/>
  <c r="S23" i="9" s="1"/>
  <c r="R22" i="9"/>
  <c r="S22" i="9" s="1"/>
  <c r="R21" i="9"/>
  <c r="S21" i="9" s="1"/>
  <c r="R20" i="9"/>
  <c r="S20" i="9" s="1"/>
  <c r="R19" i="9"/>
  <c r="S19" i="9" s="1"/>
  <c r="R18" i="9"/>
  <c r="S18" i="9" s="1"/>
  <c r="R17" i="9"/>
  <c r="S17" i="9" s="1"/>
  <c r="R16" i="9"/>
  <c r="S16" i="9" s="1"/>
  <c r="R15" i="9"/>
  <c r="S15" i="9" s="1"/>
  <c r="R14" i="9"/>
  <c r="S14" i="9" s="1"/>
  <c r="R13" i="9"/>
  <c r="S13" i="9" s="1"/>
  <c r="R12" i="9"/>
  <c r="S12" i="9" s="1"/>
  <c r="R11" i="9"/>
  <c r="S11" i="9" s="1"/>
  <c r="R10" i="9"/>
  <c r="S10" i="9" s="1"/>
  <c r="R9" i="9"/>
  <c r="S9" i="9" s="1"/>
  <c r="R8" i="9"/>
  <c r="S8" i="9" s="1"/>
  <c r="R7" i="9"/>
  <c r="S7" i="9" s="1"/>
  <c r="R6" i="9"/>
  <c r="S6" i="9" s="1"/>
  <c r="R5" i="9"/>
  <c r="S5" i="9" s="1"/>
  <c r="R4" i="9"/>
  <c r="S4" i="9" s="1"/>
  <c r="Z5" i="2"/>
  <c r="Z6" i="2"/>
  <c r="Z7" i="2"/>
  <c r="Z8" i="2"/>
  <c r="Z9" i="2"/>
  <c r="Z10" i="2"/>
  <c r="Z11" i="2"/>
  <c r="Z12" i="2"/>
  <c r="Z13" i="2"/>
  <c r="Z14" i="2"/>
  <c r="Z15" i="2"/>
  <c r="Z16" i="2"/>
  <c r="Z17" i="2"/>
  <c r="Z18" i="2"/>
  <c r="Z19" i="2"/>
  <c r="Z20" i="2"/>
  <c r="Z21" i="2"/>
  <c r="Z22" i="2"/>
  <c r="Z23" i="2"/>
  <c r="Z24" i="2"/>
  <c r="Z25" i="2"/>
  <c r="Z26" i="2"/>
  <c r="Z27" i="2"/>
  <c r="Z28" i="2"/>
  <c r="Z29" i="2"/>
  <c r="Z30" i="2"/>
  <c r="Z31" i="2"/>
  <c r="Z32" i="2"/>
  <c r="Z33" i="2"/>
  <c r="Z34" i="2"/>
  <c r="Z35" i="2"/>
  <c r="Z36" i="2"/>
  <c r="Z37" i="2"/>
  <c r="Z38" i="2"/>
  <c r="Z39" i="2"/>
  <c r="Z40" i="2"/>
  <c r="Z41" i="2"/>
  <c r="Z42" i="2"/>
  <c r="Z43" i="2"/>
  <c r="Z44" i="2"/>
  <c r="Z45" i="2"/>
  <c r="Z46" i="2"/>
  <c r="Z47" i="2"/>
  <c r="Z48" i="2"/>
  <c r="Z49" i="2"/>
  <c r="Z50" i="2"/>
  <c r="Z51" i="2"/>
  <c r="Z52" i="2"/>
  <c r="Z53" i="2"/>
  <c r="Z54" i="2"/>
  <c r="Z55" i="2"/>
  <c r="Z56" i="2"/>
  <c r="Z57" i="2"/>
  <c r="Z58" i="2"/>
  <c r="Z59" i="2"/>
  <c r="Z60" i="2"/>
  <c r="Z61" i="2"/>
  <c r="Z62" i="2"/>
  <c r="Z63" i="2"/>
  <c r="Z64" i="2"/>
  <c r="Z65" i="2"/>
  <c r="Z66" i="2"/>
  <c r="Z67" i="2"/>
  <c r="Z68" i="2"/>
  <c r="Z69" i="2"/>
  <c r="Z70" i="2"/>
  <c r="Z71" i="2"/>
  <c r="Z72" i="2"/>
  <c r="Z73" i="2"/>
  <c r="Z74" i="2"/>
  <c r="Z75" i="2"/>
  <c r="Z76" i="2"/>
  <c r="Z77" i="2"/>
  <c r="Z78" i="2"/>
  <c r="Z79" i="2"/>
  <c r="Z80" i="2"/>
  <c r="Z81" i="2"/>
  <c r="Z82" i="2"/>
  <c r="Z83" i="2"/>
  <c r="Z84" i="2"/>
  <c r="Z85" i="2"/>
  <c r="Z86" i="2"/>
  <c r="Z87" i="2"/>
  <c r="Z88" i="2"/>
  <c r="Z89" i="2"/>
  <c r="Z90" i="2"/>
  <c r="Z91" i="2"/>
  <c r="Z92" i="2"/>
  <c r="Z93" i="2"/>
  <c r="Z94" i="2"/>
  <c r="Z95" i="2"/>
  <c r="Z96" i="2"/>
  <c r="Z97" i="2"/>
  <c r="Z98" i="2"/>
  <c r="Z99" i="2"/>
  <c r="Z100" i="2"/>
  <c r="Z101" i="2"/>
  <c r="Z102" i="2"/>
  <c r="Z103" i="2"/>
  <c r="Z104" i="2"/>
  <c r="Z105" i="2"/>
  <c r="Z106" i="2"/>
  <c r="Z107" i="2"/>
  <c r="Z108" i="2"/>
  <c r="Z109" i="2"/>
  <c r="Z110" i="2"/>
  <c r="Z111" i="2"/>
  <c r="Z112" i="2"/>
  <c r="Z113" i="2"/>
  <c r="Z114" i="2"/>
  <c r="Z115" i="2"/>
  <c r="Z116" i="2"/>
  <c r="Z117" i="2"/>
  <c r="Z118" i="2"/>
  <c r="Z119" i="2"/>
  <c r="Z120" i="2"/>
  <c r="Z121" i="2"/>
  <c r="Z122" i="2"/>
  <c r="Z123" i="2"/>
  <c r="Z124" i="2"/>
  <c r="Z125" i="2"/>
  <c r="Z126" i="2"/>
  <c r="Z127" i="2"/>
  <c r="Z128" i="2"/>
  <c r="Z129" i="2"/>
  <c r="Z130" i="2"/>
  <c r="Z131" i="2"/>
  <c r="Z132" i="2"/>
  <c r="Z133" i="2"/>
  <c r="Z134" i="2"/>
  <c r="Z135" i="2"/>
  <c r="Z136" i="2"/>
  <c r="Z137" i="2"/>
  <c r="Z138" i="2"/>
  <c r="Z139" i="2"/>
  <c r="Z140" i="2"/>
  <c r="Z141" i="2"/>
  <c r="Z142" i="2"/>
  <c r="Z143" i="2"/>
  <c r="Z144" i="2"/>
  <c r="Z145" i="2"/>
  <c r="Z146" i="2"/>
  <c r="Z147" i="2"/>
  <c r="Z148" i="2"/>
  <c r="Z149" i="2"/>
  <c r="Z150" i="2"/>
  <c r="Z151" i="2"/>
  <c r="Z152" i="2"/>
  <c r="Z153" i="2"/>
  <c r="Z154" i="2"/>
  <c r="Z155" i="2"/>
  <c r="Z156" i="2"/>
  <c r="Z157" i="2"/>
  <c r="Z158" i="2"/>
  <c r="Z159" i="2"/>
  <c r="Z160" i="2"/>
  <c r="Z161" i="2"/>
  <c r="Z162" i="2"/>
  <c r="Z163" i="2"/>
  <c r="Z164" i="2"/>
  <c r="Y269" i="2"/>
  <c r="Z269" i="2" s="1"/>
  <c r="Y270" i="2"/>
  <c r="Z270" i="2" s="1"/>
  <c r="Y271" i="2"/>
  <c r="Z271" i="2" s="1"/>
  <c r="Y272" i="2"/>
  <c r="Z272" i="2" s="1"/>
  <c r="Y273" i="2"/>
  <c r="Z273" i="2" s="1"/>
  <c r="Y274" i="2"/>
  <c r="Z274" i="2" s="1"/>
  <c r="Y275" i="2"/>
  <c r="Z275" i="2" s="1"/>
  <c r="Y276" i="2"/>
  <c r="Z276" i="2" s="1"/>
  <c r="Y277" i="2"/>
  <c r="Z277" i="2" s="1"/>
  <c r="Y278" i="2"/>
  <c r="Z278" i="2" s="1"/>
  <c r="Y279" i="2"/>
  <c r="Z279" i="2" s="1"/>
  <c r="Y280" i="2"/>
  <c r="Z280" i="2" s="1"/>
  <c r="Y281" i="2"/>
  <c r="Z281" i="2" s="1"/>
  <c r="Y282" i="2"/>
  <c r="Z282" i="2" s="1"/>
  <c r="Y283" i="2"/>
  <c r="Z283" i="2" s="1"/>
  <c r="Y284" i="2"/>
  <c r="Z284" i="2" s="1"/>
  <c r="Y285" i="2"/>
  <c r="Z285" i="2" s="1"/>
  <c r="Y286" i="2"/>
  <c r="Z286" i="2" s="1"/>
  <c r="J9" i="4" s="1"/>
  <c r="Y287" i="2"/>
  <c r="Z287" i="2" s="1"/>
  <c r="Y288" i="2"/>
  <c r="Z288" i="2" s="1"/>
  <c r="Y289" i="2"/>
  <c r="Z289" i="2" s="1"/>
  <c r="Y290" i="2"/>
  <c r="Z290" i="2" s="1"/>
  <c r="Y291" i="2"/>
  <c r="Z291" i="2" s="1"/>
  <c r="Y292" i="2"/>
  <c r="Z292" i="2" s="1"/>
  <c r="Y293" i="2"/>
  <c r="Z293" i="2" s="1"/>
  <c r="Y294" i="2"/>
  <c r="Z294" i="2" s="1"/>
  <c r="Y295" i="2"/>
  <c r="Z295" i="2" s="1"/>
  <c r="I50" i="4" s="1"/>
  <c r="Y296" i="2"/>
  <c r="Z296" i="2" s="1"/>
  <c r="Y297" i="2"/>
  <c r="Z297" i="2" s="1"/>
  <c r="Y298" i="2"/>
  <c r="Z298" i="2" s="1"/>
  <c r="Y299" i="2"/>
  <c r="Z299" i="2" s="1"/>
  <c r="Y300" i="2"/>
  <c r="Z300" i="2" s="1"/>
  <c r="Y301" i="2"/>
  <c r="Z301" i="2" s="1"/>
  <c r="Y302" i="2"/>
  <c r="Z302" i="2" s="1"/>
  <c r="Y303" i="2"/>
  <c r="Z303" i="2" s="1"/>
  <c r="Y304" i="2"/>
  <c r="Z304" i="2" s="1"/>
  <c r="Y305" i="2"/>
  <c r="Z305" i="2" s="1"/>
  <c r="Y306" i="2"/>
  <c r="Z306" i="2" s="1"/>
  <c r="Y307" i="2"/>
  <c r="Z307" i="2" s="1"/>
  <c r="Y308" i="2"/>
  <c r="Z308" i="2" s="1"/>
  <c r="Y309" i="2"/>
  <c r="Z309" i="2" s="1"/>
  <c r="Y310" i="2"/>
  <c r="Z310" i="2" s="1"/>
  <c r="Y311" i="2"/>
  <c r="Z311" i="2" s="1"/>
  <c r="Y312" i="2"/>
  <c r="Z312" i="2" s="1"/>
  <c r="Y313" i="2"/>
  <c r="Z313" i="2" s="1"/>
  <c r="Y314" i="2"/>
  <c r="Z314" i="2" s="1"/>
  <c r="Y315" i="2"/>
  <c r="Z315" i="2" s="1"/>
  <c r="Y316" i="2"/>
  <c r="Z316" i="2" s="1"/>
  <c r="Y317" i="2"/>
  <c r="Z317" i="2" s="1"/>
  <c r="Y318" i="2"/>
  <c r="Z318" i="2" s="1"/>
  <c r="Y319" i="2"/>
  <c r="Z319" i="2" s="1"/>
  <c r="Y320" i="2"/>
  <c r="Z320" i="2" s="1"/>
  <c r="Y321" i="2"/>
  <c r="Z321" i="2" s="1"/>
  <c r="Y322" i="2"/>
  <c r="Z322" i="2" s="1"/>
  <c r="Y323" i="2"/>
  <c r="Z323" i="2" s="1"/>
  <c r="Y324" i="2"/>
  <c r="Z324" i="2" s="1"/>
  <c r="Y325" i="2"/>
  <c r="Z325" i="2" s="1"/>
  <c r="Y326" i="2"/>
  <c r="Z326" i="2" s="1"/>
  <c r="Y327" i="2"/>
  <c r="Z327" i="2" s="1"/>
  <c r="Y328" i="2"/>
  <c r="Z328" i="2" s="1"/>
  <c r="Y329" i="2"/>
  <c r="Z329" i="2" s="1"/>
  <c r="Y330" i="2"/>
  <c r="Z330" i="2" s="1"/>
  <c r="Y331" i="2"/>
  <c r="Z331" i="2" s="1"/>
  <c r="Y332" i="2"/>
  <c r="Z332" i="2" s="1"/>
  <c r="Y333" i="2"/>
  <c r="Z333" i="2" s="1"/>
  <c r="Y334" i="2"/>
  <c r="Z334" i="2" s="1"/>
  <c r="Y335" i="2"/>
  <c r="Z335" i="2" s="1"/>
  <c r="Y336" i="2"/>
  <c r="Z336" i="2" s="1"/>
  <c r="Y337" i="2"/>
  <c r="Z337" i="2" s="1"/>
  <c r="Y338" i="2"/>
  <c r="Z338" i="2" s="1"/>
  <c r="Y339" i="2"/>
  <c r="Z339" i="2" s="1"/>
  <c r="Y340" i="2"/>
  <c r="Z340" i="2" s="1"/>
  <c r="Y341" i="2"/>
  <c r="Z341" i="2" s="1"/>
  <c r="Y342" i="2"/>
  <c r="Z342" i="2" s="1"/>
  <c r="Y343" i="2"/>
  <c r="Z343" i="2" s="1"/>
  <c r="Y344" i="2"/>
  <c r="Z344" i="2" s="1"/>
  <c r="Y345" i="2"/>
  <c r="Z345" i="2" s="1"/>
  <c r="Y346" i="2"/>
  <c r="Z346" i="2" s="1"/>
  <c r="Y347" i="2"/>
  <c r="Z347" i="2" s="1"/>
  <c r="Y348" i="2"/>
  <c r="Z348" i="2" s="1"/>
  <c r="Y349" i="2"/>
  <c r="Z349" i="2" s="1"/>
  <c r="Y350" i="2"/>
  <c r="Z350" i="2" s="1"/>
  <c r="Y351" i="2"/>
  <c r="Z351" i="2" s="1"/>
  <c r="Y352" i="2"/>
  <c r="Z352" i="2" s="1"/>
  <c r="Y353" i="2"/>
  <c r="Z353" i="2" s="1"/>
  <c r="Y354" i="2"/>
  <c r="Z354" i="2" s="1"/>
  <c r="Y355" i="2"/>
  <c r="Z355" i="2" s="1"/>
  <c r="Y356" i="2"/>
  <c r="Z356" i="2" s="1"/>
  <c r="Y357" i="2"/>
  <c r="Z357" i="2" s="1"/>
  <c r="Y358" i="2"/>
  <c r="Z358" i="2" s="1"/>
  <c r="Y359" i="2"/>
  <c r="Z359" i="2" s="1"/>
  <c r="Y360" i="2"/>
  <c r="Z360" i="2" s="1"/>
  <c r="Y361" i="2"/>
  <c r="Z361" i="2" s="1"/>
  <c r="Y362" i="2"/>
  <c r="Z362" i="2" s="1"/>
  <c r="Y363" i="2"/>
  <c r="Z363" i="2" s="1"/>
  <c r="Y364" i="2"/>
  <c r="Z364" i="2" s="1"/>
  <c r="Y365" i="2"/>
  <c r="Z365" i="2" s="1"/>
  <c r="Y366" i="2"/>
  <c r="Z366" i="2" s="1"/>
  <c r="Y367" i="2"/>
  <c r="Z367" i="2" s="1"/>
  <c r="Y368" i="2"/>
  <c r="Z368" i="2" s="1"/>
  <c r="Y369" i="2"/>
  <c r="Z369" i="2" s="1"/>
  <c r="Y370" i="2"/>
  <c r="Z370" i="2" s="1"/>
  <c r="Y371" i="2"/>
  <c r="Z371" i="2" s="1"/>
  <c r="Y372" i="2"/>
  <c r="Z372" i="2" s="1"/>
  <c r="Y373" i="2"/>
  <c r="Z373" i="2" s="1"/>
  <c r="Y374" i="2"/>
  <c r="Z374" i="2" s="1"/>
  <c r="Y375" i="2"/>
  <c r="Z375" i="2" s="1"/>
  <c r="Y376" i="2"/>
  <c r="Z376" i="2" s="1"/>
  <c r="Y377" i="2"/>
  <c r="Z377" i="2" s="1"/>
  <c r="Y378" i="2"/>
  <c r="Z378" i="2" s="1"/>
  <c r="Y379" i="2"/>
  <c r="Z379" i="2" s="1"/>
  <c r="Y380" i="2"/>
  <c r="Z380" i="2" s="1"/>
  <c r="Y381" i="2"/>
  <c r="Z381" i="2" s="1"/>
  <c r="Y382" i="2"/>
  <c r="Z382" i="2" s="1"/>
  <c r="Y383" i="2"/>
  <c r="Z383" i="2" s="1"/>
  <c r="Y384" i="2"/>
  <c r="Z384" i="2" s="1"/>
  <c r="Y385" i="2"/>
  <c r="Z385" i="2" s="1"/>
  <c r="Y386" i="2"/>
  <c r="Z386" i="2" s="1"/>
  <c r="Y387" i="2"/>
  <c r="Z387" i="2" s="1"/>
  <c r="Y388" i="2"/>
  <c r="Z388" i="2" s="1"/>
  <c r="Y389" i="2"/>
  <c r="Z389" i="2" s="1"/>
  <c r="Y390" i="2"/>
  <c r="Z390" i="2" s="1"/>
  <c r="Y391" i="2"/>
  <c r="Z391" i="2" s="1"/>
  <c r="Y392" i="2"/>
  <c r="Z392" i="2" s="1"/>
  <c r="Y393" i="2"/>
  <c r="Z393" i="2" s="1"/>
  <c r="Y394" i="2"/>
  <c r="Z394" i="2" s="1"/>
  <c r="Y395" i="2"/>
  <c r="Z395" i="2" s="1"/>
  <c r="Y396" i="2"/>
  <c r="Z396" i="2" s="1"/>
  <c r="Y397" i="2"/>
  <c r="Z397" i="2" s="1"/>
  <c r="Y398" i="2"/>
  <c r="Z398" i="2" s="1"/>
  <c r="Y399" i="2"/>
  <c r="Z399" i="2" s="1"/>
  <c r="Y400" i="2"/>
  <c r="Z400" i="2" s="1"/>
  <c r="Y401" i="2"/>
  <c r="Z401" i="2" s="1"/>
  <c r="Y402" i="2"/>
  <c r="Z402" i="2" s="1"/>
  <c r="Y403" i="2"/>
  <c r="Z403" i="2" s="1"/>
  <c r="Y404" i="2"/>
  <c r="Z404" i="2" s="1"/>
  <c r="Y405" i="2"/>
  <c r="Z405" i="2" s="1"/>
  <c r="Y406" i="2"/>
  <c r="Z406" i="2" s="1"/>
  <c r="Y407" i="2"/>
  <c r="Z407" i="2" s="1"/>
  <c r="Y408" i="2"/>
  <c r="Z408" i="2" s="1"/>
  <c r="Y409" i="2"/>
  <c r="Z409" i="2" s="1"/>
  <c r="Y410" i="2"/>
  <c r="Z410" i="2" s="1"/>
  <c r="Y411" i="2"/>
  <c r="Z411" i="2" s="1"/>
  <c r="Y412" i="2"/>
  <c r="Z412" i="2" s="1"/>
  <c r="Y413" i="2"/>
  <c r="Z413" i="2" s="1"/>
  <c r="Y414" i="2"/>
  <c r="Z414" i="2" s="1"/>
  <c r="Y415" i="2"/>
  <c r="Z415" i="2" s="1"/>
  <c r="Y416" i="2"/>
  <c r="Z416" i="2" s="1"/>
  <c r="Y417" i="2"/>
  <c r="Z417" i="2" s="1"/>
  <c r="Y418" i="2"/>
  <c r="Z418" i="2" s="1"/>
  <c r="Y419" i="2"/>
  <c r="Z419" i="2" s="1"/>
  <c r="Y420" i="2"/>
  <c r="Z420" i="2" s="1"/>
  <c r="Y421" i="2"/>
  <c r="Z421" i="2" s="1"/>
  <c r="Y422" i="2"/>
  <c r="Z422" i="2" s="1"/>
  <c r="Y423" i="2"/>
  <c r="Z423" i="2" s="1"/>
  <c r="Y424" i="2"/>
  <c r="Z424" i="2" s="1"/>
  <c r="Y425" i="2"/>
  <c r="Z425" i="2" s="1"/>
  <c r="Y426" i="2"/>
  <c r="Z426" i="2" s="1"/>
  <c r="Y427" i="2"/>
  <c r="Z427" i="2" s="1"/>
  <c r="Y428" i="2"/>
  <c r="Z428" i="2" s="1"/>
  <c r="Y429" i="2"/>
  <c r="Z429" i="2" s="1"/>
  <c r="Y430" i="2"/>
  <c r="Z430" i="2" s="1"/>
  <c r="Y431" i="2"/>
  <c r="Z431" i="2" s="1"/>
  <c r="Y432" i="2"/>
  <c r="Z432" i="2" s="1"/>
  <c r="Y433" i="2"/>
  <c r="Z433" i="2" s="1"/>
  <c r="Y434" i="2"/>
  <c r="Z434" i="2" s="1"/>
  <c r="Y435" i="2"/>
  <c r="Z435" i="2" s="1"/>
  <c r="Y436" i="2"/>
  <c r="Z436" i="2" s="1"/>
  <c r="Y437" i="2"/>
  <c r="Z437" i="2" s="1"/>
  <c r="Y438" i="2"/>
  <c r="Z438" i="2" s="1"/>
  <c r="Y439" i="2"/>
  <c r="Z439" i="2" s="1"/>
  <c r="Y440" i="2"/>
  <c r="Z440" i="2" s="1"/>
  <c r="Y441" i="2"/>
  <c r="Z441" i="2" s="1"/>
  <c r="Y442" i="2"/>
  <c r="Z442" i="2" s="1"/>
  <c r="Y443" i="2"/>
  <c r="Z443" i="2" s="1"/>
  <c r="Y444" i="2"/>
  <c r="Z444" i="2" s="1"/>
  <c r="Y445" i="2"/>
  <c r="Z445" i="2" s="1"/>
  <c r="Y446" i="2"/>
  <c r="Z446" i="2" s="1"/>
  <c r="Y447" i="2"/>
  <c r="Z447" i="2" s="1"/>
  <c r="Y448" i="2"/>
  <c r="Z448" i="2" s="1"/>
  <c r="Y449" i="2"/>
  <c r="Z449" i="2" s="1"/>
  <c r="Y450" i="2"/>
  <c r="Z450" i="2" s="1"/>
  <c r="Y451" i="2"/>
  <c r="Z451" i="2" s="1"/>
  <c r="Y452" i="2"/>
  <c r="Z452" i="2" s="1"/>
  <c r="Y453" i="2"/>
  <c r="Z453" i="2" s="1"/>
  <c r="Y454" i="2"/>
  <c r="Z454" i="2" s="1"/>
  <c r="Y455" i="2"/>
  <c r="Z455" i="2" s="1"/>
  <c r="Y456" i="2"/>
  <c r="Z456" i="2" s="1"/>
  <c r="Y457" i="2"/>
  <c r="Z457" i="2" s="1"/>
  <c r="Y458" i="2"/>
  <c r="Z458" i="2" s="1"/>
  <c r="Y459" i="2"/>
  <c r="Z459" i="2" s="1"/>
  <c r="Y460" i="2"/>
  <c r="Z460" i="2" s="1"/>
  <c r="Y461" i="2"/>
  <c r="Z461" i="2" s="1"/>
  <c r="Y462" i="2"/>
  <c r="Z462" i="2" s="1"/>
  <c r="Y463" i="2"/>
  <c r="Z463" i="2" s="1"/>
  <c r="Y464" i="2"/>
  <c r="Z464" i="2" s="1"/>
  <c r="Y465" i="2"/>
  <c r="Z465" i="2" s="1"/>
  <c r="Y466" i="2"/>
  <c r="Z466" i="2" s="1"/>
  <c r="Y467" i="2"/>
  <c r="Z467" i="2" s="1"/>
  <c r="Y468" i="2"/>
  <c r="Z468" i="2" s="1"/>
  <c r="Y469" i="2"/>
  <c r="Z469" i="2" s="1"/>
  <c r="Y470" i="2"/>
  <c r="Z470" i="2" s="1"/>
  <c r="Y471" i="2"/>
  <c r="Z471" i="2" s="1"/>
  <c r="Y472" i="2"/>
  <c r="Z472" i="2" s="1"/>
  <c r="Y473" i="2"/>
  <c r="Z473" i="2" s="1"/>
  <c r="Y474" i="2"/>
  <c r="Z474" i="2" s="1"/>
  <c r="Y475" i="2"/>
  <c r="Z475" i="2" s="1"/>
  <c r="Y476" i="2"/>
  <c r="Z476" i="2" s="1"/>
  <c r="Y477" i="2"/>
  <c r="Z477" i="2" s="1"/>
  <c r="Y478" i="2"/>
  <c r="Z478" i="2" s="1"/>
  <c r="Y479" i="2"/>
  <c r="Z479" i="2" s="1"/>
  <c r="Y480" i="2"/>
  <c r="Z480" i="2" s="1"/>
  <c r="Y481" i="2"/>
  <c r="Z481" i="2" s="1"/>
  <c r="Y482" i="2"/>
  <c r="Z482" i="2" s="1"/>
  <c r="Y483" i="2"/>
  <c r="Z483" i="2" s="1"/>
  <c r="Y484" i="2"/>
  <c r="Z484" i="2" s="1"/>
  <c r="Y485" i="2"/>
  <c r="Z485" i="2" s="1"/>
  <c r="Y486" i="2"/>
  <c r="Z486" i="2" s="1"/>
  <c r="Y487" i="2"/>
  <c r="Z487" i="2" s="1"/>
  <c r="Y488" i="2"/>
  <c r="Z488" i="2" s="1"/>
  <c r="Y489" i="2"/>
  <c r="Z489" i="2" s="1"/>
  <c r="Y490" i="2"/>
  <c r="Z490" i="2" s="1"/>
  <c r="Y491" i="2"/>
  <c r="Z491" i="2" s="1"/>
  <c r="Y492" i="2"/>
  <c r="Z492" i="2" s="1"/>
  <c r="Y493" i="2"/>
  <c r="Z493" i="2" s="1"/>
  <c r="Y494" i="2"/>
  <c r="Z494" i="2" s="1"/>
  <c r="Y495" i="2"/>
  <c r="Z495" i="2" s="1"/>
  <c r="Y496" i="2"/>
  <c r="Z496" i="2" s="1"/>
  <c r="Y497" i="2"/>
  <c r="Z497" i="2" s="1"/>
  <c r="Y498" i="2"/>
  <c r="Z498" i="2" s="1"/>
  <c r="Y499" i="2"/>
  <c r="Z499" i="2" s="1"/>
  <c r="Y500" i="2"/>
  <c r="Z500" i="2" s="1"/>
  <c r="Y501" i="2"/>
  <c r="Z501" i="2" s="1"/>
  <c r="Y502" i="2"/>
  <c r="Z502" i="2" s="1"/>
  <c r="Y503" i="2"/>
  <c r="Z503" i="2" s="1"/>
  <c r="Y504" i="2"/>
  <c r="Z504" i="2" s="1"/>
  <c r="Y505" i="2"/>
  <c r="Z505" i="2" s="1"/>
  <c r="Y506" i="2"/>
  <c r="Z506" i="2" s="1"/>
  <c r="Y507" i="2"/>
  <c r="Z507" i="2" s="1"/>
  <c r="Y508" i="2"/>
  <c r="Z508" i="2" s="1"/>
  <c r="Y509" i="2"/>
  <c r="Z509" i="2" s="1"/>
  <c r="Y510" i="2"/>
  <c r="Z510" i="2" s="1"/>
  <c r="Y511" i="2"/>
  <c r="Z511" i="2" s="1"/>
  <c r="Y512" i="2"/>
  <c r="Z512" i="2" s="1"/>
  <c r="Y513" i="2"/>
  <c r="Z513" i="2" s="1"/>
  <c r="Y514" i="2"/>
  <c r="Z514" i="2" s="1"/>
  <c r="Y515" i="2"/>
  <c r="Z515" i="2" s="1"/>
  <c r="Y516" i="2"/>
  <c r="Z516" i="2" s="1"/>
  <c r="Y517" i="2"/>
  <c r="Z517" i="2" s="1"/>
  <c r="Y518" i="2"/>
  <c r="Z518" i="2" s="1"/>
  <c r="Y519" i="2"/>
  <c r="Z519" i="2" s="1"/>
  <c r="Y520" i="2"/>
  <c r="Z520" i="2" s="1"/>
  <c r="Y521" i="2"/>
  <c r="Z521" i="2" s="1"/>
  <c r="Y522" i="2"/>
  <c r="Z522" i="2" s="1"/>
  <c r="Y523" i="2"/>
  <c r="Z523" i="2" s="1"/>
  <c r="Y524" i="2"/>
  <c r="Z524" i="2" s="1"/>
  <c r="Y525" i="2"/>
  <c r="Z525" i="2" s="1"/>
  <c r="Y526" i="2"/>
  <c r="Z526" i="2" s="1"/>
  <c r="Y527" i="2"/>
  <c r="Z527" i="2" s="1"/>
  <c r="Y528" i="2"/>
  <c r="Z528" i="2" s="1"/>
  <c r="Y529" i="2"/>
  <c r="Z529" i="2" s="1"/>
  <c r="Y530" i="2"/>
  <c r="Z530" i="2" s="1"/>
  <c r="Y531" i="2"/>
  <c r="Z531" i="2" s="1"/>
  <c r="Y532" i="2"/>
  <c r="Z532" i="2" s="1"/>
  <c r="Y533" i="2"/>
  <c r="Z533" i="2" s="1"/>
  <c r="Y534" i="2"/>
  <c r="Z534" i="2" s="1"/>
  <c r="Y535" i="2"/>
  <c r="Z535" i="2" s="1"/>
  <c r="Y536" i="2"/>
  <c r="Z536" i="2" s="1"/>
  <c r="Y537" i="2"/>
  <c r="Z537" i="2" s="1"/>
  <c r="Y538" i="2"/>
  <c r="Z538" i="2" s="1"/>
  <c r="Y539" i="2"/>
  <c r="Z539" i="2" s="1"/>
  <c r="Y540" i="2"/>
  <c r="Z540" i="2" s="1"/>
  <c r="Y541" i="2"/>
  <c r="Z541" i="2" s="1"/>
  <c r="Y542" i="2"/>
  <c r="Z542" i="2" s="1"/>
  <c r="Y543" i="2"/>
  <c r="Z543" i="2" s="1"/>
  <c r="Y544" i="2"/>
  <c r="Z544" i="2" s="1"/>
  <c r="Y545" i="2"/>
  <c r="Z545" i="2" s="1"/>
  <c r="Y546" i="2"/>
  <c r="Z546" i="2" s="1"/>
  <c r="Y547" i="2"/>
  <c r="Z547" i="2" s="1"/>
  <c r="Y548" i="2"/>
  <c r="Z548" i="2" s="1"/>
  <c r="Y549" i="2"/>
  <c r="Z549" i="2" s="1"/>
  <c r="Y550" i="2"/>
  <c r="Z550" i="2" s="1"/>
  <c r="Y551" i="2"/>
  <c r="Z551" i="2" s="1"/>
  <c r="Y552" i="2"/>
  <c r="Z552" i="2" s="1"/>
  <c r="Y553" i="2"/>
  <c r="Z553" i="2" s="1"/>
  <c r="Y554" i="2"/>
  <c r="Z554" i="2" s="1"/>
  <c r="Y555" i="2"/>
  <c r="Z555" i="2" s="1"/>
  <c r="Y556" i="2"/>
  <c r="Z556" i="2" s="1"/>
  <c r="Y557" i="2"/>
  <c r="Z557" i="2" s="1"/>
  <c r="Y558" i="2"/>
  <c r="Z558" i="2" s="1"/>
  <c r="Y559" i="2"/>
  <c r="Z559" i="2" s="1"/>
  <c r="Y560" i="2"/>
  <c r="Z560" i="2" s="1"/>
  <c r="Y561" i="2"/>
  <c r="Z561" i="2" s="1"/>
  <c r="Y562" i="2"/>
  <c r="Z562" i="2" s="1"/>
  <c r="Y563" i="2"/>
  <c r="Z563" i="2" s="1"/>
  <c r="Y564" i="2"/>
  <c r="Z564" i="2" s="1"/>
  <c r="Y565" i="2"/>
  <c r="Z565" i="2" s="1"/>
  <c r="Y566" i="2"/>
  <c r="Z566" i="2" s="1"/>
  <c r="Y567" i="2"/>
  <c r="Z567" i="2" s="1"/>
  <c r="Y568" i="2"/>
  <c r="Z568" i="2" s="1"/>
  <c r="Y569" i="2"/>
  <c r="Z569" i="2" s="1"/>
  <c r="Y570" i="2"/>
  <c r="Z570" i="2" s="1"/>
  <c r="Y571" i="2"/>
  <c r="Z571" i="2" s="1"/>
  <c r="Y572" i="2"/>
  <c r="Z572" i="2" s="1"/>
  <c r="Y573" i="2"/>
  <c r="Z573" i="2" s="1"/>
  <c r="Y574" i="2"/>
  <c r="Z574" i="2" s="1"/>
  <c r="Y575" i="2"/>
  <c r="Z575" i="2" s="1"/>
  <c r="Y576" i="2"/>
  <c r="Z576" i="2" s="1"/>
  <c r="Y577" i="2"/>
  <c r="Z577" i="2" s="1"/>
  <c r="Y578" i="2"/>
  <c r="Z578" i="2" s="1"/>
  <c r="Y579" i="2"/>
  <c r="Z579" i="2" s="1"/>
  <c r="Y580" i="2"/>
  <c r="Z580" i="2" s="1"/>
  <c r="Y581" i="2"/>
  <c r="Z581" i="2" s="1"/>
  <c r="Y582" i="2"/>
  <c r="Z582" i="2" s="1"/>
  <c r="Y583" i="2"/>
  <c r="Z583" i="2" s="1"/>
  <c r="Y584" i="2"/>
  <c r="Z584" i="2" s="1"/>
  <c r="Y585" i="2"/>
  <c r="Z585" i="2" s="1"/>
  <c r="Y586" i="2"/>
  <c r="Z586" i="2" s="1"/>
  <c r="Y587" i="2"/>
  <c r="Z587" i="2" s="1"/>
  <c r="Y588" i="2"/>
  <c r="Z588" i="2" s="1"/>
  <c r="Y589" i="2"/>
  <c r="Z589" i="2" s="1"/>
  <c r="Y590" i="2"/>
  <c r="Z590" i="2" s="1"/>
  <c r="Y591" i="2"/>
  <c r="Z591" i="2" s="1"/>
  <c r="Y592" i="2"/>
  <c r="Z592" i="2" s="1"/>
  <c r="Y593" i="2"/>
  <c r="Z593" i="2" s="1"/>
  <c r="Y594" i="2"/>
  <c r="Z594" i="2" s="1"/>
  <c r="Y595" i="2"/>
  <c r="Z595" i="2" s="1"/>
  <c r="Y596" i="2"/>
  <c r="Z596" i="2" s="1"/>
  <c r="Y597" i="2"/>
  <c r="Z597" i="2" s="1"/>
  <c r="Y598" i="2"/>
  <c r="Z598" i="2" s="1"/>
  <c r="Y599" i="2"/>
  <c r="Z599" i="2" s="1"/>
  <c r="Y600" i="2"/>
  <c r="Z600" i="2" s="1"/>
  <c r="Y601" i="2"/>
  <c r="Z601" i="2" s="1"/>
  <c r="Y602" i="2"/>
  <c r="Z602" i="2" s="1"/>
  <c r="Y603" i="2"/>
  <c r="Z603" i="2" s="1"/>
  <c r="Y604" i="2"/>
  <c r="Z604" i="2" s="1"/>
  <c r="Y605" i="2"/>
  <c r="Z605" i="2" s="1"/>
  <c r="Y606" i="2"/>
  <c r="Z606" i="2" s="1"/>
  <c r="Y607" i="2"/>
  <c r="Z607" i="2" s="1"/>
  <c r="Y608" i="2"/>
  <c r="Z608" i="2" s="1"/>
  <c r="Y609" i="2"/>
  <c r="Z609" i="2" s="1"/>
  <c r="Y610" i="2"/>
  <c r="Z610" i="2" s="1"/>
  <c r="Y611" i="2"/>
  <c r="Z611" i="2" s="1"/>
  <c r="Y612" i="2"/>
  <c r="Z612" i="2" s="1"/>
  <c r="Y613" i="2"/>
  <c r="Z613" i="2" s="1"/>
  <c r="Y614" i="2"/>
  <c r="Z614" i="2" s="1"/>
  <c r="Y615" i="2"/>
  <c r="Z615" i="2" s="1"/>
  <c r="Y616" i="2"/>
  <c r="Z616" i="2" s="1"/>
  <c r="Y617" i="2"/>
  <c r="Z617" i="2" s="1"/>
  <c r="Y618" i="2"/>
  <c r="Z618" i="2" s="1"/>
  <c r="Y619" i="2"/>
  <c r="Z619" i="2" s="1"/>
  <c r="Y620" i="2"/>
  <c r="Z620" i="2" s="1"/>
  <c r="Y621" i="2"/>
  <c r="Z621" i="2" s="1"/>
  <c r="Y622" i="2"/>
  <c r="Z622" i="2" s="1"/>
  <c r="Y623" i="2"/>
  <c r="Z623" i="2" s="1"/>
  <c r="Y624" i="2"/>
  <c r="Z624" i="2" s="1"/>
  <c r="Y625" i="2"/>
  <c r="Z625" i="2" s="1"/>
  <c r="Y626" i="2"/>
  <c r="Z626" i="2" s="1"/>
  <c r="Y627" i="2"/>
  <c r="Z627" i="2" s="1"/>
  <c r="Y628" i="2"/>
  <c r="Z628" i="2" s="1"/>
  <c r="Y629" i="2"/>
  <c r="Z629" i="2" s="1"/>
  <c r="Y630" i="2"/>
  <c r="Z630" i="2" s="1"/>
  <c r="Y631" i="2"/>
  <c r="Z631" i="2" s="1"/>
  <c r="Y632" i="2"/>
  <c r="Z632" i="2" s="1"/>
  <c r="Y633" i="2"/>
  <c r="Z633" i="2" s="1"/>
  <c r="Y634" i="2"/>
  <c r="Z634" i="2" s="1"/>
  <c r="Y635" i="2"/>
  <c r="Z635" i="2" s="1"/>
  <c r="Y636" i="2"/>
  <c r="Z636" i="2" s="1"/>
  <c r="Y637" i="2"/>
  <c r="Z637" i="2" s="1"/>
  <c r="Y638" i="2"/>
  <c r="Z638" i="2" s="1"/>
  <c r="Y639" i="2"/>
  <c r="Z639" i="2" s="1"/>
  <c r="Y640" i="2"/>
  <c r="Z640" i="2" s="1"/>
  <c r="Y641" i="2"/>
  <c r="Z641" i="2" s="1"/>
  <c r="Y642" i="2"/>
  <c r="Z642" i="2" s="1"/>
  <c r="Y643" i="2"/>
  <c r="Z643" i="2" s="1"/>
  <c r="Y644" i="2"/>
  <c r="Z644" i="2" s="1"/>
  <c r="Y645" i="2"/>
  <c r="Z645" i="2" s="1"/>
  <c r="Y646" i="2"/>
  <c r="Z646" i="2" s="1"/>
  <c r="Y647" i="2"/>
  <c r="Z647" i="2" s="1"/>
  <c r="Y648" i="2"/>
  <c r="Z648" i="2" s="1"/>
  <c r="Y649" i="2"/>
  <c r="Z649" i="2" s="1"/>
  <c r="Y650" i="2"/>
  <c r="Z650" i="2" s="1"/>
  <c r="Y651" i="2"/>
  <c r="Z651" i="2" s="1"/>
  <c r="Y652" i="2"/>
  <c r="Z652" i="2" s="1"/>
  <c r="Y653" i="2"/>
  <c r="Z653" i="2" s="1"/>
  <c r="Y654" i="2"/>
  <c r="Z654" i="2" s="1"/>
  <c r="Y655" i="2"/>
  <c r="Z655" i="2" s="1"/>
  <c r="Y656" i="2"/>
  <c r="Z656" i="2" s="1"/>
  <c r="Y657" i="2"/>
  <c r="Z657" i="2" s="1"/>
  <c r="Y658" i="2"/>
  <c r="Z658" i="2" s="1"/>
  <c r="Y659" i="2"/>
  <c r="Z659" i="2" s="1"/>
  <c r="Y660" i="2"/>
  <c r="Z660" i="2" s="1"/>
  <c r="Y661" i="2"/>
  <c r="Z661" i="2" s="1"/>
  <c r="Y662" i="2"/>
  <c r="Z662" i="2" s="1"/>
  <c r="Y663" i="2"/>
  <c r="Z663" i="2" s="1"/>
  <c r="Y664" i="2"/>
  <c r="Z664" i="2" s="1"/>
  <c r="Y665" i="2"/>
  <c r="Z665" i="2" s="1"/>
  <c r="Y666" i="2"/>
  <c r="Z666" i="2" s="1"/>
  <c r="Y667" i="2"/>
  <c r="Z667" i="2" s="1"/>
  <c r="Y668" i="2"/>
  <c r="Z668" i="2" s="1"/>
  <c r="Y669" i="2"/>
  <c r="Z669" i="2" s="1"/>
  <c r="Y670" i="2"/>
  <c r="Z670" i="2" s="1"/>
  <c r="Y671" i="2"/>
  <c r="Z671" i="2" s="1"/>
  <c r="Y672" i="2"/>
  <c r="Z672" i="2" s="1"/>
  <c r="Y673" i="2"/>
  <c r="Z673" i="2" s="1"/>
  <c r="Y674" i="2"/>
  <c r="Z674" i="2" s="1"/>
  <c r="Y675" i="2"/>
  <c r="Z675" i="2" s="1"/>
  <c r="Y676" i="2"/>
  <c r="Z676" i="2" s="1"/>
  <c r="Y677" i="2"/>
  <c r="Z677" i="2" s="1"/>
  <c r="Y678" i="2"/>
  <c r="Z678" i="2" s="1"/>
  <c r="Y679" i="2"/>
  <c r="Z679" i="2" s="1"/>
  <c r="Y680" i="2"/>
  <c r="Z680" i="2" s="1"/>
  <c r="Y681" i="2"/>
  <c r="Z681" i="2" s="1"/>
  <c r="Y682" i="2"/>
  <c r="Z682" i="2" s="1"/>
  <c r="Y683" i="2"/>
  <c r="Z683" i="2" s="1"/>
  <c r="Y684" i="2"/>
  <c r="Z684" i="2" s="1"/>
  <c r="Y685" i="2"/>
  <c r="Z685" i="2" s="1"/>
  <c r="Y686" i="2"/>
  <c r="Z686" i="2" s="1"/>
  <c r="Y687" i="2"/>
  <c r="Z687" i="2" s="1"/>
  <c r="Y688" i="2"/>
  <c r="Z688" i="2" s="1"/>
  <c r="Y689" i="2"/>
  <c r="Z689" i="2" s="1"/>
  <c r="Y690" i="2"/>
  <c r="Z690" i="2" s="1"/>
  <c r="Y691" i="2"/>
  <c r="Z691" i="2" s="1"/>
  <c r="Y692" i="2"/>
  <c r="Z692" i="2" s="1"/>
  <c r="Y693" i="2"/>
  <c r="Z693" i="2" s="1"/>
  <c r="Y694" i="2"/>
  <c r="Z694" i="2" s="1"/>
  <c r="Y695" i="2"/>
  <c r="Z695" i="2" s="1"/>
  <c r="Y696" i="2"/>
  <c r="Z696" i="2" s="1"/>
  <c r="Y697" i="2"/>
  <c r="Z697" i="2" s="1"/>
  <c r="Y698" i="2"/>
  <c r="Z698" i="2" s="1"/>
  <c r="Y699" i="2"/>
  <c r="Z699" i="2" s="1"/>
  <c r="Y700" i="2"/>
  <c r="Z700" i="2" s="1"/>
  <c r="Y701" i="2"/>
  <c r="Z701" i="2" s="1"/>
  <c r="Y702" i="2"/>
  <c r="Y703" i="2"/>
  <c r="Y704" i="2"/>
  <c r="Z704" i="2" s="1"/>
  <c r="Y705" i="2"/>
  <c r="Y706" i="2"/>
  <c r="Y707" i="2"/>
  <c r="Y708" i="2"/>
  <c r="Y709" i="2"/>
  <c r="Y710" i="2"/>
  <c r="Y711" i="2"/>
  <c r="Y712" i="2"/>
  <c r="Y713" i="2"/>
  <c r="Y714" i="2"/>
  <c r="Y715" i="2"/>
  <c r="Y716" i="2"/>
  <c r="Y717" i="2"/>
  <c r="Y718" i="2"/>
  <c r="Y719" i="2"/>
  <c r="Y720" i="2"/>
  <c r="Y721" i="2"/>
  <c r="Y722" i="2"/>
  <c r="Y723" i="2"/>
  <c r="Z723" i="2" s="1"/>
  <c r="Y724" i="2"/>
  <c r="Y725" i="2"/>
  <c r="Y726" i="2"/>
  <c r="Y727" i="2"/>
  <c r="Y728" i="2"/>
  <c r="Y729" i="2"/>
  <c r="Y730" i="2"/>
  <c r="Y731" i="2"/>
  <c r="Y732" i="2"/>
  <c r="Y733" i="2"/>
  <c r="Y734" i="2"/>
  <c r="Y735" i="2"/>
  <c r="Y736" i="2"/>
  <c r="Y737" i="2"/>
  <c r="Y738" i="2"/>
  <c r="Y739" i="2"/>
  <c r="Z739" i="2" s="1"/>
  <c r="Y740" i="2"/>
  <c r="Z740" i="2" s="1"/>
  <c r="Y741" i="2"/>
  <c r="Z741" i="2" s="1"/>
  <c r="Y742" i="2"/>
  <c r="Z742" i="2" s="1"/>
  <c r="Y743" i="2"/>
  <c r="Z743" i="2" s="1"/>
  <c r="Y744" i="2"/>
  <c r="Z744" i="2" s="1"/>
  <c r="Y745" i="2"/>
  <c r="Z745" i="2" s="1"/>
  <c r="Y746" i="2"/>
  <c r="Z746" i="2" s="1"/>
  <c r="Y747" i="2"/>
  <c r="Z747" i="2" s="1"/>
  <c r="Y748" i="2"/>
  <c r="Z748" i="2" s="1"/>
  <c r="Y749" i="2"/>
  <c r="Z749" i="2" s="1"/>
  <c r="Y750" i="2"/>
  <c r="Z750" i="2" s="1"/>
  <c r="Y751" i="2"/>
  <c r="Y752" i="2"/>
  <c r="Y753" i="2"/>
  <c r="Y754" i="2"/>
  <c r="Y755" i="2"/>
  <c r="Z755" i="2" s="1"/>
  <c r="Y756" i="2"/>
  <c r="Y757" i="2"/>
  <c r="Y758" i="2"/>
  <c r="Y759" i="2"/>
  <c r="Y760" i="2"/>
  <c r="Y761" i="2"/>
  <c r="Y762" i="2"/>
  <c r="Y763" i="2"/>
  <c r="Y764" i="2"/>
  <c r="Y765" i="2"/>
  <c r="Y766" i="2"/>
  <c r="Y767" i="2"/>
  <c r="Y768" i="2"/>
  <c r="Y769" i="2"/>
  <c r="Y770" i="2"/>
  <c r="Y771" i="2"/>
  <c r="Y772" i="2"/>
  <c r="Y773" i="2"/>
  <c r="Y774" i="2"/>
  <c r="Y775" i="2"/>
  <c r="Y776" i="2"/>
  <c r="Y777" i="2"/>
  <c r="Y778" i="2"/>
  <c r="Y779" i="2"/>
  <c r="Y780" i="2"/>
  <c r="Y781" i="2"/>
  <c r="Y782" i="2"/>
  <c r="Y783" i="2"/>
  <c r="Z783" i="2" s="1"/>
  <c r="Y784" i="2"/>
  <c r="Y785" i="2"/>
  <c r="Y786" i="2"/>
  <c r="Y787" i="2"/>
  <c r="Y788" i="2"/>
  <c r="Y789" i="2"/>
  <c r="Y790" i="2"/>
  <c r="Y791" i="2"/>
  <c r="Y792" i="2"/>
  <c r="Y793" i="2"/>
  <c r="Y794" i="2"/>
  <c r="Y795" i="2"/>
  <c r="Y796" i="2"/>
  <c r="Y797" i="2"/>
  <c r="Y798" i="2"/>
  <c r="Z798" i="2" s="1"/>
  <c r="Y799" i="2"/>
  <c r="Z799" i="2" s="1"/>
  <c r="Y800" i="2"/>
  <c r="Z800" i="2" s="1"/>
  <c r="Y801" i="2"/>
  <c r="Z801" i="2" s="1"/>
  <c r="Y802" i="2"/>
  <c r="Z802" i="2" s="1"/>
  <c r="Y803" i="2"/>
  <c r="Z803" i="2" s="1"/>
  <c r="Y804" i="2"/>
  <c r="Z804" i="2" s="1"/>
  <c r="Y805" i="2"/>
  <c r="Z805" i="2" s="1"/>
  <c r="Y806" i="2"/>
  <c r="Z806" i="2" s="1"/>
  <c r="Y807" i="2"/>
  <c r="Z807" i="2" s="1"/>
  <c r="Y808" i="2"/>
  <c r="Z808" i="2" s="1"/>
  <c r="Y809" i="2"/>
  <c r="Z809" i="2" s="1"/>
  <c r="Y810" i="2"/>
  <c r="Z810" i="2" s="1"/>
  <c r="Y811" i="2"/>
  <c r="Z811" i="2" s="1"/>
  <c r="Y812" i="2"/>
  <c r="Z812" i="2" s="1"/>
  <c r="Y813" i="2"/>
  <c r="Z813" i="2" s="1"/>
  <c r="Y814" i="2"/>
  <c r="Z814" i="2" s="1"/>
  <c r="Y815" i="2"/>
  <c r="Z815" i="2" s="1"/>
  <c r="Y816" i="2"/>
  <c r="Z816" i="2" s="1"/>
  <c r="Y817" i="2"/>
  <c r="Z817" i="2" s="1"/>
  <c r="Y818" i="2"/>
  <c r="Z818" i="2" s="1"/>
  <c r="Y819" i="2"/>
  <c r="Z819" i="2" s="1"/>
  <c r="Y820" i="2"/>
  <c r="Z820" i="2" s="1"/>
  <c r="Y821" i="2"/>
  <c r="Z821" i="2" s="1"/>
  <c r="Y822" i="2"/>
  <c r="Z822" i="2" s="1"/>
  <c r="Y823" i="2"/>
  <c r="Z823" i="2" s="1"/>
  <c r="Y824" i="2"/>
  <c r="Z824" i="2" s="1"/>
  <c r="Y825" i="2"/>
  <c r="Z825" i="2" s="1"/>
  <c r="Y826" i="2"/>
  <c r="Z826" i="2" s="1"/>
  <c r="Y827" i="2"/>
  <c r="Z827" i="2" s="1"/>
  <c r="Y828" i="2"/>
  <c r="Z828" i="2" s="1"/>
  <c r="Y829" i="2"/>
  <c r="Z829" i="2" s="1"/>
  <c r="Y830" i="2"/>
  <c r="Z830" i="2" s="1"/>
  <c r="Y831" i="2"/>
  <c r="Z831" i="2" s="1"/>
  <c r="Y832" i="2"/>
  <c r="Z832" i="2" s="1"/>
  <c r="Y833" i="2"/>
  <c r="Z833" i="2" s="1"/>
  <c r="Y834" i="2"/>
  <c r="Z834" i="2" s="1"/>
  <c r="Y835" i="2"/>
  <c r="Z835" i="2" s="1"/>
  <c r="Y836" i="2"/>
  <c r="Z836" i="2" s="1"/>
  <c r="Y837" i="2"/>
  <c r="Z837" i="2" s="1"/>
  <c r="Y838" i="2"/>
  <c r="Z838" i="2" s="1"/>
  <c r="Y839" i="2"/>
  <c r="Z839" i="2" s="1"/>
  <c r="Y840" i="2"/>
  <c r="Z840" i="2" s="1"/>
  <c r="Y841" i="2"/>
  <c r="Z841" i="2" s="1"/>
  <c r="Y842" i="2"/>
  <c r="Z842" i="2" s="1"/>
  <c r="Y843" i="2"/>
  <c r="Z843" i="2" s="1"/>
  <c r="Y844" i="2"/>
  <c r="Z844" i="2" s="1"/>
  <c r="Y845" i="2"/>
  <c r="Z845" i="2" s="1"/>
  <c r="Y846" i="2"/>
  <c r="Z846" i="2" s="1"/>
  <c r="Y847" i="2"/>
  <c r="Z847" i="2" s="1"/>
  <c r="Y848" i="2"/>
  <c r="Z848" i="2" s="1"/>
  <c r="Y849" i="2"/>
  <c r="Z849" i="2" s="1"/>
  <c r="Y850" i="2"/>
  <c r="Z850" i="2" s="1"/>
  <c r="Y851" i="2"/>
  <c r="Z851" i="2" s="1"/>
  <c r="Y852" i="2"/>
  <c r="Z852" i="2" s="1"/>
  <c r="Y853" i="2"/>
  <c r="Z853" i="2" s="1"/>
  <c r="Y854" i="2"/>
  <c r="Z854" i="2" s="1"/>
  <c r="Y855" i="2"/>
  <c r="Z855" i="2" s="1"/>
  <c r="Y856" i="2"/>
  <c r="Z856" i="2" s="1"/>
  <c r="Y857" i="2"/>
  <c r="Z857" i="2" s="1"/>
  <c r="Y858" i="2"/>
  <c r="Z858" i="2" s="1"/>
  <c r="Y859" i="2"/>
  <c r="Z859" i="2" s="1"/>
  <c r="Y860" i="2"/>
  <c r="Z860" i="2" s="1"/>
  <c r="Y861" i="2"/>
  <c r="Z861" i="2" s="1"/>
  <c r="Y862" i="2"/>
  <c r="Z862" i="2" s="1"/>
  <c r="Y863" i="2"/>
  <c r="Z863" i="2" s="1"/>
  <c r="Y864" i="2"/>
  <c r="Z864" i="2" s="1"/>
  <c r="Y865" i="2"/>
  <c r="Z865" i="2" s="1"/>
  <c r="Y866" i="2"/>
  <c r="Z866" i="2" s="1"/>
  <c r="Y867" i="2"/>
  <c r="Z867" i="2" s="1"/>
  <c r="Y868" i="2"/>
  <c r="Z868" i="2" s="1"/>
  <c r="Y869" i="2"/>
  <c r="Z869" i="2" s="1"/>
  <c r="Y870" i="2"/>
  <c r="Z870" i="2" s="1"/>
  <c r="Y871" i="2"/>
  <c r="Z871" i="2" s="1"/>
  <c r="Y872" i="2"/>
  <c r="Z872" i="2" s="1"/>
  <c r="Y873" i="2"/>
  <c r="Z873" i="2" s="1"/>
  <c r="Y874" i="2"/>
  <c r="Z874" i="2" s="1"/>
  <c r="Y875" i="2"/>
  <c r="Z875" i="2" s="1"/>
  <c r="Y876" i="2"/>
  <c r="Z876" i="2" s="1"/>
  <c r="Y877" i="2"/>
  <c r="Z877" i="2" s="1"/>
  <c r="Y878" i="2"/>
  <c r="Z878" i="2" s="1"/>
  <c r="Y879" i="2"/>
  <c r="Z879" i="2" s="1"/>
  <c r="Y880" i="2"/>
  <c r="Z880" i="2" s="1"/>
  <c r="Y881" i="2"/>
  <c r="Z881" i="2" s="1"/>
  <c r="Y882" i="2"/>
  <c r="Z882" i="2" s="1"/>
  <c r="Y883" i="2"/>
  <c r="Z883" i="2" s="1"/>
  <c r="Y884" i="2"/>
  <c r="Z884" i="2" s="1"/>
  <c r="Y885" i="2"/>
  <c r="Z885" i="2" s="1"/>
  <c r="Y886" i="2"/>
  <c r="Z886" i="2" s="1"/>
  <c r="Y887" i="2"/>
  <c r="Z887" i="2" s="1"/>
  <c r="Y888" i="2"/>
  <c r="Z888" i="2" s="1"/>
  <c r="Y889" i="2"/>
  <c r="Z889" i="2" s="1"/>
  <c r="Y890" i="2"/>
  <c r="Z890" i="2" s="1"/>
  <c r="Y891" i="2"/>
  <c r="Z891" i="2" s="1"/>
  <c r="Y892" i="2"/>
  <c r="Z892" i="2" s="1"/>
  <c r="Y893" i="2"/>
  <c r="Z893" i="2" s="1"/>
  <c r="Y894" i="2"/>
  <c r="Z894" i="2" s="1"/>
  <c r="Y895" i="2"/>
  <c r="Z895" i="2" s="1"/>
  <c r="Y896" i="2"/>
  <c r="Z896" i="2" s="1"/>
  <c r="Y897" i="2"/>
  <c r="Z897" i="2" s="1"/>
  <c r="Y898" i="2"/>
  <c r="Z898" i="2" s="1"/>
  <c r="Y899" i="2"/>
  <c r="Z899" i="2" s="1"/>
  <c r="Y900" i="2"/>
  <c r="Z900" i="2" s="1"/>
  <c r="Y901" i="2"/>
  <c r="Z901" i="2" s="1"/>
  <c r="Y902" i="2"/>
  <c r="Z902" i="2" s="1"/>
  <c r="Y903" i="2"/>
  <c r="Z903" i="2" s="1"/>
  <c r="Y904" i="2"/>
  <c r="Z904" i="2" s="1"/>
  <c r="Y905" i="2"/>
  <c r="Z905" i="2" s="1"/>
  <c r="Y906" i="2"/>
  <c r="Z906" i="2" s="1"/>
  <c r="Y907" i="2"/>
  <c r="Z907" i="2" s="1"/>
  <c r="Y908" i="2"/>
  <c r="Z908" i="2" s="1"/>
  <c r="Y909" i="2"/>
  <c r="Z909" i="2" s="1"/>
  <c r="Y910" i="2"/>
  <c r="Z910" i="2" s="1"/>
  <c r="Y911" i="2"/>
  <c r="Z911" i="2" s="1"/>
  <c r="Y912" i="2"/>
  <c r="Z912" i="2" s="1"/>
  <c r="Y913" i="2"/>
  <c r="Z913" i="2" s="1"/>
  <c r="Y914" i="2"/>
  <c r="Z914" i="2" s="1"/>
  <c r="Y915" i="2"/>
  <c r="Z915" i="2" s="1"/>
  <c r="Y916" i="2"/>
  <c r="Z916" i="2" s="1"/>
  <c r="Y917" i="2"/>
  <c r="Z917" i="2" s="1"/>
  <c r="Y918" i="2"/>
  <c r="Z918" i="2" s="1"/>
  <c r="Y919" i="2"/>
  <c r="Z919" i="2" s="1"/>
  <c r="Y920" i="2"/>
  <c r="Z920" i="2" s="1"/>
  <c r="Y921" i="2"/>
  <c r="Z921" i="2" s="1"/>
  <c r="Y922" i="2"/>
  <c r="Z922" i="2" s="1"/>
  <c r="Y923" i="2"/>
  <c r="Z923" i="2" s="1"/>
  <c r="Y924" i="2"/>
  <c r="Z924" i="2" s="1"/>
  <c r="Y925" i="2"/>
  <c r="Z925" i="2" s="1"/>
  <c r="Y926" i="2"/>
  <c r="Z926" i="2" s="1"/>
  <c r="Y927" i="2"/>
  <c r="Z927" i="2" s="1"/>
  <c r="Y928" i="2"/>
  <c r="Z928" i="2" s="1"/>
  <c r="Y929" i="2"/>
  <c r="Z929" i="2" s="1"/>
  <c r="Y930" i="2"/>
  <c r="Z930" i="2" s="1"/>
  <c r="Y931" i="2"/>
  <c r="Z931" i="2" s="1"/>
  <c r="Y932" i="2"/>
  <c r="Z932" i="2" s="1"/>
  <c r="Y933" i="2"/>
  <c r="Z933" i="2" s="1"/>
  <c r="Y934" i="2"/>
  <c r="Z934" i="2" s="1"/>
  <c r="Y935" i="2"/>
  <c r="Z935" i="2" s="1"/>
  <c r="Y936" i="2"/>
  <c r="Z936" i="2" s="1"/>
  <c r="Y937" i="2"/>
  <c r="Z937" i="2" s="1"/>
  <c r="Y938" i="2"/>
  <c r="Z938" i="2" s="1"/>
  <c r="Y939" i="2"/>
  <c r="Z939" i="2" s="1"/>
  <c r="Y940" i="2"/>
  <c r="Z940" i="2" s="1"/>
  <c r="Y941" i="2"/>
  <c r="Z941" i="2" s="1"/>
  <c r="Y942" i="2"/>
  <c r="Z942" i="2" s="1"/>
  <c r="Y943" i="2"/>
  <c r="Z943" i="2" s="1"/>
  <c r="Y944" i="2"/>
  <c r="Z944" i="2" s="1"/>
  <c r="Y945" i="2"/>
  <c r="Z945" i="2" s="1"/>
  <c r="Y946" i="2"/>
  <c r="Z946" i="2" s="1"/>
  <c r="Y947" i="2"/>
  <c r="Z947" i="2" s="1"/>
  <c r="Y948" i="2"/>
  <c r="Z948" i="2" s="1"/>
  <c r="Y949" i="2"/>
  <c r="Z949" i="2" s="1"/>
  <c r="Y950" i="2"/>
  <c r="Z950" i="2" s="1"/>
  <c r="Y951" i="2"/>
  <c r="Z951" i="2" s="1"/>
  <c r="Y952" i="2"/>
  <c r="Z952" i="2" s="1"/>
  <c r="Y953" i="2"/>
  <c r="Z953" i="2" s="1"/>
  <c r="Y954" i="2"/>
  <c r="Z954" i="2" s="1"/>
  <c r="Y955" i="2"/>
  <c r="Z955" i="2" s="1"/>
  <c r="Y956" i="2"/>
  <c r="Z956" i="2" s="1"/>
  <c r="Y957" i="2"/>
  <c r="Z957" i="2" s="1"/>
  <c r="Y958" i="2"/>
  <c r="Z958" i="2" s="1"/>
  <c r="Y959" i="2"/>
  <c r="Z959" i="2" s="1"/>
  <c r="Y960" i="2"/>
  <c r="Z960" i="2" s="1"/>
  <c r="Y961" i="2"/>
  <c r="Z961" i="2" s="1"/>
  <c r="Y962" i="2"/>
  <c r="Z962" i="2" s="1"/>
  <c r="Y963" i="2"/>
  <c r="Z963" i="2" s="1"/>
  <c r="Y964" i="2"/>
  <c r="Z964" i="2" s="1"/>
  <c r="Y965" i="2"/>
  <c r="Z965" i="2" s="1"/>
  <c r="Y966" i="2"/>
  <c r="Z966" i="2" s="1"/>
  <c r="Y967" i="2"/>
  <c r="Z967" i="2" s="1"/>
  <c r="Y968" i="2"/>
  <c r="Z968" i="2" s="1"/>
  <c r="Y969" i="2"/>
  <c r="Z969" i="2" s="1"/>
  <c r="Y970" i="2"/>
  <c r="Z970" i="2" s="1"/>
  <c r="Y971" i="2"/>
  <c r="Z971" i="2" s="1"/>
  <c r="Y972" i="2"/>
  <c r="Z972" i="2" s="1"/>
  <c r="Y973" i="2"/>
  <c r="Z973" i="2" s="1"/>
  <c r="Y974" i="2"/>
  <c r="Z974" i="2" s="1"/>
  <c r="Y975" i="2"/>
  <c r="Z975" i="2" s="1"/>
  <c r="Y976" i="2"/>
  <c r="Z976" i="2" s="1"/>
  <c r="Y977" i="2"/>
  <c r="Z977" i="2" s="1"/>
  <c r="Y978" i="2"/>
  <c r="Z978" i="2" s="1"/>
  <c r="Y979" i="2"/>
  <c r="Z979" i="2" s="1"/>
  <c r="Y980" i="2"/>
  <c r="Z980" i="2" s="1"/>
  <c r="Y981" i="2"/>
  <c r="Z981" i="2" s="1"/>
  <c r="Y982" i="2"/>
  <c r="Z982" i="2" s="1"/>
  <c r="Y983" i="2"/>
  <c r="Z983" i="2" s="1"/>
  <c r="Y984" i="2"/>
  <c r="Z984" i="2" s="1"/>
  <c r="Y985" i="2"/>
  <c r="Z985" i="2" s="1"/>
  <c r="Y986" i="2"/>
  <c r="Z986" i="2" s="1"/>
  <c r="Y987" i="2"/>
  <c r="Z987" i="2" s="1"/>
  <c r="Y988" i="2"/>
  <c r="Z988" i="2" s="1"/>
  <c r="Y989" i="2"/>
  <c r="Z989" i="2" s="1"/>
  <c r="Y990" i="2"/>
  <c r="Z990" i="2" s="1"/>
  <c r="Y991" i="2"/>
  <c r="Z991" i="2" s="1"/>
  <c r="Y992" i="2"/>
  <c r="Z992" i="2" s="1"/>
  <c r="Y993" i="2"/>
  <c r="Z993" i="2" s="1"/>
  <c r="Y994" i="2"/>
  <c r="Z994" i="2" s="1"/>
  <c r="Y995" i="2"/>
  <c r="Z995" i="2" s="1"/>
  <c r="Y996" i="2"/>
  <c r="Z996" i="2" s="1"/>
  <c r="Y997" i="2"/>
  <c r="Z997" i="2" s="1"/>
  <c r="Y998" i="2"/>
  <c r="Z998" i="2" s="1"/>
  <c r="Y999" i="2"/>
  <c r="Z999" i="2" s="1"/>
  <c r="Y1000" i="2"/>
  <c r="Z1000" i="2" s="1"/>
  <c r="Y1001" i="2"/>
  <c r="Z1001" i="2" s="1"/>
  <c r="Y1002" i="2"/>
  <c r="Z1002" i="2" s="1"/>
  <c r="Y1003" i="2"/>
  <c r="Z1003" i="2" s="1"/>
  <c r="Y1004" i="2"/>
  <c r="Z1004" i="2" s="1"/>
  <c r="Y1005" i="2"/>
  <c r="Z1005" i="2" s="1"/>
  <c r="Y1006" i="2"/>
  <c r="Z1006" i="2" s="1"/>
  <c r="Y1007" i="2"/>
  <c r="Z1007" i="2" s="1"/>
  <c r="Y1008" i="2"/>
  <c r="Z1008" i="2" s="1"/>
  <c r="Y1009" i="2"/>
  <c r="Z1009" i="2" s="1"/>
  <c r="Y1010" i="2"/>
  <c r="Z1010" i="2" s="1"/>
  <c r="Y1011" i="2"/>
  <c r="Z1011" i="2" s="1"/>
  <c r="Y1012" i="2"/>
  <c r="Z1012" i="2" s="1"/>
  <c r="Y1013" i="2"/>
  <c r="Z1013" i="2" s="1"/>
  <c r="Y1014" i="2"/>
  <c r="Z1014" i="2" s="1"/>
  <c r="Y1015" i="2"/>
  <c r="Z1015" i="2" s="1"/>
  <c r="Y1016" i="2"/>
  <c r="Z1016" i="2" s="1"/>
  <c r="Y1017" i="2"/>
  <c r="Z1017" i="2" s="1"/>
  <c r="Y1018" i="2"/>
  <c r="Z1018" i="2" s="1"/>
  <c r="Y1019" i="2"/>
  <c r="Z1019" i="2" s="1"/>
  <c r="Y1020" i="2"/>
  <c r="Z1020" i="2" s="1"/>
  <c r="Y1021" i="2"/>
  <c r="Z1021" i="2" s="1"/>
  <c r="Y1022" i="2"/>
  <c r="Z1022" i="2" s="1"/>
  <c r="Y1023" i="2"/>
  <c r="Z1023" i="2" s="1"/>
  <c r="Y1024" i="2"/>
  <c r="Z1024" i="2" s="1"/>
  <c r="Y1025" i="2"/>
  <c r="Z1025" i="2" s="1"/>
  <c r="Y1026" i="2"/>
  <c r="Z1026" i="2" s="1"/>
  <c r="Y1027" i="2"/>
  <c r="Z1027" i="2" s="1"/>
  <c r="Y1028" i="2"/>
  <c r="Z1028" i="2" s="1"/>
  <c r="Y1029" i="2"/>
  <c r="Z1029" i="2" s="1"/>
  <c r="Y1030" i="2"/>
  <c r="Z1030" i="2" s="1"/>
  <c r="Y1031" i="2"/>
  <c r="Z1031" i="2" s="1"/>
  <c r="Y1032" i="2"/>
  <c r="Z1032" i="2" s="1"/>
  <c r="Y1033" i="2"/>
  <c r="Z1033" i="2" s="1"/>
  <c r="Y1034" i="2"/>
  <c r="Z1034" i="2" s="1"/>
  <c r="Y1035" i="2"/>
  <c r="Z1035" i="2" s="1"/>
  <c r="Y1036" i="2"/>
  <c r="Z1036" i="2" s="1"/>
  <c r="Y1037" i="2"/>
  <c r="Z1037" i="2" s="1"/>
  <c r="Y1038" i="2"/>
  <c r="Z1038" i="2" s="1"/>
  <c r="Y1039" i="2"/>
  <c r="Z1039" i="2" s="1"/>
  <c r="Y1040" i="2"/>
  <c r="Z1040" i="2" s="1"/>
  <c r="Y1041" i="2"/>
  <c r="Z1041" i="2" s="1"/>
  <c r="Y1042" i="2"/>
  <c r="Z1042" i="2" s="1"/>
  <c r="Y1043" i="2"/>
  <c r="Z1043" i="2" s="1"/>
  <c r="Y1044" i="2"/>
  <c r="Z1044" i="2" s="1"/>
  <c r="Y1045" i="2"/>
  <c r="Z1045" i="2" s="1"/>
  <c r="Y1046" i="2"/>
  <c r="Z1046" i="2" s="1"/>
  <c r="Y1047" i="2"/>
  <c r="Z1047" i="2" s="1"/>
  <c r="Y1048" i="2"/>
  <c r="Z1048" i="2" s="1"/>
  <c r="Y1049" i="2"/>
  <c r="Z1049" i="2" s="1"/>
  <c r="Y1050" i="2"/>
  <c r="Z1050" i="2" s="1"/>
  <c r="Y1051" i="2"/>
  <c r="Z1051" i="2" s="1"/>
  <c r="Y1052" i="2"/>
  <c r="Z1052" i="2" s="1"/>
  <c r="Y1053" i="2"/>
  <c r="Z1053" i="2" s="1"/>
  <c r="Y1054" i="2"/>
  <c r="Z1054" i="2" s="1"/>
  <c r="Y1055" i="2"/>
  <c r="Z1055" i="2" s="1"/>
  <c r="Y1056" i="2"/>
  <c r="Z1056" i="2" s="1"/>
  <c r="Y1057" i="2"/>
  <c r="Z1057" i="2" s="1"/>
  <c r="Y1058" i="2"/>
  <c r="Z1058" i="2" s="1"/>
  <c r="Y1059" i="2"/>
  <c r="Z1059" i="2" s="1"/>
  <c r="Y1060" i="2"/>
  <c r="Z1060" i="2" s="1"/>
  <c r="Y1061" i="2"/>
  <c r="Z1061" i="2" s="1"/>
  <c r="Y1062" i="2"/>
  <c r="Z1062" i="2" s="1"/>
  <c r="Y1063" i="2"/>
  <c r="Z1063" i="2" s="1"/>
  <c r="Y1064" i="2"/>
  <c r="Z1064" i="2" s="1"/>
  <c r="Y1065" i="2"/>
  <c r="Z1065" i="2" s="1"/>
  <c r="Y1066" i="2"/>
  <c r="Z1066" i="2" s="1"/>
  <c r="Y1067" i="2"/>
  <c r="Z1067" i="2" s="1"/>
  <c r="Y1068" i="2"/>
  <c r="Z1068" i="2" s="1"/>
  <c r="Y1069" i="2"/>
  <c r="Z1069" i="2" s="1"/>
  <c r="Y1070" i="2"/>
  <c r="Z1070" i="2" s="1"/>
  <c r="Y1071" i="2"/>
  <c r="Z1071" i="2" s="1"/>
  <c r="Y1072" i="2"/>
  <c r="Z1072" i="2" s="1"/>
  <c r="Y1073" i="2"/>
  <c r="Z1073" i="2" s="1"/>
  <c r="Y1074" i="2"/>
  <c r="Z1074" i="2" s="1"/>
  <c r="Y1075" i="2"/>
  <c r="Z1075" i="2" s="1"/>
  <c r="Y1076" i="2"/>
  <c r="Z1076" i="2" s="1"/>
  <c r="Y1077" i="2"/>
  <c r="Z1077" i="2" s="1"/>
  <c r="Y1078" i="2"/>
  <c r="Z1078" i="2" s="1"/>
  <c r="Y1079" i="2"/>
  <c r="Z1079" i="2" s="1"/>
  <c r="Y1080" i="2"/>
  <c r="Z1080" i="2" s="1"/>
  <c r="Y1081" i="2"/>
  <c r="Z1081" i="2" s="1"/>
  <c r="Y1082" i="2"/>
  <c r="Z1082" i="2" s="1"/>
  <c r="Y1083" i="2"/>
  <c r="Z1083" i="2" s="1"/>
  <c r="Y1084" i="2"/>
  <c r="Z1084" i="2" s="1"/>
  <c r="Y1085" i="2"/>
  <c r="Z1085" i="2" s="1"/>
  <c r="Y1086" i="2"/>
  <c r="Z1086" i="2" s="1"/>
  <c r="Y1087" i="2"/>
  <c r="Z1087" i="2" s="1"/>
  <c r="Y1088" i="2"/>
  <c r="Z1088" i="2" s="1"/>
  <c r="Y1089" i="2"/>
  <c r="Z1089" i="2" s="1"/>
  <c r="Y1090" i="2"/>
  <c r="Z1090" i="2" s="1"/>
  <c r="Y1091" i="2"/>
  <c r="Z1091" i="2" s="1"/>
  <c r="Y1092" i="2"/>
  <c r="Z1092" i="2" s="1"/>
  <c r="Y1093" i="2"/>
  <c r="Z1093" i="2" s="1"/>
  <c r="Y1094" i="2"/>
  <c r="Z1094" i="2" s="1"/>
  <c r="Y1667" i="2"/>
  <c r="Z1667" i="2" s="1"/>
  <c r="Y1668" i="2"/>
  <c r="Z1668" i="2" s="1"/>
  <c r="Y1669" i="2"/>
  <c r="Z1669" i="2" s="1"/>
  <c r="Y1670" i="2"/>
  <c r="Z1670" i="2" s="1"/>
  <c r="Y1671" i="2"/>
  <c r="Z1671" i="2" s="1"/>
  <c r="Y1672" i="2"/>
  <c r="Z1672" i="2" s="1"/>
  <c r="Y1673" i="2"/>
  <c r="Z1673" i="2" s="1"/>
  <c r="Y1674" i="2"/>
  <c r="Z1674" i="2" s="1"/>
  <c r="Y1675" i="2"/>
  <c r="Z1675" i="2" s="1"/>
  <c r="Y1676" i="2"/>
  <c r="Z1676" i="2" s="1"/>
  <c r="E3" i="4" l="1"/>
  <c r="F3" i="4"/>
  <c r="E4" i="4"/>
  <c r="E5" i="4"/>
  <c r="F5" i="4"/>
  <c r="E6" i="4"/>
  <c r="F6" i="4"/>
  <c r="E7" i="4"/>
  <c r="F7" i="4"/>
  <c r="E8" i="4"/>
  <c r="F8" i="4"/>
  <c r="E11" i="4"/>
  <c r="F11" i="4"/>
  <c r="E12" i="4"/>
  <c r="F12" i="4"/>
  <c r="E13" i="4"/>
  <c r="F13" i="4"/>
  <c r="E14" i="4"/>
  <c r="F14" i="4"/>
  <c r="E15" i="4"/>
  <c r="F15" i="4"/>
  <c r="E16" i="4"/>
  <c r="F16" i="4"/>
  <c r="E17" i="4"/>
  <c r="F17" i="4"/>
  <c r="E18" i="4"/>
  <c r="F18" i="4"/>
  <c r="E19" i="4"/>
  <c r="F19" i="4"/>
  <c r="E20" i="4"/>
  <c r="F20" i="4"/>
  <c r="E21" i="4"/>
  <c r="F21" i="4"/>
  <c r="E22" i="4"/>
  <c r="F22" i="4"/>
  <c r="E23" i="4"/>
  <c r="E24" i="4"/>
  <c r="F24" i="4"/>
  <c r="E25" i="4"/>
  <c r="F25" i="4"/>
  <c r="E26" i="4"/>
  <c r="F26" i="4"/>
  <c r="E27" i="4"/>
  <c r="E28" i="4"/>
  <c r="F28" i="4"/>
  <c r="E29" i="4"/>
  <c r="F29" i="4"/>
  <c r="E30" i="4"/>
  <c r="F30" i="4"/>
  <c r="E31" i="4"/>
  <c r="E32" i="4"/>
  <c r="F32" i="4"/>
  <c r="E33" i="4"/>
  <c r="F33" i="4"/>
  <c r="E34" i="4"/>
  <c r="E35" i="4"/>
  <c r="F35" i="4"/>
  <c r="E36" i="4"/>
  <c r="F36" i="4"/>
  <c r="E37" i="4"/>
  <c r="F37" i="4"/>
  <c r="E38" i="4"/>
  <c r="E39" i="4"/>
  <c r="F39" i="4"/>
  <c r="E40" i="4"/>
  <c r="F40" i="4"/>
  <c r="E41" i="4"/>
  <c r="F41" i="4"/>
  <c r="E42" i="4"/>
  <c r="F42" i="4"/>
  <c r="E43" i="4"/>
  <c r="F43" i="4"/>
  <c r="E44" i="4"/>
  <c r="E45" i="4"/>
  <c r="F45" i="4"/>
  <c r="E46" i="4"/>
  <c r="F46" i="4"/>
  <c r="E47" i="4"/>
  <c r="E48" i="4"/>
  <c r="F48" i="4"/>
  <c r="E49" i="4"/>
  <c r="F49" i="4"/>
  <c r="E50" i="4"/>
  <c r="F50" i="4"/>
  <c r="E51" i="4"/>
  <c r="F51" i="4"/>
  <c r="E52" i="4"/>
  <c r="F52" i="4"/>
  <c r="E53" i="4"/>
  <c r="F53" i="4"/>
  <c r="E54" i="4"/>
  <c r="F54" i="4"/>
  <c r="E55" i="4"/>
  <c r="F55" i="4"/>
  <c r="E56" i="4"/>
  <c r="F56" i="4"/>
  <c r="E57" i="4"/>
  <c r="F57" i="4"/>
  <c r="E58" i="4"/>
  <c r="F58" i="4"/>
  <c r="E59" i="4"/>
  <c r="F59" i="4"/>
  <c r="E60" i="4"/>
  <c r="F60" i="4"/>
  <c r="E61" i="4"/>
  <c r="F61" i="4"/>
  <c r="E2" i="4"/>
  <c r="F63" i="4" l="1"/>
  <c r="E63" i="4"/>
  <c r="AA5" i="2"/>
  <c r="AA6" i="2"/>
  <c r="AA7" i="2"/>
  <c r="AA8" i="2"/>
  <c r="AA9" i="2"/>
  <c r="AA10" i="2"/>
  <c r="AA11" i="2"/>
  <c r="AA12" i="2"/>
  <c r="AA13" i="2"/>
  <c r="AA14" i="2"/>
  <c r="AA15" i="2"/>
  <c r="AA16" i="2"/>
  <c r="AA17" i="2"/>
  <c r="AA18" i="2"/>
  <c r="AA19" i="2"/>
  <c r="AA20" i="2"/>
  <c r="AA21" i="2"/>
  <c r="AA22" i="2"/>
  <c r="AA23" i="2"/>
  <c r="AA24" i="2"/>
  <c r="AA25" i="2"/>
  <c r="AA26" i="2"/>
  <c r="AA27" i="2"/>
  <c r="AA28" i="2"/>
  <c r="AA29" i="2"/>
  <c r="AA30" i="2"/>
  <c r="AA31" i="2"/>
  <c r="AA32" i="2"/>
  <c r="AA33" i="2"/>
  <c r="AA34" i="2"/>
  <c r="AA35" i="2"/>
  <c r="AA36" i="2"/>
  <c r="AA37" i="2"/>
  <c r="AA38" i="2"/>
  <c r="AA39" i="2"/>
  <c r="AA40" i="2"/>
  <c r="AA41" i="2"/>
  <c r="AA42" i="2"/>
  <c r="AA43" i="2"/>
  <c r="AA44" i="2"/>
  <c r="AA45" i="2"/>
  <c r="AA46" i="2"/>
  <c r="AA47" i="2"/>
  <c r="AA48" i="2"/>
  <c r="AA49" i="2"/>
  <c r="AA50" i="2"/>
  <c r="AA51" i="2"/>
  <c r="AA52" i="2"/>
  <c r="AA53" i="2"/>
  <c r="AA54" i="2"/>
  <c r="AA55" i="2"/>
  <c r="AA56" i="2"/>
  <c r="AA57" i="2"/>
  <c r="AA58" i="2"/>
  <c r="AA59" i="2"/>
  <c r="AA60" i="2"/>
  <c r="AA61" i="2"/>
  <c r="AA62" i="2"/>
  <c r="AA63" i="2"/>
  <c r="AA64" i="2"/>
  <c r="AA65" i="2"/>
  <c r="AA66" i="2"/>
  <c r="AA67" i="2"/>
  <c r="AA68" i="2"/>
  <c r="AA69" i="2"/>
  <c r="AA70" i="2"/>
  <c r="AA71" i="2"/>
  <c r="AA72" i="2"/>
  <c r="AA73" i="2"/>
  <c r="AA74" i="2"/>
  <c r="AA75" i="2"/>
  <c r="AA76" i="2"/>
  <c r="AA77" i="2"/>
  <c r="AA78" i="2"/>
  <c r="AA79" i="2"/>
  <c r="AA80" i="2"/>
  <c r="AA81" i="2"/>
  <c r="AA82" i="2"/>
  <c r="AA83" i="2"/>
  <c r="AA84" i="2"/>
  <c r="AA85" i="2"/>
  <c r="AA86" i="2"/>
  <c r="AA87" i="2"/>
  <c r="AA88" i="2"/>
  <c r="AA89" i="2"/>
  <c r="AA90" i="2"/>
  <c r="AA91" i="2"/>
  <c r="AA92" i="2"/>
  <c r="AA93" i="2"/>
  <c r="AA94" i="2"/>
  <c r="AA95" i="2"/>
  <c r="AA96" i="2"/>
  <c r="AA97" i="2"/>
  <c r="AA98" i="2"/>
  <c r="AA99" i="2"/>
  <c r="AA100" i="2"/>
  <c r="I60" i="4" s="1"/>
  <c r="AA101" i="2"/>
  <c r="AA102" i="2"/>
  <c r="AA103" i="2"/>
  <c r="AA104" i="2"/>
  <c r="AA105" i="2"/>
  <c r="AA106" i="2"/>
  <c r="AA107" i="2"/>
  <c r="AA108" i="2"/>
  <c r="I37" i="4" s="1"/>
  <c r="AA109" i="2"/>
  <c r="AA110" i="2"/>
  <c r="AA111" i="2"/>
  <c r="I59" i="4" s="1"/>
  <c r="AA112" i="2"/>
  <c r="AA113" i="2"/>
  <c r="AA114" i="2"/>
  <c r="AA115" i="2"/>
  <c r="AA116" i="2"/>
  <c r="AA117" i="2"/>
  <c r="AA118" i="2"/>
  <c r="AA119" i="2"/>
  <c r="AA120" i="2"/>
  <c r="AA121" i="2"/>
  <c r="AA122" i="2"/>
  <c r="AA123" i="2"/>
  <c r="AA124" i="2"/>
  <c r="AA125" i="2"/>
  <c r="AA126" i="2"/>
  <c r="AA127" i="2"/>
  <c r="AA128" i="2"/>
  <c r="AA129" i="2"/>
  <c r="AA130" i="2"/>
  <c r="AA131" i="2"/>
  <c r="AA132" i="2"/>
  <c r="AA133" i="2"/>
  <c r="AA134" i="2"/>
  <c r="AA135" i="2"/>
  <c r="AA136" i="2"/>
  <c r="AA137" i="2"/>
  <c r="AA138" i="2"/>
  <c r="AA139" i="2"/>
  <c r="AA140" i="2"/>
  <c r="AA141" i="2"/>
  <c r="AA142" i="2"/>
  <c r="AA143" i="2"/>
  <c r="AA144" i="2"/>
  <c r="AA145" i="2"/>
  <c r="AA146" i="2"/>
  <c r="AA147" i="2"/>
  <c r="AA148" i="2"/>
  <c r="AA149" i="2"/>
  <c r="AA150" i="2"/>
  <c r="AA151" i="2"/>
  <c r="AA152" i="2"/>
  <c r="AA153" i="2"/>
  <c r="AA154" i="2"/>
  <c r="AA155" i="2"/>
  <c r="AA156" i="2"/>
  <c r="AA157" i="2"/>
  <c r="AA158" i="2"/>
  <c r="AA159" i="2"/>
  <c r="AA160" i="2"/>
  <c r="AA161" i="2"/>
  <c r="AA162" i="2"/>
  <c r="AA163" i="2"/>
  <c r="AA164" i="2"/>
  <c r="AA269" i="2"/>
  <c r="AA270" i="2"/>
  <c r="AA271" i="2"/>
  <c r="AA272" i="2"/>
  <c r="AA273" i="2"/>
  <c r="AA274" i="2"/>
  <c r="AA275" i="2"/>
  <c r="AA276" i="2"/>
  <c r="AA277" i="2"/>
  <c r="AA278" i="2"/>
  <c r="AA279" i="2"/>
  <c r="AA280" i="2"/>
  <c r="AA281" i="2"/>
  <c r="AA282" i="2"/>
  <c r="AA283" i="2"/>
  <c r="AA284" i="2"/>
  <c r="AA285" i="2"/>
  <c r="AA286" i="2"/>
  <c r="AA287" i="2"/>
  <c r="AA288" i="2"/>
  <c r="AA289" i="2"/>
  <c r="AA290" i="2"/>
  <c r="AA291" i="2"/>
  <c r="AA292" i="2"/>
  <c r="AA293" i="2"/>
  <c r="AA294" i="2"/>
  <c r="AA295" i="2"/>
  <c r="AA296" i="2"/>
  <c r="AA297" i="2"/>
  <c r="I48" i="4" l="1"/>
  <c r="I58" i="4"/>
  <c r="I13" i="4"/>
  <c r="I3" i="4"/>
  <c r="I42" i="4"/>
  <c r="I56" i="4"/>
  <c r="H60" i="13"/>
  <c r="G60" i="13"/>
  <c r="H59" i="13"/>
  <c r="G59" i="13"/>
  <c r="H58" i="13"/>
  <c r="G58" i="13"/>
  <c r="H57" i="13"/>
  <c r="G57" i="13"/>
  <c r="H56" i="13"/>
  <c r="G56" i="13"/>
  <c r="H55" i="13"/>
  <c r="G55" i="13"/>
  <c r="H54" i="13"/>
  <c r="G54" i="13"/>
  <c r="H53" i="13"/>
  <c r="G53" i="13"/>
  <c r="H52" i="13"/>
  <c r="H51" i="13"/>
  <c r="I51" i="13" s="1"/>
  <c r="H50" i="13"/>
  <c r="G50" i="13"/>
  <c r="H49" i="13"/>
  <c r="G49" i="13"/>
  <c r="H48" i="13"/>
  <c r="G48" i="13"/>
  <c r="H47" i="13"/>
  <c r="G47" i="13"/>
  <c r="H46" i="13"/>
  <c r="G46" i="13"/>
  <c r="H45" i="13"/>
  <c r="G45" i="13"/>
  <c r="H44" i="13"/>
  <c r="G44" i="13"/>
  <c r="H43" i="13"/>
  <c r="G43" i="13"/>
  <c r="H42" i="13"/>
  <c r="G42" i="13"/>
  <c r="H41" i="13"/>
  <c r="G41" i="13"/>
  <c r="H40" i="13"/>
  <c r="G40" i="13"/>
  <c r="H39" i="13"/>
  <c r="G39" i="13"/>
  <c r="H38" i="13"/>
  <c r="G38" i="13"/>
  <c r="H37" i="13"/>
  <c r="G37" i="13"/>
  <c r="H36" i="13"/>
  <c r="G36" i="13"/>
  <c r="H35" i="13"/>
  <c r="G35" i="13"/>
  <c r="H34" i="13"/>
  <c r="G34" i="13"/>
  <c r="H33" i="13"/>
  <c r="G33" i="13"/>
  <c r="H32" i="13"/>
  <c r="G32" i="13"/>
  <c r="H31" i="13"/>
  <c r="G31" i="13"/>
  <c r="H30" i="13"/>
  <c r="G30" i="13"/>
  <c r="H29" i="13"/>
  <c r="G29" i="13"/>
  <c r="H28" i="13"/>
  <c r="G28" i="13"/>
  <c r="H27" i="13"/>
  <c r="G27" i="13"/>
  <c r="H26" i="13"/>
  <c r="G26" i="13"/>
  <c r="H25" i="13"/>
  <c r="G25" i="13"/>
  <c r="H24" i="13"/>
  <c r="G24" i="13"/>
  <c r="H23" i="13"/>
  <c r="G23" i="13"/>
  <c r="H22" i="13"/>
  <c r="G22" i="13"/>
  <c r="H21" i="13"/>
  <c r="G21" i="13"/>
  <c r="H20" i="13"/>
  <c r="G20" i="13"/>
  <c r="H19" i="13"/>
  <c r="G19" i="13"/>
  <c r="H18" i="13"/>
  <c r="G18" i="13"/>
  <c r="H17" i="13"/>
  <c r="G17" i="13"/>
  <c r="H16" i="13"/>
  <c r="G16" i="13"/>
  <c r="H15" i="13"/>
  <c r="G15" i="13"/>
  <c r="H14" i="13"/>
  <c r="G14" i="13"/>
  <c r="H13" i="13"/>
  <c r="G13" i="13"/>
  <c r="H12" i="13"/>
  <c r="G12" i="13"/>
  <c r="H11" i="13"/>
  <c r="G11" i="13"/>
  <c r="H10" i="13"/>
  <c r="G10" i="13"/>
  <c r="H8" i="13"/>
  <c r="G8" i="13"/>
  <c r="H7" i="13"/>
  <c r="G7" i="13"/>
  <c r="H6" i="13"/>
  <c r="G6" i="13"/>
  <c r="H5" i="13"/>
  <c r="G5" i="13"/>
  <c r="H4" i="13"/>
  <c r="G4" i="13"/>
  <c r="H3" i="13"/>
  <c r="G3" i="13"/>
  <c r="H2" i="13"/>
  <c r="G2" i="13"/>
  <c r="C4" i="8"/>
  <c r="C5" i="8"/>
  <c r="C6" i="8"/>
  <c r="C7" i="8"/>
  <c r="C8" i="8"/>
  <c r="C9" i="8"/>
  <c r="C12" i="8"/>
  <c r="C13" i="8"/>
  <c r="C14" i="8"/>
  <c r="C15" i="8"/>
  <c r="C16" i="8"/>
  <c r="C17" i="8"/>
  <c r="C18" i="8"/>
  <c r="C19" i="8"/>
  <c r="C20" i="8"/>
  <c r="C21" i="8"/>
  <c r="C23" i="8"/>
  <c r="C24" i="8"/>
  <c r="C2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54" i="8"/>
  <c r="C55" i="8"/>
  <c r="C56" i="8"/>
  <c r="C57" i="8"/>
  <c r="C59" i="8"/>
  <c r="C60" i="8"/>
  <c r="C61" i="8"/>
  <c r="C63" i="8"/>
  <c r="C65" i="8"/>
  <c r="C3" i="8"/>
  <c r="E31" i="13"/>
  <c r="F31" i="13"/>
  <c r="J31" i="13"/>
  <c r="K31" i="13"/>
  <c r="E27" i="13"/>
  <c r="F27" i="13"/>
  <c r="J27" i="13"/>
  <c r="K27" i="13"/>
  <c r="H28" i="4"/>
  <c r="H32" i="4"/>
  <c r="I31" i="13" l="1"/>
  <c r="L31" i="13" s="1"/>
  <c r="G28" i="4"/>
  <c r="J28" i="4" s="1"/>
  <c r="G32" i="4"/>
  <c r="J32" i="4" s="1"/>
  <c r="I27" i="13"/>
  <c r="L27" i="13" s="1"/>
  <c r="K3" i="13"/>
  <c r="K4" i="13"/>
  <c r="K7" i="13"/>
  <c r="K8" i="13"/>
  <c r="K10" i="13"/>
  <c r="K12" i="13"/>
  <c r="K13" i="13"/>
  <c r="K15" i="13"/>
  <c r="K17" i="13"/>
  <c r="K19" i="13"/>
  <c r="K21" i="13"/>
  <c r="K22" i="13"/>
  <c r="K23" i="13"/>
  <c r="K25" i="13"/>
  <c r="K26" i="13"/>
  <c r="K30" i="13"/>
  <c r="K33" i="13"/>
  <c r="K36" i="13"/>
  <c r="K37" i="13"/>
  <c r="K39" i="13"/>
  <c r="K43" i="13"/>
  <c r="K46" i="13"/>
  <c r="K50" i="13"/>
  <c r="K51" i="13"/>
  <c r="K54" i="13"/>
  <c r="K55" i="13"/>
  <c r="K59" i="13"/>
  <c r="K60" i="13"/>
  <c r="J4" i="13"/>
  <c r="J6" i="13"/>
  <c r="J7" i="13"/>
  <c r="J10" i="13"/>
  <c r="J13" i="13"/>
  <c r="J15" i="13"/>
  <c r="J17" i="13"/>
  <c r="J22" i="13"/>
  <c r="J23" i="13"/>
  <c r="J26" i="13"/>
  <c r="J33" i="13"/>
  <c r="J37" i="13"/>
  <c r="J40" i="13"/>
  <c r="J43" i="13"/>
  <c r="J46" i="13"/>
  <c r="J51" i="13"/>
  <c r="J58" i="13"/>
  <c r="J60" i="13"/>
  <c r="H61" i="4"/>
  <c r="H59" i="4"/>
  <c r="H52" i="4"/>
  <c r="H47" i="4"/>
  <c r="H44" i="4"/>
  <c r="H41" i="4"/>
  <c r="H38" i="4"/>
  <c r="H34" i="4"/>
  <c r="H27" i="4"/>
  <c r="H24" i="4"/>
  <c r="H23" i="4"/>
  <c r="H18" i="4"/>
  <c r="H16" i="4"/>
  <c r="H14" i="4"/>
  <c r="H11" i="4"/>
  <c r="H7" i="4"/>
  <c r="H6" i="4"/>
  <c r="H4" i="4"/>
  <c r="F60" i="13" l="1"/>
  <c r="E60" i="13"/>
  <c r="I60" i="13"/>
  <c r="L60" i="13" s="1"/>
  <c r="I59" i="13"/>
  <c r="F59" i="13"/>
  <c r="E59" i="13"/>
  <c r="F58" i="13"/>
  <c r="E58" i="13"/>
  <c r="I58" i="13"/>
  <c r="I57" i="13"/>
  <c r="F57" i="13"/>
  <c r="E57" i="13"/>
  <c r="F56" i="13"/>
  <c r="E56" i="13"/>
  <c r="I56" i="13"/>
  <c r="I55" i="13"/>
  <c r="F55" i="13"/>
  <c r="E55" i="13"/>
  <c r="F54" i="13"/>
  <c r="E54" i="13"/>
  <c r="I54" i="13"/>
  <c r="I53" i="13"/>
  <c r="F53" i="13"/>
  <c r="E53" i="13"/>
  <c r="F52" i="13"/>
  <c r="E52" i="13"/>
  <c r="I52" i="13"/>
  <c r="L51" i="13"/>
  <c r="F51" i="13"/>
  <c r="E51" i="13"/>
  <c r="F50" i="13"/>
  <c r="E50" i="13"/>
  <c r="I50" i="13"/>
  <c r="I49" i="13"/>
  <c r="F49" i="13"/>
  <c r="E49" i="13"/>
  <c r="F48" i="13"/>
  <c r="E48" i="13"/>
  <c r="I48" i="13"/>
  <c r="I47" i="13"/>
  <c r="F47" i="13"/>
  <c r="E47" i="13"/>
  <c r="F46" i="13"/>
  <c r="E46" i="13"/>
  <c r="I46" i="13"/>
  <c r="L46" i="13" s="1"/>
  <c r="I45" i="13"/>
  <c r="F45" i="13"/>
  <c r="E45" i="13"/>
  <c r="F44" i="13"/>
  <c r="E44" i="13"/>
  <c r="I44" i="13"/>
  <c r="I43" i="13"/>
  <c r="L43" i="13" s="1"/>
  <c r="F43" i="13"/>
  <c r="E43" i="13"/>
  <c r="F42" i="13"/>
  <c r="E42" i="13"/>
  <c r="I42" i="13"/>
  <c r="I41" i="13"/>
  <c r="F41" i="13"/>
  <c r="E41" i="13"/>
  <c r="F40" i="13"/>
  <c r="E40" i="13"/>
  <c r="I40" i="13"/>
  <c r="I39" i="13"/>
  <c r="F39" i="13"/>
  <c r="E39" i="13"/>
  <c r="F38" i="13"/>
  <c r="E38" i="13"/>
  <c r="I38" i="13"/>
  <c r="I37" i="13"/>
  <c r="L37" i="13" s="1"/>
  <c r="F37" i="13"/>
  <c r="E37" i="13"/>
  <c r="F36" i="13"/>
  <c r="E36" i="13"/>
  <c r="I36" i="13"/>
  <c r="I35" i="13"/>
  <c r="F35" i="13"/>
  <c r="E35" i="13"/>
  <c r="F34" i="13"/>
  <c r="E34" i="13"/>
  <c r="I34" i="13"/>
  <c r="I33" i="13"/>
  <c r="L33" i="13" s="1"/>
  <c r="F33" i="13"/>
  <c r="E33" i="13"/>
  <c r="F32" i="13"/>
  <c r="E32" i="13"/>
  <c r="I32" i="13"/>
  <c r="I30" i="13"/>
  <c r="F30" i="13"/>
  <c r="E30" i="13"/>
  <c r="F29" i="13"/>
  <c r="E29" i="13"/>
  <c r="I29" i="13"/>
  <c r="I28" i="13"/>
  <c r="F28" i="13"/>
  <c r="E28" i="13"/>
  <c r="F26" i="13"/>
  <c r="E26" i="13"/>
  <c r="I26" i="13"/>
  <c r="L26" i="13" s="1"/>
  <c r="I25" i="13"/>
  <c r="F25" i="13"/>
  <c r="E25" i="13"/>
  <c r="F24" i="13"/>
  <c r="E24" i="13"/>
  <c r="I24" i="13"/>
  <c r="I23" i="13"/>
  <c r="L23" i="13" s="1"/>
  <c r="F23" i="13"/>
  <c r="E23" i="13"/>
  <c r="F22" i="13"/>
  <c r="E22" i="13"/>
  <c r="I22" i="13"/>
  <c r="L22" i="13" s="1"/>
  <c r="I21" i="13"/>
  <c r="F21" i="13"/>
  <c r="E21" i="13"/>
  <c r="F20" i="13"/>
  <c r="E20" i="13"/>
  <c r="I20" i="13"/>
  <c r="I19" i="13"/>
  <c r="F19" i="13"/>
  <c r="E19" i="13"/>
  <c r="F18" i="13"/>
  <c r="E18" i="13"/>
  <c r="I18" i="13"/>
  <c r="I17" i="13"/>
  <c r="L17" i="13" s="1"/>
  <c r="F17" i="13"/>
  <c r="E17" i="13"/>
  <c r="F16" i="13"/>
  <c r="E16" i="13"/>
  <c r="I16" i="13"/>
  <c r="I15" i="13"/>
  <c r="L15" i="13" s="1"/>
  <c r="F15" i="13"/>
  <c r="E15" i="13"/>
  <c r="F14" i="13"/>
  <c r="E14" i="13"/>
  <c r="I14" i="13"/>
  <c r="I13" i="13"/>
  <c r="L13" i="13" s="1"/>
  <c r="F13" i="13"/>
  <c r="E13" i="13"/>
  <c r="F12" i="13"/>
  <c r="E12" i="13"/>
  <c r="I12" i="13"/>
  <c r="I11" i="13"/>
  <c r="F11" i="13"/>
  <c r="E11" i="13"/>
  <c r="F10" i="13"/>
  <c r="E10" i="13"/>
  <c r="I10" i="13"/>
  <c r="L10" i="13" s="1"/>
  <c r="I8" i="13"/>
  <c r="F8" i="13"/>
  <c r="E8" i="13"/>
  <c r="F7" i="13"/>
  <c r="E7" i="13"/>
  <c r="I7" i="13"/>
  <c r="L7" i="13" s="1"/>
  <c r="I6" i="13"/>
  <c r="F6" i="13"/>
  <c r="E6" i="13"/>
  <c r="F5" i="13"/>
  <c r="E5" i="13"/>
  <c r="I5" i="13"/>
  <c r="I4" i="13"/>
  <c r="L4" i="13" s="1"/>
  <c r="F4" i="13"/>
  <c r="E4" i="13"/>
  <c r="F3" i="13"/>
  <c r="E3" i="13"/>
  <c r="I3" i="13"/>
  <c r="H61" i="13"/>
  <c r="G61" i="13"/>
  <c r="F2" i="13"/>
  <c r="E2" i="13"/>
  <c r="E62" i="13" l="1"/>
  <c r="F62" i="13"/>
  <c r="D61" i="13"/>
  <c r="E61" i="13"/>
  <c r="I2" i="13"/>
  <c r="F61" i="13"/>
  <c r="G48" i="4"/>
  <c r="G49" i="4"/>
  <c r="G50" i="4"/>
  <c r="G51" i="4"/>
  <c r="G52" i="4"/>
  <c r="J52" i="4" s="1"/>
  <c r="G53" i="4"/>
  <c r="G54" i="4"/>
  <c r="G55" i="4"/>
  <c r="G56" i="4"/>
  <c r="G57" i="4"/>
  <c r="G58" i="4"/>
  <c r="G59" i="4"/>
  <c r="G60" i="4"/>
  <c r="G424" i="10"/>
  <c r="H424" i="10"/>
  <c r="G425" i="10"/>
  <c r="H425" i="10"/>
  <c r="G426" i="10"/>
  <c r="H426" i="10"/>
  <c r="G427" i="10"/>
  <c r="H427" i="10"/>
  <c r="G428" i="10"/>
  <c r="H428" i="10"/>
  <c r="G429" i="10"/>
  <c r="H429" i="10"/>
  <c r="G430" i="10"/>
  <c r="H430" i="10"/>
  <c r="G431" i="10"/>
  <c r="H431" i="10"/>
  <c r="G432" i="10"/>
  <c r="H432" i="10"/>
  <c r="G433" i="10"/>
  <c r="H433" i="10"/>
  <c r="G434" i="10"/>
  <c r="H434" i="10"/>
  <c r="G435" i="10"/>
  <c r="H435" i="10"/>
  <c r="G436" i="10"/>
  <c r="H436" i="10"/>
  <c r="G437" i="10"/>
  <c r="H437" i="10"/>
  <c r="G438" i="10"/>
  <c r="H438" i="10"/>
  <c r="G439" i="10"/>
  <c r="H439" i="10"/>
  <c r="G440" i="10"/>
  <c r="H440" i="10"/>
  <c r="G441" i="10"/>
  <c r="H441" i="10"/>
  <c r="G442" i="10"/>
  <c r="H442" i="10"/>
  <c r="G443" i="10"/>
  <c r="H443" i="10"/>
  <c r="G444" i="10"/>
  <c r="H444" i="10"/>
  <c r="G445" i="10"/>
  <c r="H445" i="10"/>
  <c r="G446" i="10"/>
  <c r="H446" i="10"/>
  <c r="G447" i="10"/>
  <c r="H447" i="10"/>
  <c r="G448" i="10"/>
  <c r="H448" i="10"/>
  <c r="G449" i="10"/>
  <c r="H449" i="10"/>
  <c r="G450" i="10"/>
  <c r="H450" i="10"/>
  <c r="G451" i="10"/>
  <c r="H451" i="10"/>
  <c r="G452" i="10"/>
  <c r="H452" i="10"/>
  <c r="G453" i="10"/>
  <c r="H453" i="10"/>
  <c r="G454" i="10"/>
  <c r="H454" i="10"/>
  <c r="G455" i="10"/>
  <c r="H455" i="10"/>
  <c r="G456" i="10"/>
  <c r="H456" i="10"/>
  <c r="G457" i="10"/>
  <c r="H457" i="10"/>
  <c r="G458" i="10"/>
  <c r="H458" i="10"/>
  <c r="G459" i="10"/>
  <c r="H459" i="10"/>
  <c r="G460" i="10"/>
  <c r="H460" i="10"/>
  <c r="G461" i="10"/>
  <c r="H461" i="10"/>
  <c r="G462" i="10"/>
  <c r="H462" i="10"/>
  <c r="G463" i="10"/>
  <c r="H463" i="10"/>
  <c r="G464" i="10"/>
  <c r="H464" i="10"/>
  <c r="G465" i="10"/>
  <c r="H465" i="10"/>
  <c r="G466" i="10"/>
  <c r="H466" i="10"/>
  <c r="G467" i="10"/>
  <c r="H467" i="10"/>
  <c r="G468" i="10"/>
  <c r="H468" i="10"/>
  <c r="G469" i="10"/>
  <c r="H469" i="10"/>
  <c r="G470" i="10"/>
  <c r="H470" i="10"/>
  <c r="G471" i="10"/>
  <c r="H471" i="10"/>
  <c r="G472" i="10"/>
  <c r="H472" i="10"/>
  <c r="G473" i="10"/>
  <c r="H473" i="10"/>
  <c r="G474" i="10"/>
  <c r="H474" i="10"/>
  <c r="G475" i="10"/>
  <c r="H475" i="10"/>
  <c r="G476" i="10"/>
  <c r="H476" i="10"/>
  <c r="G477" i="10"/>
  <c r="H477" i="10"/>
  <c r="G478" i="10"/>
  <c r="H478" i="10"/>
  <c r="G479" i="10"/>
  <c r="H479" i="10"/>
  <c r="G480" i="10"/>
  <c r="H480" i="10"/>
  <c r="G481" i="10"/>
  <c r="H481" i="10"/>
  <c r="G482" i="10"/>
  <c r="H482" i="10"/>
  <c r="G483" i="10"/>
  <c r="H483" i="10"/>
  <c r="G484" i="10"/>
  <c r="H484" i="10"/>
  <c r="G485" i="10"/>
  <c r="H485" i="10"/>
  <c r="G486" i="10"/>
  <c r="H486" i="10"/>
  <c r="G487" i="10"/>
  <c r="H487" i="10"/>
  <c r="G488" i="10"/>
  <c r="H488" i="10"/>
  <c r="G489" i="10"/>
  <c r="H489" i="10"/>
  <c r="G490" i="10"/>
  <c r="H490" i="10"/>
  <c r="G491" i="10"/>
  <c r="H491" i="10"/>
  <c r="G492" i="10"/>
  <c r="H492" i="10"/>
  <c r="G493" i="10"/>
  <c r="H493" i="10"/>
  <c r="G494" i="10"/>
  <c r="H494" i="10"/>
  <c r="G495" i="10"/>
  <c r="H495" i="10"/>
  <c r="G496" i="10"/>
  <c r="H496" i="10"/>
  <c r="G497" i="10"/>
  <c r="H497" i="10"/>
  <c r="G498" i="10"/>
  <c r="H498" i="10"/>
  <c r="G499" i="10"/>
  <c r="H499" i="10"/>
  <c r="G500" i="10"/>
  <c r="H500" i="10"/>
  <c r="G501" i="10"/>
  <c r="H501" i="10"/>
  <c r="G502" i="10"/>
  <c r="H502" i="10"/>
  <c r="G503" i="10"/>
  <c r="H503" i="10"/>
  <c r="G504" i="10"/>
  <c r="H504" i="10"/>
  <c r="G505" i="10"/>
  <c r="H505" i="10"/>
  <c r="G506" i="10"/>
  <c r="H506" i="10"/>
  <c r="G507" i="10"/>
  <c r="H507" i="10"/>
  <c r="G508" i="10"/>
  <c r="H508" i="10"/>
  <c r="G509" i="10"/>
  <c r="H509" i="10"/>
  <c r="G510" i="10"/>
  <c r="H510" i="10"/>
  <c r="G511" i="10"/>
  <c r="H511" i="10"/>
  <c r="G512" i="10"/>
  <c r="H512" i="10"/>
  <c r="G513" i="10"/>
  <c r="H513" i="10"/>
  <c r="G514" i="10"/>
  <c r="H514" i="10"/>
  <c r="G515" i="10"/>
  <c r="H515" i="10"/>
  <c r="G516" i="10"/>
  <c r="H516" i="10"/>
  <c r="G517" i="10"/>
  <c r="H517" i="10"/>
  <c r="G518" i="10"/>
  <c r="H518" i="10"/>
  <c r="G519" i="10"/>
  <c r="H519" i="10"/>
  <c r="G520" i="10"/>
  <c r="H520" i="10"/>
  <c r="G521" i="10"/>
  <c r="H521" i="10"/>
  <c r="G522" i="10"/>
  <c r="H522" i="10"/>
  <c r="G523" i="10"/>
  <c r="H523" i="10"/>
  <c r="G524" i="10"/>
  <c r="H524" i="10"/>
  <c r="G525" i="10"/>
  <c r="H525" i="10"/>
  <c r="G526" i="10"/>
  <c r="H526" i="10"/>
  <c r="G527" i="10"/>
  <c r="H527" i="10"/>
  <c r="G528" i="10"/>
  <c r="H528" i="10"/>
  <c r="G529" i="10"/>
  <c r="H529" i="10"/>
  <c r="G530" i="10"/>
  <c r="H530" i="10"/>
  <c r="G531" i="10"/>
  <c r="H531" i="10"/>
  <c r="G532" i="10"/>
  <c r="H532" i="10"/>
  <c r="G533" i="10"/>
  <c r="H533" i="10"/>
  <c r="G534" i="10"/>
  <c r="H534" i="10"/>
  <c r="G535" i="10"/>
  <c r="H535" i="10"/>
  <c r="G536" i="10"/>
  <c r="H536" i="10"/>
  <c r="G537" i="10"/>
  <c r="H537" i="10"/>
  <c r="G538" i="10"/>
  <c r="H538" i="10"/>
  <c r="G539" i="10"/>
  <c r="H539" i="10"/>
  <c r="G540" i="10"/>
  <c r="H540" i="10"/>
  <c r="G541" i="10"/>
  <c r="H541" i="10"/>
  <c r="G542" i="10"/>
  <c r="H542" i="10"/>
  <c r="G543" i="10"/>
  <c r="H543" i="10"/>
  <c r="G544" i="10"/>
  <c r="H544" i="10"/>
  <c r="G545" i="10"/>
  <c r="H545" i="10"/>
  <c r="G546" i="10"/>
  <c r="H546" i="10"/>
  <c r="G547" i="10"/>
  <c r="H547" i="10"/>
  <c r="G548" i="10"/>
  <c r="H548" i="10"/>
  <c r="G549" i="10"/>
  <c r="H549" i="10"/>
  <c r="G550" i="10"/>
  <c r="H550" i="10"/>
  <c r="G551" i="10"/>
  <c r="H551" i="10"/>
  <c r="G552" i="10"/>
  <c r="H552" i="10"/>
  <c r="G553" i="10"/>
  <c r="H553" i="10"/>
  <c r="G554" i="10"/>
  <c r="H554" i="10"/>
  <c r="G555" i="10"/>
  <c r="H555" i="10"/>
  <c r="G556" i="10"/>
  <c r="H556" i="10"/>
  <c r="G557" i="10"/>
  <c r="H557" i="10"/>
  <c r="G558" i="10"/>
  <c r="H558" i="10"/>
  <c r="G559" i="10"/>
  <c r="H559" i="10"/>
  <c r="G560" i="10"/>
  <c r="H560" i="10"/>
  <c r="G561" i="10"/>
  <c r="H561" i="10"/>
  <c r="G562" i="10"/>
  <c r="H562" i="10"/>
  <c r="G563" i="10"/>
  <c r="H563" i="10"/>
  <c r="G564" i="10"/>
  <c r="H564" i="10"/>
  <c r="G565" i="10"/>
  <c r="H565" i="10"/>
  <c r="G566" i="10"/>
  <c r="H566" i="10"/>
  <c r="G567" i="10"/>
  <c r="H567" i="10"/>
  <c r="G568" i="10"/>
  <c r="H568" i="10"/>
  <c r="G569" i="10"/>
  <c r="H569" i="10"/>
  <c r="G570" i="10"/>
  <c r="H570" i="10"/>
  <c r="G571" i="10"/>
  <c r="H571" i="10"/>
  <c r="G572" i="10"/>
  <c r="H572" i="10"/>
  <c r="G573" i="10"/>
  <c r="H573" i="10"/>
  <c r="G574" i="10"/>
  <c r="H574" i="10"/>
  <c r="G575" i="10"/>
  <c r="H575" i="10"/>
  <c r="G576" i="10"/>
  <c r="H576" i="10"/>
  <c r="G577" i="10"/>
  <c r="H577" i="10"/>
  <c r="G578" i="10"/>
  <c r="H578" i="10"/>
  <c r="G579" i="10"/>
  <c r="H579" i="10"/>
  <c r="G580" i="10"/>
  <c r="H580" i="10"/>
  <c r="G581" i="10"/>
  <c r="H581" i="10"/>
  <c r="G582" i="10"/>
  <c r="H582" i="10"/>
  <c r="G583" i="10"/>
  <c r="H583" i="10"/>
  <c r="G584" i="10"/>
  <c r="H584" i="10"/>
  <c r="G585" i="10"/>
  <c r="H585" i="10"/>
  <c r="G586" i="10"/>
  <c r="H586" i="10"/>
  <c r="G587" i="10"/>
  <c r="H587" i="10"/>
  <c r="G588" i="10"/>
  <c r="H588" i="10"/>
  <c r="G589" i="10"/>
  <c r="H589" i="10"/>
  <c r="G590" i="10"/>
  <c r="H590" i="10"/>
  <c r="G591" i="10"/>
  <c r="H591" i="10"/>
  <c r="G592" i="10"/>
  <c r="H592" i="10"/>
  <c r="G593" i="10"/>
  <c r="H593" i="10"/>
  <c r="G594" i="10"/>
  <c r="H594" i="10"/>
  <c r="G595" i="10"/>
  <c r="H595" i="10"/>
  <c r="G596" i="10"/>
  <c r="H596" i="10"/>
  <c r="G597" i="10"/>
  <c r="H597" i="10"/>
  <c r="G598" i="10"/>
  <c r="H598" i="10"/>
  <c r="G599" i="10"/>
  <c r="H599" i="10"/>
  <c r="G600" i="10"/>
  <c r="H600" i="10"/>
  <c r="G601" i="10"/>
  <c r="H601" i="10"/>
  <c r="G602" i="10"/>
  <c r="H602" i="10"/>
  <c r="G603" i="10"/>
  <c r="H603" i="10"/>
  <c r="G604" i="10"/>
  <c r="H604" i="10"/>
  <c r="G605" i="10"/>
  <c r="H605" i="10"/>
  <c r="G606" i="10"/>
  <c r="H606" i="10"/>
  <c r="G607" i="10"/>
  <c r="H607" i="10"/>
  <c r="G608" i="10"/>
  <c r="H608" i="10"/>
  <c r="G609" i="10"/>
  <c r="H609" i="10"/>
  <c r="G610" i="10"/>
  <c r="H610" i="10"/>
  <c r="G611" i="10"/>
  <c r="H611" i="10"/>
  <c r="G612" i="10"/>
  <c r="H612" i="10"/>
  <c r="G613" i="10"/>
  <c r="H613" i="10"/>
  <c r="G614" i="10"/>
  <c r="H614" i="10"/>
  <c r="G615" i="10"/>
  <c r="H615" i="10"/>
  <c r="G616" i="10"/>
  <c r="H616" i="10"/>
  <c r="G617" i="10"/>
  <c r="H617" i="10"/>
  <c r="G618" i="10"/>
  <c r="H618" i="10"/>
  <c r="G619" i="10"/>
  <c r="H619" i="10"/>
  <c r="G620" i="10"/>
  <c r="H620" i="10"/>
  <c r="G621" i="10"/>
  <c r="H621" i="10"/>
  <c r="G622" i="10"/>
  <c r="H622" i="10"/>
  <c r="G623" i="10"/>
  <c r="H623" i="10"/>
  <c r="G624" i="10"/>
  <c r="H624" i="10"/>
  <c r="G625" i="10"/>
  <c r="H625" i="10"/>
  <c r="G626" i="10"/>
  <c r="H626" i="10"/>
  <c r="G627" i="10"/>
  <c r="H627" i="10"/>
  <c r="G628" i="10"/>
  <c r="H628" i="10"/>
  <c r="G629" i="10"/>
  <c r="H629" i="10"/>
  <c r="G630" i="10"/>
  <c r="H630" i="10"/>
  <c r="G631" i="10"/>
  <c r="H631" i="10"/>
  <c r="G632" i="10"/>
  <c r="H632" i="10"/>
  <c r="G633" i="10"/>
  <c r="H633" i="10"/>
  <c r="G634" i="10"/>
  <c r="H634" i="10"/>
  <c r="G635" i="10"/>
  <c r="H635" i="10"/>
  <c r="G636" i="10"/>
  <c r="H636" i="10"/>
  <c r="G637" i="10"/>
  <c r="H637" i="10"/>
  <c r="G638" i="10"/>
  <c r="H638" i="10"/>
  <c r="G639" i="10"/>
  <c r="H639" i="10"/>
  <c r="G640" i="10"/>
  <c r="H640" i="10"/>
  <c r="G641" i="10"/>
  <c r="H641" i="10"/>
  <c r="G642" i="10"/>
  <c r="H642" i="10"/>
  <c r="G643" i="10"/>
  <c r="H643" i="10"/>
  <c r="G644" i="10"/>
  <c r="H644" i="10"/>
  <c r="G645" i="10"/>
  <c r="H645" i="10"/>
  <c r="G646" i="10"/>
  <c r="H646" i="10"/>
  <c r="G647" i="10"/>
  <c r="H647" i="10"/>
  <c r="G648" i="10"/>
  <c r="H648" i="10"/>
  <c r="G649" i="10"/>
  <c r="H649" i="10"/>
  <c r="G650" i="10"/>
  <c r="H650" i="10"/>
  <c r="G651" i="10"/>
  <c r="H651" i="10"/>
  <c r="G652" i="10"/>
  <c r="H652" i="10"/>
  <c r="G653" i="10"/>
  <c r="H653" i="10"/>
  <c r="G654" i="10"/>
  <c r="H654" i="10"/>
  <c r="G655" i="10"/>
  <c r="H655" i="10"/>
  <c r="G656" i="10"/>
  <c r="H656" i="10"/>
  <c r="G657" i="10"/>
  <c r="H657" i="10"/>
  <c r="G658" i="10"/>
  <c r="H658" i="10"/>
  <c r="G659" i="10"/>
  <c r="H659" i="10"/>
  <c r="G660" i="10"/>
  <c r="H660" i="10"/>
  <c r="G661" i="10"/>
  <c r="H661" i="10"/>
  <c r="G662" i="10"/>
  <c r="H662" i="10"/>
  <c r="G663" i="10"/>
  <c r="H663" i="10"/>
  <c r="G664" i="10"/>
  <c r="H664" i="10"/>
  <c r="G665" i="10"/>
  <c r="H665" i="10"/>
  <c r="G666" i="10"/>
  <c r="H666" i="10"/>
  <c r="G667" i="10"/>
  <c r="H667" i="10"/>
  <c r="G668" i="10"/>
  <c r="H668" i="10"/>
  <c r="G669" i="10"/>
  <c r="H669" i="10"/>
  <c r="G670" i="10"/>
  <c r="H670" i="10"/>
  <c r="G671" i="10"/>
  <c r="H671" i="10"/>
  <c r="G672" i="10"/>
  <c r="H672" i="10"/>
  <c r="G673" i="10"/>
  <c r="H673" i="10"/>
  <c r="G674" i="10"/>
  <c r="H674" i="10"/>
  <c r="G675" i="10"/>
  <c r="H675" i="10"/>
  <c r="G676" i="10"/>
  <c r="H676" i="10"/>
  <c r="G677" i="10"/>
  <c r="H677" i="10"/>
  <c r="G678" i="10"/>
  <c r="H678" i="10"/>
  <c r="G679" i="10"/>
  <c r="H679" i="10"/>
  <c r="G680" i="10"/>
  <c r="H680" i="10"/>
  <c r="G681" i="10"/>
  <c r="H681" i="10"/>
  <c r="G682" i="10"/>
  <c r="H682" i="10"/>
  <c r="G683" i="10"/>
  <c r="H683" i="10"/>
  <c r="G684" i="10"/>
  <c r="H684" i="10"/>
  <c r="G685" i="10"/>
  <c r="H685" i="10"/>
  <c r="G686" i="10"/>
  <c r="H686" i="10"/>
  <c r="G687" i="10"/>
  <c r="H687" i="10"/>
  <c r="G688" i="10"/>
  <c r="H688" i="10"/>
  <c r="G689" i="10"/>
  <c r="H689" i="10"/>
  <c r="G690" i="10"/>
  <c r="H690" i="10"/>
  <c r="G691" i="10"/>
  <c r="H691" i="10"/>
  <c r="G692" i="10"/>
  <c r="H692" i="10"/>
  <c r="G693" i="10"/>
  <c r="H693" i="10"/>
  <c r="G694" i="10"/>
  <c r="H694" i="10"/>
  <c r="G695" i="10"/>
  <c r="H695" i="10"/>
  <c r="G696" i="10"/>
  <c r="H696" i="10"/>
  <c r="G697" i="10"/>
  <c r="H697" i="10"/>
  <c r="G698" i="10"/>
  <c r="H698" i="10"/>
  <c r="G699" i="10"/>
  <c r="H699" i="10"/>
  <c r="G700" i="10"/>
  <c r="H700" i="10"/>
  <c r="G701" i="10"/>
  <c r="H701" i="10"/>
  <c r="G702" i="10"/>
  <c r="H702" i="10"/>
  <c r="G703" i="10"/>
  <c r="H703" i="10"/>
  <c r="G704" i="10"/>
  <c r="H704" i="10"/>
  <c r="G705" i="10"/>
  <c r="H705" i="10"/>
  <c r="G706" i="10"/>
  <c r="H706" i="10"/>
  <c r="G707" i="10"/>
  <c r="H707" i="10"/>
  <c r="G708" i="10"/>
  <c r="H708" i="10"/>
  <c r="G709" i="10"/>
  <c r="H709" i="10"/>
  <c r="G710" i="10"/>
  <c r="H710" i="10"/>
  <c r="G711" i="10"/>
  <c r="H711" i="10"/>
  <c r="G712" i="10"/>
  <c r="H712" i="10"/>
  <c r="G713" i="10"/>
  <c r="H713" i="10"/>
  <c r="G714" i="10"/>
  <c r="H714" i="10"/>
  <c r="G715" i="10"/>
  <c r="H715" i="10"/>
  <c r="G716" i="10"/>
  <c r="H716" i="10"/>
  <c r="G717" i="10"/>
  <c r="H717" i="10"/>
  <c r="G718" i="10"/>
  <c r="H718" i="10"/>
  <c r="G719" i="10"/>
  <c r="H719" i="10"/>
  <c r="G720" i="10"/>
  <c r="H720" i="10"/>
  <c r="G721" i="10"/>
  <c r="H721" i="10"/>
  <c r="G722" i="10"/>
  <c r="H722" i="10"/>
  <c r="G723" i="10"/>
  <c r="H723" i="10"/>
  <c r="G724" i="10"/>
  <c r="H724" i="10"/>
  <c r="G725" i="10"/>
  <c r="H725" i="10"/>
  <c r="G726" i="10"/>
  <c r="H726" i="10"/>
  <c r="G727" i="10"/>
  <c r="H727" i="10"/>
  <c r="G728" i="10"/>
  <c r="H728" i="10"/>
  <c r="G729" i="10"/>
  <c r="H729" i="10"/>
  <c r="G730" i="10"/>
  <c r="H730" i="10"/>
  <c r="G731" i="10"/>
  <c r="H731" i="10"/>
  <c r="G732" i="10"/>
  <c r="H732" i="10"/>
  <c r="G733" i="10"/>
  <c r="H733" i="10"/>
  <c r="G734" i="10"/>
  <c r="H734" i="10"/>
  <c r="G735" i="10"/>
  <c r="H735" i="10"/>
  <c r="G736" i="10"/>
  <c r="H736" i="10"/>
  <c r="G737" i="10"/>
  <c r="H737" i="10"/>
  <c r="G738" i="10"/>
  <c r="H738" i="10"/>
  <c r="G739" i="10"/>
  <c r="H739" i="10"/>
  <c r="G740" i="10"/>
  <c r="H740" i="10"/>
  <c r="G741" i="10"/>
  <c r="H741" i="10"/>
  <c r="G742" i="10"/>
  <c r="H742" i="10"/>
  <c r="G743" i="10"/>
  <c r="H743" i="10"/>
  <c r="G744" i="10"/>
  <c r="H744" i="10"/>
  <c r="G745" i="10"/>
  <c r="H745" i="10"/>
  <c r="G746" i="10"/>
  <c r="H746" i="10"/>
  <c r="G747" i="10"/>
  <c r="H747" i="10"/>
  <c r="G748" i="10"/>
  <c r="H748" i="10"/>
  <c r="G749" i="10"/>
  <c r="H749" i="10"/>
  <c r="G750" i="10"/>
  <c r="H750" i="10"/>
  <c r="G751" i="10"/>
  <c r="H751" i="10"/>
  <c r="G752" i="10"/>
  <c r="H752" i="10"/>
  <c r="G753" i="10"/>
  <c r="H753" i="10"/>
  <c r="G754" i="10"/>
  <c r="H754" i="10"/>
  <c r="G755" i="10"/>
  <c r="H755" i="10"/>
  <c r="G756" i="10"/>
  <c r="H756" i="10"/>
  <c r="G757" i="10"/>
  <c r="H757" i="10"/>
  <c r="G758" i="10"/>
  <c r="H758" i="10"/>
  <c r="G759" i="10"/>
  <c r="H759" i="10"/>
  <c r="G760" i="10"/>
  <c r="H760" i="10"/>
  <c r="G761" i="10"/>
  <c r="H761" i="10"/>
  <c r="G762" i="10"/>
  <c r="H762" i="10"/>
  <c r="G763" i="10"/>
  <c r="H763" i="10"/>
  <c r="G764" i="10"/>
  <c r="H764" i="10"/>
  <c r="G765" i="10"/>
  <c r="H765" i="10"/>
  <c r="G766" i="10"/>
  <c r="H766" i="10"/>
  <c r="G767" i="10"/>
  <c r="H767" i="10"/>
  <c r="G768" i="10"/>
  <c r="H768" i="10"/>
  <c r="G769" i="10"/>
  <c r="H769" i="10"/>
  <c r="G770" i="10"/>
  <c r="H770" i="10"/>
  <c r="G771" i="10"/>
  <c r="H771" i="10"/>
  <c r="G772" i="10"/>
  <c r="H772" i="10"/>
  <c r="G773" i="10"/>
  <c r="H773" i="10"/>
  <c r="G774" i="10"/>
  <c r="H774" i="10"/>
  <c r="G775" i="10"/>
  <c r="H775" i="10"/>
  <c r="G776" i="10"/>
  <c r="H776" i="10"/>
  <c r="G777" i="10"/>
  <c r="H777" i="10"/>
  <c r="G778" i="10"/>
  <c r="H778" i="10"/>
  <c r="G779" i="10"/>
  <c r="H779" i="10"/>
  <c r="G780" i="10"/>
  <c r="H780" i="10"/>
  <c r="G781" i="10"/>
  <c r="H781" i="10"/>
  <c r="G782" i="10"/>
  <c r="H782" i="10"/>
  <c r="G783" i="10"/>
  <c r="H783" i="10"/>
  <c r="G784" i="10"/>
  <c r="H784" i="10"/>
  <c r="G785" i="10"/>
  <c r="H785" i="10"/>
  <c r="G786" i="10"/>
  <c r="H786" i="10"/>
  <c r="G787" i="10"/>
  <c r="H787" i="10"/>
  <c r="G788" i="10"/>
  <c r="H788" i="10"/>
  <c r="G789" i="10"/>
  <c r="H789" i="10"/>
  <c r="G790" i="10"/>
  <c r="H790" i="10"/>
  <c r="G791" i="10"/>
  <c r="H791" i="10"/>
  <c r="G792" i="10"/>
  <c r="H792" i="10"/>
  <c r="G793" i="10"/>
  <c r="H793" i="10"/>
  <c r="G794" i="10"/>
  <c r="H794" i="10"/>
  <c r="G795" i="10"/>
  <c r="H795" i="10"/>
  <c r="G796" i="10"/>
  <c r="H796" i="10"/>
  <c r="G797" i="10"/>
  <c r="H797" i="10"/>
  <c r="G798" i="10"/>
  <c r="H798" i="10"/>
  <c r="G799" i="10"/>
  <c r="H799" i="10"/>
  <c r="G800" i="10"/>
  <c r="H800" i="10"/>
  <c r="G801" i="10"/>
  <c r="H801" i="10"/>
  <c r="G802" i="10"/>
  <c r="H802" i="10"/>
  <c r="G803" i="10"/>
  <c r="H803" i="10"/>
  <c r="G804" i="10"/>
  <c r="H804" i="10"/>
  <c r="G805" i="10"/>
  <c r="H805" i="10"/>
  <c r="G806" i="10"/>
  <c r="H806" i="10"/>
  <c r="G807" i="10"/>
  <c r="H807" i="10"/>
  <c r="G808" i="10"/>
  <c r="H808" i="10"/>
  <c r="G809" i="10"/>
  <c r="H809" i="10"/>
  <c r="G810" i="10"/>
  <c r="H810" i="10"/>
  <c r="G811" i="10"/>
  <c r="H811" i="10"/>
  <c r="G812" i="10"/>
  <c r="H812" i="10"/>
  <c r="G813" i="10"/>
  <c r="H813" i="10"/>
  <c r="G814" i="10"/>
  <c r="H814" i="10"/>
  <c r="G815" i="10"/>
  <c r="H815" i="10"/>
  <c r="G816" i="10"/>
  <c r="H816" i="10"/>
  <c r="G817" i="10"/>
  <c r="H817" i="10"/>
  <c r="G818" i="10"/>
  <c r="H818" i="10"/>
  <c r="G819" i="10"/>
  <c r="H819" i="10"/>
  <c r="G820" i="10"/>
  <c r="H820" i="10"/>
  <c r="G821" i="10"/>
  <c r="H821" i="10"/>
  <c r="G822" i="10"/>
  <c r="H822" i="10"/>
  <c r="G823" i="10"/>
  <c r="H823" i="10"/>
  <c r="G824" i="10"/>
  <c r="H824" i="10"/>
  <c r="G825" i="10"/>
  <c r="H825" i="10"/>
  <c r="G826" i="10"/>
  <c r="H826" i="10"/>
  <c r="G827" i="10"/>
  <c r="H827" i="10"/>
  <c r="G828" i="10"/>
  <c r="H828" i="10"/>
  <c r="G829" i="10"/>
  <c r="H829" i="10"/>
  <c r="G830" i="10"/>
  <c r="H830" i="10"/>
  <c r="G831" i="10"/>
  <c r="H831" i="10"/>
  <c r="G832" i="10"/>
  <c r="H832" i="10"/>
  <c r="G833" i="10"/>
  <c r="H833" i="10"/>
  <c r="G834" i="10"/>
  <c r="H834" i="10"/>
  <c r="G835" i="10"/>
  <c r="H835" i="10"/>
  <c r="G836" i="10"/>
  <c r="H836" i="10"/>
  <c r="G837" i="10"/>
  <c r="H837" i="10"/>
  <c r="G838" i="10"/>
  <c r="H838" i="10"/>
  <c r="G839" i="10"/>
  <c r="H839" i="10"/>
  <c r="G840" i="10"/>
  <c r="H840" i="10"/>
  <c r="G841" i="10"/>
  <c r="H841" i="10"/>
  <c r="G842" i="10"/>
  <c r="H842" i="10"/>
  <c r="G843" i="10"/>
  <c r="H843" i="10"/>
  <c r="G844" i="10"/>
  <c r="H844" i="10"/>
  <c r="G845" i="10"/>
  <c r="H845" i="10"/>
  <c r="G846" i="10"/>
  <c r="H846" i="10"/>
  <c r="G847" i="10"/>
  <c r="H847" i="10"/>
  <c r="G848" i="10"/>
  <c r="H848" i="10"/>
  <c r="G849" i="10"/>
  <c r="H849" i="10"/>
  <c r="G850" i="10"/>
  <c r="H850" i="10"/>
  <c r="G851" i="10"/>
  <c r="H851" i="10"/>
  <c r="G852" i="10"/>
  <c r="H852" i="10"/>
  <c r="G853" i="10"/>
  <c r="H853" i="10"/>
  <c r="G854" i="10"/>
  <c r="H854" i="10"/>
  <c r="G855" i="10"/>
  <c r="H855" i="10"/>
  <c r="G856" i="10"/>
  <c r="H856" i="10"/>
  <c r="G857" i="10"/>
  <c r="H857" i="10"/>
  <c r="G858" i="10"/>
  <c r="H858" i="10"/>
  <c r="G859" i="10"/>
  <c r="H859" i="10"/>
  <c r="G860" i="10"/>
  <c r="H860" i="10"/>
  <c r="G861" i="10"/>
  <c r="H861" i="10"/>
  <c r="G862" i="10"/>
  <c r="H862" i="10"/>
  <c r="G863" i="10"/>
  <c r="H863" i="10"/>
  <c r="G864" i="10"/>
  <c r="H864" i="10"/>
  <c r="G865" i="10"/>
  <c r="H865" i="10"/>
  <c r="G866" i="10"/>
  <c r="H866" i="10"/>
  <c r="G867" i="10"/>
  <c r="H867" i="10"/>
  <c r="G868" i="10"/>
  <c r="H868" i="10"/>
  <c r="G869" i="10"/>
  <c r="H869" i="10"/>
  <c r="G870" i="10"/>
  <c r="H870" i="10"/>
  <c r="G871" i="10"/>
  <c r="H871" i="10"/>
  <c r="G872" i="10"/>
  <c r="H872" i="10"/>
  <c r="G873" i="10"/>
  <c r="H873" i="10"/>
  <c r="G874" i="10"/>
  <c r="H874" i="10"/>
  <c r="G875" i="10"/>
  <c r="H875" i="10"/>
  <c r="G876" i="10"/>
  <c r="H876" i="10"/>
  <c r="G877" i="10"/>
  <c r="H877" i="10"/>
  <c r="G878" i="10"/>
  <c r="H878" i="10"/>
  <c r="G879" i="10"/>
  <c r="H879" i="10"/>
  <c r="G880" i="10"/>
  <c r="H880" i="10"/>
  <c r="G881" i="10"/>
  <c r="H881" i="10"/>
  <c r="G882" i="10"/>
  <c r="H882" i="10"/>
  <c r="G883" i="10"/>
  <c r="H883" i="10"/>
  <c r="G884" i="10"/>
  <c r="H884" i="10"/>
  <c r="G885" i="10"/>
  <c r="H885" i="10"/>
  <c r="G886" i="10"/>
  <c r="H886" i="10"/>
  <c r="G887" i="10"/>
  <c r="H887" i="10"/>
  <c r="G888" i="10"/>
  <c r="H888" i="10"/>
  <c r="G889" i="10"/>
  <c r="H889" i="10"/>
  <c r="G890" i="10"/>
  <c r="H890" i="10"/>
  <c r="G891" i="10"/>
  <c r="H891" i="10"/>
  <c r="G892" i="10"/>
  <c r="H892" i="10"/>
  <c r="G893" i="10"/>
  <c r="H893" i="10"/>
  <c r="G894" i="10"/>
  <c r="H894" i="10"/>
  <c r="G895" i="10"/>
  <c r="H895" i="10"/>
  <c r="G896" i="10"/>
  <c r="H896" i="10"/>
  <c r="G897" i="10"/>
  <c r="H897" i="10"/>
  <c r="G898" i="10"/>
  <c r="H898" i="10"/>
  <c r="G899" i="10"/>
  <c r="H899" i="10"/>
  <c r="G900" i="10"/>
  <c r="H900" i="10"/>
  <c r="G901" i="10"/>
  <c r="H901" i="10"/>
  <c r="G902" i="10"/>
  <c r="H902" i="10"/>
  <c r="G903" i="10"/>
  <c r="H903" i="10"/>
  <c r="G904" i="10"/>
  <c r="H904" i="10"/>
  <c r="G905" i="10"/>
  <c r="H905" i="10"/>
  <c r="G906" i="10"/>
  <c r="H906" i="10"/>
  <c r="G907" i="10"/>
  <c r="H907" i="10"/>
  <c r="G908" i="10"/>
  <c r="H908" i="10"/>
  <c r="G909" i="10"/>
  <c r="H909" i="10"/>
  <c r="G910" i="10"/>
  <c r="H910" i="10"/>
  <c r="G911" i="10"/>
  <c r="H911" i="10"/>
  <c r="G912" i="10"/>
  <c r="H912" i="10"/>
  <c r="G913" i="10"/>
  <c r="H913" i="10"/>
  <c r="G914" i="10"/>
  <c r="H914" i="10"/>
  <c r="G915" i="10"/>
  <c r="H915" i="10"/>
  <c r="G916" i="10"/>
  <c r="H916" i="10"/>
  <c r="G917" i="10"/>
  <c r="H917" i="10"/>
  <c r="G918" i="10"/>
  <c r="H918" i="10"/>
  <c r="G919" i="10"/>
  <c r="H919" i="10"/>
  <c r="G920" i="10"/>
  <c r="H920" i="10"/>
  <c r="G921" i="10"/>
  <c r="H921" i="10"/>
  <c r="G922" i="10"/>
  <c r="H922" i="10"/>
  <c r="G923" i="10"/>
  <c r="H923" i="10"/>
  <c r="G924" i="10"/>
  <c r="H924" i="10"/>
  <c r="G925" i="10"/>
  <c r="H925" i="10"/>
  <c r="G926" i="10"/>
  <c r="H926" i="10"/>
  <c r="G927" i="10"/>
  <c r="H927" i="10"/>
  <c r="G928" i="10"/>
  <c r="H928" i="10"/>
  <c r="G929" i="10"/>
  <c r="H929" i="10"/>
  <c r="G930" i="10"/>
  <c r="H930" i="10"/>
  <c r="G931" i="10"/>
  <c r="H931" i="10"/>
  <c r="G932" i="10"/>
  <c r="H932" i="10"/>
  <c r="G933" i="10"/>
  <c r="H933" i="10"/>
  <c r="G934" i="10"/>
  <c r="H934" i="10"/>
  <c r="G935" i="10"/>
  <c r="H935" i="10"/>
  <c r="G936" i="10"/>
  <c r="H936" i="10"/>
  <c r="G937" i="10"/>
  <c r="H937" i="10"/>
  <c r="G938" i="10"/>
  <c r="H938" i="10"/>
  <c r="G939" i="10"/>
  <c r="H939" i="10"/>
  <c r="G940" i="10"/>
  <c r="H940" i="10"/>
  <c r="G941" i="10"/>
  <c r="H941" i="10"/>
  <c r="G942" i="10"/>
  <c r="H942" i="10"/>
  <c r="G943" i="10"/>
  <c r="H943" i="10"/>
  <c r="G944" i="10"/>
  <c r="H944" i="10"/>
  <c r="G945" i="10"/>
  <c r="H945" i="10"/>
  <c r="G946" i="10"/>
  <c r="H946" i="10"/>
  <c r="G947" i="10"/>
  <c r="H947" i="10"/>
  <c r="G948" i="10"/>
  <c r="H948" i="10"/>
  <c r="G949" i="10"/>
  <c r="H949" i="10"/>
  <c r="G950" i="10"/>
  <c r="H950" i="10"/>
  <c r="G951" i="10"/>
  <c r="H951" i="10"/>
  <c r="G952" i="10"/>
  <c r="H952" i="10"/>
  <c r="G953" i="10"/>
  <c r="H953" i="10"/>
  <c r="G954" i="10"/>
  <c r="H954" i="10"/>
  <c r="G955" i="10"/>
  <c r="H955" i="10"/>
  <c r="G956" i="10"/>
  <c r="H956" i="10"/>
  <c r="G957" i="10"/>
  <c r="H957" i="10"/>
  <c r="G958" i="10"/>
  <c r="H958" i="10"/>
  <c r="G959" i="10"/>
  <c r="H959" i="10"/>
  <c r="G960" i="10"/>
  <c r="H960" i="10"/>
  <c r="G961" i="10"/>
  <c r="H961" i="10"/>
  <c r="G962" i="10"/>
  <c r="H962" i="10"/>
  <c r="G963" i="10"/>
  <c r="H963" i="10"/>
  <c r="G964" i="10"/>
  <c r="H964" i="10"/>
  <c r="G965" i="10"/>
  <c r="H965" i="10"/>
  <c r="G966" i="10"/>
  <c r="H966" i="10"/>
  <c r="G967" i="10"/>
  <c r="H967" i="10"/>
  <c r="G968" i="10"/>
  <c r="H968" i="10"/>
  <c r="G969" i="10"/>
  <c r="H969" i="10"/>
  <c r="G970" i="10"/>
  <c r="H970" i="10"/>
  <c r="G971" i="10"/>
  <c r="H971" i="10"/>
  <c r="G972" i="10"/>
  <c r="H972" i="10"/>
  <c r="G973" i="10"/>
  <c r="H973" i="10"/>
  <c r="G974" i="10"/>
  <c r="H974" i="10"/>
  <c r="G975" i="10"/>
  <c r="H975" i="10"/>
  <c r="G976" i="10"/>
  <c r="H976" i="10"/>
  <c r="G977" i="10"/>
  <c r="H977" i="10"/>
  <c r="G978" i="10"/>
  <c r="H978" i="10"/>
  <c r="G979" i="10"/>
  <c r="H979" i="10"/>
  <c r="G980" i="10"/>
  <c r="H980" i="10"/>
  <c r="G981" i="10"/>
  <c r="H981" i="10"/>
  <c r="G982" i="10"/>
  <c r="H982" i="10"/>
  <c r="G983" i="10"/>
  <c r="H983" i="10"/>
  <c r="G984" i="10"/>
  <c r="H984" i="10"/>
  <c r="G985" i="10"/>
  <c r="H985" i="10"/>
  <c r="G986" i="10"/>
  <c r="H986" i="10"/>
  <c r="G987" i="10"/>
  <c r="H987" i="10"/>
  <c r="G988" i="10"/>
  <c r="H988" i="10"/>
  <c r="G989" i="10"/>
  <c r="H989" i="10"/>
  <c r="G990" i="10"/>
  <c r="H990" i="10"/>
  <c r="G991" i="10"/>
  <c r="H991" i="10"/>
  <c r="G992" i="10"/>
  <c r="H992" i="10"/>
  <c r="G993" i="10"/>
  <c r="H993" i="10"/>
  <c r="G994" i="10"/>
  <c r="H994" i="10"/>
  <c r="G995" i="10"/>
  <c r="H995" i="10"/>
  <c r="G996" i="10"/>
  <c r="H996" i="10"/>
  <c r="G997" i="10"/>
  <c r="H997" i="10"/>
  <c r="G998" i="10"/>
  <c r="H998" i="10"/>
  <c r="G999" i="10"/>
  <c r="H999" i="10"/>
  <c r="G1000" i="10"/>
  <c r="H1000" i="10"/>
  <c r="G65" i="3"/>
  <c r="H65" i="3"/>
  <c r="G66" i="3"/>
  <c r="H66" i="3"/>
  <c r="G67" i="3"/>
  <c r="H67" i="3"/>
  <c r="G68" i="3"/>
  <c r="H68" i="3"/>
  <c r="G69" i="3"/>
  <c r="H69" i="3"/>
  <c r="G70" i="3"/>
  <c r="H70" i="3"/>
  <c r="G71" i="3"/>
  <c r="H71" i="3"/>
  <c r="G72" i="3"/>
  <c r="H72" i="3"/>
  <c r="G73" i="3"/>
  <c r="H73" i="3"/>
  <c r="G74" i="3"/>
  <c r="H74" i="3"/>
  <c r="G75" i="3"/>
  <c r="H75" i="3"/>
  <c r="G76" i="3"/>
  <c r="H76" i="3"/>
  <c r="G77" i="3"/>
  <c r="H77" i="3"/>
  <c r="G78" i="3"/>
  <c r="H78" i="3"/>
  <c r="G79" i="3"/>
  <c r="H79" i="3"/>
  <c r="G80" i="3"/>
  <c r="H80" i="3"/>
  <c r="G81" i="3"/>
  <c r="H81" i="3"/>
  <c r="G82" i="3"/>
  <c r="H82" i="3"/>
  <c r="G83" i="3"/>
  <c r="H83" i="3"/>
  <c r="G84" i="3"/>
  <c r="H84" i="3"/>
  <c r="G85" i="3"/>
  <c r="H85" i="3"/>
  <c r="G86" i="3"/>
  <c r="H86" i="3"/>
  <c r="G87" i="3"/>
  <c r="H87" i="3"/>
  <c r="G88" i="3"/>
  <c r="H88" i="3"/>
  <c r="G89" i="3"/>
  <c r="H89" i="3"/>
  <c r="G90" i="3"/>
  <c r="H90" i="3"/>
  <c r="G91" i="3"/>
  <c r="H91" i="3"/>
  <c r="G92" i="3"/>
  <c r="H92" i="3"/>
  <c r="G93" i="3"/>
  <c r="H93" i="3"/>
  <c r="G94" i="3"/>
  <c r="H94" i="3"/>
  <c r="G95" i="3"/>
  <c r="H95" i="3"/>
  <c r="G96" i="3"/>
  <c r="H96" i="3"/>
  <c r="G97" i="3"/>
  <c r="H97" i="3"/>
  <c r="G98" i="3"/>
  <c r="H98" i="3"/>
  <c r="G99" i="3"/>
  <c r="H99" i="3"/>
  <c r="G100" i="3"/>
  <c r="H100" i="3"/>
  <c r="G101" i="3"/>
  <c r="H101" i="3"/>
  <c r="G102" i="3"/>
  <c r="H102" i="3"/>
  <c r="G103" i="3"/>
  <c r="H103" i="3"/>
  <c r="G104" i="3"/>
  <c r="H104" i="3"/>
  <c r="G105" i="3"/>
  <c r="H105" i="3"/>
  <c r="G106" i="3"/>
  <c r="H106" i="3"/>
  <c r="G107" i="3"/>
  <c r="H107" i="3"/>
  <c r="G108" i="3"/>
  <c r="H108" i="3"/>
  <c r="G109" i="3"/>
  <c r="H109" i="3"/>
  <c r="G110" i="3"/>
  <c r="H110" i="3"/>
  <c r="G111" i="3"/>
  <c r="H111" i="3"/>
  <c r="G112" i="3"/>
  <c r="H112" i="3"/>
  <c r="G113" i="3"/>
  <c r="H113" i="3"/>
  <c r="G114" i="3"/>
  <c r="H114" i="3"/>
  <c r="G115" i="3"/>
  <c r="H115" i="3"/>
  <c r="G116" i="3"/>
  <c r="H116" i="3"/>
  <c r="G117" i="3"/>
  <c r="H117" i="3"/>
  <c r="G118" i="3"/>
  <c r="H118" i="3"/>
  <c r="G119" i="3"/>
  <c r="H119" i="3"/>
  <c r="G120" i="3"/>
  <c r="H120" i="3"/>
  <c r="G121" i="3"/>
  <c r="H121" i="3"/>
  <c r="G122" i="3"/>
  <c r="H122" i="3"/>
  <c r="G123" i="3"/>
  <c r="H123" i="3"/>
  <c r="G124" i="3"/>
  <c r="H124" i="3"/>
  <c r="G125" i="3"/>
  <c r="H125" i="3"/>
  <c r="G126" i="3"/>
  <c r="H126" i="3"/>
  <c r="G127" i="3"/>
  <c r="H127" i="3"/>
  <c r="G128" i="3"/>
  <c r="H128" i="3"/>
  <c r="G129" i="3"/>
  <c r="H129" i="3"/>
  <c r="G130" i="3"/>
  <c r="H130" i="3"/>
  <c r="G131" i="3"/>
  <c r="H131" i="3"/>
  <c r="G132" i="3"/>
  <c r="H132" i="3"/>
  <c r="G133" i="3"/>
  <c r="H133" i="3"/>
  <c r="G134" i="3"/>
  <c r="H134" i="3"/>
  <c r="G135" i="3"/>
  <c r="H135" i="3"/>
  <c r="G136" i="3"/>
  <c r="H136" i="3"/>
  <c r="G137" i="3"/>
  <c r="H137" i="3"/>
  <c r="G138" i="3"/>
  <c r="H138" i="3"/>
  <c r="G139" i="3"/>
  <c r="H139" i="3"/>
  <c r="G140" i="3"/>
  <c r="H140" i="3"/>
  <c r="G141" i="3"/>
  <c r="H141" i="3"/>
  <c r="G142" i="3"/>
  <c r="H142" i="3"/>
  <c r="G143" i="3"/>
  <c r="H143" i="3"/>
  <c r="G144" i="3"/>
  <c r="H144" i="3"/>
  <c r="G145" i="3"/>
  <c r="H145" i="3"/>
  <c r="G146" i="3"/>
  <c r="H146" i="3"/>
  <c r="G147" i="3"/>
  <c r="H147" i="3"/>
  <c r="G148" i="3"/>
  <c r="H148" i="3"/>
  <c r="G149" i="3"/>
  <c r="H149" i="3"/>
  <c r="G150" i="3"/>
  <c r="H150" i="3"/>
  <c r="G151" i="3"/>
  <c r="H151" i="3"/>
  <c r="G152" i="3"/>
  <c r="H152" i="3"/>
  <c r="G153" i="3"/>
  <c r="H153" i="3"/>
  <c r="G154" i="3"/>
  <c r="H154" i="3"/>
  <c r="G155" i="3"/>
  <c r="H155" i="3"/>
  <c r="G156" i="3"/>
  <c r="H156" i="3"/>
  <c r="G157" i="3"/>
  <c r="H157" i="3"/>
  <c r="G158" i="3"/>
  <c r="H158" i="3"/>
  <c r="G159" i="3"/>
  <c r="H159" i="3"/>
  <c r="G160" i="3"/>
  <c r="H160" i="3"/>
  <c r="G161" i="3"/>
  <c r="H161" i="3"/>
  <c r="G162" i="3"/>
  <c r="H162" i="3"/>
  <c r="G163" i="3"/>
  <c r="H163" i="3"/>
  <c r="G164" i="3"/>
  <c r="H164" i="3"/>
  <c r="G165" i="3"/>
  <c r="H165" i="3"/>
  <c r="G166" i="3"/>
  <c r="H166" i="3"/>
  <c r="G167" i="3"/>
  <c r="H167" i="3"/>
  <c r="G168" i="3"/>
  <c r="H168" i="3"/>
  <c r="G169" i="3"/>
  <c r="H169" i="3"/>
  <c r="G170" i="3"/>
  <c r="H170" i="3"/>
  <c r="G171" i="3"/>
  <c r="H171" i="3"/>
  <c r="G172" i="3"/>
  <c r="H172" i="3"/>
  <c r="G173" i="3"/>
  <c r="H173" i="3"/>
  <c r="G174" i="3"/>
  <c r="H174" i="3"/>
  <c r="G175" i="3"/>
  <c r="H175" i="3"/>
  <c r="G176" i="3"/>
  <c r="H176" i="3"/>
  <c r="G177" i="3"/>
  <c r="H177" i="3"/>
  <c r="G178" i="3"/>
  <c r="H178" i="3"/>
  <c r="G179" i="3"/>
  <c r="H179" i="3"/>
  <c r="G180" i="3"/>
  <c r="H180" i="3"/>
  <c r="G181" i="3"/>
  <c r="H181" i="3"/>
  <c r="G182" i="3"/>
  <c r="H182" i="3"/>
  <c r="G183" i="3"/>
  <c r="H183" i="3"/>
  <c r="G184" i="3"/>
  <c r="H184" i="3"/>
  <c r="G185" i="3"/>
  <c r="H185" i="3"/>
  <c r="G186" i="3"/>
  <c r="H186" i="3"/>
  <c r="G187" i="3"/>
  <c r="H187" i="3"/>
  <c r="G188" i="3"/>
  <c r="H188" i="3"/>
  <c r="G189" i="3"/>
  <c r="H189" i="3"/>
  <c r="G190" i="3"/>
  <c r="H190" i="3"/>
  <c r="G191" i="3"/>
  <c r="H191" i="3"/>
  <c r="G192" i="3"/>
  <c r="H192" i="3"/>
  <c r="G193" i="3"/>
  <c r="H193" i="3"/>
  <c r="G194" i="3"/>
  <c r="H194" i="3"/>
  <c r="G195" i="3"/>
  <c r="H195" i="3"/>
  <c r="G196" i="3"/>
  <c r="H196" i="3"/>
  <c r="G197" i="3"/>
  <c r="H197" i="3"/>
  <c r="G198" i="3"/>
  <c r="H198" i="3"/>
  <c r="G199" i="3"/>
  <c r="H199" i="3"/>
  <c r="G200" i="3"/>
  <c r="H200" i="3"/>
  <c r="G201" i="3"/>
  <c r="H201" i="3"/>
  <c r="G202" i="3"/>
  <c r="H202" i="3"/>
  <c r="G203" i="3"/>
  <c r="H203" i="3"/>
  <c r="G204" i="3"/>
  <c r="H204" i="3"/>
  <c r="G205" i="3"/>
  <c r="H205" i="3"/>
  <c r="G206" i="3"/>
  <c r="H206" i="3"/>
  <c r="G207" i="3"/>
  <c r="H207" i="3"/>
  <c r="G208" i="3"/>
  <c r="H208" i="3"/>
  <c r="G209" i="3"/>
  <c r="H209" i="3"/>
  <c r="G210" i="3"/>
  <c r="H210" i="3"/>
  <c r="G211" i="3"/>
  <c r="H211" i="3"/>
  <c r="G212" i="3"/>
  <c r="H212" i="3"/>
  <c r="G213" i="3"/>
  <c r="H213" i="3"/>
  <c r="G214" i="3"/>
  <c r="H214" i="3"/>
  <c r="G215" i="3"/>
  <c r="H215" i="3"/>
  <c r="G216" i="3"/>
  <c r="H216" i="3"/>
  <c r="G217" i="3"/>
  <c r="H217" i="3"/>
  <c r="G218" i="3"/>
  <c r="H218" i="3"/>
  <c r="G219" i="3"/>
  <c r="H219" i="3"/>
  <c r="G220" i="3"/>
  <c r="H220" i="3"/>
  <c r="G221" i="3"/>
  <c r="H221" i="3"/>
  <c r="G222" i="3"/>
  <c r="H222" i="3"/>
  <c r="G223" i="3"/>
  <c r="H223" i="3"/>
  <c r="G224" i="3"/>
  <c r="H224" i="3"/>
  <c r="G225" i="3"/>
  <c r="H225" i="3"/>
  <c r="G226" i="3"/>
  <c r="H226" i="3"/>
  <c r="G227" i="3"/>
  <c r="H227" i="3"/>
  <c r="G228" i="3"/>
  <c r="H228" i="3"/>
  <c r="G229" i="3"/>
  <c r="H229" i="3"/>
  <c r="G230" i="3"/>
  <c r="H230" i="3"/>
  <c r="G231" i="3"/>
  <c r="H231" i="3"/>
  <c r="G232" i="3"/>
  <c r="H232" i="3"/>
  <c r="G233" i="3"/>
  <c r="H233" i="3"/>
  <c r="G234" i="3"/>
  <c r="H234" i="3"/>
  <c r="G235" i="3"/>
  <c r="H235" i="3"/>
  <c r="G236" i="3"/>
  <c r="H236" i="3"/>
  <c r="G237" i="3"/>
  <c r="H237" i="3"/>
  <c r="G238" i="3"/>
  <c r="H238" i="3"/>
  <c r="G239" i="3"/>
  <c r="H239" i="3"/>
  <c r="G240" i="3"/>
  <c r="H240" i="3"/>
  <c r="G241" i="3"/>
  <c r="H241" i="3"/>
  <c r="G242" i="3"/>
  <c r="H242" i="3"/>
  <c r="G243" i="3"/>
  <c r="H243" i="3"/>
  <c r="G244" i="3"/>
  <c r="H244" i="3"/>
  <c r="G245" i="3"/>
  <c r="H245" i="3"/>
  <c r="G246" i="3"/>
  <c r="H246" i="3"/>
  <c r="G247" i="3"/>
  <c r="H247" i="3"/>
  <c r="G248" i="3"/>
  <c r="H248" i="3"/>
  <c r="G249" i="3"/>
  <c r="H249" i="3"/>
  <c r="G250" i="3"/>
  <c r="H250" i="3"/>
  <c r="G251" i="3"/>
  <c r="H251" i="3"/>
  <c r="G252" i="3"/>
  <c r="H252" i="3"/>
  <c r="G253" i="3"/>
  <c r="H253" i="3"/>
  <c r="G254" i="3"/>
  <c r="H254" i="3"/>
  <c r="G255" i="3"/>
  <c r="H255" i="3"/>
  <c r="G256" i="3"/>
  <c r="H256" i="3"/>
  <c r="G257" i="3"/>
  <c r="H257" i="3"/>
  <c r="G258" i="3"/>
  <c r="H258" i="3"/>
  <c r="G259" i="3"/>
  <c r="H259" i="3"/>
  <c r="G260" i="3"/>
  <c r="H260" i="3"/>
  <c r="G261" i="3"/>
  <c r="H261" i="3"/>
  <c r="G262" i="3"/>
  <c r="H262" i="3"/>
  <c r="G263" i="3"/>
  <c r="H263" i="3"/>
  <c r="G264" i="3"/>
  <c r="H264" i="3"/>
  <c r="G265" i="3"/>
  <c r="H265" i="3"/>
  <c r="G266" i="3"/>
  <c r="H266" i="3"/>
  <c r="G267" i="3"/>
  <c r="H267" i="3"/>
  <c r="G268" i="3"/>
  <c r="H268" i="3"/>
  <c r="G269" i="3"/>
  <c r="H269" i="3"/>
  <c r="G270" i="3"/>
  <c r="H270" i="3"/>
  <c r="G271" i="3"/>
  <c r="H271" i="3"/>
  <c r="G272" i="3"/>
  <c r="H272" i="3"/>
  <c r="G273" i="3"/>
  <c r="H273" i="3"/>
  <c r="G274" i="3"/>
  <c r="H274" i="3"/>
  <c r="G275" i="3"/>
  <c r="H275" i="3"/>
  <c r="G276" i="3"/>
  <c r="H276" i="3"/>
  <c r="G277" i="3"/>
  <c r="H277" i="3"/>
  <c r="G278" i="3"/>
  <c r="H278" i="3"/>
  <c r="G279" i="3"/>
  <c r="H279" i="3"/>
  <c r="G280" i="3"/>
  <c r="H280" i="3"/>
  <c r="G281" i="3"/>
  <c r="H281" i="3"/>
  <c r="G282" i="3"/>
  <c r="H282" i="3"/>
  <c r="G283" i="3"/>
  <c r="H283" i="3"/>
  <c r="G284" i="3"/>
  <c r="H284" i="3"/>
  <c r="G285" i="3"/>
  <c r="H285" i="3"/>
  <c r="G286" i="3"/>
  <c r="H286" i="3"/>
  <c r="G287" i="3"/>
  <c r="H287" i="3"/>
  <c r="G288" i="3"/>
  <c r="H288" i="3"/>
  <c r="G289" i="3"/>
  <c r="H289" i="3"/>
  <c r="G290" i="3"/>
  <c r="H290" i="3"/>
  <c r="G291" i="3"/>
  <c r="H291" i="3"/>
  <c r="G292" i="3"/>
  <c r="H292" i="3"/>
  <c r="G293" i="3"/>
  <c r="H293" i="3"/>
  <c r="G294" i="3"/>
  <c r="H294" i="3"/>
  <c r="G295" i="3"/>
  <c r="H295" i="3"/>
  <c r="G296" i="3"/>
  <c r="H296" i="3"/>
  <c r="G297" i="3"/>
  <c r="H297" i="3"/>
  <c r="G298" i="3"/>
  <c r="H298" i="3"/>
  <c r="G299" i="3"/>
  <c r="H299" i="3"/>
  <c r="G300" i="3"/>
  <c r="H300" i="3"/>
  <c r="G301" i="3"/>
  <c r="H301" i="3"/>
  <c r="G302" i="3"/>
  <c r="H302" i="3"/>
  <c r="G303" i="3"/>
  <c r="H303" i="3"/>
  <c r="G304" i="3"/>
  <c r="H304" i="3"/>
  <c r="G305" i="3"/>
  <c r="H305" i="3"/>
  <c r="G306" i="3"/>
  <c r="H306" i="3"/>
  <c r="G307" i="3"/>
  <c r="H307" i="3"/>
  <c r="G308" i="3"/>
  <c r="H308" i="3"/>
  <c r="G309" i="3"/>
  <c r="H309" i="3"/>
  <c r="G310" i="3"/>
  <c r="H310" i="3"/>
  <c r="G311" i="3"/>
  <c r="H311" i="3"/>
  <c r="G312" i="3"/>
  <c r="H312" i="3"/>
  <c r="G313" i="3"/>
  <c r="H313" i="3"/>
  <c r="G314" i="3"/>
  <c r="H314" i="3"/>
  <c r="G315" i="3"/>
  <c r="H315" i="3"/>
  <c r="G316" i="3"/>
  <c r="H316" i="3"/>
  <c r="G317" i="3"/>
  <c r="H317" i="3"/>
  <c r="G318" i="3"/>
  <c r="H318" i="3"/>
  <c r="G319" i="3"/>
  <c r="H319" i="3"/>
  <c r="G320" i="3"/>
  <c r="H320" i="3"/>
  <c r="G61" i="4" l="1"/>
  <c r="I61" i="13"/>
  <c r="T18" i="9"/>
  <c r="T19" i="9"/>
  <c r="T20" i="9"/>
  <c r="T21" i="9"/>
  <c r="T22" i="9"/>
  <c r="T23" i="9"/>
  <c r="T24" i="9"/>
  <c r="T25" i="9"/>
  <c r="T26" i="9"/>
  <c r="T27" i="9"/>
  <c r="T28" i="9"/>
  <c r="T29" i="9"/>
  <c r="T30" i="9"/>
  <c r="T31" i="9"/>
  <c r="T32" i="9"/>
  <c r="T33" i="9"/>
  <c r="T34" i="9"/>
  <c r="T35" i="9"/>
  <c r="T36" i="9"/>
  <c r="T37" i="9"/>
  <c r="T38" i="9"/>
  <c r="T39" i="9"/>
  <c r="T40" i="9"/>
  <c r="T41" i="9"/>
  <c r="T42" i="9"/>
  <c r="T43" i="9"/>
  <c r="T44" i="9"/>
  <c r="T45" i="9"/>
  <c r="T46" i="9"/>
  <c r="T47" i="9"/>
  <c r="T48" i="9"/>
  <c r="T49" i="9"/>
  <c r="T50" i="9"/>
  <c r="T51" i="9"/>
  <c r="T52" i="9"/>
  <c r="T53" i="9"/>
  <c r="T54" i="9"/>
  <c r="T55" i="9"/>
  <c r="T56" i="9"/>
  <c r="T57" i="9"/>
  <c r="T58" i="9"/>
  <c r="T59" i="9"/>
  <c r="T60" i="9"/>
  <c r="T61" i="9"/>
  <c r="T62" i="9"/>
  <c r="T63" i="9"/>
  <c r="T64" i="9"/>
  <c r="T65" i="9"/>
  <c r="T66" i="9"/>
  <c r="T67" i="9"/>
  <c r="T68" i="9"/>
  <c r="T69" i="9"/>
  <c r="T70" i="9"/>
  <c r="T71" i="9"/>
  <c r="T72" i="9"/>
  <c r="T73" i="9"/>
  <c r="T74" i="9"/>
  <c r="T75" i="9"/>
  <c r="T76" i="9"/>
  <c r="T77" i="9"/>
  <c r="T78" i="9"/>
  <c r="T79" i="9"/>
  <c r="T80" i="9"/>
  <c r="T81" i="9"/>
  <c r="T82" i="9"/>
  <c r="T83" i="9"/>
  <c r="T84" i="9"/>
  <c r="T85" i="9"/>
  <c r="T86" i="9"/>
  <c r="T87" i="9"/>
  <c r="T88" i="9"/>
  <c r="T89" i="9"/>
  <c r="T90" i="9"/>
  <c r="T91" i="9"/>
  <c r="T92" i="9"/>
  <c r="T93" i="9"/>
  <c r="T94" i="9"/>
  <c r="T95" i="9"/>
  <c r="T96" i="9"/>
  <c r="T97" i="9"/>
  <c r="T98" i="9"/>
  <c r="T99" i="9"/>
  <c r="T100" i="9"/>
  <c r="T101" i="9"/>
  <c r="T102" i="9"/>
  <c r="T103" i="9"/>
  <c r="T104" i="9"/>
  <c r="T105" i="9"/>
  <c r="T106" i="9"/>
  <c r="T107" i="9"/>
  <c r="T108" i="9"/>
  <c r="T109" i="9"/>
  <c r="T110" i="9"/>
  <c r="T111" i="9"/>
  <c r="T112" i="9"/>
  <c r="T113" i="9"/>
  <c r="T114" i="9"/>
  <c r="T115" i="9"/>
  <c r="T116" i="9"/>
  <c r="T117" i="9"/>
  <c r="T118" i="9"/>
  <c r="T119" i="9"/>
  <c r="T120" i="9"/>
  <c r="T121" i="9"/>
  <c r="T122" i="9"/>
  <c r="T123" i="9"/>
  <c r="T124" i="9"/>
  <c r="T125" i="9"/>
  <c r="T126" i="9"/>
  <c r="T127" i="9"/>
  <c r="T128" i="9"/>
  <c r="T129" i="9"/>
  <c r="T130" i="9"/>
  <c r="T131" i="9"/>
  <c r="T132" i="9"/>
  <c r="T133" i="9"/>
  <c r="T134" i="9"/>
  <c r="T135" i="9"/>
  <c r="T136" i="9"/>
  <c r="T137" i="9"/>
  <c r="T138" i="9"/>
  <c r="T139" i="9"/>
  <c r="T140" i="9"/>
  <c r="T141" i="9"/>
  <c r="T142" i="9"/>
  <c r="T143" i="9"/>
  <c r="T144" i="9"/>
  <c r="T145" i="9"/>
  <c r="T146" i="9"/>
  <c r="T147" i="9"/>
  <c r="T148" i="9"/>
  <c r="T149" i="9"/>
  <c r="T150" i="9"/>
  <c r="T151" i="9"/>
  <c r="T152" i="9"/>
  <c r="T153" i="9"/>
  <c r="T154" i="9"/>
  <c r="T155" i="9"/>
  <c r="T156" i="9"/>
  <c r="T157" i="9"/>
  <c r="T158" i="9"/>
  <c r="T159" i="9"/>
  <c r="T160" i="9"/>
  <c r="T161" i="9"/>
  <c r="T162" i="9"/>
  <c r="T163" i="9"/>
  <c r="T164" i="9"/>
  <c r="T165" i="9"/>
  <c r="T166" i="9"/>
  <c r="T167" i="9"/>
  <c r="T168" i="9"/>
  <c r="T169" i="9"/>
  <c r="T170" i="9"/>
  <c r="T171" i="9"/>
  <c r="T172" i="9"/>
  <c r="T173" i="9"/>
  <c r="T174" i="9"/>
  <c r="T175" i="9"/>
  <c r="T176" i="9"/>
  <c r="T177" i="9"/>
  <c r="T178" i="9"/>
  <c r="T179" i="9"/>
  <c r="T180" i="9"/>
  <c r="T181" i="9"/>
  <c r="T182" i="9"/>
  <c r="T183" i="9"/>
  <c r="T184" i="9"/>
  <c r="T185" i="9"/>
  <c r="T186" i="9"/>
  <c r="T187" i="9"/>
  <c r="T188" i="9"/>
  <c r="T189" i="9"/>
  <c r="T190" i="9"/>
  <c r="T191" i="9"/>
  <c r="T192" i="9"/>
  <c r="T193" i="9"/>
  <c r="T194" i="9"/>
  <c r="T195" i="9"/>
  <c r="T196" i="9"/>
  <c r="T197" i="9"/>
  <c r="T198" i="9"/>
  <c r="T199" i="9"/>
  <c r="T200" i="9"/>
  <c r="T201" i="9"/>
  <c r="T202" i="9"/>
  <c r="T203" i="9"/>
  <c r="T204" i="9"/>
  <c r="T205" i="9"/>
  <c r="T206" i="9"/>
  <c r="T207" i="9"/>
  <c r="T208" i="9"/>
  <c r="T209" i="9"/>
  <c r="T210" i="9"/>
  <c r="T211" i="9"/>
  <c r="T212" i="9"/>
  <c r="T213" i="9"/>
  <c r="T214" i="9"/>
  <c r="T215" i="9"/>
  <c r="T216" i="9"/>
  <c r="T217" i="9"/>
  <c r="T218" i="9"/>
  <c r="T219" i="9"/>
  <c r="T220" i="9"/>
  <c r="T221" i="9"/>
  <c r="T222" i="9"/>
  <c r="T223" i="9"/>
  <c r="T224" i="9"/>
  <c r="T225" i="9"/>
  <c r="T226" i="9"/>
  <c r="T227" i="9"/>
  <c r="T228" i="9"/>
  <c r="T229" i="9"/>
  <c r="T230" i="9"/>
  <c r="T231" i="9"/>
  <c r="T232" i="9"/>
  <c r="T233" i="9"/>
  <c r="T234" i="9"/>
  <c r="T235" i="9"/>
  <c r="T236" i="9"/>
  <c r="T237" i="9"/>
  <c r="T238" i="9"/>
  <c r="T239" i="9"/>
  <c r="T240" i="9"/>
  <c r="T241" i="9"/>
  <c r="T242" i="9"/>
  <c r="T243" i="9"/>
  <c r="T244" i="9"/>
  <c r="T245" i="9"/>
  <c r="T246" i="9"/>
  <c r="T247" i="9"/>
  <c r="T248" i="9"/>
  <c r="T249" i="9"/>
  <c r="T250" i="9"/>
  <c r="T251" i="9"/>
  <c r="T252" i="9"/>
  <c r="T253" i="9"/>
  <c r="T254" i="9"/>
  <c r="T255" i="9"/>
  <c r="T256" i="9"/>
  <c r="T257" i="9"/>
  <c r="T258" i="9"/>
  <c r="T259" i="9"/>
  <c r="T260" i="9"/>
  <c r="T261" i="9"/>
  <c r="T262" i="9"/>
  <c r="T263" i="9"/>
  <c r="T264" i="9"/>
  <c r="T265" i="9"/>
  <c r="T266" i="9"/>
  <c r="T267" i="9"/>
  <c r="T268" i="9"/>
  <c r="T269" i="9"/>
  <c r="T270" i="9"/>
  <c r="T271" i="9"/>
  <c r="T272" i="9"/>
  <c r="T273" i="9"/>
  <c r="T274" i="9"/>
  <c r="T275" i="9"/>
  <c r="T276" i="9"/>
  <c r="T277" i="9"/>
  <c r="T278" i="9"/>
  <c r="T279" i="9"/>
  <c r="T280" i="9"/>
  <c r="T281" i="9"/>
  <c r="T282" i="9"/>
  <c r="T283" i="9"/>
  <c r="T284" i="9"/>
  <c r="T285" i="9"/>
  <c r="T286" i="9"/>
  <c r="T287" i="9"/>
  <c r="T288" i="9"/>
  <c r="T289" i="9"/>
  <c r="T290" i="9"/>
  <c r="T291" i="9"/>
  <c r="T292" i="9"/>
  <c r="T293" i="9"/>
  <c r="T294" i="9"/>
  <c r="T295" i="9"/>
  <c r="T296" i="9"/>
  <c r="T297" i="9"/>
  <c r="T298" i="9"/>
  <c r="T299" i="9"/>
  <c r="T300" i="9"/>
  <c r="T301" i="9"/>
  <c r="T302" i="9"/>
  <c r="T303" i="9"/>
  <c r="T304" i="9"/>
  <c r="T305" i="9"/>
  <c r="T306" i="9"/>
  <c r="T307" i="9"/>
  <c r="T308" i="9"/>
  <c r="T309" i="9"/>
  <c r="T310" i="9"/>
  <c r="T311" i="9"/>
  <c r="T312" i="9"/>
  <c r="T313" i="9"/>
  <c r="T314" i="9"/>
  <c r="T315" i="9"/>
  <c r="T316" i="9"/>
  <c r="T317" i="9"/>
  <c r="T318" i="9"/>
  <c r="T319" i="9"/>
  <c r="T320" i="9"/>
  <c r="T321" i="9"/>
  <c r="T322" i="9"/>
  <c r="T323" i="9"/>
  <c r="T324" i="9"/>
  <c r="T325" i="9"/>
  <c r="T326" i="9"/>
  <c r="T327" i="9"/>
  <c r="T328" i="9"/>
  <c r="T329" i="9"/>
  <c r="T330" i="9"/>
  <c r="T331" i="9"/>
  <c r="T332" i="9"/>
  <c r="T333" i="9"/>
  <c r="T334" i="9"/>
  <c r="T335" i="9"/>
  <c r="T336" i="9"/>
  <c r="T337" i="9"/>
  <c r="T338" i="9"/>
  <c r="T339" i="9"/>
  <c r="T340" i="9"/>
  <c r="T341" i="9"/>
  <c r="T342" i="9"/>
  <c r="T343" i="9"/>
  <c r="T344" i="9"/>
  <c r="T345" i="9"/>
  <c r="T346" i="9"/>
  <c r="T347" i="9"/>
  <c r="T348" i="9"/>
  <c r="T349" i="9"/>
  <c r="T350" i="9"/>
  <c r="T351" i="9"/>
  <c r="T352" i="9"/>
  <c r="T353" i="9"/>
  <c r="T354" i="9"/>
  <c r="T355" i="9"/>
  <c r="T356" i="9"/>
  <c r="T357" i="9"/>
  <c r="T358" i="9"/>
  <c r="T359" i="9"/>
  <c r="T360" i="9"/>
  <c r="T361" i="9"/>
  <c r="T362" i="9"/>
  <c r="T363" i="9"/>
  <c r="T364" i="9"/>
  <c r="T365" i="9"/>
  <c r="T366" i="9"/>
  <c r="T367" i="9"/>
  <c r="T368" i="9"/>
  <c r="T369" i="9"/>
  <c r="T370" i="9"/>
  <c r="T371" i="9"/>
  <c r="T372" i="9"/>
  <c r="T373" i="9"/>
  <c r="T374" i="9"/>
  <c r="T375" i="9"/>
  <c r="T376" i="9"/>
  <c r="T377" i="9"/>
  <c r="T378" i="9"/>
  <c r="T379" i="9"/>
  <c r="T380" i="9"/>
  <c r="T381" i="9"/>
  <c r="T382" i="9"/>
  <c r="T383" i="9"/>
  <c r="T384" i="9"/>
  <c r="T385" i="9"/>
  <c r="T386" i="9"/>
  <c r="T387" i="9"/>
  <c r="T388" i="9"/>
  <c r="T389" i="9"/>
  <c r="T390" i="9"/>
  <c r="T391" i="9"/>
  <c r="T392" i="9"/>
  <c r="T393" i="9"/>
  <c r="T394" i="9"/>
  <c r="T395" i="9"/>
  <c r="T396" i="9"/>
  <c r="T397" i="9"/>
  <c r="T398" i="9"/>
  <c r="T399" i="9"/>
  <c r="T400" i="9"/>
  <c r="T401" i="9"/>
  <c r="T402" i="9"/>
  <c r="T403" i="9"/>
  <c r="T404" i="9"/>
  <c r="T405" i="9"/>
  <c r="T406" i="9"/>
  <c r="T407" i="9"/>
  <c r="T408" i="9"/>
  <c r="T409" i="9"/>
  <c r="T410" i="9"/>
  <c r="T411" i="9"/>
  <c r="T412" i="9"/>
  <c r="T413" i="9"/>
  <c r="T414" i="9"/>
  <c r="T415" i="9"/>
  <c r="T416" i="9"/>
  <c r="T417" i="9"/>
  <c r="T418" i="9"/>
  <c r="T419" i="9"/>
  <c r="T420" i="9"/>
  <c r="T421" i="9"/>
  <c r="T422" i="9"/>
  <c r="T423" i="9"/>
  <c r="T424" i="9"/>
  <c r="T425" i="9"/>
  <c r="T426" i="9"/>
  <c r="T427" i="9"/>
  <c r="T428" i="9"/>
  <c r="T429" i="9"/>
  <c r="T430" i="9"/>
  <c r="T431" i="9"/>
  <c r="T432" i="9"/>
  <c r="T433" i="9"/>
  <c r="T434" i="9"/>
  <c r="T435" i="9"/>
  <c r="T436" i="9"/>
  <c r="T437" i="9"/>
  <c r="T438" i="9"/>
  <c r="T439" i="9"/>
  <c r="T440" i="9"/>
  <c r="T441" i="9"/>
  <c r="T442" i="9"/>
  <c r="T443" i="9"/>
  <c r="T444" i="9"/>
  <c r="T445" i="9"/>
  <c r="T446" i="9"/>
  <c r="T447" i="9"/>
  <c r="T448" i="9"/>
  <c r="T449" i="9"/>
  <c r="T450" i="9"/>
  <c r="T451" i="9"/>
  <c r="T452" i="9"/>
  <c r="T453" i="9"/>
  <c r="T454" i="9"/>
  <c r="T455" i="9"/>
  <c r="T456" i="9"/>
  <c r="T457" i="9"/>
  <c r="T458" i="9"/>
  <c r="T459" i="9"/>
  <c r="T460" i="9"/>
  <c r="T461" i="9"/>
  <c r="T462" i="9"/>
  <c r="T463" i="9"/>
  <c r="T464" i="9"/>
  <c r="T465" i="9"/>
  <c r="T466" i="9"/>
  <c r="T467" i="9"/>
  <c r="T468" i="9"/>
  <c r="T469" i="9"/>
  <c r="T470" i="9"/>
  <c r="T471" i="9"/>
  <c r="T472" i="9"/>
  <c r="T473" i="9"/>
  <c r="T474" i="9"/>
  <c r="T475" i="9"/>
  <c r="T476" i="9"/>
  <c r="T477" i="9"/>
  <c r="T478" i="9"/>
  <c r="T479" i="9"/>
  <c r="T480" i="9"/>
  <c r="T481" i="9"/>
  <c r="T482" i="9"/>
  <c r="T483" i="9"/>
  <c r="T484" i="9"/>
  <c r="T485" i="9"/>
  <c r="T486" i="9"/>
  <c r="T487" i="9"/>
  <c r="T488" i="9"/>
  <c r="T489" i="9"/>
  <c r="T490" i="9"/>
  <c r="T491" i="9"/>
  <c r="T492" i="9"/>
  <c r="T493" i="9"/>
  <c r="T494" i="9"/>
  <c r="T495" i="9"/>
  <c r="T496" i="9"/>
  <c r="T497" i="9"/>
  <c r="T498" i="9"/>
  <c r="T499" i="9"/>
  <c r="T500" i="9"/>
  <c r="T501" i="9"/>
  <c r="T502" i="9"/>
  <c r="T503" i="9"/>
  <c r="T504" i="9"/>
  <c r="T505" i="9"/>
  <c r="T506" i="9"/>
  <c r="T507" i="9"/>
  <c r="T508" i="9"/>
  <c r="T509" i="9"/>
  <c r="T510" i="9"/>
  <c r="T511" i="9"/>
  <c r="T512" i="9"/>
  <c r="T513" i="9"/>
  <c r="T514" i="9"/>
  <c r="T515" i="9"/>
  <c r="T516" i="9"/>
  <c r="T517" i="9"/>
  <c r="T518" i="9"/>
  <c r="T519" i="9"/>
  <c r="T520" i="9"/>
  <c r="T521" i="9"/>
  <c r="T522" i="9"/>
  <c r="T523" i="9"/>
  <c r="T524" i="9"/>
  <c r="T525" i="9"/>
  <c r="T526" i="9"/>
  <c r="T527" i="9"/>
  <c r="T528" i="9"/>
  <c r="T529" i="9"/>
  <c r="T530" i="9"/>
  <c r="T531" i="9"/>
  <c r="T532" i="9"/>
  <c r="T533" i="9"/>
  <c r="T534" i="9"/>
  <c r="T535" i="9"/>
  <c r="T536" i="9"/>
  <c r="T537" i="9"/>
  <c r="T538" i="9"/>
  <c r="T539" i="9"/>
  <c r="T540" i="9"/>
  <c r="T541" i="9"/>
  <c r="T542" i="9"/>
  <c r="T543" i="9"/>
  <c r="T544" i="9"/>
  <c r="T545" i="9"/>
  <c r="T546" i="9"/>
  <c r="T547" i="9"/>
  <c r="T548" i="9"/>
  <c r="T549" i="9"/>
  <c r="T550" i="9"/>
  <c r="T551" i="9"/>
  <c r="T552" i="9"/>
  <c r="T553" i="9"/>
  <c r="T554" i="9"/>
  <c r="T555" i="9"/>
  <c r="T556" i="9"/>
  <c r="T557" i="9"/>
  <c r="T558" i="9"/>
  <c r="T559" i="9"/>
  <c r="T560" i="9"/>
  <c r="T561" i="9"/>
  <c r="T562" i="9"/>
  <c r="T563" i="9"/>
  <c r="T564" i="9"/>
  <c r="T565" i="9"/>
  <c r="T566" i="9"/>
  <c r="T567" i="9"/>
  <c r="T568" i="9"/>
  <c r="T569" i="9"/>
  <c r="T570" i="9"/>
  <c r="T571" i="9"/>
  <c r="T572" i="9"/>
  <c r="T573" i="9"/>
  <c r="T574" i="9"/>
  <c r="T575" i="9"/>
  <c r="T576" i="9"/>
  <c r="T577" i="9"/>
  <c r="T578" i="9"/>
  <c r="T579" i="9"/>
  <c r="T580" i="9"/>
  <c r="T581" i="9"/>
  <c r="T582" i="9"/>
  <c r="T583" i="9"/>
  <c r="T584" i="9"/>
  <c r="T585" i="9"/>
  <c r="T586" i="9"/>
  <c r="T587" i="9"/>
  <c r="T588" i="9"/>
  <c r="T589" i="9"/>
  <c r="T590" i="9"/>
  <c r="T591" i="9"/>
  <c r="T592" i="9"/>
  <c r="T593" i="9"/>
  <c r="T594" i="9"/>
  <c r="T595" i="9"/>
  <c r="T596" i="9"/>
  <c r="T597" i="9"/>
  <c r="T598" i="9"/>
  <c r="T599" i="9"/>
  <c r="T600" i="9"/>
  <c r="T601" i="9"/>
  <c r="T602" i="9"/>
  <c r="T603" i="9"/>
  <c r="T604" i="9"/>
  <c r="T605" i="9"/>
  <c r="T606" i="9"/>
  <c r="T607" i="9"/>
  <c r="T608" i="9"/>
  <c r="T609" i="9"/>
  <c r="T610" i="9"/>
  <c r="T611" i="9"/>
  <c r="T612" i="9"/>
  <c r="T613" i="9"/>
  <c r="T614" i="9"/>
  <c r="T615" i="9"/>
  <c r="T616" i="9"/>
  <c r="T617" i="9"/>
  <c r="T618" i="9"/>
  <c r="T619" i="9"/>
  <c r="T620" i="9"/>
  <c r="T621" i="9"/>
  <c r="T622" i="9"/>
  <c r="T623" i="9"/>
  <c r="T624" i="9"/>
  <c r="T625" i="9"/>
  <c r="T626" i="9"/>
  <c r="T627" i="9"/>
  <c r="T628" i="9"/>
  <c r="T629" i="9"/>
  <c r="T630" i="9"/>
  <c r="T631" i="9"/>
  <c r="T632" i="9"/>
  <c r="T633" i="9"/>
  <c r="T634" i="9"/>
  <c r="T635" i="9"/>
  <c r="T636" i="9"/>
  <c r="T637" i="9"/>
  <c r="T638" i="9"/>
  <c r="T639" i="9"/>
  <c r="T640" i="9"/>
  <c r="T641" i="9"/>
  <c r="T642" i="9"/>
  <c r="T643" i="9"/>
  <c r="T644" i="9"/>
  <c r="T645" i="9"/>
  <c r="T646" i="9"/>
  <c r="T647" i="9"/>
  <c r="T648" i="9"/>
  <c r="T649" i="9"/>
  <c r="T650" i="9"/>
  <c r="T651" i="9"/>
  <c r="T652" i="9"/>
  <c r="T653" i="9"/>
  <c r="T654" i="9"/>
  <c r="T655" i="9"/>
  <c r="T656" i="9"/>
  <c r="T657" i="9"/>
  <c r="T658" i="9"/>
  <c r="T659" i="9"/>
  <c r="T660" i="9"/>
  <c r="T661" i="9"/>
  <c r="T662" i="9"/>
  <c r="T663" i="9"/>
  <c r="T664" i="9"/>
  <c r="T665" i="9"/>
  <c r="T666" i="9"/>
  <c r="T667" i="9"/>
  <c r="T668" i="9"/>
  <c r="T669" i="9"/>
  <c r="T670" i="9"/>
  <c r="T671" i="9"/>
  <c r="T672" i="9"/>
  <c r="T673" i="9"/>
  <c r="T674" i="9"/>
  <c r="T675" i="9"/>
  <c r="T676" i="9"/>
  <c r="T677" i="9"/>
  <c r="T678" i="9"/>
  <c r="T679" i="9"/>
  <c r="T680" i="9"/>
  <c r="T681" i="9"/>
  <c r="T682" i="9"/>
  <c r="T683" i="9"/>
  <c r="T684" i="9"/>
  <c r="T685" i="9"/>
  <c r="T686" i="9"/>
  <c r="T687" i="9"/>
  <c r="T688" i="9"/>
  <c r="T689" i="9"/>
  <c r="T690" i="9"/>
  <c r="T691" i="9"/>
  <c r="T692" i="9"/>
  <c r="T693" i="9"/>
  <c r="T694" i="9"/>
  <c r="T695" i="9"/>
  <c r="T696" i="9"/>
  <c r="T697" i="9"/>
  <c r="T698" i="9"/>
  <c r="T699" i="9"/>
  <c r="T700" i="9"/>
  <c r="T701" i="9"/>
  <c r="T702" i="9"/>
  <c r="T703" i="9"/>
  <c r="T704" i="9"/>
  <c r="T705" i="9"/>
  <c r="T706" i="9"/>
  <c r="T707" i="9"/>
  <c r="T708" i="9"/>
  <c r="T709" i="9"/>
  <c r="T710" i="9"/>
  <c r="T711" i="9"/>
  <c r="T712" i="9"/>
  <c r="T713" i="9"/>
  <c r="T714" i="9"/>
  <c r="T715" i="9"/>
  <c r="T716" i="9"/>
  <c r="T717" i="9"/>
  <c r="T718" i="9"/>
  <c r="T719" i="9"/>
  <c r="T720" i="9"/>
  <c r="T721" i="9"/>
  <c r="T722" i="9"/>
  <c r="T723" i="9"/>
  <c r="T724" i="9"/>
  <c r="T725" i="9"/>
  <c r="T726" i="9"/>
  <c r="T727" i="9"/>
  <c r="T728" i="9"/>
  <c r="T729" i="9"/>
  <c r="T730" i="9"/>
  <c r="T731" i="9"/>
  <c r="T732" i="9"/>
  <c r="T733" i="9"/>
  <c r="T734" i="9"/>
  <c r="T735" i="9"/>
  <c r="T736" i="9"/>
  <c r="T737" i="9"/>
  <c r="T738" i="9"/>
  <c r="T739" i="9"/>
  <c r="T740" i="9"/>
  <c r="T741" i="9"/>
  <c r="T742" i="9"/>
  <c r="T743" i="9"/>
  <c r="T744" i="9"/>
  <c r="T745" i="9"/>
  <c r="T746" i="9"/>
  <c r="T747" i="9"/>
  <c r="T748" i="9"/>
  <c r="T749" i="9"/>
  <c r="T750" i="9"/>
  <c r="T751" i="9"/>
  <c r="T752" i="9"/>
  <c r="T753" i="9"/>
  <c r="T754" i="9"/>
  <c r="T755" i="9"/>
  <c r="T756" i="9"/>
  <c r="T757" i="9"/>
  <c r="T758" i="9"/>
  <c r="T759" i="9"/>
  <c r="T760" i="9"/>
  <c r="T761" i="9"/>
  <c r="T762" i="9"/>
  <c r="T763" i="9"/>
  <c r="T764" i="9"/>
  <c r="T765" i="9"/>
  <c r="T766" i="9"/>
  <c r="T767" i="9"/>
  <c r="T768" i="9"/>
  <c r="T769" i="9"/>
  <c r="T770" i="9"/>
  <c r="T771" i="9"/>
  <c r="T772" i="9"/>
  <c r="T773" i="9"/>
  <c r="T774" i="9"/>
  <c r="T775" i="9"/>
  <c r="T776" i="9"/>
  <c r="T777" i="9"/>
  <c r="T778" i="9"/>
  <c r="T779" i="9"/>
  <c r="T780" i="9"/>
  <c r="T781" i="9"/>
  <c r="T782" i="9"/>
  <c r="T783" i="9"/>
  <c r="T784" i="9"/>
  <c r="T785" i="9"/>
  <c r="T786" i="9"/>
  <c r="T787" i="9"/>
  <c r="T788" i="9"/>
  <c r="T789" i="9"/>
  <c r="T790" i="9"/>
  <c r="T791" i="9"/>
  <c r="T792" i="9"/>
  <c r="T793" i="9"/>
  <c r="T794" i="9"/>
  <c r="T795" i="9"/>
  <c r="T796" i="9"/>
  <c r="T797" i="9"/>
  <c r="T798" i="9"/>
  <c r="T799" i="9"/>
  <c r="T800" i="9"/>
  <c r="T801" i="9"/>
  <c r="T802" i="9"/>
  <c r="T803" i="9"/>
  <c r="T804" i="9"/>
  <c r="T805" i="9"/>
  <c r="T806" i="9"/>
  <c r="T807" i="9"/>
  <c r="T808" i="9"/>
  <c r="T809" i="9"/>
  <c r="T810" i="9"/>
  <c r="T811" i="9"/>
  <c r="T812" i="9"/>
  <c r="T813" i="9"/>
  <c r="T814" i="9"/>
  <c r="T815" i="9"/>
  <c r="T816" i="9"/>
  <c r="T817" i="9"/>
  <c r="T818" i="9"/>
  <c r="T819" i="9"/>
  <c r="T820" i="9"/>
  <c r="T821" i="9"/>
  <c r="T822" i="9"/>
  <c r="T823" i="9"/>
  <c r="T824" i="9"/>
  <c r="T825" i="9"/>
  <c r="T826" i="9"/>
  <c r="T827" i="9"/>
  <c r="T828" i="9"/>
  <c r="T829" i="9"/>
  <c r="T830" i="9"/>
  <c r="T831" i="9"/>
  <c r="T832" i="9"/>
  <c r="T833" i="9"/>
  <c r="T834" i="9"/>
  <c r="T835" i="9"/>
  <c r="T836" i="9"/>
  <c r="T837" i="9"/>
  <c r="T838" i="9"/>
  <c r="T839" i="9"/>
  <c r="T840" i="9"/>
  <c r="T841" i="9"/>
  <c r="T842" i="9"/>
  <c r="T843" i="9"/>
  <c r="T844" i="9"/>
  <c r="T845" i="9"/>
  <c r="T846" i="9"/>
  <c r="T847" i="9"/>
  <c r="T848" i="9"/>
  <c r="T849" i="9"/>
  <c r="T850" i="9"/>
  <c r="T851" i="9"/>
  <c r="T852" i="9"/>
  <c r="T853" i="9"/>
  <c r="T854" i="9"/>
  <c r="T855" i="9"/>
  <c r="T856" i="9"/>
  <c r="T857" i="9"/>
  <c r="T858" i="9"/>
  <c r="T859" i="9"/>
  <c r="T860" i="9"/>
  <c r="T861" i="9"/>
  <c r="T862" i="9"/>
  <c r="T863" i="9"/>
  <c r="T864" i="9"/>
  <c r="T865" i="9"/>
  <c r="T866" i="9"/>
  <c r="T867" i="9"/>
  <c r="T868" i="9"/>
  <c r="T869" i="9"/>
  <c r="T870" i="9"/>
  <c r="T871" i="9"/>
  <c r="T872" i="9"/>
  <c r="T873" i="9"/>
  <c r="T874" i="9"/>
  <c r="T875" i="9"/>
  <c r="T876" i="9"/>
  <c r="T877" i="9"/>
  <c r="T878" i="9"/>
  <c r="T879" i="9"/>
  <c r="T880" i="9"/>
  <c r="T881" i="9"/>
  <c r="T882" i="9"/>
  <c r="T883" i="9"/>
  <c r="T884" i="9"/>
  <c r="T885" i="9"/>
  <c r="T886" i="9"/>
  <c r="T887" i="9"/>
  <c r="T888" i="9"/>
  <c r="T889" i="9"/>
  <c r="T890" i="9"/>
  <c r="T891" i="9"/>
  <c r="T892" i="9"/>
  <c r="T893" i="9"/>
  <c r="T894" i="9"/>
  <c r="T895" i="9"/>
  <c r="T896" i="9"/>
  <c r="T897" i="9"/>
  <c r="T898" i="9"/>
  <c r="T899" i="9"/>
  <c r="T900" i="9"/>
  <c r="T901" i="9"/>
  <c r="T902" i="9"/>
  <c r="T903" i="9"/>
  <c r="T904" i="9"/>
  <c r="T905" i="9"/>
  <c r="T906" i="9"/>
  <c r="T907" i="9"/>
  <c r="T908" i="9"/>
  <c r="T909" i="9"/>
  <c r="T910" i="9"/>
  <c r="T911" i="9"/>
  <c r="T912" i="9"/>
  <c r="T913" i="9"/>
  <c r="T914" i="9"/>
  <c r="T915" i="9"/>
  <c r="T916" i="9"/>
  <c r="T917" i="9"/>
  <c r="T918" i="9"/>
  <c r="T919" i="9"/>
  <c r="T920" i="9"/>
  <c r="T921" i="9"/>
  <c r="T922" i="9"/>
  <c r="T923" i="9"/>
  <c r="T924" i="9"/>
  <c r="T925" i="9"/>
  <c r="T926" i="9"/>
  <c r="T927" i="9"/>
  <c r="T928" i="9"/>
  <c r="T929" i="9"/>
  <c r="T930" i="9"/>
  <c r="T931" i="9"/>
  <c r="T932" i="9"/>
  <c r="T933" i="9"/>
  <c r="T934" i="9"/>
  <c r="T935" i="9"/>
  <c r="T936" i="9"/>
  <c r="T937" i="9"/>
  <c r="T938" i="9"/>
  <c r="T939" i="9"/>
  <c r="T940" i="9"/>
  <c r="T941" i="9"/>
  <c r="T942" i="9"/>
  <c r="T943" i="9"/>
  <c r="T944" i="9"/>
  <c r="T945" i="9"/>
  <c r="T946" i="9"/>
  <c r="T947" i="9"/>
  <c r="T948" i="9"/>
  <c r="T949" i="9"/>
  <c r="T950" i="9"/>
  <c r="T951" i="9"/>
  <c r="T952" i="9"/>
  <c r="T953" i="9"/>
  <c r="T954" i="9"/>
  <c r="T955" i="9"/>
  <c r="T956" i="9"/>
  <c r="T957" i="9"/>
  <c r="T958" i="9"/>
  <c r="T959" i="9"/>
  <c r="T960" i="9"/>
  <c r="T961" i="9"/>
  <c r="T962" i="9"/>
  <c r="T963" i="9"/>
  <c r="T964" i="9"/>
  <c r="T965" i="9"/>
  <c r="T966" i="9"/>
  <c r="T967" i="9"/>
  <c r="T968" i="9"/>
  <c r="T969" i="9"/>
  <c r="T970" i="9"/>
  <c r="T971" i="9"/>
  <c r="T972" i="9"/>
  <c r="T973" i="9"/>
  <c r="T974" i="9"/>
  <c r="T975" i="9"/>
  <c r="T976" i="9"/>
  <c r="T977" i="9"/>
  <c r="T978" i="9"/>
  <c r="T979" i="9"/>
  <c r="T980" i="9"/>
  <c r="T981" i="9"/>
  <c r="T982" i="9"/>
  <c r="T983" i="9"/>
  <c r="T984" i="9"/>
  <c r="T985" i="9"/>
  <c r="T986" i="9"/>
  <c r="T987" i="9"/>
  <c r="T988" i="9"/>
  <c r="T989" i="9"/>
  <c r="T990" i="9"/>
  <c r="T991" i="9"/>
  <c r="T992" i="9"/>
  <c r="T993" i="9"/>
  <c r="T994" i="9"/>
  <c r="T995" i="9"/>
  <c r="T996" i="9"/>
  <c r="T997" i="9"/>
  <c r="T998" i="9"/>
  <c r="T999" i="9"/>
  <c r="T1000" i="9"/>
  <c r="T5" i="9"/>
  <c r="T6" i="9"/>
  <c r="T7" i="9"/>
  <c r="T8" i="9"/>
  <c r="T9" i="9"/>
  <c r="T10" i="9"/>
  <c r="T11" i="9"/>
  <c r="T12" i="9"/>
  <c r="T13" i="9"/>
  <c r="T14" i="9"/>
  <c r="T15" i="9"/>
  <c r="T16" i="9"/>
  <c r="T17" i="9"/>
  <c r="T4" i="9"/>
  <c r="J61" i="4" l="1"/>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F193" i="3"/>
  <c r="F194" i="3"/>
  <c r="F195" i="3"/>
  <c r="F196" i="3"/>
  <c r="F197" i="3"/>
  <c r="F198" i="3"/>
  <c r="F199" i="3"/>
  <c r="F200" i="3"/>
  <c r="F201" i="3"/>
  <c r="F202" i="3"/>
  <c r="F203" i="3"/>
  <c r="F204" i="3"/>
  <c r="F205" i="3"/>
  <c r="F206" i="3"/>
  <c r="F207" i="3"/>
  <c r="F208" i="3"/>
  <c r="F209" i="3"/>
  <c r="F210" i="3"/>
  <c r="F211" i="3"/>
  <c r="F212" i="3"/>
  <c r="F213" i="3"/>
  <c r="F214" i="3"/>
  <c r="F215" i="3"/>
  <c r="F216" i="3"/>
  <c r="F217" i="3"/>
  <c r="F218" i="3"/>
  <c r="F219" i="3"/>
  <c r="F220" i="3"/>
  <c r="F221" i="3"/>
  <c r="F222" i="3"/>
  <c r="F223" i="3"/>
  <c r="F224" i="3"/>
  <c r="F225" i="3"/>
  <c r="F226" i="3"/>
  <c r="F227" i="3"/>
  <c r="F228" i="3"/>
  <c r="F229" i="3"/>
  <c r="F230" i="3"/>
  <c r="F231" i="3"/>
  <c r="F232" i="3"/>
  <c r="F233" i="3"/>
  <c r="F234" i="3"/>
  <c r="F235" i="3"/>
  <c r="F236" i="3"/>
  <c r="F237" i="3"/>
  <c r="F238" i="3"/>
  <c r="F239" i="3"/>
  <c r="F240" i="3"/>
  <c r="F241" i="3"/>
  <c r="F242" i="3"/>
  <c r="F243" i="3"/>
  <c r="F244" i="3"/>
  <c r="F245" i="3"/>
  <c r="F246" i="3"/>
  <c r="F247" i="3"/>
  <c r="F248" i="3"/>
  <c r="F249" i="3"/>
  <c r="F250" i="3"/>
  <c r="F251" i="3"/>
  <c r="F252" i="3"/>
  <c r="F253" i="3"/>
  <c r="F254" i="3"/>
  <c r="F255" i="3"/>
  <c r="F256" i="3"/>
  <c r="F257" i="3"/>
  <c r="F258" i="3"/>
  <c r="F259" i="3"/>
  <c r="F260" i="3"/>
  <c r="F261" i="3"/>
  <c r="F262" i="3"/>
  <c r="F263" i="3"/>
  <c r="F264" i="3"/>
  <c r="F265" i="3"/>
  <c r="F266" i="3"/>
  <c r="F267" i="3"/>
  <c r="F268" i="3"/>
  <c r="F269" i="3"/>
  <c r="F270" i="3"/>
  <c r="F271" i="3"/>
  <c r="F272" i="3"/>
  <c r="F273" i="3"/>
  <c r="F274" i="3"/>
  <c r="F275" i="3"/>
  <c r="F276" i="3"/>
  <c r="F277" i="3"/>
  <c r="F278" i="3"/>
  <c r="F279" i="3"/>
  <c r="F280" i="3"/>
  <c r="F281" i="3"/>
  <c r="F282" i="3"/>
  <c r="F283" i="3"/>
  <c r="F284" i="3"/>
  <c r="F285" i="3"/>
  <c r="F286" i="3"/>
  <c r="F287" i="3"/>
  <c r="F288" i="3"/>
  <c r="F289" i="3"/>
  <c r="F290" i="3"/>
  <c r="F291" i="3"/>
  <c r="F292" i="3"/>
  <c r="F293" i="3"/>
  <c r="F294" i="3"/>
  <c r="F295" i="3"/>
  <c r="F296" i="3"/>
  <c r="F297" i="3"/>
  <c r="F298" i="3"/>
  <c r="F299" i="3"/>
  <c r="F300" i="3"/>
  <c r="F301" i="3"/>
  <c r="F302" i="3"/>
  <c r="F303" i="3"/>
  <c r="F304" i="3"/>
  <c r="F305" i="3"/>
  <c r="F306" i="3"/>
  <c r="F307" i="3"/>
  <c r="F308" i="3"/>
  <c r="F309" i="3"/>
  <c r="F310" i="3"/>
  <c r="F311" i="3"/>
  <c r="F312" i="3"/>
  <c r="F313" i="3"/>
  <c r="F314" i="3"/>
  <c r="F315" i="3"/>
  <c r="F316" i="3"/>
  <c r="F317" i="3"/>
  <c r="F318" i="3"/>
  <c r="F319" i="3"/>
  <c r="F320" i="3"/>
  <c r="AA298" i="2"/>
  <c r="AA299" i="2"/>
  <c r="AA300" i="2"/>
  <c r="AA301" i="2"/>
  <c r="AA302" i="2"/>
  <c r="AA303" i="2"/>
  <c r="AA304" i="2"/>
  <c r="AA305" i="2"/>
  <c r="AA306" i="2"/>
  <c r="AA307" i="2"/>
  <c r="AA308" i="2"/>
  <c r="AA309" i="2"/>
  <c r="AA310" i="2"/>
  <c r="AA311" i="2"/>
  <c r="AA312" i="2"/>
  <c r="AA313" i="2"/>
  <c r="AA314" i="2"/>
  <c r="I12" i="4" s="1"/>
  <c r="AA315" i="2"/>
  <c r="I21" i="4" s="1"/>
  <c r="AA316" i="2"/>
  <c r="I25" i="4" s="1"/>
  <c r="AA317" i="2"/>
  <c r="I29" i="4" s="1"/>
  <c r="AA318" i="2"/>
  <c r="I33" i="4" s="1"/>
  <c r="AA319" i="2"/>
  <c r="AA320" i="2"/>
  <c r="AA321" i="2"/>
  <c r="I41" i="4" s="1"/>
  <c r="AA322" i="2"/>
  <c r="I43" i="4" s="1"/>
  <c r="AA323" i="2"/>
  <c r="I45" i="4" s="1"/>
  <c r="AA324" i="2"/>
  <c r="I46" i="4" s="1"/>
  <c r="AA325" i="2"/>
  <c r="I49" i="4" s="1"/>
  <c r="AA326" i="2"/>
  <c r="I53" i="4" s="1"/>
  <c r="AA327" i="2"/>
  <c r="AA328" i="2"/>
  <c r="AA329" i="2"/>
  <c r="AA330" i="2"/>
  <c r="AA331" i="2"/>
  <c r="AA332" i="2"/>
  <c r="AA333" i="2"/>
  <c r="AA334" i="2"/>
  <c r="AA335" i="2"/>
  <c r="AA336" i="2"/>
  <c r="AA337" i="2"/>
  <c r="AA338" i="2"/>
  <c r="AA339" i="2"/>
  <c r="AA340" i="2"/>
  <c r="AA341" i="2"/>
  <c r="AA342" i="2"/>
  <c r="AA343" i="2"/>
  <c r="AA344" i="2"/>
  <c r="AA345" i="2"/>
  <c r="AA346" i="2"/>
  <c r="AA347" i="2"/>
  <c r="AA348" i="2"/>
  <c r="AA349" i="2"/>
  <c r="AA350" i="2"/>
  <c r="AA351" i="2"/>
  <c r="AA352" i="2"/>
  <c r="AA353" i="2"/>
  <c r="AA354" i="2"/>
  <c r="AA355" i="2"/>
  <c r="AA356" i="2"/>
  <c r="AA357" i="2"/>
  <c r="AA358" i="2"/>
  <c r="AA359" i="2"/>
  <c r="AA360" i="2"/>
  <c r="AA361" i="2"/>
  <c r="AA362" i="2"/>
  <c r="AA363" i="2"/>
  <c r="AA364" i="2"/>
  <c r="AA365" i="2"/>
  <c r="AA366" i="2"/>
  <c r="AA367" i="2"/>
  <c r="AA368" i="2"/>
  <c r="AA369" i="2"/>
  <c r="AA370" i="2"/>
  <c r="AA371" i="2"/>
  <c r="AA372" i="2"/>
  <c r="AA373" i="2"/>
  <c r="AA374" i="2"/>
  <c r="AA375" i="2"/>
  <c r="AA376" i="2"/>
  <c r="AA377" i="2"/>
  <c r="AA378" i="2"/>
  <c r="AA379" i="2"/>
  <c r="AA380" i="2"/>
  <c r="AA381" i="2"/>
  <c r="AA382" i="2"/>
  <c r="AA383" i="2"/>
  <c r="AA384" i="2"/>
  <c r="AA385" i="2"/>
  <c r="AA386" i="2"/>
  <c r="AA387" i="2"/>
  <c r="AA388" i="2"/>
  <c r="AA389" i="2"/>
  <c r="AA390" i="2"/>
  <c r="AA391" i="2"/>
  <c r="AA392" i="2"/>
  <c r="AA393" i="2"/>
  <c r="AA394" i="2"/>
  <c r="AA395" i="2"/>
  <c r="AA396" i="2"/>
  <c r="AA397" i="2"/>
  <c r="AA398" i="2"/>
  <c r="AA399" i="2"/>
  <c r="AA400" i="2"/>
  <c r="AA401" i="2"/>
  <c r="AA402" i="2"/>
  <c r="AA403" i="2"/>
  <c r="AA404" i="2"/>
  <c r="AA405" i="2"/>
  <c r="AA406" i="2"/>
  <c r="AA407" i="2"/>
  <c r="AA408" i="2"/>
  <c r="AA409" i="2"/>
  <c r="AA410" i="2"/>
  <c r="AA411" i="2"/>
  <c r="AA412" i="2"/>
  <c r="AA413" i="2"/>
  <c r="AA414" i="2"/>
  <c r="AA415" i="2"/>
  <c r="AA416" i="2"/>
  <c r="AA417" i="2"/>
  <c r="AA418" i="2"/>
  <c r="AA419" i="2"/>
  <c r="AA420" i="2"/>
  <c r="AA421" i="2"/>
  <c r="AA422" i="2"/>
  <c r="AA423" i="2"/>
  <c r="AA424" i="2"/>
  <c r="AA425" i="2"/>
  <c r="AA426" i="2"/>
  <c r="AA427" i="2"/>
  <c r="AA428" i="2"/>
  <c r="AA429" i="2"/>
  <c r="AA430" i="2"/>
  <c r="AA431" i="2"/>
  <c r="AA432" i="2"/>
  <c r="AA433" i="2"/>
  <c r="AA434" i="2"/>
  <c r="K11" i="13" s="1"/>
  <c r="AA435" i="2"/>
  <c r="AA436" i="2"/>
  <c r="AA437" i="2"/>
  <c r="AA438" i="2"/>
  <c r="AA439" i="2"/>
  <c r="AA440" i="2"/>
  <c r="AA441" i="2"/>
  <c r="AA442" i="2"/>
  <c r="AA443" i="2"/>
  <c r="AA444" i="2"/>
  <c r="AA445" i="2"/>
  <c r="AA446" i="2"/>
  <c r="AA447" i="2"/>
  <c r="AA448" i="2"/>
  <c r="AA449" i="2"/>
  <c r="K52" i="13" s="1"/>
  <c r="AA450" i="2"/>
  <c r="AA451" i="2"/>
  <c r="AA452" i="2"/>
  <c r="AA453" i="2"/>
  <c r="AA454" i="2"/>
  <c r="AA455" i="2"/>
  <c r="AA456" i="2"/>
  <c r="AA457" i="2"/>
  <c r="AA458" i="2"/>
  <c r="AA459" i="2"/>
  <c r="AA460" i="2"/>
  <c r="AA461" i="2"/>
  <c r="AA462" i="2"/>
  <c r="AA463" i="2"/>
  <c r="AA464" i="2"/>
  <c r="AA465" i="2"/>
  <c r="AA466" i="2"/>
  <c r="AA467" i="2"/>
  <c r="AA468" i="2"/>
  <c r="AA469" i="2"/>
  <c r="AA470" i="2"/>
  <c r="AA471" i="2"/>
  <c r="AA472" i="2"/>
  <c r="AA473" i="2"/>
  <c r="AA474" i="2"/>
  <c r="AA475" i="2"/>
  <c r="AA476" i="2"/>
  <c r="AA477" i="2"/>
  <c r="AA478" i="2"/>
  <c r="AA479" i="2"/>
  <c r="AA480" i="2"/>
  <c r="AA481" i="2"/>
  <c r="AA482" i="2"/>
  <c r="AA483" i="2"/>
  <c r="AA484" i="2"/>
  <c r="AA485" i="2"/>
  <c r="AA486" i="2"/>
  <c r="AA487" i="2"/>
  <c r="AA488" i="2"/>
  <c r="AA489" i="2"/>
  <c r="AA490" i="2"/>
  <c r="AA491" i="2"/>
  <c r="AA492" i="2"/>
  <c r="AA493" i="2"/>
  <c r="AA494" i="2"/>
  <c r="AA495" i="2"/>
  <c r="AA496" i="2"/>
  <c r="AA497" i="2"/>
  <c r="AA498" i="2"/>
  <c r="AA499" i="2"/>
  <c r="AA500" i="2"/>
  <c r="AA501" i="2"/>
  <c r="AA502" i="2"/>
  <c r="AA503" i="2"/>
  <c r="AA504" i="2"/>
  <c r="AA505" i="2"/>
  <c r="AA506" i="2"/>
  <c r="AA507" i="2"/>
  <c r="AA508" i="2"/>
  <c r="AA509" i="2"/>
  <c r="AA510" i="2"/>
  <c r="AA511" i="2"/>
  <c r="AA512" i="2"/>
  <c r="AA513" i="2"/>
  <c r="AA514" i="2"/>
  <c r="AA515" i="2"/>
  <c r="AA516" i="2"/>
  <c r="AA517" i="2"/>
  <c r="AA518" i="2"/>
  <c r="AA519" i="2"/>
  <c r="AA520" i="2"/>
  <c r="AA521" i="2"/>
  <c r="AA522" i="2"/>
  <c r="AA523" i="2"/>
  <c r="AA524" i="2"/>
  <c r="AA525" i="2"/>
  <c r="AA526" i="2"/>
  <c r="AA527" i="2"/>
  <c r="AA528" i="2"/>
  <c r="AA529" i="2"/>
  <c r="AA530" i="2"/>
  <c r="AA531" i="2"/>
  <c r="AA532" i="2"/>
  <c r="AA533" i="2"/>
  <c r="AA534" i="2"/>
  <c r="AA535" i="2"/>
  <c r="AA536" i="2"/>
  <c r="AA537" i="2"/>
  <c r="AA538" i="2"/>
  <c r="AA539" i="2"/>
  <c r="AA540" i="2"/>
  <c r="AA541" i="2"/>
  <c r="AA542" i="2"/>
  <c r="AA543" i="2"/>
  <c r="AA544" i="2"/>
  <c r="AA545" i="2"/>
  <c r="AA546" i="2"/>
  <c r="AA547" i="2"/>
  <c r="AA548" i="2"/>
  <c r="AA549" i="2"/>
  <c r="AA550" i="2"/>
  <c r="AA551" i="2"/>
  <c r="AA552" i="2"/>
  <c r="AA553" i="2"/>
  <c r="AA554" i="2"/>
  <c r="AA555" i="2"/>
  <c r="AA556" i="2"/>
  <c r="AA557" i="2"/>
  <c r="AA558" i="2"/>
  <c r="AA559" i="2"/>
  <c r="AA560" i="2"/>
  <c r="AA561" i="2"/>
  <c r="AA562" i="2"/>
  <c r="AA563" i="2"/>
  <c r="AA564" i="2"/>
  <c r="AA565" i="2"/>
  <c r="AA566" i="2"/>
  <c r="AA567" i="2"/>
  <c r="AA568" i="2"/>
  <c r="AA569" i="2"/>
  <c r="AA570" i="2"/>
  <c r="AA571" i="2"/>
  <c r="AA572" i="2"/>
  <c r="AA573" i="2"/>
  <c r="AA574" i="2"/>
  <c r="AA575" i="2"/>
  <c r="AA576" i="2"/>
  <c r="AA577" i="2"/>
  <c r="AA578" i="2"/>
  <c r="AA579" i="2"/>
  <c r="AA580" i="2"/>
  <c r="AA581" i="2"/>
  <c r="AA582" i="2"/>
  <c r="AA583" i="2"/>
  <c r="AA584" i="2"/>
  <c r="AA585" i="2"/>
  <c r="AA586" i="2"/>
  <c r="AA587" i="2"/>
  <c r="AA588" i="2"/>
  <c r="AA589" i="2"/>
  <c r="AA590" i="2"/>
  <c r="AA591" i="2"/>
  <c r="AA592" i="2"/>
  <c r="AA593" i="2"/>
  <c r="AA594" i="2"/>
  <c r="AA595" i="2"/>
  <c r="AA596" i="2"/>
  <c r="AA597" i="2"/>
  <c r="AA598" i="2"/>
  <c r="AA599" i="2"/>
  <c r="AA600" i="2"/>
  <c r="AA601" i="2"/>
  <c r="AA602" i="2"/>
  <c r="AA603" i="2"/>
  <c r="AA604" i="2"/>
  <c r="AA605" i="2"/>
  <c r="AA606" i="2"/>
  <c r="AA607" i="2"/>
  <c r="AA608" i="2"/>
  <c r="AA609" i="2"/>
  <c r="AA610" i="2"/>
  <c r="AA611" i="2"/>
  <c r="AA612" i="2"/>
  <c r="AA613" i="2"/>
  <c r="AA614" i="2"/>
  <c r="AA615" i="2"/>
  <c r="AA616" i="2"/>
  <c r="AA617" i="2"/>
  <c r="AA618" i="2"/>
  <c r="AA619" i="2"/>
  <c r="AA620" i="2"/>
  <c r="AA621" i="2"/>
  <c r="AA622" i="2"/>
  <c r="AA623" i="2"/>
  <c r="AA624" i="2"/>
  <c r="AA625" i="2"/>
  <c r="AA626" i="2"/>
  <c r="AA627" i="2"/>
  <c r="AA628" i="2"/>
  <c r="AA629" i="2"/>
  <c r="AA630" i="2"/>
  <c r="AA631" i="2"/>
  <c r="AA632" i="2"/>
  <c r="AA633" i="2"/>
  <c r="AA634" i="2"/>
  <c r="AA635" i="2"/>
  <c r="AA636" i="2"/>
  <c r="AA637" i="2"/>
  <c r="AA638" i="2"/>
  <c r="AA639" i="2"/>
  <c r="AA640" i="2"/>
  <c r="AA641" i="2"/>
  <c r="AA642" i="2"/>
  <c r="AA643" i="2"/>
  <c r="AA644" i="2"/>
  <c r="AA645" i="2"/>
  <c r="AA646" i="2"/>
  <c r="AA647" i="2"/>
  <c r="AA648" i="2"/>
  <c r="AA649" i="2"/>
  <c r="AA650" i="2"/>
  <c r="AA651" i="2"/>
  <c r="AA652" i="2"/>
  <c r="AA653" i="2"/>
  <c r="AA654" i="2"/>
  <c r="AA655" i="2"/>
  <c r="AA656" i="2"/>
  <c r="AA657" i="2"/>
  <c r="AA658" i="2"/>
  <c r="AA659" i="2"/>
  <c r="AA660" i="2"/>
  <c r="AA661" i="2"/>
  <c r="AA662" i="2"/>
  <c r="AA663" i="2"/>
  <c r="AA664" i="2"/>
  <c r="AA665" i="2"/>
  <c r="AA666" i="2"/>
  <c r="AA667" i="2"/>
  <c r="AA668" i="2"/>
  <c r="AA669" i="2"/>
  <c r="AA670" i="2"/>
  <c r="AA671" i="2"/>
  <c r="AA672" i="2"/>
  <c r="AA673" i="2"/>
  <c r="AA674" i="2"/>
  <c r="AA675" i="2"/>
  <c r="AA676" i="2"/>
  <c r="AA677" i="2"/>
  <c r="AA678" i="2"/>
  <c r="AA679" i="2"/>
  <c r="AA680" i="2"/>
  <c r="AA681" i="2"/>
  <c r="AA682" i="2"/>
  <c r="AA683" i="2"/>
  <c r="AA684" i="2"/>
  <c r="AA685" i="2"/>
  <c r="AA686" i="2"/>
  <c r="AA687" i="2"/>
  <c r="AA688" i="2"/>
  <c r="AA689" i="2"/>
  <c r="AA690" i="2"/>
  <c r="AA691" i="2"/>
  <c r="AA692" i="2"/>
  <c r="AA693" i="2"/>
  <c r="AA694" i="2"/>
  <c r="AA695" i="2"/>
  <c r="AA696" i="2"/>
  <c r="AA697" i="2"/>
  <c r="AA698" i="2"/>
  <c r="AA699" i="2"/>
  <c r="AA700" i="2"/>
  <c r="AA701" i="2"/>
  <c r="AA702" i="2"/>
  <c r="AA703" i="2"/>
  <c r="AA704" i="2"/>
  <c r="AA705" i="2"/>
  <c r="AA706" i="2"/>
  <c r="AA707" i="2"/>
  <c r="AA708" i="2"/>
  <c r="AA709" i="2"/>
  <c r="AA710" i="2"/>
  <c r="AA711" i="2"/>
  <c r="AA712" i="2"/>
  <c r="AA713" i="2"/>
  <c r="AA714" i="2"/>
  <c r="AA715" i="2"/>
  <c r="AA716" i="2"/>
  <c r="AA717" i="2"/>
  <c r="AA718" i="2"/>
  <c r="AA719" i="2"/>
  <c r="AA720" i="2"/>
  <c r="AA721" i="2"/>
  <c r="AA722" i="2"/>
  <c r="AA723" i="2"/>
  <c r="AA724" i="2"/>
  <c r="AA725" i="2"/>
  <c r="AA726" i="2"/>
  <c r="AA727" i="2"/>
  <c r="AA728" i="2"/>
  <c r="AA729" i="2"/>
  <c r="AA730" i="2"/>
  <c r="AA731" i="2"/>
  <c r="AA732" i="2"/>
  <c r="AA733" i="2"/>
  <c r="AA734" i="2"/>
  <c r="AA735" i="2"/>
  <c r="AA736" i="2"/>
  <c r="AA737" i="2"/>
  <c r="AA738" i="2"/>
  <c r="AA739" i="2"/>
  <c r="AA740" i="2"/>
  <c r="AA741" i="2"/>
  <c r="AA742" i="2"/>
  <c r="AA743" i="2"/>
  <c r="AA744" i="2"/>
  <c r="AA745" i="2"/>
  <c r="AA746" i="2"/>
  <c r="AA747" i="2"/>
  <c r="AA748" i="2"/>
  <c r="AA749" i="2"/>
  <c r="AA750" i="2"/>
  <c r="AA751" i="2"/>
  <c r="AA752" i="2"/>
  <c r="AA753" i="2"/>
  <c r="AA754" i="2"/>
  <c r="AA755" i="2"/>
  <c r="AA756" i="2"/>
  <c r="AA757" i="2"/>
  <c r="AA758" i="2"/>
  <c r="AA759" i="2"/>
  <c r="AA760" i="2"/>
  <c r="AA761" i="2"/>
  <c r="AA762" i="2"/>
  <c r="AA763" i="2"/>
  <c r="AA764" i="2"/>
  <c r="AA765" i="2"/>
  <c r="AA766" i="2"/>
  <c r="AA767" i="2"/>
  <c r="AA768" i="2"/>
  <c r="AA769" i="2"/>
  <c r="AA770" i="2"/>
  <c r="AA771" i="2"/>
  <c r="AA772" i="2"/>
  <c r="AA773" i="2"/>
  <c r="AA774" i="2"/>
  <c r="AA775" i="2"/>
  <c r="AA776" i="2"/>
  <c r="AA777" i="2"/>
  <c r="AA778" i="2"/>
  <c r="AA779" i="2"/>
  <c r="AA780" i="2"/>
  <c r="AA781" i="2"/>
  <c r="AA782" i="2"/>
  <c r="AA783" i="2"/>
  <c r="AA784" i="2"/>
  <c r="AA785" i="2"/>
  <c r="AA786" i="2"/>
  <c r="AA787" i="2"/>
  <c r="AA788" i="2"/>
  <c r="AA789" i="2"/>
  <c r="AA790" i="2"/>
  <c r="AA791" i="2"/>
  <c r="AA792" i="2"/>
  <c r="AA793" i="2"/>
  <c r="AA794" i="2"/>
  <c r="AA795" i="2"/>
  <c r="AA796" i="2"/>
  <c r="AA797" i="2"/>
  <c r="AA798" i="2"/>
  <c r="AA799" i="2"/>
  <c r="AA800" i="2"/>
  <c r="AA801" i="2"/>
  <c r="AA802" i="2"/>
  <c r="AA803" i="2"/>
  <c r="AA804" i="2"/>
  <c r="AA805" i="2"/>
  <c r="AA806" i="2"/>
  <c r="AA807" i="2"/>
  <c r="AA808" i="2"/>
  <c r="AA809" i="2"/>
  <c r="AA810" i="2"/>
  <c r="AA811" i="2"/>
  <c r="AA812" i="2"/>
  <c r="AA813" i="2"/>
  <c r="AA814" i="2"/>
  <c r="AA815" i="2"/>
  <c r="AA816" i="2"/>
  <c r="AA817" i="2"/>
  <c r="AA818" i="2"/>
  <c r="AA819" i="2"/>
  <c r="AA820" i="2"/>
  <c r="AA821" i="2"/>
  <c r="AA822" i="2"/>
  <c r="AA823" i="2"/>
  <c r="AA824" i="2"/>
  <c r="AA825" i="2"/>
  <c r="AA826" i="2"/>
  <c r="AA827" i="2"/>
  <c r="AA828" i="2"/>
  <c r="AA829" i="2"/>
  <c r="AA830" i="2"/>
  <c r="AA831" i="2"/>
  <c r="AA832" i="2"/>
  <c r="AA833" i="2"/>
  <c r="AA834" i="2"/>
  <c r="AA835" i="2"/>
  <c r="AA836" i="2"/>
  <c r="AA837" i="2"/>
  <c r="AA838" i="2"/>
  <c r="AA839" i="2"/>
  <c r="AA840" i="2"/>
  <c r="AA841" i="2"/>
  <c r="AA842" i="2"/>
  <c r="AA843" i="2"/>
  <c r="AA844" i="2"/>
  <c r="AA845" i="2"/>
  <c r="AA846" i="2"/>
  <c r="AA847" i="2"/>
  <c r="AA848" i="2"/>
  <c r="AA849" i="2"/>
  <c r="AA850" i="2"/>
  <c r="AA851" i="2"/>
  <c r="AA852" i="2"/>
  <c r="AA853" i="2"/>
  <c r="AA854" i="2"/>
  <c r="AA855" i="2"/>
  <c r="AA856" i="2"/>
  <c r="AA857" i="2"/>
  <c r="AA858" i="2"/>
  <c r="AA859" i="2"/>
  <c r="AA860" i="2"/>
  <c r="AA861" i="2"/>
  <c r="AA862" i="2"/>
  <c r="AA863" i="2"/>
  <c r="AA864" i="2"/>
  <c r="AA865" i="2"/>
  <c r="AA866" i="2"/>
  <c r="AA867" i="2"/>
  <c r="AA868" i="2"/>
  <c r="AA869" i="2"/>
  <c r="AA870" i="2"/>
  <c r="AA871" i="2"/>
  <c r="AA872" i="2"/>
  <c r="AA873" i="2"/>
  <c r="AA874" i="2"/>
  <c r="AA875" i="2"/>
  <c r="AA876" i="2"/>
  <c r="AA877" i="2"/>
  <c r="AA878" i="2"/>
  <c r="AA879" i="2"/>
  <c r="AA880" i="2"/>
  <c r="AA881" i="2"/>
  <c r="AA882" i="2"/>
  <c r="AA883" i="2"/>
  <c r="AA884" i="2"/>
  <c r="AA885" i="2"/>
  <c r="AA886" i="2"/>
  <c r="AA887" i="2"/>
  <c r="AA888" i="2"/>
  <c r="AA889" i="2"/>
  <c r="AA890" i="2"/>
  <c r="AA891" i="2"/>
  <c r="AA892" i="2"/>
  <c r="AA893" i="2"/>
  <c r="AA894" i="2"/>
  <c r="AA895" i="2"/>
  <c r="AA896" i="2"/>
  <c r="AA897" i="2"/>
  <c r="AA898" i="2"/>
  <c r="AA899" i="2"/>
  <c r="AA900" i="2"/>
  <c r="AA901" i="2"/>
  <c r="AA902" i="2"/>
  <c r="AA903" i="2"/>
  <c r="AA904" i="2"/>
  <c r="AA905" i="2"/>
  <c r="AA906" i="2"/>
  <c r="AA907" i="2"/>
  <c r="AA908" i="2"/>
  <c r="AA909" i="2"/>
  <c r="AA910" i="2"/>
  <c r="AA911" i="2"/>
  <c r="AA912" i="2"/>
  <c r="AA913" i="2"/>
  <c r="AA914" i="2"/>
  <c r="AA915" i="2"/>
  <c r="AA916" i="2"/>
  <c r="AA917" i="2"/>
  <c r="AA918" i="2"/>
  <c r="AA919" i="2"/>
  <c r="AA920" i="2"/>
  <c r="AA921" i="2"/>
  <c r="AA922" i="2"/>
  <c r="AA923" i="2"/>
  <c r="AA924" i="2"/>
  <c r="AA925" i="2"/>
  <c r="AA926" i="2"/>
  <c r="AA927" i="2"/>
  <c r="AA928" i="2"/>
  <c r="AA929" i="2"/>
  <c r="AA930" i="2"/>
  <c r="AA931" i="2"/>
  <c r="AA932" i="2"/>
  <c r="AA933" i="2"/>
  <c r="AA934" i="2"/>
  <c r="AA935" i="2"/>
  <c r="AA936" i="2"/>
  <c r="AA937" i="2"/>
  <c r="AA938" i="2"/>
  <c r="AA939" i="2"/>
  <c r="AA940" i="2"/>
  <c r="AA941" i="2"/>
  <c r="AA942" i="2"/>
  <c r="AA943" i="2"/>
  <c r="AA944" i="2"/>
  <c r="AA945" i="2"/>
  <c r="AA946" i="2"/>
  <c r="AA947" i="2"/>
  <c r="AA948" i="2"/>
  <c r="AA949" i="2"/>
  <c r="AA950" i="2"/>
  <c r="AA951" i="2"/>
  <c r="AA952" i="2"/>
  <c r="AA953" i="2"/>
  <c r="AA954" i="2"/>
  <c r="AA955" i="2"/>
  <c r="AA956" i="2"/>
  <c r="AA957" i="2"/>
  <c r="AA958" i="2"/>
  <c r="AA959" i="2"/>
  <c r="AA960" i="2"/>
  <c r="AA961" i="2"/>
  <c r="AA962" i="2"/>
  <c r="AA963" i="2"/>
  <c r="AA964" i="2"/>
  <c r="AA965" i="2"/>
  <c r="AA966" i="2"/>
  <c r="AA967" i="2"/>
  <c r="AA968" i="2"/>
  <c r="AA969" i="2"/>
  <c r="AA970" i="2"/>
  <c r="AA971" i="2"/>
  <c r="AA972" i="2"/>
  <c r="AA973" i="2"/>
  <c r="AA974" i="2"/>
  <c r="AA975" i="2"/>
  <c r="AA976" i="2"/>
  <c r="AA977" i="2"/>
  <c r="AA978" i="2"/>
  <c r="AA979" i="2"/>
  <c r="AA980" i="2"/>
  <c r="AA981" i="2"/>
  <c r="AA982" i="2"/>
  <c r="AA983" i="2"/>
  <c r="AA984" i="2"/>
  <c r="AA985" i="2"/>
  <c r="AA986" i="2"/>
  <c r="AA987" i="2"/>
  <c r="AA988" i="2"/>
  <c r="AA989" i="2"/>
  <c r="AA990" i="2"/>
  <c r="AA991" i="2"/>
  <c r="AA992" i="2"/>
  <c r="AA993" i="2"/>
  <c r="AA994" i="2"/>
  <c r="AA995" i="2"/>
  <c r="AA996" i="2"/>
  <c r="AA997" i="2"/>
  <c r="AA998" i="2"/>
  <c r="AA999" i="2"/>
  <c r="AA1000" i="2"/>
  <c r="AA1001" i="2"/>
  <c r="AA1002" i="2"/>
  <c r="AA1003" i="2"/>
  <c r="AA1004" i="2"/>
  <c r="AA1005" i="2"/>
  <c r="AA1006" i="2"/>
  <c r="AA1007" i="2"/>
  <c r="AA1008" i="2"/>
  <c r="AA1009" i="2"/>
  <c r="AA1010" i="2"/>
  <c r="AA1011" i="2"/>
  <c r="AA1012" i="2"/>
  <c r="AA1013" i="2"/>
  <c r="AA1014" i="2"/>
  <c r="AA1015" i="2"/>
  <c r="AA1016" i="2"/>
  <c r="AA1017" i="2"/>
  <c r="AA1018" i="2"/>
  <c r="AA1019" i="2"/>
  <c r="AA1020" i="2"/>
  <c r="AA1021" i="2"/>
  <c r="AA1022" i="2"/>
  <c r="AA1023" i="2"/>
  <c r="AA1024" i="2"/>
  <c r="AA1025" i="2"/>
  <c r="AA1026" i="2"/>
  <c r="AA1027" i="2"/>
  <c r="AA1028" i="2"/>
  <c r="AA1029" i="2"/>
  <c r="AA1030" i="2"/>
  <c r="AA1031" i="2"/>
  <c r="AA1032" i="2"/>
  <c r="AA1033" i="2"/>
  <c r="AA1034" i="2"/>
  <c r="AA1035" i="2"/>
  <c r="AA1036" i="2"/>
  <c r="AA1037" i="2"/>
  <c r="AA1038" i="2"/>
  <c r="AA1039" i="2"/>
  <c r="AA1040" i="2"/>
  <c r="AA1041" i="2"/>
  <c r="AA1042" i="2"/>
  <c r="AA1043" i="2"/>
  <c r="AA1044" i="2"/>
  <c r="AA1045" i="2"/>
  <c r="AA1046" i="2"/>
  <c r="AA1047" i="2"/>
  <c r="AA1048" i="2"/>
  <c r="AA1049" i="2"/>
  <c r="AA1050" i="2"/>
  <c r="AA1051" i="2"/>
  <c r="K53" i="13" s="1"/>
  <c r="AA1052" i="2"/>
  <c r="AA1053" i="2"/>
  <c r="AA1054" i="2"/>
  <c r="AA1055" i="2"/>
  <c r="AA1056" i="2"/>
  <c r="AA1057" i="2"/>
  <c r="AA1058" i="2"/>
  <c r="AA1059" i="2"/>
  <c r="AA1060" i="2"/>
  <c r="AA1061" i="2"/>
  <c r="AA1062" i="2"/>
  <c r="AA1063" i="2"/>
  <c r="AA1064" i="2"/>
  <c r="AA1065" i="2"/>
  <c r="AA1066" i="2"/>
  <c r="AA1067" i="2"/>
  <c r="AA1068" i="2"/>
  <c r="AA1069" i="2"/>
  <c r="AA1070" i="2"/>
  <c r="AA1071" i="2"/>
  <c r="AA1072" i="2"/>
  <c r="AA1073" i="2"/>
  <c r="AA1074" i="2"/>
  <c r="AA1075" i="2"/>
  <c r="AA1076" i="2"/>
  <c r="AA1077" i="2"/>
  <c r="AA1078" i="2"/>
  <c r="AA1079" i="2"/>
  <c r="AA1080" i="2"/>
  <c r="AA1081" i="2"/>
  <c r="AA1082" i="2"/>
  <c r="AA1083" i="2"/>
  <c r="AA1084" i="2"/>
  <c r="AA1085" i="2"/>
  <c r="AA1086" i="2"/>
  <c r="AA1087" i="2"/>
  <c r="AA1088" i="2"/>
  <c r="AA1089" i="2"/>
  <c r="AA1090" i="2"/>
  <c r="AA1091" i="2"/>
  <c r="AA1092" i="2"/>
  <c r="AA1093" i="2"/>
  <c r="AA1094" i="2"/>
  <c r="AA1667" i="2"/>
  <c r="AA1668" i="2"/>
  <c r="AA1669" i="2"/>
  <c r="AA1670" i="2"/>
  <c r="AA1671" i="2"/>
  <c r="AA1672" i="2"/>
  <c r="AA1673" i="2"/>
  <c r="AA1674" i="2"/>
  <c r="AA1675" i="2"/>
  <c r="AA1676" i="2"/>
  <c r="I57" i="4" l="1"/>
  <c r="I55" i="4"/>
  <c r="I35" i="4"/>
  <c r="I5" i="4"/>
  <c r="I2" i="4"/>
  <c r="I39" i="4"/>
  <c r="I15" i="4"/>
  <c r="J19" i="13"/>
  <c r="L19" i="13" s="1"/>
  <c r="H20" i="4"/>
  <c r="J36" i="13"/>
  <c r="L36" i="13" s="1"/>
  <c r="H37" i="4"/>
  <c r="J5" i="13"/>
  <c r="H5" i="4"/>
  <c r="K49" i="13"/>
  <c r="J45" i="13"/>
  <c r="H46" i="4"/>
  <c r="J59" i="13"/>
  <c r="L59" i="13" s="1"/>
  <c r="H60" i="4"/>
  <c r="J41" i="13"/>
  <c r="H42" i="4"/>
  <c r="J8" i="13"/>
  <c r="L8" i="13" s="1"/>
  <c r="H8" i="4"/>
  <c r="H56" i="4"/>
  <c r="J55" i="13"/>
  <c r="L55" i="13" s="1"/>
  <c r="G47" i="4"/>
  <c r="J47" i="4" s="1"/>
  <c r="G43" i="4"/>
  <c r="G35" i="4"/>
  <c r="G30" i="4"/>
  <c r="G21" i="4"/>
  <c r="G17" i="4"/>
  <c r="G13" i="4"/>
  <c r="G7" i="4"/>
  <c r="J7" i="4" s="1"/>
  <c r="G3" i="4"/>
  <c r="G39" i="4"/>
  <c r="G25" i="4"/>
  <c r="AA1677" i="2"/>
  <c r="G45" i="4"/>
  <c r="G41" i="4"/>
  <c r="G37" i="4"/>
  <c r="G33" i="4"/>
  <c r="G27" i="4"/>
  <c r="G23" i="4"/>
  <c r="G19" i="4"/>
  <c r="G15" i="4"/>
  <c r="G11" i="4"/>
  <c r="G5" i="4"/>
  <c r="G2" i="4"/>
  <c r="G44" i="4"/>
  <c r="G40" i="4"/>
  <c r="G36" i="4"/>
  <c r="G31" i="4"/>
  <c r="G26" i="4"/>
  <c r="G22" i="4"/>
  <c r="G18" i="4"/>
  <c r="J18" i="4" s="1"/>
  <c r="G14" i="4"/>
  <c r="G8" i="4"/>
  <c r="G4" i="4"/>
  <c r="G46" i="4"/>
  <c r="G42" i="4"/>
  <c r="G38" i="4"/>
  <c r="G34" i="4"/>
  <c r="G29" i="4"/>
  <c r="G24" i="4"/>
  <c r="G20" i="4"/>
  <c r="G16" i="4"/>
  <c r="G12" i="4"/>
  <c r="G6" i="4"/>
  <c r="V1001" i="11"/>
  <c r="U1001" i="11"/>
  <c r="T1001" i="11"/>
  <c r="F1000" i="10"/>
  <c r="F999" i="10"/>
  <c r="F998" i="10"/>
  <c r="F997" i="10"/>
  <c r="F996" i="10"/>
  <c r="F995" i="10"/>
  <c r="F994" i="10"/>
  <c r="F993" i="10"/>
  <c r="F992" i="10"/>
  <c r="F991" i="10"/>
  <c r="F990" i="10"/>
  <c r="F989" i="10"/>
  <c r="F988" i="10"/>
  <c r="F987" i="10"/>
  <c r="F986" i="10"/>
  <c r="F985" i="10"/>
  <c r="F984" i="10"/>
  <c r="F983" i="10"/>
  <c r="F982" i="10"/>
  <c r="F981" i="10"/>
  <c r="F980" i="10"/>
  <c r="F979" i="10"/>
  <c r="F978" i="10"/>
  <c r="F977" i="10"/>
  <c r="F976" i="10"/>
  <c r="F975" i="10"/>
  <c r="F974" i="10"/>
  <c r="F973" i="10"/>
  <c r="F972" i="10"/>
  <c r="F971" i="10"/>
  <c r="F970" i="10"/>
  <c r="F969" i="10"/>
  <c r="F968" i="10"/>
  <c r="F967" i="10"/>
  <c r="F966" i="10"/>
  <c r="F965" i="10"/>
  <c r="F964" i="10"/>
  <c r="F963" i="10"/>
  <c r="F962" i="10"/>
  <c r="F961" i="10"/>
  <c r="F960" i="10"/>
  <c r="F959" i="10"/>
  <c r="F958" i="10"/>
  <c r="F957" i="10"/>
  <c r="F956" i="10"/>
  <c r="F955" i="10"/>
  <c r="F954" i="10"/>
  <c r="F953" i="10"/>
  <c r="F952" i="10"/>
  <c r="F951" i="10"/>
  <c r="F950" i="10"/>
  <c r="F949" i="10"/>
  <c r="F948" i="10"/>
  <c r="F947" i="10"/>
  <c r="F946" i="10"/>
  <c r="F945" i="10"/>
  <c r="F944" i="10"/>
  <c r="F943" i="10"/>
  <c r="F942" i="10"/>
  <c r="F941" i="10"/>
  <c r="F940" i="10"/>
  <c r="F939" i="10"/>
  <c r="F938" i="10"/>
  <c r="F937" i="10"/>
  <c r="F936" i="10"/>
  <c r="F935" i="10"/>
  <c r="F934" i="10"/>
  <c r="F933" i="10"/>
  <c r="F932" i="10"/>
  <c r="F931" i="10"/>
  <c r="F930" i="10"/>
  <c r="F929" i="10"/>
  <c r="F928" i="10"/>
  <c r="F927" i="10"/>
  <c r="F926" i="10"/>
  <c r="F925" i="10"/>
  <c r="F924" i="10"/>
  <c r="F923" i="10"/>
  <c r="F922" i="10"/>
  <c r="F921" i="10"/>
  <c r="F920" i="10"/>
  <c r="F919" i="10"/>
  <c r="F918" i="10"/>
  <c r="F917" i="10"/>
  <c r="F916" i="10"/>
  <c r="F915" i="10"/>
  <c r="F914" i="10"/>
  <c r="F913" i="10"/>
  <c r="F912" i="10"/>
  <c r="F911" i="10"/>
  <c r="F910" i="10"/>
  <c r="F909" i="10"/>
  <c r="F908" i="10"/>
  <c r="F907" i="10"/>
  <c r="F906" i="10"/>
  <c r="F905" i="10"/>
  <c r="F904" i="10"/>
  <c r="F903" i="10"/>
  <c r="F902" i="10"/>
  <c r="F901" i="10"/>
  <c r="F900" i="10"/>
  <c r="F899" i="10"/>
  <c r="F898" i="10"/>
  <c r="F897" i="10"/>
  <c r="F896" i="10"/>
  <c r="F895" i="10"/>
  <c r="F894" i="10"/>
  <c r="F893" i="10"/>
  <c r="F892" i="10"/>
  <c r="F891" i="10"/>
  <c r="F890" i="10"/>
  <c r="F889" i="10"/>
  <c r="F888" i="10"/>
  <c r="F887" i="10"/>
  <c r="F886" i="10"/>
  <c r="F885" i="10"/>
  <c r="F884" i="10"/>
  <c r="F883" i="10"/>
  <c r="F882" i="10"/>
  <c r="F881" i="10"/>
  <c r="F880" i="10"/>
  <c r="F879" i="10"/>
  <c r="F878" i="10"/>
  <c r="F877" i="10"/>
  <c r="F876" i="10"/>
  <c r="F875" i="10"/>
  <c r="F874" i="10"/>
  <c r="F873" i="10"/>
  <c r="F872" i="10"/>
  <c r="F871" i="10"/>
  <c r="F870" i="10"/>
  <c r="F869" i="10"/>
  <c r="F868" i="10"/>
  <c r="F867" i="10"/>
  <c r="F866" i="10"/>
  <c r="F865" i="10"/>
  <c r="F864" i="10"/>
  <c r="F863" i="10"/>
  <c r="F862" i="10"/>
  <c r="F861" i="10"/>
  <c r="F860" i="10"/>
  <c r="F859" i="10"/>
  <c r="F858" i="10"/>
  <c r="F857" i="10"/>
  <c r="F856" i="10"/>
  <c r="F855" i="10"/>
  <c r="F854" i="10"/>
  <c r="F853" i="10"/>
  <c r="F852" i="10"/>
  <c r="F851" i="10"/>
  <c r="F850" i="10"/>
  <c r="F849" i="10"/>
  <c r="F848" i="10"/>
  <c r="F847" i="10"/>
  <c r="F846" i="10"/>
  <c r="F845" i="10"/>
  <c r="F844" i="10"/>
  <c r="F843" i="10"/>
  <c r="F842" i="10"/>
  <c r="F841" i="10"/>
  <c r="F840" i="10"/>
  <c r="F839" i="10"/>
  <c r="F838" i="10"/>
  <c r="F837" i="10"/>
  <c r="F836" i="10"/>
  <c r="F835" i="10"/>
  <c r="F834" i="10"/>
  <c r="F833" i="10"/>
  <c r="F832" i="10"/>
  <c r="F831" i="10"/>
  <c r="F830" i="10"/>
  <c r="F829" i="10"/>
  <c r="F828" i="10"/>
  <c r="F827" i="10"/>
  <c r="F826" i="10"/>
  <c r="F825" i="10"/>
  <c r="F824" i="10"/>
  <c r="F823" i="10"/>
  <c r="F822" i="10"/>
  <c r="F821" i="10"/>
  <c r="F820" i="10"/>
  <c r="F819" i="10"/>
  <c r="F818" i="10"/>
  <c r="F817" i="10"/>
  <c r="F816" i="10"/>
  <c r="F815" i="10"/>
  <c r="F814" i="10"/>
  <c r="F813" i="10"/>
  <c r="F812" i="10"/>
  <c r="F811" i="10"/>
  <c r="F810" i="10"/>
  <c r="F809" i="10"/>
  <c r="F808" i="10"/>
  <c r="F807" i="10"/>
  <c r="F806" i="10"/>
  <c r="F805" i="10"/>
  <c r="F804" i="10"/>
  <c r="F803" i="10"/>
  <c r="F802" i="10"/>
  <c r="F801" i="10"/>
  <c r="F800" i="10"/>
  <c r="F799" i="10"/>
  <c r="F798" i="10"/>
  <c r="F797" i="10"/>
  <c r="F796" i="10"/>
  <c r="F795" i="10"/>
  <c r="F794" i="10"/>
  <c r="F793" i="10"/>
  <c r="F792" i="10"/>
  <c r="F791" i="10"/>
  <c r="F790" i="10"/>
  <c r="F789" i="10"/>
  <c r="F788" i="10"/>
  <c r="F787" i="10"/>
  <c r="F786" i="10"/>
  <c r="F785" i="10"/>
  <c r="F784" i="10"/>
  <c r="F783" i="10"/>
  <c r="F782" i="10"/>
  <c r="F781" i="10"/>
  <c r="F780" i="10"/>
  <c r="F779" i="10"/>
  <c r="F778" i="10"/>
  <c r="F777" i="10"/>
  <c r="F776" i="10"/>
  <c r="F775" i="10"/>
  <c r="F774" i="10"/>
  <c r="F773" i="10"/>
  <c r="F772" i="10"/>
  <c r="F771" i="10"/>
  <c r="F770" i="10"/>
  <c r="F769" i="10"/>
  <c r="F768" i="10"/>
  <c r="F767" i="10"/>
  <c r="F766" i="10"/>
  <c r="F765" i="10"/>
  <c r="F764" i="10"/>
  <c r="F763" i="10"/>
  <c r="F762" i="10"/>
  <c r="F761" i="10"/>
  <c r="F760" i="10"/>
  <c r="F759" i="10"/>
  <c r="F758" i="10"/>
  <c r="F757" i="10"/>
  <c r="F756" i="10"/>
  <c r="F755" i="10"/>
  <c r="F754" i="10"/>
  <c r="F753" i="10"/>
  <c r="F752" i="10"/>
  <c r="F751" i="10"/>
  <c r="F750" i="10"/>
  <c r="F749" i="10"/>
  <c r="F748" i="10"/>
  <c r="F747" i="10"/>
  <c r="F746" i="10"/>
  <c r="F745" i="10"/>
  <c r="F744" i="10"/>
  <c r="F743" i="10"/>
  <c r="F742" i="10"/>
  <c r="F741" i="10"/>
  <c r="F740" i="10"/>
  <c r="F739" i="10"/>
  <c r="F738" i="10"/>
  <c r="F737" i="10"/>
  <c r="F736" i="10"/>
  <c r="F735" i="10"/>
  <c r="F734" i="10"/>
  <c r="F733" i="10"/>
  <c r="F732" i="10"/>
  <c r="F731" i="10"/>
  <c r="F730" i="10"/>
  <c r="F729" i="10"/>
  <c r="F728" i="10"/>
  <c r="F727" i="10"/>
  <c r="F726" i="10"/>
  <c r="F725" i="10"/>
  <c r="F724" i="10"/>
  <c r="F723" i="10"/>
  <c r="F722" i="10"/>
  <c r="F721" i="10"/>
  <c r="F720" i="10"/>
  <c r="F719" i="10"/>
  <c r="F718" i="10"/>
  <c r="F717" i="10"/>
  <c r="F716" i="10"/>
  <c r="F715" i="10"/>
  <c r="F714" i="10"/>
  <c r="F713" i="10"/>
  <c r="F712" i="10"/>
  <c r="F711" i="10"/>
  <c r="F710" i="10"/>
  <c r="F709" i="10"/>
  <c r="F708" i="10"/>
  <c r="F707" i="10"/>
  <c r="F706" i="10"/>
  <c r="F705" i="10"/>
  <c r="F704" i="10"/>
  <c r="F703" i="10"/>
  <c r="F702" i="10"/>
  <c r="F701" i="10"/>
  <c r="F700" i="10"/>
  <c r="F699" i="10"/>
  <c r="F698" i="10"/>
  <c r="F697" i="10"/>
  <c r="F696" i="10"/>
  <c r="F695" i="10"/>
  <c r="F694" i="10"/>
  <c r="F693" i="10"/>
  <c r="F692" i="10"/>
  <c r="F691" i="10"/>
  <c r="F690" i="10"/>
  <c r="F689" i="10"/>
  <c r="F688" i="10"/>
  <c r="F687" i="10"/>
  <c r="F686" i="10"/>
  <c r="F685" i="10"/>
  <c r="F684" i="10"/>
  <c r="F683" i="10"/>
  <c r="F682" i="10"/>
  <c r="F681" i="10"/>
  <c r="F680" i="10"/>
  <c r="F679" i="10"/>
  <c r="F678" i="10"/>
  <c r="F677" i="10"/>
  <c r="F676" i="10"/>
  <c r="F675" i="10"/>
  <c r="F674" i="10"/>
  <c r="F673" i="10"/>
  <c r="F672" i="10"/>
  <c r="F671" i="10"/>
  <c r="F670" i="10"/>
  <c r="F669" i="10"/>
  <c r="F668" i="10"/>
  <c r="F667" i="10"/>
  <c r="F666" i="10"/>
  <c r="F665" i="10"/>
  <c r="F664" i="10"/>
  <c r="F663" i="10"/>
  <c r="F662" i="10"/>
  <c r="F661" i="10"/>
  <c r="F660" i="10"/>
  <c r="F659" i="10"/>
  <c r="F658" i="10"/>
  <c r="F657" i="10"/>
  <c r="F656" i="10"/>
  <c r="F655" i="10"/>
  <c r="F654" i="10"/>
  <c r="F653" i="10"/>
  <c r="F652" i="10"/>
  <c r="F651" i="10"/>
  <c r="F650" i="10"/>
  <c r="F649" i="10"/>
  <c r="F648" i="10"/>
  <c r="F647" i="10"/>
  <c r="F646" i="10"/>
  <c r="F645" i="10"/>
  <c r="F644" i="10"/>
  <c r="F643" i="10"/>
  <c r="F642" i="10"/>
  <c r="F641" i="10"/>
  <c r="F640" i="10"/>
  <c r="F639" i="10"/>
  <c r="F638" i="10"/>
  <c r="F637" i="10"/>
  <c r="F636" i="10"/>
  <c r="F635" i="10"/>
  <c r="F634" i="10"/>
  <c r="F633" i="10"/>
  <c r="F632" i="10"/>
  <c r="F631" i="10"/>
  <c r="F630" i="10"/>
  <c r="F629" i="10"/>
  <c r="F628" i="10"/>
  <c r="F627" i="10"/>
  <c r="F626" i="10"/>
  <c r="F625" i="10"/>
  <c r="F624" i="10"/>
  <c r="F623" i="10"/>
  <c r="F622" i="10"/>
  <c r="F621" i="10"/>
  <c r="F620" i="10"/>
  <c r="F619" i="10"/>
  <c r="F618" i="10"/>
  <c r="F617" i="10"/>
  <c r="F616" i="10"/>
  <c r="F615" i="10"/>
  <c r="F614" i="10"/>
  <c r="F613" i="10"/>
  <c r="F612" i="10"/>
  <c r="F611" i="10"/>
  <c r="F610" i="10"/>
  <c r="F609" i="10"/>
  <c r="F608" i="10"/>
  <c r="F607" i="10"/>
  <c r="F606" i="10"/>
  <c r="F605" i="10"/>
  <c r="F604" i="10"/>
  <c r="F603" i="10"/>
  <c r="F602" i="10"/>
  <c r="F601" i="10"/>
  <c r="F600" i="10"/>
  <c r="F599" i="10"/>
  <c r="F598" i="10"/>
  <c r="F597" i="10"/>
  <c r="F596" i="10"/>
  <c r="F595" i="10"/>
  <c r="F594" i="10"/>
  <c r="F593" i="10"/>
  <c r="F592" i="10"/>
  <c r="F591" i="10"/>
  <c r="F590" i="10"/>
  <c r="F589" i="10"/>
  <c r="F588" i="10"/>
  <c r="F587" i="10"/>
  <c r="F586" i="10"/>
  <c r="F585" i="10"/>
  <c r="F584" i="10"/>
  <c r="F583" i="10"/>
  <c r="F582" i="10"/>
  <c r="F581" i="10"/>
  <c r="F580" i="10"/>
  <c r="F579" i="10"/>
  <c r="F578" i="10"/>
  <c r="F577" i="10"/>
  <c r="F576" i="10"/>
  <c r="F575" i="10"/>
  <c r="F574" i="10"/>
  <c r="F573" i="10"/>
  <c r="F572" i="10"/>
  <c r="F571" i="10"/>
  <c r="F570" i="10"/>
  <c r="F569" i="10"/>
  <c r="F568" i="10"/>
  <c r="F567" i="10"/>
  <c r="F566" i="10"/>
  <c r="F565" i="10"/>
  <c r="F564" i="10"/>
  <c r="F563" i="10"/>
  <c r="F562" i="10"/>
  <c r="F561" i="10"/>
  <c r="F560" i="10"/>
  <c r="F559" i="10"/>
  <c r="F558" i="10"/>
  <c r="F557" i="10"/>
  <c r="F556" i="10"/>
  <c r="F555" i="10"/>
  <c r="F554" i="10"/>
  <c r="F553" i="10"/>
  <c r="F552" i="10"/>
  <c r="F551" i="10"/>
  <c r="F550" i="10"/>
  <c r="F549" i="10"/>
  <c r="F548" i="10"/>
  <c r="F547" i="10"/>
  <c r="F546" i="10"/>
  <c r="F545" i="10"/>
  <c r="F544" i="10"/>
  <c r="F543" i="10"/>
  <c r="F542" i="10"/>
  <c r="F541" i="10"/>
  <c r="F540" i="10"/>
  <c r="F539" i="10"/>
  <c r="F538" i="10"/>
  <c r="F537" i="10"/>
  <c r="F536" i="10"/>
  <c r="F535" i="10"/>
  <c r="F534" i="10"/>
  <c r="F533" i="10"/>
  <c r="F532" i="10"/>
  <c r="F531" i="10"/>
  <c r="F530" i="10"/>
  <c r="F529" i="10"/>
  <c r="F528" i="10"/>
  <c r="F527" i="10"/>
  <c r="F526" i="10"/>
  <c r="F525" i="10"/>
  <c r="F524" i="10"/>
  <c r="F523" i="10"/>
  <c r="F522" i="10"/>
  <c r="F521" i="10"/>
  <c r="F520" i="10"/>
  <c r="F519" i="10"/>
  <c r="F518" i="10"/>
  <c r="F517" i="10"/>
  <c r="F516" i="10"/>
  <c r="F515" i="10"/>
  <c r="F514" i="10"/>
  <c r="F513" i="10"/>
  <c r="F512" i="10"/>
  <c r="F511" i="10"/>
  <c r="F510" i="10"/>
  <c r="F509" i="10"/>
  <c r="F508" i="10"/>
  <c r="F507" i="10"/>
  <c r="F506" i="10"/>
  <c r="F505" i="10"/>
  <c r="F504" i="10"/>
  <c r="F503" i="10"/>
  <c r="F502" i="10"/>
  <c r="F501" i="10"/>
  <c r="F500" i="10"/>
  <c r="F499" i="10"/>
  <c r="F498" i="10"/>
  <c r="F497" i="10"/>
  <c r="F496" i="10"/>
  <c r="F495" i="10"/>
  <c r="F494" i="10"/>
  <c r="F493" i="10"/>
  <c r="F492" i="10"/>
  <c r="F491" i="10"/>
  <c r="F490" i="10"/>
  <c r="F489" i="10"/>
  <c r="F488" i="10"/>
  <c r="F487" i="10"/>
  <c r="F486" i="10"/>
  <c r="F485" i="10"/>
  <c r="F484" i="10"/>
  <c r="F483" i="10"/>
  <c r="F482" i="10"/>
  <c r="F481" i="10"/>
  <c r="F480" i="10"/>
  <c r="F479" i="10"/>
  <c r="F478" i="10"/>
  <c r="F477" i="10"/>
  <c r="F476" i="10"/>
  <c r="F475" i="10"/>
  <c r="F474" i="10"/>
  <c r="F473" i="10"/>
  <c r="F472" i="10"/>
  <c r="F471" i="10"/>
  <c r="F470" i="10"/>
  <c r="F469" i="10"/>
  <c r="F468" i="10"/>
  <c r="F467" i="10"/>
  <c r="F466" i="10"/>
  <c r="F465" i="10"/>
  <c r="F464" i="10"/>
  <c r="F463" i="10"/>
  <c r="F462" i="10"/>
  <c r="F461" i="10"/>
  <c r="F460" i="10"/>
  <c r="F459" i="10"/>
  <c r="F458" i="10"/>
  <c r="F457" i="10"/>
  <c r="F456" i="10"/>
  <c r="F455" i="10"/>
  <c r="F454" i="10"/>
  <c r="F453" i="10"/>
  <c r="F452" i="10"/>
  <c r="F451" i="10"/>
  <c r="F450" i="10"/>
  <c r="F449" i="10"/>
  <c r="F448" i="10"/>
  <c r="F447" i="10"/>
  <c r="F446" i="10"/>
  <c r="F445" i="10"/>
  <c r="F444" i="10"/>
  <c r="F443" i="10"/>
  <c r="F442" i="10"/>
  <c r="F441" i="10"/>
  <c r="F440" i="10"/>
  <c r="F439" i="10"/>
  <c r="F438" i="10"/>
  <c r="F437" i="10"/>
  <c r="F436" i="10"/>
  <c r="F435" i="10"/>
  <c r="F434" i="10"/>
  <c r="F433" i="10"/>
  <c r="F432" i="10"/>
  <c r="F431" i="10"/>
  <c r="F430" i="10"/>
  <c r="F429" i="10"/>
  <c r="F428" i="10"/>
  <c r="F427" i="10"/>
  <c r="F426" i="10"/>
  <c r="F425" i="10"/>
  <c r="F424" i="10"/>
  <c r="G63" i="4" l="1"/>
  <c r="J20" i="4"/>
  <c r="J11" i="4"/>
  <c r="J60" i="4"/>
  <c r="J56" i="4"/>
  <c r="K40" i="13"/>
  <c r="L40" i="13" s="1"/>
  <c r="J41" i="4"/>
  <c r="K18" i="13"/>
  <c r="K24" i="13"/>
  <c r="K38" i="13"/>
  <c r="K34" i="13"/>
  <c r="J6" i="4"/>
  <c r="K6" i="13"/>
  <c r="L6" i="13" s="1"/>
  <c r="K35" i="13"/>
  <c r="K44" i="13"/>
  <c r="K57" i="13"/>
  <c r="K2" i="13"/>
  <c r="J46" i="4"/>
  <c r="K45" i="13"/>
  <c r="L45" i="13" s="1"/>
  <c r="K5" i="13"/>
  <c r="L5" i="13" s="1"/>
  <c r="K48" i="13"/>
  <c r="J59" i="4"/>
  <c r="K58" i="13"/>
  <c r="L58" i="13" s="1"/>
  <c r="K47" i="13"/>
  <c r="K32" i="13"/>
  <c r="J42" i="4"/>
  <c r="K41" i="13"/>
  <c r="L41" i="13" s="1"/>
  <c r="K20" i="13"/>
  <c r="K16" i="13"/>
  <c r="K14" i="13"/>
  <c r="K42" i="13"/>
  <c r="K29" i="13"/>
  <c r="K28" i="13"/>
  <c r="K56" i="13"/>
  <c r="J4" i="4"/>
  <c r="J16" i="4"/>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655" i="2"/>
  <c r="F656" i="2"/>
  <c r="F657" i="2"/>
  <c r="F658" i="2"/>
  <c r="F659" i="2"/>
  <c r="F660" i="2"/>
  <c r="F661" i="2"/>
  <c r="F662" i="2"/>
  <c r="F663" i="2"/>
  <c r="F664" i="2"/>
  <c r="F665" i="2"/>
  <c r="F666" i="2"/>
  <c r="F667" i="2"/>
  <c r="F668" i="2"/>
  <c r="F669" i="2"/>
  <c r="F670" i="2"/>
  <c r="F671" i="2"/>
  <c r="F672" i="2"/>
  <c r="F673" i="2"/>
  <c r="F674" i="2"/>
  <c r="F675" i="2"/>
  <c r="F676" i="2"/>
  <c r="F677" i="2"/>
  <c r="F678" i="2"/>
  <c r="F679" i="2"/>
  <c r="F680" i="2"/>
  <c r="F681" i="2"/>
  <c r="F682" i="2"/>
  <c r="F683" i="2"/>
  <c r="F684" i="2"/>
  <c r="F685" i="2"/>
  <c r="F686" i="2"/>
  <c r="F687" i="2"/>
  <c r="F688" i="2"/>
  <c r="F689" i="2"/>
  <c r="F690"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F734" i="2"/>
  <c r="F735" i="2"/>
  <c r="F736" i="2"/>
  <c r="F737" i="2"/>
  <c r="F738" i="2"/>
  <c r="F739" i="2"/>
  <c r="F740" i="2"/>
  <c r="F741" i="2"/>
  <c r="F742" i="2"/>
  <c r="F743" i="2"/>
  <c r="F744" i="2"/>
  <c r="F745" i="2"/>
  <c r="F746" i="2"/>
  <c r="F747" i="2"/>
  <c r="F748" i="2"/>
  <c r="F749" i="2"/>
  <c r="F750" i="2"/>
  <c r="F751" i="2"/>
  <c r="F752" i="2"/>
  <c r="F753" i="2"/>
  <c r="F754" i="2"/>
  <c r="F755" i="2"/>
  <c r="F756" i="2"/>
  <c r="F757" i="2"/>
  <c r="F758" i="2"/>
  <c r="F759" i="2"/>
  <c r="F760" i="2"/>
  <c r="F761" i="2"/>
  <c r="F762" i="2"/>
  <c r="F763" i="2"/>
  <c r="F764" i="2"/>
  <c r="F765" i="2"/>
  <c r="F766" i="2"/>
  <c r="F767" i="2"/>
  <c r="F768" i="2"/>
  <c r="F769" i="2"/>
  <c r="F770" i="2"/>
  <c r="F771" i="2"/>
  <c r="F772" i="2"/>
  <c r="F773" i="2"/>
  <c r="F774" i="2"/>
  <c r="F775" i="2"/>
  <c r="F776" i="2"/>
  <c r="F777" i="2"/>
  <c r="F778" i="2"/>
  <c r="F779" i="2"/>
  <c r="F780" i="2"/>
  <c r="F781" i="2"/>
  <c r="F782" i="2"/>
  <c r="F783" i="2"/>
  <c r="F784" i="2"/>
  <c r="F785" i="2"/>
  <c r="F786" i="2"/>
  <c r="F787" i="2"/>
  <c r="F788" i="2"/>
  <c r="F789" i="2"/>
  <c r="F790" i="2"/>
  <c r="F791" i="2"/>
  <c r="F792" i="2"/>
  <c r="F793" i="2"/>
  <c r="F794" i="2"/>
  <c r="F795" i="2"/>
  <c r="F796" i="2"/>
  <c r="F797" i="2"/>
  <c r="F798" i="2"/>
  <c r="F799" i="2"/>
  <c r="F800" i="2"/>
  <c r="F801" i="2"/>
  <c r="F802" i="2"/>
  <c r="F803" i="2"/>
  <c r="F804" i="2"/>
  <c r="F805" i="2"/>
  <c r="F806" i="2"/>
  <c r="F807" i="2"/>
  <c r="F808" i="2"/>
  <c r="F809" i="2"/>
  <c r="F810" i="2"/>
  <c r="F811" i="2"/>
  <c r="F812" i="2"/>
  <c r="F813" i="2"/>
  <c r="F814" i="2"/>
  <c r="F815" i="2"/>
  <c r="F816" i="2"/>
  <c r="F817" i="2"/>
  <c r="F818" i="2"/>
  <c r="F819" i="2"/>
  <c r="F820" i="2"/>
  <c r="F821" i="2"/>
  <c r="F822" i="2"/>
  <c r="F823" i="2"/>
  <c r="F824" i="2"/>
  <c r="F825" i="2"/>
  <c r="F826" i="2"/>
  <c r="F827" i="2"/>
  <c r="F828" i="2"/>
  <c r="F829" i="2"/>
  <c r="F830" i="2"/>
  <c r="F831" i="2"/>
  <c r="F832" i="2"/>
  <c r="F833" i="2"/>
  <c r="F834" i="2"/>
  <c r="F835" i="2"/>
  <c r="F836" i="2"/>
  <c r="F837" i="2"/>
  <c r="F838" i="2"/>
  <c r="F839" i="2"/>
  <c r="F840" i="2"/>
  <c r="F841" i="2"/>
  <c r="F842" i="2"/>
  <c r="F843" i="2"/>
  <c r="F844" i="2"/>
  <c r="F845" i="2"/>
  <c r="F846" i="2"/>
  <c r="F847" i="2"/>
  <c r="F848" i="2"/>
  <c r="F849" i="2"/>
  <c r="F850" i="2"/>
  <c r="F851" i="2"/>
  <c r="F852" i="2"/>
  <c r="F853" i="2"/>
  <c r="F854" i="2"/>
  <c r="F855" i="2"/>
  <c r="F856" i="2"/>
  <c r="F857" i="2"/>
  <c r="F858" i="2"/>
  <c r="F859" i="2"/>
  <c r="F860" i="2"/>
  <c r="F861" i="2"/>
  <c r="F862" i="2"/>
  <c r="F863" i="2"/>
  <c r="F864" i="2"/>
  <c r="F865" i="2"/>
  <c r="F866" i="2"/>
  <c r="F867" i="2"/>
  <c r="F868" i="2"/>
  <c r="F869" i="2"/>
  <c r="F870" i="2"/>
  <c r="F871" i="2"/>
  <c r="F872" i="2"/>
  <c r="F873" i="2"/>
  <c r="F874" i="2"/>
  <c r="F875" i="2"/>
  <c r="F876" i="2"/>
  <c r="F877" i="2"/>
  <c r="F878" i="2"/>
  <c r="F879" i="2"/>
  <c r="F880" i="2"/>
  <c r="F881" i="2"/>
  <c r="F882" i="2"/>
  <c r="F883" i="2"/>
  <c r="F884" i="2"/>
  <c r="F885" i="2"/>
  <c r="F886" i="2"/>
  <c r="F887" i="2"/>
  <c r="F888" i="2"/>
  <c r="F889" i="2"/>
  <c r="F890" i="2"/>
  <c r="F891" i="2"/>
  <c r="F892" i="2"/>
  <c r="F893" i="2"/>
  <c r="F894" i="2"/>
  <c r="F895" i="2"/>
  <c r="F896" i="2"/>
  <c r="F897" i="2"/>
  <c r="F898" i="2"/>
  <c r="F899" i="2"/>
  <c r="F900" i="2"/>
  <c r="F901" i="2"/>
  <c r="F902" i="2"/>
  <c r="F903" i="2"/>
  <c r="F904" i="2"/>
  <c r="F905" i="2"/>
  <c r="F906" i="2"/>
  <c r="F907" i="2"/>
  <c r="F908" i="2"/>
  <c r="F909" i="2"/>
  <c r="F910" i="2"/>
  <c r="F911" i="2"/>
  <c r="F912" i="2"/>
  <c r="F913" i="2"/>
  <c r="F914" i="2"/>
  <c r="F915" i="2"/>
  <c r="F916" i="2"/>
  <c r="F917" i="2"/>
  <c r="F918" i="2"/>
  <c r="F919" i="2"/>
  <c r="F920" i="2"/>
  <c r="F921" i="2"/>
  <c r="F922" i="2"/>
  <c r="F923" i="2"/>
  <c r="F924" i="2"/>
  <c r="F925" i="2"/>
  <c r="F926" i="2"/>
  <c r="F927" i="2"/>
  <c r="F928" i="2"/>
  <c r="F929" i="2"/>
  <c r="F930" i="2"/>
  <c r="F931" i="2"/>
  <c r="F932" i="2"/>
  <c r="F933" i="2"/>
  <c r="F934" i="2"/>
  <c r="F935" i="2"/>
  <c r="F936" i="2"/>
  <c r="F937" i="2"/>
  <c r="F938" i="2"/>
  <c r="F939" i="2"/>
  <c r="F940" i="2"/>
  <c r="F941" i="2"/>
  <c r="F942" i="2"/>
  <c r="F943" i="2"/>
  <c r="F944" i="2"/>
  <c r="F945" i="2"/>
  <c r="F946" i="2"/>
  <c r="F947" i="2"/>
  <c r="F948" i="2"/>
  <c r="F949" i="2"/>
  <c r="F950" i="2"/>
  <c r="F951" i="2"/>
  <c r="F952" i="2"/>
  <c r="F953" i="2"/>
  <c r="F954" i="2"/>
  <c r="F955" i="2"/>
  <c r="F956" i="2"/>
  <c r="F957" i="2"/>
  <c r="F958" i="2"/>
  <c r="F959" i="2"/>
  <c r="F960" i="2"/>
  <c r="F961" i="2"/>
  <c r="F962" i="2"/>
  <c r="F963" i="2"/>
  <c r="F964" i="2"/>
  <c r="F965" i="2"/>
  <c r="F966" i="2"/>
  <c r="F967" i="2"/>
  <c r="F968" i="2"/>
  <c r="F969" i="2"/>
  <c r="F970" i="2"/>
  <c r="F971" i="2"/>
  <c r="F972" i="2"/>
  <c r="F973" i="2"/>
  <c r="F974" i="2"/>
  <c r="F975" i="2"/>
  <c r="F976" i="2"/>
  <c r="F977" i="2"/>
  <c r="F978" i="2"/>
  <c r="F979" i="2"/>
  <c r="F980" i="2"/>
  <c r="F981" i="2"/>
  <c r="F982" i="2"/>
  <c r="F983" i="2"/>
  <c r="F984" i="2"/>
  <c r="F985" i="2"/>
  <c r="F986" i="2"/>
  <c r="F987" i="2"/>
  <c r="F988" i="2"/>
  <c r="F989" i="2"/>
  <c r="F990" i="2"/>
  <c r="F991" i="2"/>
  <c r="F992" i="2"/>
  <c r="F993" i="2"/>
  <c r="F994" i="2"/>
  <c r="F995" i="2"/>
  <c r="F996" i="2"/>
  <c r="F997" i="2"/>
  <c r="F998" i="2"/>
  <c r="F999" i="2"/>
  <c r="F1000" i="2"/>
  <c r="F1001" i="2"/>
  <c r="F1002" i="2"/>
  <c r="F1003" i="2"/>
  <c r="F1004" i="2"/>
  <c r="F1005" i="2"/>
  <c r="F1006" i="2"/>
  <c r="F1007" i="2"/>
  <c r="F1008" i="2"/>
  <c r="F1009" i="2"/>
  <c r="F1010" i="2"/>
  <c r="F1011" i="2"/>
  <c r="F1012" i="2"/>
  <c r="F1013" i="2"/>
  <c r="F1014" i="2"/>
  <c r="F1015" i="2"/>
  <c r="F1016" i="2"/>
  <c r="F1017" i="2"/>
  <c r="F1018" i="2"/>
  <c r="F1019" i="2"/>
  <c r="F1020" i="2"/>
  <c r="F1021" i="2"/>
  <c r="F1022" i="2"/>
  <c r="F1023" i="2"/>
  <c r="F1024" i="2"/>
  <c r="F1025" i="2"/>
  <c r="F1026" i="2"/>
  <c r="F1027" i="2"/>
  <c r="F1028" i="2"/>
  <c r="F1029" i="2"/>
  <c r="F1030" i="2"/>
  <c r="F1031" i="2"/>
  <c r="F1032" i="2"/>
  <c r="F1033" i="2"/>
  <c r="F1034" i="2"/>
  <c r="F1035" i="2"/>
  <c r="F1036" i="2"/>
  <c r="F1037" i="2"/>
  <c r="F1038" i="2"/>
  <c r="F1039" i="2"/>
  <c r="F1040" i="2"/>
  <c r="F1041" i="2"/>
  <c r="F1042" i="2"/>
  <c r="F1043" i="2"/>
  <c r="F1044" i="2"/>
  <c r="F1045" i="2"/>
  <c r="F1046" i="2"/>
  <c r="F1047" i="2"/>
  <c r="F1048" i="2"/>
  <c r="F1049" i="2"/>
  <c r="F1050" i="2"/>
  <c r="F1051" i="2"/>
  <c r="F1052" i="2"/>
  <c r="F1053" i="2"/>
  <c r="F1054" i="2"/>
  <c r="F1055" i="2"/>
  <c r="F1056" i="2"/>
  <c r="F1057" i="2"/>
  <c r="F1058" i="2"/>
  <c r="F1059" i="2"/>
  <c r="F1060" i="2"/>
  <c r="F1061" i="2"/>
  <c r="F1062" i="2"/>
  <c r="F1063" i="2"/>
  <c r="F1064" i="2"/>
  <c r="F1065" i="2"/>
  <c r="F1066" i="2"/>
  <c r="F1067" i="2"/>
  <c r="F1068" i="2"/>
  <c r="F1069" i="2"/>
  <c r="F1070" i="2"/>
  <c r="F1071" i="2"/>
  <c r="F1072" i="2"/>
  <c r="F1073" i="2"/>
  <c r="F1074" i="2"/>
  <c r="F1075" i="2"/>
  <c r="F1076" i="2"/>
  <c r="F1077" i="2"/>
  <c r="F1078" i="2"/>
  <c r="F1079" i="2"/>
  <c r="F1080" i="2"/>
  <c r="F1081" i="2"/>
  <c r="F1082" i="2"/>
  <c r="F1083" i="2"/>
  <c r="F1084" i="2"/>
  <c r="F1085" i="2"/>
  <c r="F1086" i="2"/>
  <c r="F1087" i="2"/>
  <c r="F1088" i="2"/>
  <c r="F1089" i="2"/>
  <c r="F1090" i="2"/>
  <c r="F1091" i="2"/>
  <c r="F1092" i="2"/>
  <c r="F1093" i="2"/>
  <c r="F1094" i="2"/>
  <c r="F424" i="2"/>
  <c r="F423" i="2"/>
  <c r="F422" i="2"/>
  <c r="F421" i="2"/>
  <c r="F420" i="2"/>
  <c r="F419" i="2"/>
  <c r="F418" i="2"/>
  <c r="F417" i="2"/>
  <c r="F416" i="2"/>
  <c r="F415" i="2"/>
  <c r="F414" i="2"/>
  <c r="F413" i="2"/>
  <c r="F412" i="2"/>
  <c r="F411" i="2"/>
  <c r="F410" i="2"/>
  <c r="F409" i="2"/>
  <c r="F408" i="2"/>
  <c r="F407" i="2"/>
  <c r="F406" i="2"/>
  <c r="F405" i="2"/>
  <c r="F404" i="2"/>
  <c r="F403" i="2"/>
  <c r="F402" i="2"/>
  <c r="F401" i="2"/>
  <c r="F400" i="2"/>
  <c r="F399" i="2"/>
  <c r="F398" i="2"/>
  <c r="F397" i="2"/>
  <c r="F396" i="2"/>
  <c r="F395" i="2"/>
  <c r="F394" i="2"/>
  <c r="F393" i="2"/>
  <c r="F392" i="2"/>
  <c r="F391" i="2"/>
  <c r="F390" i="2"/>
  <c r="F389" i="2"/>
  <c r="F388" i="2"/>
  <c r="F387" i="2"/>
  <c r="F386" i="2"/>
  <c r="F385" i="2"/>
  <c r="F384" i="2"/>
  <c r="F383" i="2"/>
  <c r="F382" i="2"/>
  <c r="F381" i="2"/>
  <c r="F380" i="2"/>
  <c r="F379" i="2"/>
  <c r="F378" i="2"/>
  <c r="F377" i="2"/>
  <c r="F376" i="2"/>
  <c r="F375" i="2"/>
  <c r="F374" i="2"/>
  <c r="F373" i="2"/>
  <c r="F372" i="2"/>
  <c r="F371" i="2"/>
  <c r="F370" i="2"/>
  <c r="F369" i="2"/>
  <c r="F368" i="2"/>
  <c r="F367" i="2"/>
  <c r="F366" i="2"/>
  <c r="F365" i="2"/>
  <c r="F364" i="2"/>
  <c r="F363" i="2"/>
  <c r="F362" i="2"/>
  <c r="F361" i="2"/>
  <c r="F360" i="2"/>
  <c r="F359" i="2"/>
  <c r="F358" i="2"/>
  <c r="F357" i="2"/>
  <c r="F356" i="2"/>
  <c r="F355" i="2"/>
  <c r="F354" i="2"/>
  <c r="F353" i="2"/>
  <c r="F352" i="2"/>
  <c r="F351" i="2"/>
  <c r="F350" i="2"/>
  <c r="F349" i="2"/>
  <c r="F348" i="2"/>
  <c r="F347" i="2"/>
  <c r="F346" i="2"/>
  <c r="F345" i="2"/>
  <c r="F344" i="2"/>
  <c r="F343" i="2"/>
  <c r="F342" i="2"/>
  <c r="F341" i="2"/>
  <c r="F340" i="2"/>
  <c r="F339" i="2"/>
  <c r="F338" i="2"/>
  <c r="F337" i="2"/>
  <c r="F336" i="2"/>
  <c r="F335" i="2"/>
  <c r="F334" i="2"/>
  <c r="F333" i="2"/>
  <c r="F332" i="2"/>
  <c r="F331" i="2"/>
  <c r="F330" i="2"/>
  <c r="F329" i="2"/>
  <c r="F328" i="2"/>
  <c r="F327" i="2"/>
  <c r="F326" i="2"/>
  <c r="F325" i="2"/>
  <c r="F324" i="2"/>
  <c r="F323" i="2"/>
  <c r="F322" i="2"/>
  <c r="F321" i="2"/>
  <c r="F320" i="2"/>
  <c r="F319" i="2"/>
  <c r="F318" i="2"/>
  <c r="F317" i="2"/>
  <c r="F316" i="2"/>
  <c r="F315" i="2"/>
  <c r="F314" i="2"/>
  <c r="F313" i="2"/>
  <c r="F312" i="2"/>
  <c r="F311" i="2"/>
  <c r="F310" i="2"/>
  <c r="F309" i="2"/>
  <c r="F308" i="2"/>
  <c r="F307" i="2"/>
  <c r="F306" i="2"/>
  <c r="F305" i="2"/>
  <c r="F304" i="2"/>
  <c r="F303" i="2"/>
  <c r="F302" i="2"/>
  <c r="F301" i="2"/>
  <c r="F300" i="2"/>
  <c r="F299" i="2"/>
  <c r="F298" i="2"/>
  <c r="F297" i="2"/>
  <c r="F296" i="2"/>
  <c r="F295" i="2"/>
  <c r="F294" i="2"/>
  <c r="F293" i="2"/>
  <c r="F292" i="2"/>
  <c r="F291" i="2"/>
  <c r="F290" i="2"/>
  <c r="F289" i="2"/>
  <c r="F288" i="2"/>
  <c r="F287" i="2"/>
  <c r="F286" i="2"/>
  <c r="F285" i="2"/>
  <c r="F284" i="2"/>
  <c r="F283" i="2"/>
  <c r="F282" i="2"/>
  <c r="F281" i="2"/>
  <c r="F280" i="2"/>
  <c r="F279" i="2"/>
  <c r="F278" i="2"/>
  <c r="F277" i="2"/>
  <c r="F276" i="2"/>
  <c r="F275" i="2"/>
  <c r="F274" i="2"/>
  <c r="F273" i="2"/>
  <c r="F272" i="2"/>
  <c r="F271" i="2"/>
  <c r="F270" i="2"/>
  <c r="F269" i="2"/>
  <c r="F164" i="2"/>
  <c r="F163" i="2"/>
  <c r="F162" i="2"/>
  <c r="F161" i="2"/>
  <c r="F160" i="2"/>
  <c r="F159" i="2"/>
  <c r="F158" i="2"/>
  <c r="F157" i="2"/>
  <c r="F156" i="2"/>
  <c r="F155" i="2"/>
  <c r="F154" i="2"/>
  <c r="F153" i="2"/>
  <c r="F152" i="2"/>
  <c r="F151" i="2"/>
  <c r="F150" i="2"/>
  <c r="F149" i="2"/>
  <c r="F148" i="2"/>
  <c r="F147" i="2"/>
  <c r="F146" i="2"/>
  <c r="F145" i="2"/>
  <c r="F144" i="2"/>
  <c r="F143" i="2"/>
  <c r="F142" i="2"/>
  <c r="F141" i="2"/>
  <c r="F140" i="2"/>
  <c r="F139" i="2"/>
  <c r="F138" i="2"/>
  <c r="F137" i="2"/>
  <c r="F136" i="2"/>
  <c r="F135" i="2"/>
  <c r="F134" i="2"/>
  <c r="F133" i="2"/>
  <c r="F132" i="2"/>
  <c r="F131" i="2"/>
  <c r="F130" i="2"/>
  <c r="F129" i="2"/>
  <c r="F128" i="2"/>
  <c r="F127" i="2"/>
  <c r="F126" i="2"/>
  <c r="F125" i="2"/>
  <c r="F124" i="2"/>
  <c r="F123" i="2"/>
  <c r="F122" i="2"/>
  <c r="F121" i="2"/>
  <c r="F120" i="2"/>
  <c r="F119" i="2"/>
  <c r="F118" i="2"/>
  <c r="F117" i="2"/>
  <c r="F116" i="2"/>
  <c r="F115" i="2"/>
  <c r="F114" i="2"/>
  <c r="F113" i="2"/>
  <c r="F112" i="2"/>
  <c r="F111" i="2"/>
  <c r="F110" i="2"/>
  <c r="F109" i="2"/>
  <c r="F108" i="2"/>
  <c r="F107" i="2"/>
  <c r="F106" i="2"/>
  <c r="F105" i="2"/>
  <c r="F104" i="2"/>
  <c r="F103" i="2"/>
  <c r="F102" i="2"/>
  <c r="F101" i="2"/>
  <c r="F100" i="2"/>
  <c r="F99" i="2"/>
  <c r="F98" i="2"/>
  <c r="F97" i="2"/>
  <c r="F96" i="2"/>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4" i="2"/>
  <c r="F13" i="2"/>
  <c r="F12" i="2"/>
  <c r="F11" i="2"/>
  <c r="F10" i="2"/>
  <c r="F9" i="2"/>
  <c r="F8" i="2"/>
  <c r="F7" i="2"/>
  <c r="F6" i="2"/>
  <c r="F5" i="2"/>
  <c r="I63" i="4" l="1"/>
  <c r="K61" i="13"/>
  <c r="J34" i="4"/>
  <c r="J39" i="13" l="1"/>
  <c r="L39" i="13" s="1"/>
  <c r="H40" i="4"/>
  <c r="J40" i="4" s="1"/>
  <c r="H53" i="4"/>
  <c r="J53" i="4" s="1"/>
  <c r="J52" i="13"/>
  <c r="L52" i="13" s="1"/>
  <c r="J20" i="13"/>
  <c r="L20" i="13" s="1"/>
  <c r="H21" i="4"/>
  <c r="J21" i="4" s="1"/>
  <c r="H54" i="4"/>
  <c r="J54" i="4" s="1"/>
  <c r="J53" i="13"/>
  <c r="L53" i="13" s="1"/>
  <c r="J16" i="13"/>
  <c r="L16" i="13" s="1"/>
  <c r="H17" i="4"/>
  <c r="J17" i="4" s="1"/>
  <c r="J25" i="13"/>
  <c r="L25" i="13" s="1"/>
  <c r="H26" i="4"/>
  <c r="J26" i="4" s="1"/>
  <c r="J49" i="13"/>
  <c r="L49" i="13" s="1"/>
  <c r="H50" i="4"/>
  <c r="J50" i="4" s="1"/>
  <c r="J24" i="13"/>
  <c r="L24" i="13" s="1"/>
  <c r="H25" i="4"/>
  <c r="J25" i="4" s="1"/>
  <c r="J18" i="13"/>
  <c r="L18" i="13" s="1"/>
  <c r="H19" i="4"/>
  <c r="J19" i="4" s="1"/>
  <c r="H22" i="4"/>
  <c r="J22" i="4" s="1"/>
  <c r="J21" i="13"/>
  <c r="L21" i="13" s="1"/>
  <c r="H36" i="4"/>
  <c r="J36" i="4" s="1"/>
  <c r="J35" i="13"/>
  <c r="L35" i="13" s="1"/>
  <c r="H29" i="4"/>
  <c r="J29" i="4" s="1"/>
  <c r="J28" i="13"/>
  <c r="L28" i="13" s="1"/>
  <c r="H45" i="4"/>
  <c r="J45" i="4" s="1"/>
  <c r="J44" i="13"/>
  <c r="L44" i="13" s="1"/>
  <c r="H13" i="4"/>
  <c r="J13" i="4" s="1"/>
  <c r="J12" i="13"/>
  <c r="L12" i="13" s="1"/>
  <c r="H43" i="4"/>
  <c r="J43" i="4" s="1"/>
  <c r="J42" i="13"/>
  <c r="L42" i="13" s="1"/>
  <c r="J30" i="13"/>
  <c r="L30" i="13" s="1"/>
  <c r="H31" i="4"/>
  <c r="J31" i="4" s="1"/>
  <c r="J3" i="13"/>
  <c r="L3" i="13" s="1"/>
  <c r="H3" i="4"/>
  <c r="J3" i="4" s="1"/>
  <c r="J8" i="4"/>
  <c r="J11" i="13"/>
  <c r="L11" i="13" s="1"/>
  <c r="H12" i="4"/>
  <c r="J12" i="4" s="1"/>
  <c r="J27" i="4"/>
  <c r="J38" i="13"/>
  <c r="L38" i="13" s="1"/>
  <c r="H39" i="4"/>
  <c r="J39" i="4" s="1"/>
  <c r="J29" i="13"/>
  <c r="L29" i="13" s="1"/>
  <c r="H30" i="4"/>
  <c r="J30" i="4" s="1"/>
  <c r="H55" i="4"/>
  <c r="J55" i="4" s="1"/>
  <c r="J54" i="13"/>
  <c r="L54" i="13" s="1"/>
  <c r="J34" i="13"/>
  <c r="L34" i="13" s="1"/>
  <c r="H35" i="4"/>
  <c r="J35" i="4" s="1"/>
  <c r="J57" i="13"/>
  <c r="L57" i="13" s="1"/>
  <c r="H58" i="4"/>
  <c r="J58" i="4" s="1"/>
  <c r="H15" i="4"/>
  <c r="J15" i="4" s="1"/>
  <c r="J14" i="13"/>
  <c r="L14" i="13" s="1"/>
  <c r="J47" i="13"/>
  <c r="L47" i="13" s="1"/>
  <c r="H48" i="4"/>
  <c r="J48" i="4" s="1"/>
  <c r="H49" i="4"/>
  <c r="J49" i="4" s="1"/>
  <c r="J48" i="13"/>
  <c r="L48" i="13" s="1"/>
  <c r="H57" i="4"/>
  <c r="J57" i="4" s="1"/>
  <c r="J56" i="13"/>
  <c r="L56" i="13" s="1"/>
  <c r="J32" i="13"/>
  <c r="L32" i="13" s="1"/>
  <c r="H33" i="4"/>
  <c r="J33" i="4" s="1"/>
  <c r="J50" i="13"/>
  <c r="L50" i="13" s="1"/>
  <c r="H51" i="4"/>
  <c r="J51" i="4" s="1"/>
  <c r="J2" i="13"/>
  <c r="H2" i="4"/>
  <c r="J44" i="4"/>
  <c r="J23" i="4"/>
  <c r="J5" i="4"/>
  <c r="J24" i="4"/>
  <c r="J38" i="4"/>
  <c r="J14" i="4"/>
  <c r="J37" i="4"/>
  <c r="H63" i="4" l="1"/>
  <c r="J2" i="4"/>
  <c r="J63" i="4" s="1"/>
  <c r="J61" i="13"/>
  <c r="L2" i="13"/>
  <c r="L61" i="13" s="1"/>
</calcChain>
</file>

<file path=xl/sharedStrings.xml><?xml version="1.0" encoding="utf-8"?>
<sst xmlns="http://schemas.openxmlformats.org/spreadsheetml/2006/main" count="20440" uniqueCount="4319">
  <si>
    <t>Processo</t>
  </si>
  <si>
    <t>Descrição</t>
  </si>
  <si>
    <t>Natureza de despesa</t>
  </si>
  <si>
    <t>AEO</t>
  </si>
  <si>
    <t>Nome AEO</t>
  </si>
  <si>
    <t>Valor</t>
  </si>
  <si>
    <t>Pré-Empenhos</t>
  </si>
  <si>
    <t>Área de Execução Orçamentária (Centro de Custo)</t>
  </si>
  <si>
    <t>A0</t>
  </si>
  <si>
    <t>PROPES - PRÓ-REITORIA DE PESQUISA / CEM</t>
  </si>
  <si>
    <t>B0</t>
  </si>
  <si>
    <t>GABINETE REITORIA</t>
  </si>
  <si>
    <t>B1</t>
  </si>
  <si>
    <t>AUDIN - AUDITORIA INTERNA</t>
  </si>
  <si>
    <t>A1</t>
  </si>
  <si>
    <t>NÚCLEOS ESTRATÉGICOS</t>
  </si>
  <si>
    <t>B3</t>
  </si>
  <si>
    <t>PF - PROCURADORIA FEDERAL</t>
  </si>
  <si>
    <t>C0</t>
  </si>
  <si>
    <t>SG - SECRETARIA GERAL</t>
  </si>
  <si>
    <t>D0</t>
  </si>
  <si>
    <t>ACI - ASSESSORIA DE COMUNICAÇÃO E IMPRENSA</t>
  </si>
  <si>
    <t>E5</t>
  </si>
  <si>
    <t>PU - BUFFET * D.U.C</t>
  </si>
  <si>
    <t>D2</t>
  </si>
  <si>
    <t>ACI - SERVIÇOS GRÁFICOS * D.U.C</t>
  </si>
  <si>
    <t>D3</t>
  </si>
  <si>
    <t>ACI - SERVIÇOS DE TRADUÇÃO * D.U.C</t>
  </si>
  <si>
    <t>E0</t>
  </si>
  <si>
    <t>PU - PREFEITURA UNIVERSITÁRIA</t>
  </si>
  <si>
    <t>E1</t>
  </si>
  <si>
    <t>PU - MATERIAL DE EXPEDIENTE * D.U.C</t>
  </si>
  <si>
    <t>E4</t>
  </si>
  <si>
    <t>PU - LOCAÇÃO DE VEÍCULOS * D.U.C</t>
  </si>
  <si>
    <t>F0</t>
  </si>
  <si>
    <t>CECS - CENTRO DE ENG., MODELAGEM E CIÊNCIAS SOCIAIS APLICADAS</t>
  </si>
  <si>
    <t>F7</t>
  </si>
  <si>
    <t>CECS - COMPRAS COMPARTILHADAS</t>
  </si>
  <si>
    <t>G0</t>
  </si>
  <si>
    <t>CMCC - CENTRO DE MATEMÁTICA, COMPUTAÇÃO E COGNIÇÃO</t>
  </si>
  <si>
    <t>G7</t>
  </si>
  <si>
    <t>CMCC - COMPRAS COMPARTILHADAS</t>
  </si>
  <si>
    <t>H0</t>
  </si>
  <si>
    <t>CCNH - CENTRO DE CIÊNCIAS NATURAIS E HUMANAS</t>
  </si>
  <si>
    <t>H7</t>
  </si>
  <si>
    <t>CCNH - COMPRAS COMPARTILHADAS</t>
  </si>
  <si>
    <t>I0</t>
  </si>
  <si>
    <t>PROGRAD - PRÓ-REITORIA DE GRADUAÇÃO</t>
  </si>
  <si>
    <t>J0</t>
  </si>
  <si>
    <t>PROEC - PRÓ-REITORIA DE EXTENSÃO E CULTURA</t>
  </si>
  <si>
    <t>J1</t>
  </si>
  <si>
    <t>EDITORA DA UFABC</t>
  </si>
  <si>
    <t>J2</t>
  </si>
  <si>
    <t>PROEC - REALIZAÇÃO DE EVENTOS * D.U.C</t>
  </si>
  <si>
    <t>K0</t>
  </si>
  <si>
    <t>PROAD - PRÓ-REITORIA DE ADMINISTRAÇÃO</t>
  </si>
  <si>
    <t>K1</t>
  </si>
  <si>
    <t>PROAD - PASSAGENS * D.U.C</t>
  </si>
  <si>
    <t>L0</t>
  </si>
  <si>
    <t>PROPLADI - PRÓ-REITORIA DE PLAN. E DESENV. INSTITUCIONAL</t>
  </si>
  <si>
    <t>M1</t>
  </si>
  <si>
    <t>PROAP - PRÓ-REITORIA DE POLÍTICAS AFIRMATIVAS</t>
  </si>
  <si>
    <t>M0</t>
  </si>
  <si>
    <t>PROAP - PNAES</t>
  </si>
  <si>
    <t>N0</t>
  </si>
  <si>
    <t>ARI - ASSESSORIA DE RELAÇÕES INTERNACIONAIS</t>
  </si>
  <si>
    <t>P0</t>
  </si>
  <si>
    <t>PROPG - PRÓ-REITORIA DE PÓS-GRADUAÇÃO</t>
  </si>
  <si>
    <t>Q0</t>
  </si>
  <si>
    <t>BIBLIOTECA</t>
  </si>
  <si>
    <t>R0</t>
  </si>
  <si>
    <t>NTI - NÚCLEO DE TECNOLOGIA DA INFORMAÇÃO</t>
  </si>
  <si>
    <t>R2</t>
  </si>
  <si>
    <t>NTI - SUPRIMENTO DE INFORMÁTICA * D.U.C</t>
  </si>
  <si>
    <t>S0</t>
  </si>
  <si>
    <t>SUPERINTENDÊNCIA DE OBRAS</t>
  </si>
  <si>
    <t>T0</t>
  </si>
  <si>
    <t>U0</t>
  </si>
  <si>
    <t>AGÊNCIA DE INOVAÇÃO</t>
  </si>
  <si>
    <t>V4</t>
  </si>
  <si>
    <t>SUGEPE - CAPACITAÇÃO</t>
  </si>
  <si>
    <t>V0</t>
  </si>
  <si>
    <t>SUGEPE - SUPERINTENDÊNCIA DE GESTÃO DE PESSOAS</t>
  </si>
  <si>
    <t>V1</t>
  </si>
  <si>
    <t>SUGEPE-FOLHA - PASEP + AUX. MORADIA</t>
  </si>
  <si>
    <t>V2</t>
  </si>
  <si>
    <t>SUGEPE - CONTRATAÇÃO DE ESTAGIÁRIOS * D.U.C</t>
  </si>
  <si>
    <t>B4</t>
  </si>
  <si>
    <t>Projetos TRANSVERSAIS</t>
  </si>
  <si>
    <t>Z0</t>
  </si>
  <si>
    <t>RESERVA DE CONTINGÊNCIA</t>
  </si>
  <si>
    <t>TOTAL</t>
  </si>
  <si>
    <t>LOA 2023 UFABC - RECURSOS PRÓPRIOS</t>
  </si>
  <si>
    <t>SUBTOTAL LOA 2023 UFABC</t>
  </si>
  <si>
    <t>Distr. Inicial recurso LOA UFABC 2023  (75,9%)</t>
  </si>
  <si>
    <t>Distr. Inicial recurso LOA MEC 2023 - a receber -
(24,1%)</t>
  </si>
  <si>
    <t>Recursos Pré-empenhados</t>
  </si>
  <si>
    <t>Recursos Empenhados</t>
  </si>
  <si>
    <t>Data Emissão</t>
  </si>
  <si>
    <t>PI</t>
  </si>
  <si>
    <t>N</t>
  </si>
  <si>
    <t>170573</t>
  </si>
  <si>
    <t>PTRES</t>
  </si>
  <si>
    <t>FONTE de RECURSOS(1050 RECURSOS PRÓPRIOS; Demais Fontes - TESOURO)</t>
  </si>
  <si>
    <t>1001</t>
  </si>
  <si>
    <t>1000</t>
  </si>
  <si>
    <t>0181</t>
  </si>
  <si>
    <t>09HB</t>
  </si>
  <si>
    <t>20TP</t>
  </si>
  <si>
    <t>212B</t>
  </si>
  <si>
    <t>00S6</t>
  </si>
  <si>
    <t>2004</t>
  </si>
  <si>
    <t>CUSTEIO</t>
  </si>
  <si>
    <t>INVESTIMENTO</t>
  </si>
  <si>
    <t>FOLHA DE PESSOAL</t>
  </si>
  <si>
    <t>PTRES da folha de pagamento</t>
  </si>
  <si>
    <t>170576</t>
  </si>
  <si>
    <t>170575</t>
  </si>
  <si>
    <t>170579</t>
  </si>
  <si>
    <t>170580</t>
  </si>
  <si>
    <t>215371</t>
  </si>
  <si>
    <t>215372</t>
  </si>
  <si>
    <t>215373</t>
  </si>
  <si>
    <t>215374</t>
  </si>
  <si>
    <t>PTRES FOLHA?</t>
  </si>
  <si>
    <t>3 ou 4</t>
  </si>
  <si>
    <t>Custeio ou Investimento</t>
  </si>
  <si>
    <t>3</t>
  </si>
  <si>
    <t>4</t>
  </si>
  <si>
    <t>COLAR VALOR</t>
  </si>
  <si>
    <t>COLAR PI e separar colunas AEO</t>
  </si>
  <si>
    <t>E2</t>
  </si>
  <si>
    <t>R1</t>
  </si>
  <si>
    <t>NTI - EQUIPAMENTO DE INFORMÁTICA * D.U.C</t>
  </si>
  <si>
    <t>E3</t>
  </si>
  <si>
    <t>PU - MOBILIÁRIOS * D.U.C</t>
  </si>
  <si>
    <t>PU - INFRAESTRUTURA PREDIAL * D.U.C</t>
  </si>
  <si>
    <t>Nota de Empenho</t>
  </si>
  <si>
    <t>Favorecido</t>
  </si>
  <si>
    <t>Ação Orçamentária</t>
  </si>
  <si>
    <t>Plano Orçamentário</t>
  </si>
  <si>
    <t>Descrição PO</t>
  </si>
  <si>
    <t>UG EXECUTORA</t>
  </si>
  <si>
    <t>DESCRIÇÃO UG</t>
  </si>
  <si>
    <t>Resultado Primário</t>
  </si>
  <si>
    <t>2</t>
  </si>
  <si>
    <t>EMPENHOS A LIQUIDAR</t>
  </si>
  <si>
    <t>EMPENHOS LIQUIDADOS A PAGAR</t>
  </si>
  <si>
    <t>EMPENHOS PAGOS</t>
  </si>
  <si>
    <t>Dia Emissão</t>
  </si>
  <si>
    <t>COLAR "DATA EMISSÃO" ATÉ "RESULTADO PRIMÁRIO LEI"</t>
  </si>
  <si>
    <t>Unidade Orçamentária</t>
  </si>
  <si>
    <t>DESCRIÇÃO UO DESCENTRALIZADORA</t>
  </si>
  <si>
    <t>COLAR "UNIDADE ORÇAMENTÁRIA" ATÉ "RESULTADO PRIMÁRIO LEI"</t>
  </si>
  <si>
    <t>RP NAO PROCESSADOS A LIQUIDAR</t>
  </si>
  <si>
    <t>RP NAO PROCESSADOS LIQUIDADOS A PAGAR</t>
  </si>
  <si>
    <t>RP NAO PROCESSADOS PAGO</t>
  </si>
  <si>
    <t>F9</t>
  </si>
  <si>
    <t>A8</t>
  </si>
  <si>
    <t>S1</t>
  </si>
  <si>
    <t>J8</t>
  </si>
  <si>
    <t>CECS - TRI</t>
  </si>
  <si>
    <t>CMCC - TRI</t>
  </si>
  <si>
    <t>CCNH - TRI</t>
  </si>
  <si>
    <t>F8</t>
  </si>
  <si>
    <t>G8</t>
  </si>
  <si>
    <t>H8</t>
  </si>
  <si>
    <t>I8</t>
  </si>
  <si>
    <t>PROGRAD - TRI</t>
  </si>
  <si>
    <t>PROEC - TRI</t>
  </si>
  <si>
    <t>M8</t>
  </si>
  <si>
    <t>PROAP - TRI</t>
  </si>
  <si>
    <t>P8</t>
  </si>
  <si>
    <t>PROPG - TRI</t>
  </si>
  <si>
    <t>PROPES - TRI</t>
  </si>
  <si>
    <t>CECS - CONVÊNIOS/PARCERIAS</t>
  </si>
  <si>
    <t>S2</t>
  </si>
  <si>
    <t>SPO - OBRAS SANTO ANDRÉ</t>
  </si>
  <si>
    <t>SPO - OBRAS SÃO BERNARDO DO CAMPO</t>
  </si>
  <si>
    <t>6</t>
  </si>
  <si>
    <t>9</t>
  </si>
  <si>
    <t>7</t>
  </si>
  <si>
    <t>Transferido/diminuído</t>
  </si>
  <si>
    <t>Recebido</t>
  </si>
  <si>
    <t>Status do Lançamento</t>
  </si>
  <si>
    <t>DATA (dia/mês)</t>
  </si>
  <si>
    <t>DE (ÁREA / ORIGEM)</t>
  </si>
  <si>
    <t>PARA (ÁREA / DESTINO)</t>
  </si>
  <si>
    <t>JUSTIFICATIVA</t>
  </si>
  <si>
    <t>VALOR</t>
  </si>
  <si>
    <t>CRÉDITO DISPONÍVEL</t>
  </si>
  <si>
    <t>NETEL - NÚCLEO EDUCACIONAL DE TECNOLOGIAS E LÍNGUAS</t>
  </si>
  <si>
    <t>SPO - SUPERINTENDÊNCIA DE OBRAS</t>
  </si>
  <si>
    <t>VALOR NOTA DE EMPENHO</t>
  </si>
  <si>
    <t>RP NAO PROCESSADOS - VALOR INSCRITO (Total)</t>
  </si>
  <si>
    <t>PI (2)</t>
  </si>
  <si>
    <t>SUBAÇÃO</t>
  </si>
  <si>
    <t>Nome SUBAÇÃO</t>
  </si>
  <si>
    <t>ADM0</t>
  </si>
  <si>
    <t>ALG0</t>
  </si>
  <si>
    <t>ÁGUA E ESGOTO / ENERGIA ELÉTRICA / GÁS</t>
  </si>
  <si>
    <t>ASS0</t>
  </si>
  <si>
    <t>AUXILIO MORADIA / AUXILIO CRECHE / AUXILIO TRANSPORTE / BOLSA PERMANENCIA / BOLSA AUXILIO ALIMENTACAO AOS ESTUDANTES DE GRADUACAO / MONITORIA DE AÇÕES AFIRMATIVAS</t>
  </si>
  <si>
    <t>ASS1</t>
  </si>
  <si>
    <t>ASS2</t>
  </si>
  <si>
    <t>ASS3</t>
  </si>
  <si>
    <t>ASS4</t>
  </si>
  <si>
    <t>ASS5</t>
  </si>
  <si>
    <t>SUBSIDIO PARA PAGAMENTO DE REFEICOES NO RESTAURANTE UNIVERSITARIO PARA ALUNOS DA GRADUACAO /  SUBSIDIO DE ALIMENTACAO NO RU PÓS / SUBSIDIO DE ALIMENTACAO NO RU ESPECIALIZAÇÃO</t>
  </si>
  <si>
    <t>AUX0</t>
  </si>
  <si>
    <t>AUX1</t>
  </si>
  <si>
    <t>BIB0</t>
  </si>
  <si>
    <t>LIVROS / ASSINATURA DE JORNAIS E REVISTAS / PERIÓDICOS / BASES ACADÊMICAS/ENCADERNAÇÃO E REENCADERNAÇÃO DE LIVROS DO ACERVO</t>
  </si>
  <si>
    <t>CAP0</t>
  </si>
  <si>
    <t>CURSO EXTERNO / INSCRICOES PARA CURSO / CURSOS IN COMPANY</t>
  </si>
  <si>
    <t>CNC0</t>
  </si>
  <si>
    <t>FOLHA DE PAGAMENTO (ENCARGOS DE CURSO E CONCURSO)</t>
  </si>
  <si>
    <t>EQP0</t>
  </si>
  <si>
    <t>MOBILIÁRIO / LINHA BRANCA / QUADROS DE AVISO / DISPLAYS / VENTILADORES / BEBEDOUROS / EQUIPAMENTO DE SOM / PROJETORES / CORTINAS E PERSIANAS/DRONER</t>
  </si>
  <si>
    <t>EQP1</t>
  </si>
  <si>
    <t>AQUISICAO POR IMPORTACAO / EQUIPAMENTOS NOVOS / MANUTENÇÃO DE EQUIPAMENTOS LABORATORIAIS</t>
  </si>
  <si>
    <t>EVT0</t>
  </si>
  <si>
    <t>BUFFET / ESTANDES / AQUISICAO DE PLACAS COMEMORATIVAS E AFINS / SERVIÇOS DE SOM, IMAGEM E PALCO / SERVIÇOS DE LAVANDERIA EVENTOS / SERVIÇOS DE TRADUÇÃO</t>
  </si>
  <si>
    <t>FPG0</t>
  </si>
  <si>
    <t>FOLHA DE PAGAMENTO / CONTRIBUICAO PARA O PSS / SUBSTITUICOES / INSS PATRONAL / PASEP</t>
  </si>
  <si>
    <t>FPG1</t>
  </si>
  <si>
    <t>FOLHA DE PAGAMENTO - ESTAGIÁRIOS</t>
  </si>
  <si>
    <t>INT0</t>
  </si>
  <si>
    <t>LPZ0</t>
  </si>
  <si>
    <t>MAT0</t>
  </si>
  <si>
    <t>MAT1</t>
  </si>
  <si>
    <t>MAT2</t>
  </si>
  <si>
    <t>MAT3</t>
  </si>
  <si>
    <t>MAT4</t>
  </si>
  <si>
    <t>MAT5</t>
  </si>
  <si>
    <t>MNT0</t>
  </si>
  <si>
    <t>OBS0</t>
  </si>
  <si>
    <t>OBS1</t>
  </si>
  <si>
    <t>REC0</t>
  </si>
  <si>
    <t>PORTARIA / RECEPÇÃO / ZELADORIA</t>
  </si>
  <si>
    <t>SEG0</t>
  </si>
  <si>
    <t>SISTEMA DE SEGURANÇA / VIGILÂNCIA</t>
  </si>
  <si>
    <t>TIC0</t>
  </si>
  <si>
    <t>TELEFONIA / TI</t>
  </si>
  <si>
    <t>TRB0</t>
  </si>
  <si>
    <t xml:space="preserve">OBRIGAÇÕES TRIBUTÁRIAS / SEGURO COLETIVO PARA ALUNOS / SEGURO ESTAGIÁRIOS / SEGURO CARROS OFICIAIS / SEGURO PREDIAL / IMPORTAÇÃO (TAXAS/SEGURO) </t>
  </si>
  <si>
    <t>TRP0</t>
  </si>
  <si>
    <t>MOTORISTA / PNEUS FROTA OFICIAL / ABASTECIMENTO FROTA OFICIAL / TRANSPORTE EVENTUAL / TRANSPORTE INTERCAMPUS / IMPORTAÇÃO (fretes e transportes) / PEDÁGIO</t>
  </si>
  <si>
    <t>TRP1</t>
  </si>
  <si>
    <t>PASSAGENS NACIONAIS / DIÁRIAS NACIONAIS / REEMBOLSO DE PASSAGENS TERRESTRES</t>
  </si>
  <si>
    <t>CNV0</t>
  </si>
  <si>
    <t>BOLSA CONVENIOS / PARCERIAS ACIC / FUNDAÇÃO DE APOIO</t>
  </si>
  <si>
    <t>FPG2</t>
  </si>
  <si>
    <t xml:space="preserve">AUXILIO FUNERAL / CONTRATACAO POR TEMPO DETERMINADO / BENEF.ASSIST. DO SERVIDOR E DO MILITAR / AUXILIO-ALIMENTACAO / AUXILIO-TRANSPORTE / INDENIZACOES E RESTITUICOES / DESPESAS DE EXERCICIOS ANTERIORES </t>
  </si>
  <si>
    <t>INT1</t>
  </si>
  <si>
    <t>BOLSAS CURSOS DE LÍNGUAS NETEL/BOLSA DE MOBILIDADE DE ESTUDANTES ESTRANGEIROS / BOLSA DE MOBILIDADE DE ESTUDANTES DA UFABC NO EXTERIOR</t>
  </si>
  <si>
    <t>SUBAÇÕES UFABC</t>
  </si>
  <si>
    <t>Descrição SUBAÇÃO</t>
  </si>
  <si>
    <t>COLAR PI e separar colunas SUBAÇÃO / AEO</t>
  </si>
  <si>
    <t>CUSTEIO ou INVESTIMENTO?</t>
  </si>
  <si>
    <t>LOA 2023 UFABC - Fonte TESOURO RP2</t>
  </si>
  <si>
    <t>G9</t>
  </si>
  <si>
    <t>CMCC - CONVÊNIOS/PARCERIAS</t>
  </si>
  <si>
    <t>H9</t>
  </si>
  <si>
    <t>CCNH - CONVÊNIOS/PARCERIAS</t>
  </si>
  <si>
    <t>E0 -&gt; PU - PREFEITURA UNIVERSITÁRIA</t>
  </si>
  <si>
    <t>Z0 -&gt; RESERVA DE CONTINGÊNCIA</t>
  </si>
  <si>
    <t>A0 -&gt; PROPES - PRÓ-REITORIA DE PESQUISA / CEM</t>
  </si>
  <si>
    <t>A1 -&gt; NÚCLEOS ESTRATÉGICOS</t>
  </si>
  <si>
    <t>A8 -&gt; PROPES - TRI</t>
  </si>
  <si>
    <t>B0 -&gt; GABINETE REITORIA</t>
  </si>
  <si>
    <t>B1 -&gt; AUDIN - AUDITORIA INTERNA</t>
  </si>
  <si>
    <t>B3 -&gt; PF - PROCURADORIA FEDERAL</t>
  </si>
  <si>
    <t>B4 -&gt; Projetos TRANSVERSAIS</t>
  </si>
  <si>
    <t>C0 -&gt; SG - SECRETARIA GERAL</t>
  </si>
  <si>
    <t>D0 -&gt; ACI - ASSESSORIA DE COMUNICAÇÃO E IMPRENSA</t>
  </si>
  <si>
    <t>D2 -&gt; ACI - SERVIÇOS GRÁFICOS * D.U.C</t>
  </si>
  <si>
    <t>D3 -&gt; ACI - SERVIÇOS DE TRADUÇÃO * D.U.C</t>
  </si>
  <si>
    <t>E1 -&gt; PU - MATERIAL DE EXPEDIENTE * D.U.C</t>
  </si>
  <si>
    <t>E2 -&gt; PU - MOBILIÁRIOS * D.U.C</t>
  </si>
  <si>
    <t>E3 -&gt; PU - INFRAESTRUTURA PREDIAL * D.U.C</t>
  </si>
  <si>
    <t>E4 -&gt; PU - LOCAÇÃO DE VEÍCULOS * D.U.C</t>
  </si>
  <si>
    <t>E5 -&gt; PU - BUFFET * D.U.C</t>
  </si>
  <si>
    <t>F0 -&gt; CECS - CENTRO DE ENG., MODELAGEM E CIÊNCIAS SOCIAIS APLICADAS</t>
  </si>
  <si>
    <t>F7 -&gt; CECS - COMPRAS COMPARTILHADAS</t>
  </si>
  <si>
    <t>F8 -&gt; CECS - TRI</t>
  </si>
  <si>
    <t>F9 -&gt; CECS - CONVÊNIOS/PARCERIAS</t>
  </si>
  <si>
    <t>G0 -&gt; CMCC - CENTRO DE MATEMÁTICA, COMPUTAÇÃO E COGNIÇÃO</t>
  </si>
  <si>
    <t>G7 -&gt; CMCC - COMPRAS COMPARTILHADAS</t>
  </si>
  <si>
    <t>G8 -&gt; CMCC - TRI</t>
  </si>
  <si>
    <t>G9 -&gt; CMCC - CONVÊNIOS/PARCERIAS</t>
  </si>
  <si>
    <t>H0 -&gt; CCNH - CENTRO DE CIÊNCIAS NATURAIS E HUMANAS</t>
  </si>
  <si>
    <t>H7 -&gt; CCNH - COMPRAS COMPARTILHADAS</t>
  </si>
  <si>
    <t>H8 -&gt; CCNH - TRI</t>
  </si>
  <si>
    <t>H9 -&gt; CCNH - CONVÊNIOS/PARCERIAS</t>
  </si>
  <si>
    <t>I0 -&gt; PROGRAD - PRÓ-REITORIA DE GRADUAÇÃO</t>
  </si>
  <si>
    <t>I8 -&gt; PROGRAD - TRI</t>
  </si>
  <si>
    <t>J0 -&gt; PROEC - PRÓ-REITORIA DE EXTENSÃO E CULTURA</t>
  </si>
  <si>
    <t>J1 -&gt; EDITORA DA UFABC</t>
  </si>
  <si>
    <t>J2 -&gt; PROEC - REALIZAÇÃO DE EVENTOS * D.U.C</t>
  </si>
  <si>
    <t>J8 -&gt; PROEC - TRI</t>
  </si>
  <si>
    <t>K0 -&gt; PROAD - PRÓ-REITORIA DE ADMINISTRAÇÃO</t>
  </si>
  <si>
    <t>K1 -&gt; PROAD - PASSAGENS * D.U.C</t>
  </si>
  <si>
    <t>L0 -&gt; PROPLADI - PRÓ-REITORIA DE PLAN. E DESENV. INSTITUCIONAL</t>
  </si>
  <si>
    <t>M0 -&gt; PROAP - PNAES</t>
  </si>
  <si>
    <t>M1 -&gt; PROAP - PRÓ-REITORIA DE POLÍTICAS AFIRMATIVAS</t>
  </si>
  <si>
    <t>M8 -&gt; PROAP - TRI</t>
  </si>
  <si>
    <t>N0 -&gt; ARI - ASSESSORIA DE RELAÇÕES INTERNACIONAIS</t>
  </si>
  <si>
    <t>P0 -&gt; PROPG - PRÓ-REITORIA DE PÓS-GRADUAÇÃO</t>
  </si>
  <si>
    <t>P8 -&gt; PROPG - TRI</t>
  </si>
  <si>
    <t>Q0 -&gt; BIBLIOTECA</t>
  </si>
  <si>
    <t>R0 -&gt; NTI - NÚCLEO DE TECNOLOGIA DA INFORMAÇÃO</t>
  </si>
  <si>
    <t>R1 -&gt; NTI - EQUIPAMENTO DE INFORMÁTICA * D.U.C</t>
  </si>
  <si>
    <t>R2 -&gt; NTI - SUPRIMENTO DE INFORMÁTICA * D.U.C</t>
  </si>
  <si>
    <t>S0 -&gt; SPO - SUPERINTENDÊNCIA DE OBRAS</t>
  </si>
  <si>
    <t>S1 -&gt; SPO - OBRAS SANTO ANDRÉ</t>
  </si>
  <si>
    <t>S2 -&gt; SPO - OBRAS SÃO BERNARDO DO CAMPO</t>
  </si>
  <si>
    <t>T0 -&gt; NETEL - NÚCLEO EDUCACIONAL DE TECNOLOGIAS E LÍNGUAS</t>
  </si>
  <si>
    <t>U0 -&gt; AGÊNCIA DE INOVAÇÃO</t>
  </si>
  <si>
    <t>V0 -&gt; SUGEPE - SUPERINTENDÊNCIA DE GESTÃO DE PESSOAS</t>
  </si>
  <si>
    <t>V1 -&gt; SUGEPE-FOLHA - PASEP + AUX. MORADIA</t>
  </si>
  <si>
    <t>V2 -&gt; SUGEPE - CONTRATAÇÃO DE ESTAGIÁRIOS * D.U.C</t>
  </si>
  <si>
    <t>V4 -&gt; SUGEPE - CAPACITAÇÃO</t>
  </si>
  <si>
    <t>Natureza da Despesa Detalhada</t>
  </si>
  <si>
    <t>Descrição NDD</t>
  </si>
  <si>
    <t>COLAR "DATA EMISSÃO" ATÉ "NDD" e SEPARAR DOIS 1ºs DÍGITOS NDD</t>
  </si>
  <si>
    <t>Descrição Nota de Empenho</t>
  </si>
  <si>
    <t>Resultado Primário (6 = Emendas Parlamentares)</t>
  </si>
  <si>
    <t>PROPG</t>
  </si>
  <si>
    <t>PROEC</t>
  </si>
  <si>
    <t>PROGRAD</t>
  </si>
  <si>
    <t>PROPES</t>
  </si>
  <si>
    <t>REITORIA</t>
  </si>
  <si>
    <t>B8</t>
  </si>
  <si>
    <t>CMCC</t>
  </si>
  <si>
    <t>CECS</t>
  </si>
  <si>
    <t>CCNH</t>
  </si>
  <si>
    <t>Para verificar o saldo atual, utilizar a planilha de consulta execução, aba "1. Resumo de Custeio"</t>
  </si>
  <si>
    <t>* O saldo acumulado reflete os créditos orçamentários distribuidos (não o saldo atual "distribuido - executado")</t>
  </si>
  <si>
    <t>Obs.: Os créditos devem ser utilizados prioritariamente na modalidade CUSTEIO</t>
  </si>
  <si>
    <t>Total</t>
  </si>
  <si>
    <t>Saldo Acumulado (TRI )
Res Consuni 159</t>
  </si>
  <si>
    <t>Destinação do Crédito</t>
  </si>
  <si>
    <t>Assunto</t>
  </si>
  <si>
    <t>Data da distribuição</t>
  </si>
  <si>
    <t>GABINETE REITORIA - TRI</t>
  </si>
  <si>
    <t>B8 -&gt; GABINETE REITORIA - TRI</t>
  </si>
  <si>
    <t>FONTE (1050 RECURSOS PRÓPRIOS)</t>
  </si>
  <si>
    <t>Plano Interno</t>
  </si>
  <si>
    <t>COLAR VALORES</t>
  </si>
  <si>
    <t>COLAR "DATA EMISSÃO" ATÉ "PTRES"</t>
  </si>
  <si>
    <t>COLAR VALORES, COPIANDO COLUNA POR COLUNA</t>
  </si>
  <si>
    <t>COLAR "UNIDADE ORÇAMENTÁRIA" ATÉ "NDD"</t>
  </si>
  <si>
    <t>U8</t>
  </si>
  <si>
    <t>Data</t>
  </si>
  <si>
    <t>UTILIZAÇÃO</t>
  </si>
  <si>
    <t>8</t>
  </si>
  <si>
    <t>COM0</t>
  </si>
  <si>
    <t>LOA 2024 CUSTEIO</t>
  </si>
  <si>
    <t>AÇÕES CUSTEIO</t>
  </si>
  <si>
    <t>B/A</t>
  </si>
  <si>
    <t>C/B</t>
  </si>
  <si>
    <t>C/A</t>
  </si>
  <si>
    <t>FONTE/ORIGEM dos recursos CUSTEIO</t>
  </si>
  <si>
    <t>00PW (anuidades nacionais)</t>
  </si>
  <si>
    <t>20GK TOTAL</t>
  </si>
  <si>
    <t>LOA 2023 MEC - Recomposição orçamento das IFES (mês de abril)</t>
  </si>
  <si>
    <t>20GK (despesas acadêmicas)</t>
  </si>
  <si>
    <t>SUBTOTAL RECOMPOSIÇÃO ORÇAMENTÁRIA MEC</t>
  </si>
  <si>
    <t>20RK - Tesouro</t>
  </si>
  <si>
    <t>20RK -    Fonte 1050</t>
  </si>
  <si>
    <t>20RK - PASEP</t>
  </si>
  <si>
    <t>216H (auxílio moradia)</t>
  </si>
  <si>
    <t>4002 (PNAES)</t>
  </si>
  <si>
    <t>4572 (Capacitação)</t>
  </si>
  <si>
    <t>LOA 2024 INVESTIMENTO</t>
  </si>
  <si>
    <t>AÇÕES INVESTIMENTO</t>
  </si>
  <si>
    <t>FONTE/ORIGEM dos recursos INVESTIMENTO</t>
  </si>
  <si>
    <t>NETEL</t>
  </si>
  <si>
    <t>B6</t>
  </si>
  <si>
    <t>Projetos específicos emendas palamentares</t>
  </si>
  <si>
    <t>Recebido (transferências de outras AEO + TRI)</t>
  </si>
  <si>
    <t>Transferido/saídas</t>
  </si>
  <si>
    <t>AEOs</t>
  </si>
  <si>
    <t>ACESSIBILIDADE</t>
  </si>
  <si>
    <t>ACE0</t>
  </si>
  <si>
    <t>AUXÍLIO ACESSIBILIDADE/CONTRATAÇÃO INTÉRPRETES DE LIBRAS</t>
  </si>
  <si>
    <t>ADMINISTRAÇÃO GERAL</t>
  </si>
  <si>
    <t>SUPRIMENTOS DE FUNDOS / PUBLICAÇÕES LEGAIS / ANUIDADES /ANOTAÇÃO DE RESPONSABILIDADE TÉCNICA/PROPRIEDADE INTELECTUAL  / CORREIOS / EXAMES PERIODICOS / AGENCIAMENTO DE TRANSPORTE INTERNACIONAL DE CARGAS/ DESEMBARAÇO ADUANEIRO / LAUDOS INSALUBRIDADE / CONSULTORIA</t>
  </si>
  <si>
    <t>ÁGUA / LUZ / GÁS (CONCESSIONÁRIAS)</t>
  </si>
  <si>
    <t>ASSISTÊNCIA - SOCIAIS</t>
  </si>
  <si>
    <t>ASSISTÊNCIA - PESQUISA</t>
  </si>
  <si>
    <t>BOLSAS DE INICIACAO CIENTIFICA / AUXILIO PARA EVENTOS ESTUDANTIS PESQUISA / AUXILIO PARA PARTICIPAÇÃO DE DOCENTES EM EVENTOS DE DIVULGAÇÃO CIENTIFICA E TECNOLÓGICA</t>
  </si>
  <si>
    <t>ASSISTÊNCIA - EXTENSÃO</t>
  </si>
  <si>
    <t xml:space="preserve">BOLSAS DE EXTENSAO / TAXA DE INSCRICAO DE EVENTOS / AUXILIO PARA EVENTO </t>
  </si>
  <si>
    <t>ASSISTÊNCIA - GRADUAÇÃO</t>
  </si>
  <si>
    <t>MONITORIA ACADEMICA DA GRADUACAO / MONITORIA SEMIPRESENCIAL / AUXILIO PARA EVENTOS ESTUDANTIS / AUXILIO PARA ATIVIDADE EXTRASSALA / AUXILIO ACESSIBILIDADE / MONITORIA INCLUSIVA</t>
  </si>
  <si>
    <t>ASSISTÊNCIA - PÓS-GRADUAÇÃO</t>
  </si>
  <si>
    <t>BOLSAS DE MESTRADO E DOUTORADO / PARTICIPACAO EM EVENTO CIENTIFICO / IMPRESSAO E POSTAGEM DE DISSERTACOES DE MESTRADO / IMPRESSAO E POSTAGEM DE TESES DE DOUTORADO</t>
  </si>
  <si>
    <t>ASSISTÊNCIA - RU</t>
  </si>
  <si>
    <t>POLÍTICA PERMANÊNCIA PÓS-GRADUAÇÃO</t>
  </si>
  <si>
    <t>ASS6</t>
  </si>
  <si>
    <t>AUXÍLIO DISCENTES</t>
  </si>
  <si>
    <t>AUXÍLIO DOCENTE E SERVIDORES</t>
  </si>
  <si>
    <t>ACERVO BIBLIOGRÁFICO</t>
  </si>
  <si>
    <t>CAPACITAÇÃO</t>
  </si>
  <si>
    <t>CURSOS E CONCURSOS</t>
  </si>
  <si>
    <t>CONVÊNIOS</t>
  </si>
  <si>
    <t>COMUNICAÇÃO E DIVULGAÇÃO INSTITUCIONAL</t>
  </si>
  <si>
    <t>ASSESSORIA PARA DIVULGAÇÃO CIENTÍFICA/BANCO DE IMAGENS /CONFECÇÃO DE BANNERS E FAIXAS/MAILING, CLIPPING/MONITORAMENTO DE REDES SOCIAIS/ Serviço de mensagens automatizadas para aplicativos/SERVIÇOS GRÁFICOS - IMPRESSÃO OFFSET.</t>
  </si>
  <si>
    <t>EQUIPAMENTOS - ÁREAS COMUNS</t>
  </si>
  <si>
    <t>EQUIPAMENTOS LABORATÓRIOS</t>
  </si>
  <si>
    <t>EVENTOS INSTITUCIONAIS</t>
  </si>
  <si>
    <t>FOLHA DE PAGAMENTO - GERAL</t>
  </si>
  <si>
    <t>FOLHA DE PAGAMENTO - BENEFÍCIOS</t>
  </si>
  <si>
    <t>INTERNACIONALIZAÇÃO</t>
  </si>
  <si>
    <t>INTERNACIONALIZAÇÃO - BOLSAS</t>
  </si>
  <si>
    <t>LIMPEZA E COPEIRAGEM</t>
  </si>
  <si>
    <t>LIMPEZA / COPEIRAGEM / COLETA DE LIXO INFECTANTE /MATERIAIS DE LIMPEZA (PAPEL TOALHA, HIGIÊNICO) / COPA (AÇUCAR, CAFÉ, COPOS)/BOMBONAS RESÍDUOS QUÍMICOS</t>
  </si>
  <si>
    <t>MATERIAIS DIDÁTICOS E SERVIÇOS - GRADUAÇÃO</t>
  </si>
  <si>
    <t>SERVICO DE ENCADERNACAO / VIDRARIAS / MATERIAL DE CONSUMO / RACAO PARA ANIMAIS / REVISTAS E JORNAIS PARA USO DIDÁTICO/ REAGENTES QUIMICOS / MATERIAIS DIVERSOS DE LABORATORIO/MANUTENÇÃO DE EQUIPAMENTOS</t>
  </si>
  <si>
    <t>MATERIAIS DIDÁTICOS E SERVIÇOS - PÓS-GRADUAÇÃO</t>
  </si>
  <si>
    <t>MATERIAIS DIDÁTICOS E SERVIÇOS - PESQUISA</t>
  </si>
  <si>
    <t>SERVICO DE ENCADERNACAO / VIDRARIAS / MATERIAL DE CONSUMO / RACAO PARA ANIMAIS / REVISTAS E JORNAIS PARA USO DIDÁTICO/ REAGENTES QUIMICOS / MATERIAIS DIVERSOS DE LABORATORIO / MATERIAIS PESQUISA NÚCLEOS ESTRATÉGICOS / EPIS PARA BIOTÉRIOS/MANUTENÇÃO DE EQUIPAMENTOS</t>
  </si>
  <si>
    <t>MATERIAIS DIDÁTICOS E SERVIÇOS - EXTENSÃO</t>
  </si>
  <si>
    <t>SERVICO DE ENCADERNACAO /MATERIAL DE CONSUMO / MATERIAL PARA ATIVIDADES CULTURAIS E DE EXTENSÃO / CORAL</t>
  </si>
  <si>
    <t>MATERIAIS DIDÁTICOS E SERVIÇOS - EDITORA</t>
  </si>
  <si>
    <t>LOCAÇÃO DE ESPAÇO EM ESTANDE COLETIVO/MATERIAL DE CONSUMO/MATERIAL PARA ATIVIDADES DA EDITORA/ REGISTRO ISBN/SERVICO DE ENCADERNACAO</t>
  </si>
  <si>
    <t>MATERIAIS DE CONSUMO NÃO ACADÊMICOS</t>
  </si>
  <si>
    <t>ALMOXARIFADO VIRTUAL/ CARIMBOS/ INSUMOS IMPRESSORA PLOTTER E IMPRESSORA 3D/MATERIAL DE SAÚDE (Ex. PROAP, DSQV, EPI) / MATERIAL DE EXPEDIENTE /MATERIAL ESPORTIVO /TINTAS</t>
  </si>
  <si>
    <t>MANUTENÇÃO</t>
  </si>
  <si>
    <t>GERENCIAMENTO ALMOXARIFADO / AR CONDICIONADO / COMBATE INCÊNDIO / CORTINAS / ELEVADORES / GERADORES DE ENERGIA / HIDRÁULICA / IMÓVEIS / INSTALAÇÕES ELÉTRICAS  / JARDINAGEM / MANUTENÇÃO PREDIAL / DESINSETIZAÇÃO / CHAVEIRO / INVENTÁRIO PATRIMONIAL/EQUIPAMENTOS ACADEMIA</t>
  </si>
  <si>
    <t>OBRAS E INSTALAÇÕES - CONSTRUÇÕES</t>
  </si>
  <si>
    <t>SERVICOS TECNICOS EM ENGENHARIA /EXECUCAO DAS OBRAS / ELABORACAO DOS ESTUDOS PRELIMINARES, PROJETOS BASICOS E EXECUTIVOS / CONSTRUCAO / GERENCIAMENTO DE OBRAS</t>
  </si>
  <si>
    <t>OBRAS E INSTALAÇÕES - MELHORIAS E REFORMAS</t>
  </si>
  <si>
    <t>REFORMA E ADEQUACAO</t>
  </si>
  <si>
    <t>RECEPÇÃO, PORTARIA E ZELADORIA</t>
  </si>
  <si>
    <t>SEGURANÇA E VIGILÂNCIA</t>
  </si>
  <si>
    <t>TECNOLOGIA DA INFORMAÇÃO E COMUNICAÇÃO</t>
  </si>
  <si>
    <t>OBRIGAÇÕES TRIBUTÁRIAS E SERVIÇOS FINANCEIROS</t>
  </si>
  <si>
    <t>TRANSPORTE / LOCOMOÇÃO</t>
  </si>
  <si>
    <t>DIÁRIAS / PASSAGENS</t>
  </si>
  <si>
    <t>*novos</t>
  </si>
  <si>
    <t>Distr. Atualizada recurso LOA UFABC 2024</t>
  </si>
  <si>
    <t>Crédito Disponível recurso LOA UFABC 2024</t>
  </si>
  <si>
    <t xml:space="preserve">Distribuição INICIAL 2024 LOA </t>
  </si>
  <si>
    <t>DIARIAS INTERNACIONAIS / PASSAGENS AEREAS INTERNACIONAIS / AUXILIO PARA EVENTOS INTERNACIONAIS / INSCRICAO PARA  EVENTOS INTERNACIONAIS / ANUIDADES ARI / ENCARGO DE CURSOS E CONCURSOS ARI / CURSOS DE LINGUAS NETEL</t>
  </si>
  <si>
    <t>AGÊNCIA DE INOVAÇÃO - TRI</t>
  </si>
  <si>
    <t xml:space="preserve"> </t>
  </si>
  <si>
    <t>Conta Corrente</t>
  </si>
  <si>
    <t>PROCV(X1480;'2.0 emp a liq (rpnp) e emp liq '!$Q$5:$S$579;2;FALSO)</t>
  </si>
  <si>
    <t>vira rpp</t>
  </si>
  <si>
    <t>vira rpnp ao final do ano</t>
  </si>
  <si>
    <t>RP  PROCESSADOS A PAGAR</t>
  </si>
  <si>
    <t>RP  PROCESSADOS PAGO</t>
  </si>
  <si>
    <t>RP  PROCESSADOS - VALOR INSCRITO (Total)</t>
  </si>
  <si>
    <t>LOA 2025 CUSTEIO</t>
  </si>
  <si>
    <t>LOA 2025 INVESTIMENTO</t>
  </si>
  <si>
    <t>LOA 2024 UFABC - Fonte TESOURO RP 2 PNAES</t>
  </si>
  <si>
    <t>LOA 2024 UFABC - Fonte TESOURO RP 2 PASEP +  Auxílio Moradia</t>
  </si>
  <si>
    <t>LOA 2024 UFABC - Fonte TESOURO RP2 (demais rubricas)</t>
  </si>
  <si>
    <t>LOA 2024 UFABC - RECURSOS PRÓPRIOS</t>
  </si>
  <si>
    <t>LOA 2024 UFABC - EMENDAS PARLAMENTARES INDIVIDUAIS</t>
  </si>
  <si>
    <t>SUBTOTAL LOA 2024 UFABC</t>
  </si>
  <si>
    <t>LOA 2024 MEC - Recomposição orçamento das IFES (mês de abril)</t>
  </si>
  <si>
    <t>LOA 2024 MEC - Recomposição orçamento das IFES (mês de dezembro)</t>
  </si>
  <si>
    <t>PLOA (A)</t>
  </si>
  <si>
    <t>AUTÓGRAFO CONGRESSO (B)</t>
  </si>
  <si>
    <t>(B) /(A)</t>
  </si>
  <si>
    <t>00OU (anuidades internacionais)</t>
  </si>
  <si>
    <t>20GK (emendas RP6 -  impositivas)</t>
  </si>
  <si>
    <t>20RK TOTAL (ação guarda-chuva)</t>
  </si>
  <si>
    <t>20RK (emendas RP6 -  impositivas)</t>
  </si>
  <si>
    <t>21GS (Internacionalização)</t>
  </si>
  <si>
    <t>TOTAL CUSTEIO</t>
  </si>
  <si>
    <t>15R3 (Obras expansão)</t>
  </si>
  <si>
    <t>20GK (emenda discricionária RP2)</t>
  </si>
  <si>
    <t xml:space="preserve">Distribuição 2024 LOA 100% </t>
  </si>
  <si>
    <t>PROPOSTA DISTRIBUIÇÃO LOA 2025</t>
  </si>
  <si>
    <t>Obs. Bira</t>
  </si>
  <si>
    <t>Proposta  distribuição 2025 Daniel</t>
  </si>
  <si>
    <t>Obs. Daniel</t>
  </si>
  <si>
    <t>LIQUIDAÇÃO 2024</t>
  </si>
  <si>
    <t>RAP 2024 P/2025</t>
  </si>
  <si>
    <t>Aproxima da liquidação.</t>
  </si>
  <si>
    <t>SIG</t>
  </si>
  <si>
    <t>Gasto extra com PDI e atualização de materiais institucionais</t>
  </si>
  <si>
    <t>Sem contrato vigente</t>
  </si>
  <si>
    <t>RAP</t>
  </si>
  <si>
    <t>E6</t>
  </si>
  <si>
    <t>PU - PASSAGENS * D.U.C</t>
  </si>
  <si>
    <t>NÃO EXISTE MAIS A AEO, PASSOU PARA E6 - PU</t>
  </si>
  <si>
    <t>Carimbado</t>
  </si>
  <si>
    <t>Reduz conforme combinado em dez/24</t>
  </si>
  <si>
    <t>Dividido com DUC R1</t>
  </si>
  <si>
    <t>NTI - TI   D.U.C.</t>
  </si>
  <si>
    <t>ANO PASSADO, SÓ FOI DISTRIBUÍDO PARA R0 E R2</t>
  </si>
  <si>
    <t>NTI - SEGURANÇA DA INFORMAÇÃO * D.U.C</t>
  </si>
  <si>
    <t>CARIMBADO</t>
  </si>
  <si>
    <t>TED IVAN VALENTE PARA UNIFESP</t>
  </si>
  <si>
    <t>PLOA:</t>
  </si>
  <si>
    <t>E6 -&gt; PROAD - PASSAGENS * D.U.C</t>
  </si>
  <si>
    <t>NTI - DESPESAS APENAS DO NTI (CUSTEIO/INVESTIMENTO)</t>
  </si>
  <si>
    <t>NTI - TIC   D.U.C. (CUTEIO/INVESTIMENTO)</t>
  </si>
  <si>
    <t>NTI - SEGURANÇA DA INFORMAÇÃO - D.U.C. E NTI (INCLUSIVE) (CUSTEIO/INVESTIMENTO)</t>
  </si>
  <si>
    <t>UFABC</t>
  </si>
  <si>
    <t>Saldo Acumulado (Distribuição de Saldos Remanescentes de Projetos)
NOVA RESOLUÇÃO</t>
  </si>
  <si>
    <t>DISTRIBUIÇÃO TRI UFABC (NOVA RESOLUÇÃO)</t>
  </si>
  <si>
    <t>COD.</t>
  </si>
  <si>
    <t xml:space="preserve">Distribuição INICIAL 2026 LOA UFABC </t>
  </si>
  <si>
    <t>Distr.  Atualizada recurso LOA UFABC 2026</t>
  </si>
  <si>
    <t xml:space="preserve">Crédito Disponível recurso LOA UFABC 2026  </t>
  </si>
  <si>
    <t>Projetos Esp. Emendas Parlamentares</t>
  </si>
  <si>
    <t>W0</t>
  </si>
  <si>
    <t>30.01.2026</t>
  </si>
  <si>
    <t>23006.021971/2024-14</t>
  </si>
  <si>
    <t>SALDO</t>
  </si>
  <si>
    <t>10.02.2026</t>
  </si>
  <si>
    <t>23006.017852/2025-48</t>
  </si>
  <si>
    <t>Dra. Fernanda Graziella Cardoso (CECS)</t>
  </si>
  <si>
    <t>Prof. Dr.Wagner Rodrigo de Souza (CCNH)</t>
  </si>
  <si>
    <t>25.02.2026</t>
  </si>
  <si>
    <t>23006.003784/2024-59</t>
  </si>
  <si>
    <t>Dr. Klaus Frey (CECS)</t>
  </si>
  <si>
    <t>W0 -&gt; EDITORA DA UFABC</t>
  </si>
  <si>
    <t>ÁREA DE EXECUÇÃO ORÇAMENTÁRIA</t>
  </si>
  <si>
    <t>DISTRIBUIÇÃO INICIAL DE CUSTERIO 2026 (R$) (após recomposição)</t>
  </si>
  <si>
    <t>CUSTEIO UFABC</t>
  </si>
  <si>
    <t>ACI</t>
  </si>
  <si>
    <t>ACI - D.U.C. - SERVIÇOS DE TRADUÇÃO</t>
  </si>
  <si>
    <t>ACI - D.U.C. - SERVIÇOS GRÁFICOS</t>
  </si>
  <si>
    <t>ARI</t>
  </si>
  <si>
    <t>AUDIN</t>
  </si>
  <si>
    <t>PU - D.U.C. - SERVIÇOS DE BUFFET</t>
  </si>
  <si>
    <t>GABINETE DA REITORIA - TRI</t>
  </si>
  <si>
    <t>NTI</t>
  </si>
  <si>
    <t>NTI - TIC   D.U.C. (CUSTEIO/INVESTIMENTO)</t>
  </si>
  <si>
    <t>NTI - SEGURANÇA DA INFORMAÇÃO - D.U.C.</t>
  </si>
  <si>
    <t>PROAD</t>
  </si>
  <si>
    <t>PU - D.U.C. - PASSAGENS AÉREAS</t>
  </si>
  <si>
    <t>PROAP - AÇÕES E PROJETOS PNAES</t>
  </si>
  <si>
    <t>PROAP - DEMAIS AÇÕES/SERVIÇOS</t>
  </si>
  <si>
    <t>PROCURADORIA FEDERAL</t>
  </si>
  <si>
    <t>PROEC - D.U.C. - REALIZAÇÃO DE EVENTOS</t>
  </si>
  <si>
    <t>EDITORA</t>
  </si>
  <si>
    <t>PROJETOS TRANSVERSAIS</t>
  </si>
  <si>
    <t>PROPLADI</t>
  </si>
  <si>
    <t>PU - D.U.C. - INFRAESTRUTURA PREDIAL</t>
  </si>
  <si>
    <t>PU - D.U.C. - LOCAÇÃO DE VEÍCULO</t>
  </si>
  <si>
    <t>PU - D.U.C. - MATERIAL DE EXPEDIENTE</t>
  </si>
  <si>
    <t>SECRETARIA GERAL</t>
  </si>
  <si>
    <t>SPO/OBRA SÃO BERNARDO</t>
  </si>
  <si>
    <t>SPO</t>
  </si>
  <si>
    <t>SUGEPE</t>
  </si>
  <si>
    <t>SUGEPE - D.U.C - CAPACITAÇÃO</t>
  </si>
  <si>
    <t>SUGEPE - D.U.C - ESTAGIÁRIOS</t>
  </si>
  <si>
    <t>SUGEPE - passagens para concursos</t>
  </si>
  <si>
    <t>SUGEPE-FOLHA</t>
  </si>
  <si>
    <t>Projetos Específicos de Emendas Parlamentares</t>
  </si>
  <si>
    <t>Reserva de Contingência</t>
  </si>
  <si>
    <t>V3</t>
  </si>
  <si>
    <t xml:space="preserve">SUGEPE - REALIZAÇÃO DE CONCURSOS </t>
  </si>
  <si>
    <t>03.03.2026</t>
  </si>
  <si>
    <t>23006.004078/2025-13</t>
  </si>
  <si>
    <t>Prof. Gustavo Sousa Pavani (CMCC)</t>
  </si>
  <si>
    <t>23006.004677/2025-29</t>
  </si>
  <si>
    <t xml:space="preserve">Prof. Thiago Fonseca Morello Ramalho da Silva </t>
  </si>
  <si>
    <t>05.03.2026</t>
  </si>
  <si>
    <t>23006.010234/2023-13</t>
  </si>
  <si>
    <t>Professora Anne Cristine Chinellato (CECS)</t>
  </si>
  <si>
    <t>11.03.2026</t>
  </si>
  <si>
    <t>23006.024232/2024-84</t>
  </si>
  <si>
    <t>professora Ahda Pionkoski Grilo Pavani (CECS)</t>
  </si>
  <si>
    <t>M</t>
  </si>
  <si>
    <t>G19</t>
  </si>
  <si>
    <t>G20</t>
  </si>
  <si>
    <t>G23</t>
  </si>
  <si>
    <t>N19</t>
  </si>
  <si>
    <t>N21</t>
  </si>
  <si>
    <t>G21</t>
  </si>
  <si>
    <t>T19</t>
  </si>
  <si>
    <t>U19</t>
  </si>
  <si>
    <t>G01</t>
  </si>
  <si>
    <t>O19</t>
  </si>
  <si>
    <t>N01</t>
  </si>
  <si>
    <t>O</t>
  </si>
  <si>
    <t>N20</t>
  </si>
  <si>
    <t>V</t>
  </si>
  <si>
    <t>N22</t>
  </si>
  <si>
    <t>12/01/2026</t>
  </si>
  <si>
    <t>23006.020094/2023-83</t>
  </si>
  <si>
    <t>154503263522026NE400019</t>
  </si>
  <si>
    <t>PAGAMENTOS REFERENTES AO EDITAL Nº3/2023 - PROAP - (23006.012634/2023-55). PROGRAMA DE AUXILIO MONITORIA INCLUSIVA</t>
  </si>
  <si>
    <t>FUNDACAO UNIVERSIDADE FEDERAL DO ABC</t>
  </si>
  <si>
    <t>4002</t>
  </si>
  <si>
    <t>0001</t>
  </si>
  <si>
    <t>PROGRAMA INCLUIR - ACESSIBILIDADE NA EDUCACAO SUPERIOR</t>
  </si>
  <si>
    <t>154503</t>
  </si>
  <si>
    <t>1000000000</t>
  </si>
  <si>
    <t>231251</t>
  </si>
  <si>
    <t>33901801</t>
  </si>
  <si>
    <t>BOLSAS DE ESTUDO NO PAIS</t>
  </si>
  <si>
    <t>2026NE40001901</t>
  </si>
  <si>
    <t>19/02/2026</t>
  </si>
  <si>
    <t>154503263522026NE400050</t>
  </si>
  <si>
    <t>PAGAMENTOS REFERENTES AO EDITAL Nº3/2023 - PROAP - (23006.012634/2023-55). PROGRAMA DE AUXILIO MONITORIA INCLUSIVA 2023</t>
  </si>
  <si>
    <t>0003</t>
  </si>
  <si>
    <t>PNAES - AUXILIO FINANCEIRO A ESTUDANTE</t>
  </si>
  <si>
    <t>231256</t>
  </si>
  <si>
    <t>2026NE40005001</t>
  </si>
  <si>
    <t>10/02/2026</t>
  </si>
  <si>
    <t>23006.027260/2025-34</t>
  </si>
  <si>
    <t>154503263522026NE400047</t>
  </si>
  <si>
    <t>EDITAL 07/2025 - PESQUISANDO DESDE O PRIMEIRO DIA ACOES AFIRMATIVAS (PDPD-AF)</t>
  </si>
  <si>
    <t>2026NE40004701</t>
  </si>
  <si>
    <t>05/02/2026</t>
  </si>
  <si>
    <t>23006.027124/2023-82</t>
  </si>
  <si>
    <t>154503263522026NE500005</t>
  </si>
  <si>
    <t>PAGAMENTOS REFERENTES AO EDITAL Nº7/2023 - PROAP - (23006.018604/2023-52). PROGRAMA DE AUXILIO ACESSIBILIDADE UFABC.</t>
  </si>
  <si>
    <t>33901804</t>
  </si>
  <si>
    <t>AUXILIOS PARA DESENV. DE ESTUDOS E PESQUISAS</t>
  </si>
  <si>
    <t>2026NE50000504</t>
  </si>
  <si>
    <t>23006.011260/2025-12</t>
  </si>
  <si>
    <t>154503263522026NE400021</t>
  </si>
  <si>
    <t>PAGAMENTOS REFERENTES AO EDITAL Nº 01/2025   PROAP (23006.005226/2025-17) - PROGRAMA DE APOIO A ESTUDANTE DE GRADUACAO - MODALIDADE AUXILIO CRECHE</t>
  </si>
  <si>
    <t>2026NE40002101</t>
  </si>
  <si>
    <t>23006.011262/2025-10</t>
  </si>
  <si>
    <t>154503263522026NE400022</t>
  </si>
  <si>
    <t>PAGAMENTOS REFERENTES AO EDITAL Nº 01/2025   PROAP (23006.005226/2025-17) - PROGRAMA DE APOIO A ESTUDANTE DE GRADUACAO - MODALIDADE AUXILIO MORADIA</t>
  </si>
  <si>
    <t>2026NE40002201</t>
  </si>
  <si>
    <t>23006.011264/2025-09</t>
  </si>
  <si>
    <t>154503263522026NE400020</t>
  </si>
  <si>
    <t>PAGAMENTOS REFERENTES AO EDITAL Nº 01/2025   PROAP (23006.005226/2025-17) - PROGRAMA DE APOIO A ESTUDANTE DE GRADUACAO - MODALIDADE AUXILIO PERMANENCIA</t>
  </si>
  <si>
    <t>2026NE40002001</t>
  </si>
  <si>
    <t>26/03/2026</t>
  </si>
  <si>
    <t>23006.011256/2025-54</t>
  </si>
  <si>
    <t>154503263522026NE450002</t>
  </si>
  <si>
    <t>PAGAMENTOS REFERENTES AO EDITAL Nº 01/2025   PROAP (23006.005226/2025-17) - PROGRAMA DE APOIO A ESTUDANTE DE GRADUACAO - MODALIDADE AUXILIO ALIMENTACAO.</t>
  </si>
  <si>
    <t>REAL FOOD ALIMENTACAO LTDA</t>
  </si>
  <si>
    <t>33903941</t>
  </si>
  <si>
    <t>FORNECIMENTO DE ALIMENTACAO</t>
  </si>
  <si>
    <t>2026NE45000241</t>
  </si>
  <si>
    <t>154503263522026NE450003</t>
  </si>
  <si>
    <t>2026NE45000341</t>
  </si>
  <si>
    <t>154503263522026NE450004</t>
  </si>
  <si>
    <t>2026NE45000441</t>
  </si>
  <si>
    <t>154503263522026NE450005</t>
  </si>
  <si>
    <t>2026NE45000541</t>
  </si>
  <si>
    <t>154503263522026NE450006</t>
  </si>
  <si>
    <t>2026NE45000641</t>
  </si>
  <si>
    <t>154503263522026NE450007</t>
  </si>
  <si>
    <t>2026NE45000741</t>
  </si>
  <si>
    <t>09/01/2026</t>
  </si>
  <si>
    <t>23006.002518/2025-90</t>
  </si>
  <si>
    <t>154503263522026NE400004</t>
  </si>
  <si>
    <t>PAGAMENTO DE BOLSISTA PARA ATUACAO NA MODALIDADE DE BOLSA DE TREINAMENTO E APOIO TECNICO EM PESQUISA (TATP), DESTINADO AO PREENCHIMENTO DE VAGA PARA ATENDIMENTO AOS BIOTERIOS/SA - ED. 01/2025.</t>
  </si>
  <si>
    <t>20RK</t>
  </si>
  <si>
    <t>0000</t>
  </si>
  <si>
    <t>FUNCIONAMENTO DE INSTITUICOES FEDERAIS DE ENSINO SUPERIOR</t>
  </si>
  <si>
    <t>231247</t>
  </si>
  <si>
    <t>2026NE40000401</t>
  </si>
  <si>
    <t>23006.002520/2025-69</t>
  </si>
  <si>
    <t>154503263522026NE400003</t>
  </si>
  <si>
    <t>PAGAMENTO DE BOLSISTA PARA ATUACAO NA MODALIDADE DE BOLSA DE TREINAMENTO E APOIO TECNICO EM PESQUISA (TATP), DESTINADO AO PREENCHIMENTO DE VAGA PARA ATENDIMENTO DA CENTRAL COMPUTACIONAL MULTIUSUARIO DA PROPES/UFABC - ED. 02/2025</t>
  </si>
  <si>
    <t>2026NE40000301</t>
  </si>
  <si>
    <t>23006.002804/2025-55</t>
  </si>
  <si>
    <t>154503263522026NE400008</t>
  </si>
  <si>
    <t>PAGAMENTO DE BOLSISTAS PARA ATUACAO NA MODALIDADE DE BOLSA DE TREINAMENTO E APOIO TECNICO EM PESQUISA (TATP), DESTINADO AO PREENCHIMENTO DE VAGAS PARA ATENDIMENTO DA CENTRAL MULTIUSUARIO DE BIODIVERSIDADE E CONSERVACAO DA PROPES/UFABC - ED. 04/2025</t>
  </si>
  <si>
    <t>2026NE40000801</t>
  </si>
  <si>
    <t>23006.026886/2025-23</t>
  </si>
  <si>
    <t>154503263522026NE400013</t>
  </si>
  <si>
    <t>PAGAMENTO DE BOLSISTA PARA ATUACAO NA MODALIDADE DE BOLSA DE TREINAMENTO E APOIO TECNICO EM PESQUISA (TATP), DESTINADO AO PREENCHIMENTO DE VAGA PARA ATENDIMENTO AOS BIOTERIOS - ED. 16/2025.</t>
  </si>
  <si>
    <t>20GK</t>
  </si>
  <si>
    <t>FOMENTO AS ACOES DE GRADUACAO, POS-GRADUACAO, ENSINO, PESQUISA E EXTENSAO - DESPESAS DIVERSAS</t>
  </si>
  <si>
    <t>231246</t>
  </si>
  <si>
    <t>2026NE40001301</t>
  </si>
  <si>
    <t>23006.027086/2025-20</t>
  </si>
  <si>
    <t>154503263522026NE400012</t>
  </si>
  <si>
    <t>EDITAL 06/2025 DE INICIACAO CIENTIFICA DA PROPES/DAPIC - BOLSAS PESQUISANDO DESDE O PRIMEIRO DIA (PDPD).</t>
  </si>
  <si>
    <t>2026NE40001201</t>
  </si>
  <si>
    <t>154503263522026NE400039</t>
  </si>
  <si>
    <t>PAGAMENTO DE BOLSISTA PARA ATUACAO NA MODALIDADE DE BOLSA DE TREINAMENTO E APOIO TECNICO EM PESQUISA (TATP), DESTINADO AO PREENCHIMENTO DE VAGA PARA ATENDIMENTO AOS BIOTERIOS/SA - ED. 01/2025</t>
  </si>
  <si>
    <t>CONCESSAO DE BOLSAS DE PESQUISA, EXTENSAO E MONITORIA AOS ESTUDANTES</t>
  </si>
  <si>
    <t>231250</t>
  </si>
  <si>
    <t>2026NE40003901</t>
  </si>
  <si>
    <t>154503263522026NE400030</t>
  </si>
  <si>
    <t>2026NE40003001</t>
  </si>
  <si>
    <t>154503263522026NE400036</t>
  </si>
  <si>
    <t>PAGAMENTO DE BOLSISTAS PARA ATUACAO NA MODALIDADE DE BOLSA DE TREINAMENTO E APOIO TECNICO EM PESQUISA (TATP), DESTINADO AO PREENCHIMENTO DE VAGAS PARA ATENDIMENTO DA CENTRAL MULTIUSUARIO DE BIODIVERSIDADE E CONSERVACAO DA PROPES/UFABC - ED. 04/2025.</t>
  </si>
  <si>
    <t>2026NE40003601</t>
  </si>
  <si>
    <t>154503263522026NE400032</t>
  </si>
  <si>
    <t>PAGAMENTO DE BOLSISTA PARA ATUACAO NA MODALIDADE DE BOLSA DE TREINAMENTO E APOIO TECNICO EM PESQUISA (TATP), DESTINADO AO PREENCHIMENTO DE VAGA PARA ATENDIMENTO AOS BIOTERIOS - ED. 16/2025</t>
  </si>
  <si>
    <t>2026NE40003201</t>
  </si>
  <si>
    <t>154503263522026NE400031</t>
  </si>
  <si>
    <t>EDITAL 06/2025 DE INICIACAO CIENTIFICA DA PROPES/DAPIC - BOLSAS PESQUISANDO DESDE O PRIMEIRO DIA PDPD</t>
  </si>
  <si>
    <t>2026NE40003101</t>
  </si>
  <si>
    <t>27/02/2026</t>
  </si>
  <si>
    <t>23006.004714/2026-80</t>
  </si>
  <si>
    <t>154503263522026NE400051</t>
  </si>
  <si>
    <t>PAGAMENTO DE BOLSISTA PARA ATUACAO NA MODALIDADE DE BOLSA DE TREINAMENTO E APOIO TECNICO EM PESQUISA (TATP), DESTINADO AO PREENCHIMENTO DE VAGA PARA ATENDIMENTO DA CENTRAL MULTIUSUARIO DE BIODIVERSIDADE E CONSERVACAO DA PROPES/UFABC - ED. 01/2026.</t>
  </si>
  <si>
    <t>2026NE40005101</t>
  </si>
  <si>
    <t>25/03/2026</t>
  </si>
  <si>
    <t>154503263522026NE400057</t>
  </si>
  <si>
    <t>2026NE40005701</t>
  </si>
  <si>
    <t>154503263522026NE400056</t>
  </si>
  <si>
    <t>2026NE40005601</t>
  </si>
  <si>
    <t>23006.002808/2025-33</t>
  </si>
  <si>
    <t>154503263522026NE400002</t>
  </si>
  <si>
    <t>PAGAMENTO DE BOLSISTAS PARA ATUACAO NA MODALIDADE DE BOLSA DE TREINAMENTO E APOIO TECNICO EM PESQUISA (TATP), DESTINADO AO PREENCHIMENTO DE VAGAS PARA ATENDIMENTO AOS NUCLEOS ESTRATEGICOS DE PESQUISA DA UFABC. - ED. 06/2025.</t>
  </si>
  <si>
    <t>2026NE40000201</t>
  </si>
  <si>
    <t>154503263522026NE400037</t>
  </si>
  <si>
    <t>2026NE40003701</t>
  </si>
  <si>
    <t>23006.004430/2026-93</t>
  </si>
  <si>
    <t>154503263522026NE400052</t>
  </si>
  <si>
    <t>PAGAMENTO DE BOLSISTAS PARA ATUACAO NA MODALIDADE DE BOLSA DE TREINAMENTO E APOIO TECNICO EM PESQUISA (TATP), DESTINADO AO PREENCHIMENTO DE VAGAS PARA ATENDIMENTO AOS NUCLEOS ESTRATEGICOS DE PESQUISA DA UFABC. - ED. 02/2026.</t>
  </si>
  <si>
    <t>2026NE40005201</t>
  </si>
  <si>
    <t>13/01/2026</t>
  </si>
  <si>
    <t>23006.027262/2025-23</t>
  </si>
  <si>
    <t>154503263522026NE400023</t>
  </si>
  <si>
    <t>EDITAL 08/2025 - PESQUISANDO DESDE O PRIMEIRO DIA INICIACAO TECNOLOGICA E EM INOVACAO (PDPD-ITI)</t>
  </si>
  <si>
    <t>2026NE40002301</t>
  </si>
  <si>
    <t>154503263522026NE400044</t>
  </si>
  <si>
    <t>EDITAL 08/2025 - PESQUISANDO DESDE O PRIMEIRO DIA INICIACAO TECNOLOGICA E EM INOVACAO (PDPD-ITI).</t>
  </si>
  <si>
    <t>2026NE40004401</t>
  </si>
  <si>
    <t>23006.020340/2025-69</t>
  </si>
  <si>
    <t>154503263522026NE400014</t>
  </si>
  <si>
    <t>EDITAL 01/2025 - PROGRAMA DE INICIACAO CIENTIFICA - PIC</t>
  </si>
  <si>
    <t>2026NE40001401</t>
  </si>
  <si>
    <t>23006.020343/2025-01</t>
  </si>
  <si>
    <t>154503263522026NE400017</t>
  </si>
  <si>
    <t>EDITAL 02/2025 - PROGRAMA DE INICIACAO CIENTIFICA - PIC - ENSINO MEDIO (EM).</t>
  </si>
  <si>
    <t>2026NE40001701</t>
  </si>
  <si>
    <t>154503263522026NE400033</t>
  </si>
  <si>
    <t>2026NE40003301</t>
  </si>
  <si>
    <t>154503263522026NE400034</t>
  </si>
  <si>
    <t>2026NE40003401</t>
  </si>
  <si>
    <t>23006.033228/2025-98</t>
  </si>
  <si>
    <t>154503263522026NE400018</t>
  </si>
  <si>
    <t>CONCESSAO DE BOLSAS PARA A ACAO ESCOLA PREPARATORIA - GESTORES - EDITAL Nº 139/2025 - PROEC.</t>
  </si>
  <si>
    <t>2026NE40001801</t>
  </si>
  <si>
    <t>09/02/2026</t>
  </si>
  <si>
    <t>154503263522026NE400046</t>
  </si>
  <si>
    <t>CONCESSAO DE BOLSAS PARA A ACAO ESCOLA PREPARATORIA - GESTORES - EDITAL Nº 139/2025 - PROEC</t>
  </si>
  <si>
    <t>2026NE40004601</t>
  </si>
  <si>
    <t>06/03/2026</t>
  </si>
  <si>
    <t>23006.005324/2026-27</t>
  </si>
  <si>
    <t>154503263522026NE400054</t>
  </si>
  <si>
    <t>CONCESSAO DE BOLSAS PARA A ACAO ESCOLA PREPARATORIA - INSTRUTORES - EDITAL Nº 3/2026 - PROEC.</t>
  </si>
  <si>
    <t>2026NE40005401</t>
  </si>
  <si>
    <t>05/03/2026</t>
  </si>
  <si>
    <t>23006.005357/2026-77</t>
  </si>
  <si>
    <t>154503263522026NE400053</t>
  </si>
  <si>
    <t>GESTAO DO PAGAMENTO DE BOLSAS DO PROJETO QZERO - 2026</t>
  </si>
  <si>
    <t>2026NE40005301</t>
  </si>
  <si>
    <t>13/02/2026</t>
  </si>
  <si>
    <t>23006.003980/2026-95</t>
  </si>
  <si>
    <t>154503263522026NE400049</t>
  </si>
  <si>
    <t>GESTAO DE BOLSAS - PROGRAMA DE MELHORIA DO ENSINO NA GRADUACAO - PMEG 2026</t>
  </si>
  <si>
    <t>2026NE40004901</t>
  </si>
  <si>
    <t>06/02/2026</t>
  </si>
  <si>
    <t>23006.002815/2026-16</t>
  </si>
  <si>
    <t>154503263522026NE400045</t>
  </si>
  <si>
    <t>PAGAMENTO DE BOLSAS PARA PROJETO REVISAO DE MATEMATICA.</t>
  </si>
  <si>
    <t>2026NE40004501</t>
  </si>
  <si>
    <t>23006.006624/2026-23</t>
  </si>
  <si>
    <t>154503263522026NE400064</t>
  </si>
  <si>
    <t>GESTAO DO PAGAMENTO DE BOLSAS DO PROGRAMA ESTUDANTE-CONVENIO DE GRADUACAO - PEC-G 2026.</t>
  </si>
  <si>
    <t>0004</t>
  </si>
  <si>
    <t>PROMISAES - PORTARIA MEC N. 745/2012 - AUXILIO FINANCEIRO A ESTUDANTE ESTRANGEIRO BENEFICIARIO DO PEC-G</t>
  </si>
  <si>
    <t>259340</t>
  </si>
  <si>
    <t>2026NE40006401</t>
  </si>
  <si>
    <t>23006.027292/2022-97</t>
  </si>
  <si>
    <t>154503263522026NE400009</t>
  </si>
  <si>
    <t>CONCESSAO DE BOLSAS PARA DISCENTES DA POS-GRADUACAO DA UFABC (PROPG) - MESTRADO</t>
  </si>
  <si>
    <t>2026NE40000901</t>
  </si>
  <si>
    <t>154503263522026NE400010</t>
  </si>
  <si>
    <t>CONCESSAO DE BOLSAS PARA DISCENTES DA POS-GRADUACAO DA UFABC (PROPG) - DOUTORADO</t>
  </si>
  <si>
    <t>2026NE40001001</t>
  </si>
  <si>
    <t>154503263522026NE400011</t>
  </si>
  <si>
    <t>2026NE40001101</t>
  </si>
  <si>
    <t>24/03/2026</t>
  </si>
  <si>
    <t>23006.016512/2022-57</t>
  </si>
  <si>
    <t>154503263522026NE450001</t>
  </si>
  <si>
    <t>CONCESSAO DE SUBSIDIO PARA PAGAMENTO DE REFEICOES NO RESTAURANTE UNIVERSITARIO PARA ALUNOS DA GRADUACAO DA UFABC. DECORRENTE DO PROCESSO 23006.003721/2022-31, QUE TRATA DA CONTRATACAO DE EMPRESA PARA PREPARO E FORNECIMENTO DE REFEICAO.</t>
  </si>
  <si>
    <t>0002</t>
  </si>
  <si>
    <t>PNAES - DESPESAS DIVERSAS</t>
  </si>
  <si>
    <t>231254</t>
  </si>
  <si>
    <t>2026NE45000141</t>
  </si>
  <si>
    <t>02/03/2026</t>
  </si>
  <si>
    <t xml:space="preserve"> 23006.021538/2022-1</t>
  </si>
  <si>
    <t>154503263522026NE450000</t>
  </si>
  <si>
    <t>CONCESSAO DE SUBSIDIO PARA PAGAMENTO DE REFEICOES NO RESTAURANTE UNIVERSITARIO PARA ALUNOS DA POS-GRADUACAO DA UFABC. DECORRENTE DO PROCESSO 23006.003721/2022-31, QUE TRATA DA CONTRATACAO DE EMPRESA PARA PREPARO E FORNECIMENTO DE REFEICAO.</t>
  </si>
  <si>
    <t>2026NE45000041</t>
  </si>
  <si>
    <t>16/01/2026</t>
  </si>
  <si>
    <t>23006.028194/2025-10</t>
  </si>
  <si>
    <t>154503263522026NE500003</t>
  </si>
  <si>
    <t>AUXILIO EVENTOS ESTUDANTIS DE CARATER CIENTIFICO, ACADEMICO OU TECNOLOGICO</t>
  </si>
  <si>
    <t>GIORDANO GOULART MESSINA</t>
  </si>
  <si>
    <t>2026NE50000304</t>
  </si>
  <si>
    <t>23006.030429/2025-33</t>
  </si>
  <si>
    <t>154503263522026NE500004</t>
  </si>
  <si>
    <t>JULIA DE MORAIS ALVES</t>
  </si>
  <si>
    <t>2026NE50000404</t>
  </si>
  <si>
    <t>23006.003740/2026-91</t>
  </si>
  <si>
    <t>154503263522026NE500007</t>
  </si>
  <si>
    <t>2026NE50000704</t>
  </si>
  <si>
    <t>17/03/2026</t>
  </si>
  <si>
    <t>23006.005069/2026-12</t>
  </si>
  <si>
    <t>154503263522026NE500008</t>
  </si>
  <si>
    <t>SOLICITACAO DE AUXILIO A ATIVIDADE EXTRASSALA - TRABALHO DE CAMPO DA DISCIPLINA  BIODIVERSIDADE, GEODIVERSIDADE E PAISAGEM  - PROF. CHRISTIAN RICARDO RIBEIRO.</t>
  </si>
  <si>
    <t>CHRISTIAN RICARDO RIBEIRO</t>
  </si>
  <si>
    <t>2026NE50000804</t>
  </si>
  <si>
    <t>23006.004508/2026-70</t>
  </si>
  <si>
    <t>154503263522026NE500009</t>
  </si>
  <si>
    <t>SOLICITACAO DE AUXILIO - TRABALHO DE CAMPO  OFICINA DE PLANEJAMENTO DE AREAS PERIURBANAS, INTERIORANAS E RURAIS  - PROFA. THAIS TARTALHA NASC. LOMBARDI.</t>
  </si>
  <si>
    <t>THAIS TARTALHA DO NASCIMENTO LOMBARDI</t>
  </si>
  <si>
    <t>2026NE50000904</t>
  </si>
  <si>
    <t>26/01/2026</t>
  </si>
  <si>
    <t>23006.015212/2025-01</t>
  </si>
  <si>
    <t>154503263522026NE400029</t>
  </si>
  <si>
    <t>GESTAO DE BOLSAS NETEL 2025: BOLSAS DE EDUCACAO LINGUISTICA - DISIVAO DE IDIOMAS/NETEL.</t>
  </si>
  <si>
    <t>2026NE40002901</t>
  </si>
  <si>
    <t>23006.003074/2026-91</t>
  </si>
  <si>
    <t>154503263522026NE500006</t>
  </si>
  <si>
    <t>PAGAMENTO DE AUXILIO NA MODALIDADE  AUXILIO MOBILIDADE INTERNACIONAL DE GRADUACAO OUTGOING  - EDITAL GERAL DE MOBILIDADE ACADEMICA 2025-2026 - 1ª CHAMADA COM FINANCIAMENTO - JANEIRO/2026</t>
  </si>
  <si>
    <t>21GS</t>
  </si>
  <si>
    <t>INTERNACIONALIZACAO DA EDUCACAO SUPERIOR - DESPESAS DIVERSAS</t>
  </si>
  <si>
    <t>231248</t>
  </si>
  <si>
    <t>2026NE50000604</t>
  </si>
  <si>
    <t>14/01/2026</t>
  </si>
  <si>
    <t>23006.000008/2026-69</t>
  </si>
  <si>
    <t>154503263522026NE400025</t>
  </si>
  <si>
    <t>PAGAMENTO DE BOLSA NA MODALIDADE  BOLSA MOBILIDADE INTERNACIONAL DE GRADUACAO INCOMING  - AUGM/PILA - 1º SEMESTRE/2026.</t>
  </si>
  <si>
    <t>2026NE40002501</t>
  </si>
  <si>
    <t>154503263522026NE400026</t>
  </si>
  <si>
    <t>2026NE40002601</t>
  </si>
  <si>
    <t>23006.000384/2026-53</t>
  </si>
  <si>
    <t>154503263522026NE500001</t>
  </si>
  <si>
    <t>PAGAMENTO DE AUXILIO NA MODALIDADE  AUXILIO MOBILIDADE INTERNACIONAL DE GRADUACAO OUTGOING  - EDITAL GERAL DE MOBILIDADE ACADEMICA 2025-2026 - 1ª CHAMADA COM FINANCIAMENTO - DEZEMBRO/2025.</t>
  </si>
  <si>
    <t>2026NE50000104</t>
  </si>
  <si>
    <t>15/01/2026</t>
  </si>
  <si>
    <t>23006.000385/2026-06</t>
  </si>
  <si>
    <t>154503263522026NE500002</t>
  </si>
  <si>
    <t>PAGAMENTO DE AUXILIO NA MODALIDADE  AUXILIO MOBILIDADE INTERNACIONAL DE GRADUACAO OUTGOING  - PROGRAMA ESCALA DE ESTUDANTES DE GRADUACAO (AUGM) - 2026/1</t>
  </si>
  <si>
    <t>2026NE50000204</t>
  </si>
  <si>
    <t>30/03/2026</t>
  </si>
  <si>
    <t>23006.001324/2026-58</t>
  </si>
  <si>
    <t>154503263522026NE000094</t>
  </si>
  <si>
    <t>AQUISICAO DE INSUMOS DO SISTEMA DE ULTRAPURIFICACAO DE AGUA DA MARCA ELGA.</t>
  </si>
  <si>
    <t>VEOLIA WATER TECHNOLOGIES BRASIL LTDA</t>
  </si>
  <si>
    <t>33903025</t>
  </si>
  <si>
    <t>MATERIAL P/ MANUTENCAO DE BENS MOVEIS</t>
  </si>
  <si>
    <t>2026NE00009425</t>
  </si>
  <si>
    <t>23006.029952/2025-17</t>
  </si>
  <si>
    <t>154503263522026NE000052</t>
  </si>
  <si>
    <t>IMPORTACAO - SPINNE ASSY - PROF. RESPONSAVEL JORGE DIEGO MARCONI</t>
  </si>
  <si>
    <t>LAURELL TECHNOLOGIES CORPORATION</t>
  </si>
  <si>
    <t>1050000107</t>
  </si>
  <si>
    <t>44905208</t>
  </si>
  <si>
    <t>APAR.EQUIP.UTENS.MED.,ODONT,LABOR.HOSPIT.</t>
  </si>
  <si>
    <t>2026NE00005208</t>
  </si>
  <si>
    <t>18/03/2026</t>
  </si>
  <si>
    <t>23006.000593/2026-05</t>
  </si>
  <si>
    <t>154503263522026NE000084</t>
  </si>
  <si>
    <t>IMPORTACAO - BD-200 METALLURGICAL MICROSCOPE E DEMAIS ITENS - PROF. RESPONSAVEL JORGE DIEGO MARCONI.</t>
  </si>
  <si>
    <t>JOYOUS DRAGON CO. , LTD</t>
  </si>
  <si>
    <t>2026NE00008408</t>
  </si>
  <si>
    <t>23006.030695/2025-66</t>
  </si>
  <si>
    <t>154503263522026NE000083</t>
  </si>
  <si>
    <t>IMPORTACAO - EQUIPAMENTOS E ARTIGOS DE LABORATORIO - PROF. RESPONSAVEL JORGE DIEGO MARCONI.</t>
  </si>
  <si>
    <t>2026NE00008308</t>
  </si>
  <si>
    <t>19/03/2026</t>
  </si>
  <si>
    <t>23006.031060/2025-86</t>
  </si>
  <si>
    <t>154503263522026NE000086</t>
  </si>
  <si>
    <t>MICROSCOPIO E PLATAFORMA DE TRABALHO - PROF RESPONSAVEL JORGE DIEGO MARCONI</t>
  </si>
  <si>
    <t>TPT WIREBONDER GMBH &amp; CO. KG</t>
  </si>
  <si>
    <t>2026NE00008608</t>
  </si>
  <si>
    <t>SHIMADZU CORPORATION</t>
  </si>
  <si>
    <t>154503263522026NE000087</t>
  </si>
  <si>
    <t>IMPORTACAO - CROMATOGRAFO, SOFTWARE E DEMAIS ITENS - PROF RESPONSAVEL JORGE DIEGO MARCONI</t>
  </si>
  <si>
    <t>SHIMADZU LATIN AMERICA S.A</t>
  </si>
  <si>
    <t>2026NE00008708</t>
  </si>
  <si>
    <t>23006.031011/2025-43</t>
  </si>
  <si>
    <t>154503263522026NE000053</t>
  </si>
  <si>
    <t>IMPORTACAO - AMOSTRAS DE DNA E CELULAS - PROF. RESPONSAVEL MARIA CRISTINA CARLAN DA SILVA.</t>
  </si>
  <si>
    <t>UNIVERSITY OF ST ANDREWS</t>
  </si>
  <si>
    <t>33903040</t>
  </si>
  <si>
    <t>MATERIAL BIOLOGICO</t>
  </si>
  <si>
    <t>2026NE00005340</t>
  </si>
  <si>
    <t>23006.001616/2021-86</t>
  </si>
  <si>
    <t>154503263522026NE000051</t>
  </si>
  <si>
    <t>CONTRATACAO DE SERVICOS POSTAIS</t>
  </si>
  <si>
    <t>EMPRESA BRASILEIRA DE CORREIOS E TELEGRAFOS</t>
  </si>
  <si>
    <t>33903947</t>
  </si>
  <si>
    <t>SERVICOS DE COMUNICACAO EM GERAL</t>
  </si>
  <si>
    <t>2026NE00005147</t>
  </si>
  <si>
    <t>23006.001031/2026-71</t>
  </si>
  <si>
    <t>154503263522026NE000033</t>
  </si>
  <si>
    <t>CONCESSAO DE SUPRIMENTO DE FUNDOS - FERNANDA PEREIRA DE JESUS</t>
  </si>
  <si>
    <t>FERNANDA PEREIRA DE JESUS</t>
  </si>
  <si>
    <t>33903096</t>
  </si>
  <si>
    <t>MATERIAL DE CONSUMO - PAGTO ANTECIPADO</t>
  </si>
  <si>
    <t>2026NE00003396</t>
  </si>
  <si>
    <t>154503263522026NE000034</t>
  </si>
  <si>
    <t>33903996</t>
  </si>
  <si>
    <t>OUTROS SERV.DE TERCEIROS PJ- PAGTO ANTECIPADO</t>
  </si>
  <si>
    <t>2026NE00003496</t>
  </si>
  <si>
    <t>11/02/2026</t>
  </si>
  <si>
    <t>23006.001028/2026-57</t>
  </si>
  <si>
    <t>154503263522026NE000043</t>
  </si>
  <si>
    <t>CONCESSAO DE SUPRIMENTO DE FUNDOS - WANDERLEI SOARES DOS SANTOS</t>
  </si>
  <si>
    <t>WANDERLEI SOARES DOS SANTOS</t>
  </si>
  <si>
    <t>2026NE00004396</t>
  </si>
  <si>
    <t>23006.012703/2020-88</t>
  </si>
  <si>
    <t>154503263522026NE000048</t>
  </si>
  <si>
    <t>CONTRATACAO DE EMPRESA PARA AGENCIAMENTO DE TRANSPORTE INTERNACIONAL PARA AS CARGAS IMPORTADAS PELA UFABC</t>
  </si>
  <si>
    <t>DHUAN COMISSARIA DE DESPACHOS ADUANEIROS LTDA</t>
  </si>
  <si>
    <t>33903974</t>
  </si>
  <si>
    <t>FRETES E TRANSPORTES DE ENCOMENDAS</t>
  </si>
  <si>
    <t>2026NE00004874</t>
  </si>
  <si>
    <t>04/03/2026</t>
  </si>
  <si>
    <t>23006.023846/2025-20</t>
  </si>
  <si>
    <t>154503263522026NE000068</t>
  </si>
  <si>
    <t>CONTRATACAO DE SOLUCAO LOGISTICA PONTUAL, CONTEMPLANDO AGENCIAMENTO DE TRANSPORTE MARITIMO INTERNACIONAL E TRANSPORTE RODOVIARIO DO PORTO DE SANTOS AO CAMPUS SANTO ANDRE DA UFABC</t>
  </si>
  <si>
    <t>ROME LOGISTICS LTDA</t>
  </si>
  <si>
    <t>2026NE00006874</t>
  </si>
  <si>
    <t>11/03/2026</t>
  </si>
  <si>
    <t>23006.016185/2025-86</t>
  </si>
  <si>
    <t>154503263522026NE000074</t>
  </si>
  <si>
    <t>CONTRATACAO DE EMPRESA ESPECIALIZADA PARA PUBLICACAO DE MATERIAS LEGAIS EM JORNAIS DE CIRCULACAO NACIONAL, DE FORMA A ATENDER A DEMANDA DA FUNDACAO UNIVERSIDADE FEDERAL DO ABC</t>
  </si>
  <si>
    <t>EMPRESA BRASIL DE COMUNICACAO S.A</t>
  </si>
  <si>
    <t>33913990</t>
  </si>
  <si>
    <t>SERVICOS DE PUBLICIDADE LEGAL</t>
  </si>
  <si>
    <t>2026NE00007490</t>
  </si>
  <si>
    <t>23006.002471/2026-45</t>
  </si>
  <si>
    <t>154503263522026NE000069</t>
  </si>
  <si>
    <t>PAGAMENTO DE ANUIDADE DA ASSOCIACAO BRASILEIRA DE EDITORAS UNIVERSITARIAS (ABEU) 2026.</t>
  </si>
  <si>
    <t>ASSOCIACAO BRASILEIRA DAS EDITORAS UNIVERSITARIAS</t>
  </si>
  <si>
    <t>00PW</t>
  </si>
  <si>
    <t>0026</t>
  </si>
  <si>
    <t>CONTRIBUICAO A ASSOCIACAO BRASILEIRA DAS EDITORAS UNIVERSITARIAS (ABEU)</t>
  </si>
  <si>
    <t>148807</t>
  </si>
  <si>
    <t>33503908</t>
  </si>
  <si>
    <t>ENTIDADES REPRESENTATIVAS DE CLASSE</t>
  </si>
  <si>
    <t>2026NE00006908</t>
  </si>
  <si>
    <t>19/01/2026</t>
  </si>
  <si>
    <t>23006.012469/2024-12</t>
  </si>
  <si>
    <t>154503263522026NE000004</t>
  </si>
  <si>
    <t>CONTRATACAO DA CONCESSIONARIA DE ABASTECIMENTO DE AGUA E COLETA DE ESGOTO DA COMPANHIA DE SANEAMENTO BASICO DO ESTADO DE SAO PAULO- SABESP, PARA ATENDIMENTO AS DEMANDAS DO CAMPUS DA UFABC EM SAO BERNARDO DO CAMPO.</t>
  </si>
  <si>
    <t>COMPANHIA DE SANEAMENTO BASICO DO ESTADO DE SAO PAULO -</t>
  </si>
  <si>
    <t>33903944</t>
  </si>
  <si>
    <t>SERVICOS DE AGUA, ESGOTO E RESIDUOS SOLIDOS</t>
  </si>
  <si>
    <t>2026NE00000444</t>
  </si>
  <si>
    <t>23006.006679/2023-91</t>
  </si>
  <si>
    <t>154503263522026NE000040</t>
  </si>
  <si>
    <t>CONTRATACAO DA CONCESSIONARIA DE DISTRIBUICAO DE ENERGIA ELETRICA ENEL DISTRIBUICAO SAO PAULO PARA O FORNECIMENTO DE ENERGIA ELETRICA, ASSIM COMO, PARA O USO DO SISTEMA DE DISTRIBUICAO, EM ATENDIMENTO AS DEMANDAS DA UNIDADE TAMANDUATEHY DA UFABC.</t>
  </si>
  <si>
    <t>ELETROPAULO METROPOLITANA ELETRICIDADE DE SAO PAULO S.</t>
  </si>
  <si>
    <t>33904722</t>
  </si>
  <si>
    <t>CONTRIBUICAO P/ CUSTEIO DE ILUMINACAO PUBLICA</t>
  </si>
  <si>
    <t>2026NE00004022</t>
  </si>
  <si>
    <t>23006.012466/2024-89</t>
  </si>
  <si>
    <t>154503263522026NE000044</t>
  </si>
  <si>
    <t>CONTRATACAO DA CONCESSIONARIA DE DISTRIBUICAO DE ENERGIA ELETRICA ENEL DISTRIBUICAO SAO PAULO PARA O FORNECIMENTO DE ENERGIA ELETRICA, ASSIM COMO, PARA O USO DO SISTEMA DE DISTRIBUICAO, EM ATENDIMENTO AS DEMANDAS DO CAMPUS SAO BERNARDO DO CAMPO DA UFABC.</t>
  </si>
  <si>
    <t>33903943</t>
  </si>
  <si>
    <t>SERVICOS DE ENERGIA ELETRICA</t>
  </si>
  <si>
    <t>2026NE00004443</t>
  </si>
  <si>
    <t>23006.009105/2024-55</t>
  </si>
  <si>
    <t>154503263522026NE000047</t>
  </si>
  <si>
    <t>CONTRATACAO DA CONCESSIONARIA DE DISTRIBUICAO DE ENERGIA ELETRICA ENEL DISTRIBUICAO SAO PAULO PARA O FORNECIMENTO DE ENERGIA ELETRICA, ASSIM COMO, PARA O USO DO SISTEMA DE DISTRIBUICAO, EM ATENDIMENTO AS DEMANDAS DA UNIDADE SEDE DA UFABC</t>
  </si>
  <si>
    <t>2026NE00004743</t>
  </si>
  <si>
    <t>25/02/2026</t>
  </si>
  <si>
    <t>23006.010199/2024-13</t>
  </si>
  <si>
    <t>154503263522026NE000062</t>
  </si>
  <si>
    <t>CONTRATACAO DA CONCESSIONARIA DE ABASTECIMENTO DE AGUA E COLETA DE ESGOTO DA COMPANHIA DE SANEAMENTO BASICO DO ESTADO DE SAO PAULO- SABESP, PARA ATENDIMENTO AS DEMANDAS DA UNIDADE SEDE DA UFABC EM SANTO ANDRE E UNIDADE TAMANDUATEHY</t>
  </si>
  <si>
    <t>2026NE00006244</t>
  </si>
  <si>
    <t>09/03/2026</t>
  </si>
  <si>
    <t>154503263522026NE000071</t>
  </si>
  <si>
    <t>CONTRATACAO DA CONCESSIONARIA DE DISTRIBUICAO DE ENERGIA ELETRICA ENEL DISTRIBUICAO SAO PAULO PARA O FORNECIMENTO DE ENERGIA ELETRICA, ASSIM COMO, PARA O USO DO SISTEMA DEDISTRIBUICAO, EM ATENDIMENTO AS DEMANDAS DA UNIDADE TAMANDUATEHY DA UFABC</t>
  </si>
  <si>
    <t>2026NE00007143</t>
  </si>
  <si>
    <t>23006.004653/2024-99</t>
  </si>
  <si>
    <t>154503263522026NE400007</t>
  </si>
  <si>
    <t>PAGAMENTO DE BOLSISTAS PARA ATUACAO NA MODALIDADE DE BOLSA DE TREINAMENTO E APOIO TECNICO EM PESQUISA (TATP), DESTINADO AO PREENCHIMENTO DE VAGAS PARA ATENDIMENTO A DIVISAO DE ADMINISTRACAO DOS PROGRAMAS DE INICIACAO CIENTIFICA DA PROPES (DAPIC) - ED. 02/2024 .</t>
  </si>
  <si>
    <t>2026NE40000701</t>
  </si>
  <si>
    <t>154503263522026NE400041</t>
  </si>
  <si>
    <t>PAGAMENTO DE BOLSISTAS PARA ATUACAO NA MODALIDADE DE BOLSA DE TREINAMENTO E APOIO TECNICO EM PESQUISA (TATP), DESTINADO AO PREENCHIMENTO DE VAGAS PARA ATENDIMENTO A DIVISAO DE ADMINISTRACAO DOS PROGRAMAS DE INICIACAO CIENTIFICA DA PROPES (DAPIC) - ED. 02/2024.</t>
  </si>
  <si>
    <t>2026NE40004101</t>
  </si>
  <si>
    <t>27/03/2026</t>
  </si>
  <si>
    <t>154503263522026NE400065</t>
  </si>
  <si>
    <t>2026NE40006501</t>
  </si>
  <si>
    <t>23006.002523/2025-01</t>
  </si>
  <si>
    <t>154503263522026NE400006</t>
  </si>
  <si>
    <t>PAGAMENTO DE BOLSISTA PARA ATUACAO NA MODALIDADE DE BOLSA DE TREINAMENTO E APOIO TECNICO EM PESQUISA (TATP), DESTINADO AO PREENCHIMENTO DE VAGA PARA ATENDIMENTO DA CENTRAL EXPERIMENTAL MULTIUSUARIO DA PROPES/UFABC - ED. 03/2025.</t>
  </si>
  <si>
    <t>2026NE40000601</t>
  </si>
  <si>
    <t>23006.002805/2025-08</t>
  </si>
  <si>
    <t>154503263522026NE400001</t>
  </si>
  <si>
    <t>PAGAMENTO DE BOLSISTAS PARA ATUACAO NA MODALIDADE DE BOLSA DE TREINAMENTO E APOIO TECNICO EM PESQUISA (TATP), DESTINADO AO PREENCHIMENTO DE VAGAS PARA ATENDIMENTO DA DIVISAO ADMINISTRATIVA E DE APOIO AO PESQUISADOR/UFABC - ED. 05/2025</t>
  </si>
  <si>
    <t>2026NE40000101</t>
  </si>
  <si>
    <t>23006.005674/2024-21</t>
  </si>
  <si>
    <t>154503263522026NE400005</t>
  </si>
  <si>
    <t>PAGAMENTO DE BOLSISTA PARA ATUACAO NA MODALIDADE DE BOLSA DE TREINAMENTO E APOIO TECNICO EM PESQUISA (TATP), DESTINADO AO PREENCHIMENTO DE VAGA PARA ATENDIMENTO A CENTRAL EXPERIMENTAL MULTIUSUARIO - CAMPUS SA (CEM-SA) - ED. 05/2024</t>
  </si>
  <si>
    <t>2026NE40000501</t>
  </si>
  <si>
    <t>154503263522026NE400038</t>
  </si>
  <si>
    <t>2026NE40003801</t>
  </si>
  <si>
    <t>154503263522026NE400035</t>
  </si>
  <si>
    <t>PAGAMENTO DE BOLSISTAS PARA ATUACAO NA MODALIDADE DE BOLSA DE TREINAMENTO E APOIO TECNICO EM PESQUISA (TATP), DESTINADO AO PREENCHIMENTO DE VAGAS PARA ATENDIMENTO DA DIVISAO ADMINISTRATIVA E DE APOIO AO PESQUISADOR/UFABC - ED. 05/2025.</t>
  </si>
  <si>
    <t>2026NE40003501</t>
  </si>
  <si>
    <t>154503263522026NE400040</t>
  </si>
  <si>
    <t>PAGAMENTO DE BOLSISTA PARA ATUACAO NA MODALIDADE DE BOLSA DE TREINAMENTO E APOIO TECNICO EM PESQUISA (TATP), DESTINADO AO PREENCHIMENTO DE VAGA PARA ATENDIMENTO A CENTRAL EXPERIMENTAL MULTIUSUARIO - CAMPUS SA (CEM-SA) - ED. 05/2024.</t>
  </si>
  <si>
    <t>2026NE40004001</t>
  </si>
  <si>
    <t>23006.004646/2024-97</t>
  </si>
  <si>
    <t>154503263522026NE400015</t>
  </si>
  <si>
    <t>PAGAMENTO DE BOLSISTAS PARA ATUACAO NA MODALIDADE DE BOLSA DE TREINAMENTO E APOIO TECNICO EM PESQUISA (TATP), DESTINADO AO PREENCHIMENTO DE VAGAS PARA ATENDIMENTO AOS NUCLEOS ESTRATEGICOS DE PESQUISA DA UFABC - ED. 01/2024</t>
  </si>
  <si>
    <t>2026NE40001501</t>
  </si>
  <si>
    <t>23006.028380/2022-14</t>
  </si>
  <si>
    <t>154503263522026NE400016</t>
  </si>
  <si>
    <t>PAGAMENTO DE BOLSISTAS PARA ATUACAO NA MODALIDADE DE BOLSA DE TREINAMENTO E APOIO TECNICO EM PESQUISA (TATP) PARA ATENDIMENTO AOS NUCLEOS ESTRATEGICOS DE PESQUISA DA UFABC.</t>
  </si>
  <si>
    <t>2026NE40001601</t>
  </si>
  <si>
    <t>154503263522026NE400042</t>
  </si>
  <si>
    <t>2026NE40004201</t>
  </si>
  <si>
    <t>154503263522026NE400043</t>
  </si>
  <si>
    <t>2026NE40004301</t>
  </si>
  <si>
    <t>23006.006504/2026-26</t>
  </si>
  <si>
    <t>154503263522026NE400055</t>
  </si>
  <si>
    <t>CONCESSAO DE BOLSAS PARA A ACAO CORO DA UFABC 2026 - EDITAL Nº 6/2026 - PROEC.</t>
  </si>
  <si>
    <t>2026NE40005501</t>
  </si>
  <si>
    <t>23006.000436/2026-91</t>
  </si>
  <si>
    <t>154503263522026NE400024</t>
  </si>
  <si>
    <t>GESTAO DO PAGAMENTO DE BOLSAS: NETEL - BOLSA DE TUTORIA DA UAB/UFABC. REF. ANO 2026.</t>
  </si>
  <si>
    <t>2026NE40002401</t>
  </si>
  <si>
    <t>23006.001220/2023-09</t>
  </si>
  <si>
    <t>154503263522026NE000082</t>
  </si>
  <si>
    <t>ASSISTENCIA TECNICA, SUPORTE E ATUALIZACAO DE VERSOES DO SOFTWARE SOPHIA.</t>
  </si>
  <si>
    <t>PRIMASOFT INFORMATICA LTDA.</t>
  </si>
  <si>
    <t>33904007</t>
  </si>
  <si>
    <t>MANUTENCAO CORRETIVA/ADAPTATIVA E SUSTENTACAO SOFTWARES</t>
  </si>
  <si>
    <t>2026NE00008207</t>
  </si>
  <si>
    <t>31/03/2026</t>
  </si>
  <si>
    <t>23006.002442/2025-01</t>
  </si>
  <si>
    <t>154503263522026NE000095</t>
  </si>
  <si>
    <t>CONTRATACAO DE SERVICO DE VISUALIZACAO, ATUALIZACAO E GERENCIAMENTO PARA BASE TOTAL DE NORMAS TECNICAS ABNT E MERCOSUL, EM FORMATO ELETRONICO, PARA USO ILIMITADO DA COMUNIDADE ACADEMICA DA UFABC.</t>
  </si>
  <si>
    <t>TARGET ENGENHARIA E CONSULTORIA LTDA.</t>
  </si>
  <si>
    <t>33903901</t>
  </si>
  <si>
    <t>ASSINATURAS DE PERIODICOS E ANUIDADES</t>
  </si>
  <si>
    <t>2026NE00009501</t>
  </si>
  <si>
    <t>23006.004468/2026-66</t>
  </si>
  <si>
    <t>154503263522026NE000091</t>
  </si>
  <si>
    <t>SOLICITACAO DE ANALISE DE VIABILIDADE DE CONTRATACAO DE ACAO DE DESENVOLVIMENTO - SUPERINTENDENCIA DE OBRAS.</t>
  </si>
  <si>
    <t>CONNECT ON MARKETING DE EVENTOS LTDA</t>
  </si>
  <si>
    <t>4572</t>
  </si>
  <si>
    <t>CAPACITACAO DE SERVIDORES PUBLICOS FEDERAIS EM PROCESSO DE QUALIFICACAO E REQUALIFICACAO</t>
  </si>
  <si>
    <t>170583</t>
  </si>
  <si>
    <t>33903948</t>
  </si>
  <si>
    <t>SERVICO DE SELECAO E TREINAMENTO</t>
  </si>
  <si>
    <t>2026NE00009148</t>
  </si>
  <si>
    <t>30/01/2026</t>
  </si>
  <si>
    <t>23006.001192/2026-64</t>
  </si>
  <si>
    <t>154503263522026NE000027</t>
  </si>
  <si>
    <t>PAGAMENTO DE ENCARGO DE CURSO E CONCURSO DOCENTE NAO FEDERAL 2026</t>
  </si>
  <si>
    <t>33903628</t>
  </si>
  <si>
    <t>GRATIFICACAO POR ENCARGO DE CURSO E CONCURSO - GECC</t>
  </si>
  <si>
    <t>2026NE00002728</t>
  </si>
  <si>
    <t>10/03/2026</t>
  </si>
  <si>
    <t>23006.031589/2025-08</t>
  </si>
  <si>
    <t>154503263522026NE000072</t>
  </si>
  <si>
    <t>CONTRATACAO DE FUNDACAO DE APOIO PARA GESTAO ADMINISTRATIVA E FINANCEIRA  PARA O PROJETO: CONSTRUCAO DO CONHECIMENTO AGROECOLOGICO NO GRANDE ABC PAULISTA E VIZINHANCAS</t>
  </si>
  <si>
    <t>FUNDACAO DE DESENVOLVIMENTO DA PESQUISA</t>
  </si>
  <si>
    <t>33903965</t>
  </si>
  <si>
    <t>SERVICOS DE APOIO AO ENSINO</t>
  </si>
  <si>
    <t>2026NE00007265</t>
  </si>
  <si>
    <t>154503263522026NE000073</t>
  </si>
  <si>
    <t>CONTRATACAO DE FUNDACAO DE APOIO PARA GESTAO ADMINISTRATIVA E FINANCEIRA PARA O PROJETO: CONSTRUCAO DO CONHECIMENTO AGROECOLOGICO NO GRANDE ABC PAULISTA E VIZINHANCAS: SABERES, MOVIMENTOS E PRATICAS PARA A TRANSICAO AGROECOLOGICA NO CINTURAO VERDE DE SP PARTE III: APLICACAO E QUALIFICACAO DO PROTOCOLO DE TRANSICAO AGROECOLOGICA DO ESTADO DE SP EM UNIDADES PRODUTIVAS URBANAS E PERIURBANAS ESTRATEGICAS PARA A JUSTICA CLIMATICA</t>
  </si>
  <si>
    <t>2026NE00007365</t>
  </si>
  <si>
    <t>23006.008920/2025-88</t>
  </si>
  <si>
    <t>154503263522026NE000038</t>
  </si>
  <si>
    <t>CELEBRACAO DE TERMO DE EXECUCAO DESCENTRALIZADA (TED) COM MINISTERIO DO DESENVOLVIMENTO AGRARIO E AGRICULTURA FAMILIAR (MDA) E CONTRATACAO DE FUNDACAO DE APOIO. COORDENADOR: CLAUDIO LUIS DE CAMARGO PENTEADO (CECS).</t>
  </si>
  <si>
    <t>FUNDACAO DE APOIO A UNIVERSIDADE FEDERAL DE SAO PAULO</t>
  </si>
  <si>
    <t>2026NE00003865</t>
  </si>
  <si>
    <t>23006.024594/2025-56</t>
  </si>
  <si>
    <t>154503263522026NE000036</t>
  </si>
  <si>
    <t>CONTRATACAO DE SOLUCAO DE MONITORAMENTO DA MARCA DA UFABC EM REDES SOCIAIS, ABRANGENDO A DISPONIBILIZACAO DE 2 USUARIOS DE ACESSO A PLATAFORMA WEB DE MONITORAMENTO DE REDES SOCIAIS.</t>
  </si>
  <si>
    <t>BRANGE MEDIA LTDA</t>
  </si>
  <si>
    <t>33903905</t>
  </si>
  <si>
    <t>SERVICOS TECNICOS PROFISSIONAIS</t>
  </si>
  <si>
    <t>2026NE00003605</t>
  </si>
  <si>
    <t>23006.022893/2025-56</t>
  </si>
  <si>
    <t>154503263522026NE000037</t>
  </si>
  <si>
    <t>CONTRATACAO DE EMPRESA PARA CONFECCAO DE BANNERS E FAIXAS.</t>
  </si>
  <si>
    <t>BTL COMUNICACAO VISUAL LTDA</t>
  </si>
  <si>
    <t>33903059</t>
  </si>
  <si>
    <t>MATERIAL PARA DIVULGACAO</t>
  </si>
  <si>
    <t>2026NE00003759</t>
  </si>
  <si>
    <t>23006.021180/2024-94</t>
  </si>
  <si>
    <t>154503263522026NE000054</t>
  </si>
  <si>
    <t>SERVICO GRAFICO DE IMPRESSAO OFFSET</t>
  </si>
  <si>
    <t>CARTEX GRAFICA E EDITORA LTDA</t>
  </si>
  <si>
    <t>33903963</t>
  </si>
  <si>
    <t>SERVICOS GRAFICOS E EDITORIAIS</t>
  </si>
  <si>
    <t>2026NE00005463</t>
  </si>
  <si>
    <t>23/02/2026</t>
  </si>
  <si>
    <t>23006.009616/2024-77</t>
  </si>
  <si>
    <t>154503263522026NE000056</t>
  </si>
  <si>
    <t>CONTRATACAO EVENTUAL DE SERVICOS DE ESTRUTURA, LOCACAO DE EQUIPAMENTOS E MOBILIARIOS PARA A REALIZACAO DE EVENTOS, A FIM DE ATENDER AS NECESSIDADES DA UNIVERSIDADE FEDERAL DO ABC.</t>
  </si>
  <si>
    <t>BRASITUR EVENTOS E TURISMO LTDA</t>
  </si>
  <si>
    <t>33903922</t>
  </si>
  <si>
    <t>EXPOSICOES, CONGRESSOS E CONFERENCIAS</t>
  </si>
  <si>
    <t>2026NE00005622</t>
  </si>
  <si>
    <t>23006.030354/2025-91</t>
  </si>
  <si>
    <t>154503263522026NE700000</t>
  </si>
  <si>
    <t>FOLHA DE PAGAMENTO DE DEZEMBRO/2025</t>
  </si>
  <si>
    <t>SERVICO FEDERAL DE PROCESSAMENTO DE DADOS (SERPRO)</t>
  </si>
  <si>
    <t>ATIVOS CIVIS DA UNIAO</t>
  </si>
  <si>
    <t>1</t>
  </si>
  <si>
    <t>31901101</t>
  </si>
  <si>
    <t>VENCIMENTOS E SALARIOS</t>
  </si>
  <si>
    <t>2026NE70000001</t>
  </si>
  <si>
    <t>154503263522026NE700002</t>
  </si>
  <si>
    <t>SECRETARIA DO TESOURO NACIONAL/CGTES/STN</t>
  </si>
  <si>
    <t>33914712</t>
  </si>
  <si>
    <t>CONTRIBUICAO P/ O PIS/PASEP</t>
  </si>
  <si>
    <t>2026NE70000212</t>
  </si>
  <si>
    <t>154503263522026NE700003</t>
  </si>
  <si>
    <t>COORD.GERAL DE ORCAMENTO, FINANCAS E CONTAB.</t>
  </si>
  <si>
    <t>31911302</t>
  </si>
  <si>
    <t>CONTRIBUICOES PREVIDENCIARIAS - INSS</t>
  </si>
  <si>
    <t>2026NE70000302</t>
  </si>
  <si>
    <t>31911309</t>
  </si>
  <si>
    <t>SEGUROS DE ACIDENTES DO TRABALHO</t>
  </si>
  <si>
    <t>2026NE70000309</t>
  </si>
  <si>
    <t>20/01/2026</t>
  </si>
  <si>
    <t>23006.002947/2025-67</t>
  </si>
  <si>
    <t>154503263522026NE000005</t>
  </si>
  <si>
    <t>CONTRIBUICAO PARA O PSS POR SERVIDOR AFASTADO/LICENCIADO SEM REMUNERACAO: ANGELICA ALEBRANT MENDES.</t>
  </si>
  <si>
    <t>COORDENACAO-GERAL DE TESOURARIA - CGTES</t>
  </si>
  <si>
    <t>CONTRIBUICAO DA UNIAO, DE SUAS AUTARQUIAS E FUNDACOES PARA O CUSTEIO DO REGIME DE PREVIDENCIA DOS SERVIDORES PUBLICOS FEDERAIS</t>
  </si>
  <si>
    <t>0</t>
  </si>
  <si>
    <t>31911303</t>
  </si>
  <si>
    <t>CONTRIBUICAO PATRONAL PARA O RPPS</t>
  </si>
  <si>
    <t>2026NE00000503</t>
  </si>
  <si>
    <t>23006.020708/2023-27</t>
  </si>
  <si>
    <t>154503263522026NE000006</t>
  </si>
  <si>
    <t>CONTRIBUICAO PARA O PSS POR SERVIDOR AFASTADO SEM REMUNERACAO - MARIA TERESA CARTHERY GOULART.</t>
  </si>
  <si>
    <t>2026NE00000603</t>
  </si>
  <si>
    <t>27/01/2026</t>
  </si>
  <si>
    <t>23006.002380/2026-18</t>
  </si>
  <si>
    <t>154503263522026NE700004</t>
  </si>
  <si>
    <t>PROCESSO DA FOLHA DE PAGAMENTO DE JANEIRO/2026</t>
  </si>
  <si>
    <t>APOSENTADORIAS E PENSOES CIVIS DA UNIAO</t>
  </si>
  <si>
    <t>1056000000</t>
  </si>
  <si>
    <t>31900101</t>
  </si>
  <si>
    <t>PROVENTOS - PESSOAL CIVIL</t>
  </si>
  <si>
    <t>2026NE70000401</t>
  </si>
  <si>
    <t>31900107</t>
  </si>
  <si>
    <t>FERIAS VENCIDAS E PROPOR A APOSENTADOS CIVIS</t>
  </si>
  <si>
    <t>2026NE70000407</t>
  </si>
  <si>
    <t>31900109</t>
  </si>
  <si>
    <t>ADICIONAL POR TEMPO DE SERVICO PESSOAL CIVIL</t>
  </si>
  <si>
    <t>2026NE70000409</t>
  </si>
  <si>
    <t>31900187</t>
  </si>
  <si>
    <t>COMPLEMENTACAO DE APOSENTADORIAS - PES CIVIL</t>
  </si>
  <si>
    <t>2026NE70000487</t>
  </si>
  <si>
    <t>154503263522026NE700005</t>
  </si>
  <si>
    <t>31900301</t>
  </si>
  <si>
    <t>PENSOES CIVIS</t>
  </si>
  <si>
    <t>2026NE70000501</t>
  </si>
  <si>
    <t>31900303</t>
  </si>
  <si>
    <t>13 SALARIO - PENSOES CIVIS</t>
  </si>
  <si>
    <t>2026NE70000503</t>
  </si>
  <si>
    <t>154503263522026NE700006</t>
  </si>
  <si>
    <t>31900401</t>
  </si>
  <si>
    <t>SALARIO CONTRATO TEMPORARIO</t>
  </si>
  <si>
    <t>2026NE70000601</t>
  </si>
  <si>
    <t>31900412</t>
  </si>
  <si>
    <t>FERIAS VENCIDAS/PROPORCIONAIS - CONTRATO TEMPORARIO</t>
  </si>
  <si>
    <t>2026NE70000612</t>
  </si>
  <si>
    <t>31900413</t>
  </si>
  <si>
    <t>13¤ SALARIO - CONTRATO TEMPORARIO</t>
  </si>
  <si>
    <t>2026NE70000613</t>
  </si>
  <si>
    <t>31900414</t>
  </si>
  <si>
    <t>FERIAS - ABONO CONSTITUCIONAL - CONTRATO TEMPORARIO</t>
  </si>
  <si>
    <t>2026NE70000614</t>
  </si>
  <si>
    <t>154503263522026NE700007</t>
  </si>
  <si>
    <t>2026NE70000701</t>
  </si>
  <si>
    <t>31901104</t>
  </si>
  <si>
    <t>ADICIONAL NOTURNO</t>
  </si>
  <si>
    <t>2026NE70000704</t>
  </si>
  <si>
    <t>31901105</t>
  </si>
  <si>
    <t>INCORPORACOES</t>
  </si>
  <si>
    <t>2026NE70000705</t>
  </si>
  <si>
    <t>31901106</t>
  </si>
  <si>
    <t>VANTAGENS PERM.SENT.JUD.TRANS.JULGADO - CIVIL</t>
  </si>
  <si>
    <t>2026NE70000706</t>
  </si>
  <si>
    <t>31901107</t>
  </si>
  <si>
    <t>ABONO DE PERMANENCIA</t>
  </si>
  <si>
    <t>2026NE70000707</t>
  </si>
  <si>
    <t>31901110</t>
  </si>
  <si>
    <t>ADICIONAL DE INSALUBRIDADE</t>
  </si>
  <si>
    <t>2026NE70000710</t>
  </si>
  <si>
    <t>31901131</t>
  </si>
  <si>
    <t>GRATIFICACAO POR EXERCICIO DE CARGO EFETIVO</t>
  </si>
  <si>
    <t>2026NE70000731</t>
  </si>
  <si>
    <t>31901133</t>
  </si>
  <si>
    <t>GRAT POR EXERCICIO DE FUNCOES COMISSIONADAS</t>
  </si>
  <si>
    <t>2026NE70000733</t>
  </si>
  <si>
    <t>31901136</t>
  </si>
  <si>
    <t>GRATIFICACAO P/EXERCICIO DE CARGO EM COMISSAO</t>
  </si>
  <si>
    <t>2026NE70000736</t>
  </si>
  <si>
    <t>31901137</t>
  </si>
  <si>
    <t>GRATIFICACAO DE TEMPO DE SERVICO</t>
  </si>
  <si>
    <t>2026NE70000737</t>
  </si>
  <si>
    <t>31901142</t>
  </si>
  <si>
    <t>FERIAS VENCIDAS E PROPORCIONAIS</t>
  </si>
  <si>
    <t>2026NE70000742</t>
  </si>
  <si>
    <t>31901143</t>
  </si>
  <si>
    <t>13º SALARIO</t>
  </si>
  <si>
    <t>2026NE70000743</t>
  </si>
  <si>
    <t>31901145</t>
  </si>
  <si>
    <t>FERIAS - 1/3 CONSTITUCIONAL</t>
  </si>
  <si>
    <t>2026NE70000745</t>
  </si>
  <si>
    <t>154503263522026NE700008</t>
  </si>
  <si>
    <t>31901632</t>
  </si>
  <si>
    <t>SUBSTITUICOES</t>
  </si>
  <si>
    <t>2026NE70000832</t>
  </si>
  <si>
    <t>154503263522026NE700009</t>
  </si>
  <si>
    <t>31909114</t>
  </si>
  <si>
    <t>SENT.JUD.NAO TRANS JULG CARAT CONT AT CIVIL</t>
  </si>
  <si>
    <t>2026NE70000914</t>
  </si>
  <si>
    <t>154503263522026NE700010</t>
  </si>
  <si>
    <t>31909211</t>
  </si>
  <si>
    <t>VENCIMENTOS E VANTAGENS FIXAS - PESSOAL CIVIL</t>
  </si>
  <si>
    <t>2026NE70001011</t>
  </si>
  <si>
    <t>154503263522026NE700023</t>
  </si>
  <si>
    <t>PLANO EXECUTIVO FEDERAL</t>
  </si>
  <si>
    <t>31900706</t>
  </si>
  <si>
    <t>CONTRIBUICAO PATRONAL - FUNPRESP LEI 12618/12</t>
  </si>
  <si>
    <t>2026NE70002306</t>
  </si>
  <si>
    <t>154503263522026NE700024</t>
  </si>
  <si>
    <t>SECRET. ESPECIAL DA RECEITA FEDERAL DO BRASIL</t>
  </si>
  <si>
    <t>2026NE70002403</t>
  </si>
  <si>
    <t>154503263522026NE700025</t>
  </si>
  <si>
    <t>2026NE70002512</t>
  </si>
  <si>
    <t>12/02/2026</t>
  </si>
  <si>
    <t>154503263522026NE700026</t>
  </si>
  <si>
    <t>2026NE70002602</t>
  </si>
  <si>
    <t>2026NE70002609</t>
  </si>
  <si>
    <t>24/02/2026</t>
  </si>
  <si>
    <t>23006.004307/2026-72</t>
  </si>
  <si>
    <t>154503263522026NE700027</t>
  </si>
  <si>
    <t>FOLHA DE PAGAMENTO DE FEVEREIRO/2026</t>
  </si>
  <si>
    <t>2026NE70002701</t>
  </si>
  <si>
    <t>2026NE70002707</t>
  </si>
  <si>
    <t>2026NE70002709</t>
  </si>
  <si>
    <t>2026NE70002787</t>
  </si>
  <si>
    <t>154503263522026NE700028</t>
  </si>
  <si>
    <t>2026NE70002801</t>
  </si>
  <si>
    <t>154503263522026NE700029</t>
  </si>
  <si>
    <t>2026NE70002901</t>
  </si>
  <si>
    <t>2026NE70002912</t>
  </si>
  <si>
    <t>2026NE70002913</t>
  </si>
  <si>
    <t>2026NE70002914</t>
  </si>
  <si>
    <t>154503263522026NE700030</t>
  </si>
  <si>
    <t>2026NE70003001</t>
  </si>
  <si>
    <t>2026NE70003004</t>
  </si>
  <si>
    <t>2026NE70003005</t>
  </si>
  <si>
    <t>2026NE70003006</t>
  </si>
  <si>
    <t>2026NE70003007</t>
  </si>
  <si>
    <t>2026NE70003010</t>
  </si>
  <si>
    <t>2026NE70003031</t>
  </si>
  <si>
    <t>2026NE70003033</t>
  </si>
  <si>
    <t>2026NE70003036</t>
  </si>
  <si>
    <t>2026NE70003037</t>
  </si>
  <si>
    <t>2026NE70003042</t>
  </si>
  <si>
    <t>2026NE70003043</t>
  </si>
  <si>
    <t>2026NE70003045</t>
  </si>
  <si>
    <t>31901146</t>
  </si>
  <si>
    <t>FERIAS - PAGAMENTO ANTECIPADO</t>
  </si>
  <si>
    <t>2026NE70003046</t>
  </si>
  <si>
    <t>154503263522026NE700031</t>
  </si>
  <si>
    <t>2026NE70003132</t>
  </si>
  <si>
    <t>154503263522026NE700032</t>
  </si>
  <si>
    <t>2026NE70003214</t>
  </si>
  <si>
    <t>154503263522026NE700033</t>
  </si>
  <si>
    <t>2026NE70003311</t>
  </si>
  <si>
    <t>154503263522026NE700048</t>
  </si>
  <si>
    <t>2026NE70004806</t>
  </si>
  <si>
    <t>154503263522026NE700049</t>
  </si>
  <si>
    <t>2026NE70004903</t>
  </si>
  <si>
    <t>154503263522026NE700050</t>
  </si>
  <si>
    <t>2026NE70005012</t>
  </si>
  <si>
    <t>13/03/2026</t>
  </si>
  <si>
    <t>154503263522026NE700051</t>
  </si>
  <si>
    <t>FOLHA DE PAGAMENTO DE FEVEREIRO/2026 - INSS</t>
  </si>
  <si>
    <t>2026NE70005102</t>
  </si>
  <si>
    <t>2026NE70005109</t>
  </si>
  <si>
    <t>23006.006734/2026-95</t>
  </si>
  <si>
    <t>154503263522026NE700052</t>
  </si>
  <si>
    <t>FOLHA DE PAGAMENTO - MARCO/2026</t>
  </si>
  <si>
    <t>2026NE70005201</t>
  </si>
  <si>
    <t>2026NE70005209</t>
  </si>
  <si>
    <t>2026NE70005287</t>
  </si>
  <si>
    <t>154503263522026NE700053</t>
  </si>
  <si>
    <t>2026NE70005301</t>
  </si>
  <si>
    <t>154503263522026NE700054</t>
  </si>
  <si>
    <t>2026NE70005401</t>
  </si>
  <si>
    <t>2026NE70005413</t>
  </si>
  <si>
    <t>2026NE70005414</t>
  </si>
  <si>
    <t>154503263522026NE700055</t>
  </si>
  <si>
    <t>2026NE70005501</t>
  </si>
  <si>
    <t>2026NE70005504</t>
  </si>
  <si>
    <t>2026NE70005505</t>
  </si>
  <si>
    <t>2026NE70005506</t>
  </si>
  <si>
    <t>2026NE70005507</t>
  </si>
  <si>
    <t>2026NE70005510</t>
  </si>
  <si>
    <t>2026NE70005531</t>
  </si>
  <si>
    <t>2026NE70005533</t>
  </si>
  <si>
    <t>2026NE70005536</t>
  </si>
  <si>
    <t>2026NE70005537</t>
  </si>
  <si>
    <t>2026NE70005542</t>
  </si>
  <si>
    <t>2026NE70005543</t>
  </si>
  <si>
    <t>2026NE70005545</t>
  </si>
  <si>
    <t>2026NE70005546</t>
  </si>
  <si>
    <t>154503263522026NE700056</t>
  </si>
  <si>
    <t>2026NE70005632</t>
  </si>
  <si>
    <t>154503263522026NE700057</t>
  </si>
  <si>
    <t>2026NE70005714</t>
  </si>
  <si>
    <t>154503263522026NE700058</t>
  </si>
  <si>
    <t>2026NE70005811</t>
  </si>
  <si>
    <t>154503263522026NE700070</t>
  </si>
  <si>
    <t>2026NE70007006</t>
  </si>
  <si>
    <t>154503263522026NE700071</t>
  </si>
  <si>
    <t>2026NE70007103</t>
  </si>
  <si>
    <t>154503263522026NE700072</t>
  </si>
  <si>
    <t>2026NE70007212</t>
  </si>
  <si>
    <t>154503263522026NE700015</t>
  </si>
  <si>
    <t>33903607</t>
  </si>
  <si>
    <t>ESTAGIARIOS</t>
  </si>
  <si>
    <t>2026NE70001507</t>
  </si>
  <si>
    <t>154503263522026NE700018</t>
  </si>
  <si>
    <t>33904903</t>
  </si>
  <si>
    <t>AUXILIO-TRANSPORTE ESTAGIARIOS</t>
  </si>
  <si>
    <t>2026NE70001803</t>
  </si>
  <si>
    <t>154503263522026NE700039</t>
  </si>
  <si>
    <t>2026NE70003907</t>
  </si>
  <si>
    <t>154503263522026NE700042</t>
  </si>
  <si>
    <t>2026NE70004203</t>
  </si>
  <si>
    <t>154503263522026NE700063</t>
  </si>
  <si>
    <t>2026NE70006307</t>
  </si>
  <si>
    <t>154503263522026NE700066</t>
  </si>
  <si>
    <t>2026NE70006603</t>
  </si>
  <si>
    <t>23006.000584/2026-14</t>
  </si>
  <si>
    <t>154503263522026NE000002</t>
  </si>
  <si>
    <t>REPASSE MENSAL DE VALORES PERCAPITA A GEAP - DEZEMBRO/2025.</t>
  </si>
  <si>
    <t>GEAP AUTOGESTAO EM SAUDE</t>
  </si>
  <si>
    <t>ASSISTENCIA MEDICA E ODONTOLOGICA DE CIVIS - COMPLEMENTACAO DA UNIAO</t>
  </si>
  <si>
    <t>33909308</t>
  </si>
  <si>
    <t>RESSARCIMENTO ASSISTENCIA MEDICA/ODONTOLOGICA</t>
  </si>
  <si>
    <t>2026NE00000208</t>
  </si>
  <si>
    <t>154503263522026NE700011</t>
  </si>
  <si>
    <t>0005</t>
  </si>
  <si>
    <t>AUXILIO-ALIMENTACAO DE CIVIS ATIVOS</t>
  </si>
  <si>
    <t>33900421</t>
  </si>
  <si>
    <t>AUXILIO-ALIMENTACAO</t>
  </si>
  <si>
    <t>2026NE70001121</t>
  </si>
  <si>
    <t>154503263522026NE700012</t>
  </si>
  <si>
    <t>ASSISTENCIA PRE-ESCOLAR AOS DEPENDENTES DE SERVIDORES CIVIS E DE EMPREGADOS</t>
  </si>
  <si>
    <t>33900422</t>
  </si>
  <si>
    <t>AUXILIO-CRECHE</t>
  </si>
  <si>
    <t>2026NE70001222</t>
  </si>
  <si>
    <t>154503263522026NE700013</t>
  </si>
  <si>
    <t>33900809</t>
  </si>
  <si>
    <t>AUXILIO-CRECHE CIVIL</t>
  </si>
  <si>
    <t>2026NE70001309</t>
  </si>
  <si>
    <t>154503263522026NE700014</t>
  </si>
  <si>
    <t>AUXILIO-TRANSPORTE DE CIVIS ATIVOS</t>
  </si>
  <si>
    <t>33900423</t>
  </si>
  <si>
    <t>AUXILIO-TRANSPORTE</t>
  </si>
  <si>
    <t>2026NE70001423</t>
  </si>
  <si>
    <t>154503263522026NE700016</t>
  </si>
  <si>
    <t>PROCESSO:23006.002380/2026-18  PROCESSO DA FOLHA DE PAGAMENTO DE JANEIRO/2026</t>
  </si>
  <si>
    <t>33904601</t>
  </si>
  <si>
    <t>AUXILIO-ALIMENTACAO CIVIS</t>
  </si>
  <si>
    <t>2026NE70001601</t>
  </si>
  <si>
    <t>154503263522026NE700017</t>
  </si>
  <si>
    <t>33904901</t>
  </si>
  <si>
    <t>AUXILIO-TRANSPORTE CIVIS</t>
  </si>
  <si>
    <t>2026NE70001701</t>
  </si>
  <si>
    <t>154503263522026NE700019</t>
  </si>
  <si>
    <t>33909293</t>
  </si>
  <si>
    <t>INDENIZACOES E RESTITUICOES</t>
  </si>
  <si>
    <t>2026NE70001993</t>
  </si>
  <si>
    <t>154503263522026NE700020</t>
  </si>
  <si>
    <t>ASSISTENCIA MEDICA E ODONTOLOGICA DE CIVIS - COMPLEMENTACAO DA UNIAO - INATIVOS</t>
  </si>
  <si>
    <t>249861</t>
  </si>
  <si>
    <t>2026NE70002008</t>
  </si>
  <si>
    <t>154503263522026NE700021</t>
  </si>
  <si>
    <t>2026NE70002108</t>
  </si>
  <si>
    <t>20/02/2026</t>
  </si>
  <si>
    <t>23006.004190/2026-27</t>
  </si>
  <si>
    <t>154503263522026NE000055</t>
  </si>
  <si>
    <t>REPASSE MENSAL DE VALORES PERCAPITA A GEAP - JANEIRO/2026.</t>
  </si>
  <si>
    <t>2026NE00005508</t>
  </si>
  <si>
    <t>'-8</t>
  </si>
  <si>
    <t>154503263522026NE700044</t>
  </si>
  <si>
    <t>33909246</t>
  </si>
  <si>
    <t>2026NE70004446</t>
  </si>
  <si>
    <t>154503263522026NE700045</t>
  </si>
  <si>
    <t>2026NE70004593</t>
  </si>
  <si>
    <t>154503263522026NE700034</t>
  </si>
  <si>
    <t>2026NE70003421</t>
  </si>
  <si>
    <t>154503263522026NE700035</t>
  </si>
  <si>
    <t>2026NE70003522</t>
  </si>
  <si>
    <t>154503263522026NE700036</t>
  </si>
  <si>
    <t>2026NE70003623</t>
  </si>
  <si>
    <t>154503263522026NE700037</t>
  </si>
  <si>
    <t>0009</t>
  </si>
  <si>
    <t>AUXILIO-FUNERAL E NATALIDADE DE CIVIS</t>
  </si>
  <si>
    <t>33900805</t>
  </si>
  <si>
    <t>AUXILIO-NATALIDADE ATIVO CIVIL</t>
  </si>
  <si>
    <t>2026NE70003705</t>
  </si>
  <si>
    <t>154503263522026NE700038</t>
  </si>
  <si>
    <t>2026NE70003809</t>
  </si>
  <si>
    <t>154503263522026NE700040</t>
  </si>
  <si>
    <t>2026NE70004001</t>
  </si>
  <si>
    <t>154503263522026NE700041</t>
  </si>
  <si>
    <t>2026NE70004101</t>
  </si>
  <si>
    <t>154503263522026NE700043</t>
  </si>
  <si>
    <t>33909208</t>
  </si>
  <si>
    <t>OUTROS BENEF.ASSIST.DO SERVIDOR E DO MILITAR</t>
  </si>
  <si>
    <t>2026NE70004308</t>
  </si>
  <si>
    <t>154503263522026NE700046</t>
  </si>
  <si>
    <t>2026NE70004608</t>
  </si>
  <si>
    <t>154503263522026NE700047</t>
  </si>
  <si>
    <t>2026NE70004708</t>
  </si>
  <si>
    <t>23006.005464/2026-03</t>
  </si>
  <si>
    <t>154503263522026NE000070</t>
  </si>
  <si>
    <t>REPASSE MENSAL A GEAP - FEVEREIRO/2026</t>
  </si>
  <si>
    <t>2026NE00007008</t>
  </si>
  <si>
    <t>23006.005718/2026-85</t>
  </si>
  <si>
    <t>154503263522026NE000077</t>
  </si>
  <si>
    <t>REPASSE DE DEVOLUCAO DE CONTRIBUICAO PELA FUNPRESP.</t>
  </si>
  <si>
    <t>DIEGO KIAN</t>
  </si>
  <si>
    <t>33909302</t>
  </si>
  <si>
    <t>RESTITUICOES</t>
  </si>
  <si>
    <t>2026NE00007702</t>
  </si>
  <si>
    <t>154503263522026NE000078</t>
  </si>
  <si>
    <t>FERNANDA EDILEUZA RICCOMINI DE SOUZA</t>
  </si>
  <si>
    <t>2026NE00007802</t>
  </si>
  <si>
    <t>154503263522026NE700059</t>
  </si>
  <si>
    <t>2026NE70005921</t>
  </si>
  <si>
    <t>154503263522026NE700060</t>
  </si>
  <si>
    <t>2026NE70006022</t>
  </si>
  <si>
    <t>154503263522026NE700061</t>
  </si>
  <si>
    <t>2026NE70006123</t>
  </si>
  <si>
    <t>154503263522026NE700062</t>
  </si>
  <si>
    <t>2026NE70006209</t>
  </si>
  <si>
    <t>154503263522026NE700064</t>
  </si>
  <si>
    <t>2026NE70006401</t>
  </si>
  <si>
    <t>154503263522026NE700065</t>
  </si>
  <si>
    <t>2026NE70006501</t>
  </si>
  <si>
    <t>154503263522026NE700067</t>
  </si>
  <si>
    <t>2026NE70006708</t>
  </si>
  <si>
    <t>154503263522026NE700068</t>
  </si>
  <si>
    <t>2026NE70006808</t>
  </si>
  <si>
    <t>154503263522026NE700069</t>
  </si>
  <si>
    <t>2026NE70006908</t>
  </si>
  <si>
    <t>23006.000025/2026-04</t>
  </si>
  <si>
    <t>154503263522026NE600001</t>
  </si>
  <si>
    <t>DIARIAS 2026 - GABINETE DA REITORIA - INTERNACIONAL PARA SERVIDORES</t>
  </si>
  <si>
    <t>33901416</t>
  </si>
  <si>
    <t>DIARIAS NO EXTERIOR</t>
  </si>
  <si>
    <t>2026NE60000116</t>
  </si>
  <si>
    <t>20/03/2026</t>
  </si>
  <si>
    <t xml:space="preserve">	23006.006428/2026-5</t>
  </si>
  <si>
    <t>154503263522026NE600028</t>
  </si>
  <si>
    <t>DIARIAS CECS</t>
  </si>
  <si>
    <t>2026NE60002816</t>
  </si>
  <si>
    <t>23006.004403/2026-11</t>
  </si>
  <si>
    <t>154503263522026NE600019</t>
  </si>
  <si>
    <t>DIARIAS NACIONAIS E INTERNACIONAIS - CMCC</t>
  </si>
  <si>
    <t>2026NE60001916</t>
  </si>
  <si>
    <t>23/01/2026</t>
  </si>
  <si>
    <t>23006.002104/2026-41</t>
  </si>
  <si>
    <t>154503263522026NE600004</t>
  </si>
  <si>
    <t>DIARIAS NACIONAIS E INTERNACIONAIS - ARI - 2026</t>
  </si>
  <si>
    <t>2026NE60000416</t>
  </si>
  <si>
    <t>23006.002435/2026-81</t>
  </si>
  <si>
    <t>154503263522026NE000046</t>
  </si>
  <si>
    <t>PAGAMENTO DE 1 (UMA) INSCRICAO PARA A PARTICIPACAO DO ASSESSOR DE RELACOES INTERNACIONAIS NO ASIA-PACIFIC ASSOCIATION FOR INTERNATIONAL EDUCATION (APAIE) 2026, QUE SERA REALIZADO ENTRE OS DIAS 23 E 27 DE FEVEREIRO DE 2026, EM HONG KONG..</t>
  </si>
  <si>
    <t>DALMO MANDELLI</t>
  </si>
  <si>
    <t>2026NE00004665</t>
  </si>
  <si>
    <t>23006.003729/2026-21</t>
  </si>
  <si>
    <t>154503263522026NE600013</t>
  </si>
  <si>
    <t>DIARIAS 2026 - NETEL - INTERNACIONAIS PARA SERVIDORES</t>
  </si>
  <si>
    <t>2026NE60001316</t>
  </si>
  <si>
    <t>23006.017047/2023-52</t>
  </si>
  <si>
    <t>154503263522026NE400028</t>
  </si>
  <si>
    <t>PAGAMENTO DE BOLSAS DO PROJETO IDIOMAS SEM FRONTEIRAS - CAPES/ANDIFES.</t>
  </si>
  <si>
    <t>IDIOMAS SEM FRONTEIRAS</t>
  </si>
  <si>
    <t>231253</t>
  </si>
  <si>
    <t>2026NE40002801</t>
  </si>
  <si>
    <t>23006.000386/2026-42</t>
  </si>
  <si>
    <t>154503263522026NE500000</t>
  </si>
  <si>
    <t>PAGAMENTO DE AUXILIO NA MODALIDADE  AUXILIO MOBILIDADE INTERNACIONAL DE GRADUACAO OUTGOING  - PROGRAMA DE INTERCAMBIO LATINO-AMERICANO (PILA) - MODALIDADE: ESTUDANTES DE GRADUACAO - 2026/1</t>
  </si>
  <si>
    <t>2026NE50000004</t>
  </si>
  <si>
    <t>23006.027427/2025-67</t>
  </si>
  <si>
    <t>154503263522026NE400027</t>
  </si>
  <si>
    <t>PAGAMENTO DE BOLSA NA MODALIDADE BOLSA MOBILIDADE INTERNACIONAL DE GRADUACAO OUTGOING - EDITAL GERAL DE MOBILIDADE ACADEMICA 2025-2026 - 1ª CHAMADA COM FINANCIAMENTO</t>
  </si>
  <si>
    <t>2026NE40002701</t>
  </si>
  <si>
    <t>154503263522026NE400048</t>
  </si>
  <si>
    <t>PAGAMENTO DE BOLSA NA MODALIDADE - BOLSA MOBILIDADE INTERNACIONAL DE GRADUACAO OUTGOING - EDITAL GERAL DE MOBILIDADE ACADEMICA 2025-2026 - 1ª CHAMADA COM FINANCIAMENTO</t>
  </si>
  <si>
    <t>2026NE40004801</t>
  </si>
  <si>
    <t>23006.027773/2022-01</t>
  </si>
  <si>
    <t>154503263522026NE000001</t>
  </si>
  <si>
    <t>CONTRATACAO DE EMPRESA ESPECIALIZADA PARA PRESTACAO DE SERVICOS DE LIMPEZA, ASSEIO E CONSERVACAO NAS DEPENDENCIAS DA UFABC</t>
  </si>
  <si>
    <t>VIVA SERVICOS LTDA</t>
  </si>
  <si>
    <t>33903702</t>
  </si>
  <si>
    <t>LIMPEZA E CONSERVACAO</t>
  </si>
  <si>
    <t>2026NE00000102</t>
  </si>
  <si>
    <t>21/01/2026</t>
  </si>
  <si>
    <t>23006.004792/2020-9</t>
  </si>
  <si>
    <t>154503263522026NE000010</t>
  </si>
  <si>
    <t>CONTRATACAO DE EMPRESA ESPECIALIZADA NA PRESTACAO DE SERVICOS DE ACONDICIONAMENTO, COLETA, TRANSPORTE, TRATAMENTO E DESTINACAO FINAL DE RESIDUOS QUIMICOS PRODUZIDOS NAS DEPENDENCIAS DOS CAMPI DA UFABC</t>
  </si>
  <si>
    <t>RECINTEC TECNOLOGIAS AMBIENTAIS LTDA</t>
  </si>
  <si>
    <t>33903975</t>
  </si>
  <si>
    <t>SERVICO DE INCINERACAO,DESTRUICAO E DEMOLICAO</t>
  </si>
  <si>
    <t>2026NE00001075</t>
  </si>
  <si>
    <t>23006.006701/2025-64</t>
  </si>
  <si>
    <t>154503263522026NE000014</t>
  </si>
  <si>
    <t>PRESTACAO DE SERVICOS DE COPEIRAGEM NAS DEPENDENCIAS DA UFABC</t>
  </si>
  <si>
    <t>MABG PRESTADORA DE SERVICOS LTDA</t>
  </si>
  <si>
    <t>33903705</t>
  </si>
  <si>
    <t>SERVICOS DE COPA E COZINHA</t>
  </si>
  <si>
    <t>2026NE00001405</t>
  </si>
  <si>
    <t>23006.017419/2024-21</t>
  </si>
  <si>
    <t>154503263522026NE000012</t>
  </si>
  <si>
    <t>AQUISICAO DE TOALHA DE PAPEL</t>
  </si>
  <si>
    <t>PAPERMAX COMERCIAL LTDA</t>
  </si>
  <si>
    <t>33903022</t>
  </si>
  <si>
    <t>MATERIAL DE LIMPEZA E PROD. DE HIGIENIZACAO</t>
  </si>
  <si>
    <t>2026NE00001222</t>
  </si>
  <si>
    <t>154503263522026NE000013</t>
  </si>
  <si>
    <t>AQUISICAO DE PAPEL HIGIENICO</t>
  </si>
  <si>
    <t>BIOLIMP LTDA</t>
  </si>
  <si>
    <t>2026NE00001322</t>
  </si>
  <si>
    <t>22/01/2026</t>
  </si>
  <si>
    <t>23006.009862/2024-29</t>
  </si>
  <si>
    <t>154503263522026NE000018</t>
  </si>
  <si>
    <t>CONTRATACAO DE SERVICOS DE COLETA, TRANSPORTE, TRATAMENTO E DESTINACAO DE RESIDUOS INFECTANTES DAS CATEGORIAS A E E PARA O CAMPUS DE SAO BERNARDO DO CAMPO DA FUNDACAO UNIVERSIDADE FEDERAL DO ABC -UFABC.</t>
  </si>
  <si>
    <t>MUNICIPIO DE SAO BERNARDO DO CAMPO</t>
  </si>
  <si>
    <t>33903978</t>
  </si>
  <si>
    <t>2026NE00001878</t>
  </si>
  <si>
    <t>23006.032566/2025-11</t>
  </si>
  <si>
    <t>154503263522026NE000031</t>
  </si>
  <si>
    <t>CONTRATACAO DE SERVICOS CONTINUOS DE COLETA, TRANSPORTE, TRATAMENTO E DESTINACAO FINAL DE RESIDUOS INFECTANTES E PERFUROCORTANTES DAS CATEGORIAS A E E PARA O CAMPUS SANTO ANDRE DA FUNDACAO UNIVERSIDADE FEDERAL DO ABC (UFABC).</t>
  </si>
  <si>
    <t>SERVICO MUNICIPAL DE SANEAMENTO AMBIENTAL DE SANTO ANDR</t>
  </si>
  <si>
    <t>2026NE00003178</t>
  </si>
  <si>
    <t>23006.007030/2024-78</t>
  </si>
  <si>
    <t>154503263522026NE000079</t>
  </si>
  <si>
    <t>AQUISICAO DE MATERIAIS PARA ATENDIMENTO DE DEMANDAS DE COPEIRAGEM E CORRELATOS NAS UNIDADES E CAMPI DA FUNDACAO UNIVERSIDADE FEDERAIS DO ABC UFABC</t>
  </si>
  <si>
    <t>MOB COMERCIO UTILIDADES LTDA</t>
  </si>
  <si>
    <t>33903007</t>
  </si>
  <si>
    <t>GENEROS DE ALIMENTACAO</t>
  </si>
  <si>
    <t>2026NE00007907</t>
  </si>
  <si>
    <t>33903021</t>
  </si>
  <si>
    <t>MATERIAL DE COPA E COZINHA</t>
  </si>
  <si>
    <t>2026NE00007921</t>
  </si>
  <si>
    <t>23006.011890/2024-14</t>
  </si>
  <si>
    <t>154503263522026NE000061</t>
  </si>
  <si>
    <t>ATA DE REGISTRO DE PRECOS PARA AQUISICAO DE REAGENTES PARA OS CURSOS DE GRADUACAO DA FUNDACAO UNIVERSIDADE FEDERAL DO ABC - UFABC.</t>
  </si>
  <si>
    <t>CALIBRY METROLOGIA COMERCIO E CALIBRACAO LTDA</t>
  </si>
  <si>
    <t>33903011</t>
  </si>
  <si>
    <t>MATERIAL QUIMICO</t>
  </si>
  <si>
    <t>2026NE00006111</t>
  </si>
  <si>
    <t>29/01/2026</t>
  </si>
  <si>
    <t>23006.020485/2022-17</t>
  </si>
  <si>
    <t>154503263522026NE000026</t>
  </si>
  <si>
    <t>CARTAO PESQUISADOR - BIOTERIOS.</t>
  </si>
  <si>
    <t>VINICIUS DE ANDRADE OLIVEIRA</t>
  </si>
  <si>
    <t>33902001</t>
  </si>
  <si>
    <t>AUXILIO A PESQUISADORES</t>
  </si>
  <si>
    <t>2026NE00002601</t>
  </si>
  <si>
    <t>23006.002554/2025-53</t>
  </si>
  <si>
    <t>154503263522026NE000065</t>
  </si>
  <si>
    <t>CONTRATACAO DE SERVICOS DE REGENCIA INCLUINDO UM PIANISTA CORREPETIDOR PARA ATENDIMENTO DO PROJETO CULTURAL ESTRATEGICO  CORO DA UFABC  DA PRO-REITORIA DE EXTENSAO E CULTURA - PROEC</t>
  </si>
  <si>
    <t>17.555.033 ANDRE LUIZ MARTINEZ SANT ANNA</t>
  </si>
  <si>
    <t>2026NE00006505</t>
  </si>
  <si>
    <t>154503263522026NE000066</t>
  </si>
  <si>
    <t>2026NE00006605</t>
  </si>
  <si>
    <t>23006.003658/2026-66</t>
  </si>
  <si>
    <t>154503263522026NE000057</t>
  </si>
  <si>
    <t>PAGAMENTO DE INSCRICAO NO PREMIO JABUTI ACADEMICO 2026.</t>
  </si>
  <si>
    <t>CAMARA BRASILEIRA DO LIVRO</t>
  </si>
  <si>
    <t>2026NE00005765</t>
  </si>
  <si>
    <t>23006.002706/2026-07</t>
  </si>
  <si>
    <t>154503263522026NE000063</t>
  </si>
  <si>
    <t>PARTICIPACAO DA EDITORA DA UFABC NO EVENTO FESTA DO LIVRO DA UFMG, EDICAO 2026.</t>
  </si>
  <si>
    <t>2026NE00006322</t>
  </si>
  <si>
    <t>23006.011416/2025-65</t>
  </si>
  <si>
    <t>154503263522026NE000089</t>
  </si>
  <si>
    <t>AQUISICAO DE INSUMOS DIVERSOS.</t>
  </si>
  <si>
    <t>J R KOETZ SERVICOS</t>
  </si>
  <si>
    <t>33903044</t>
  </si>
  <si>
    <t>MATERIAL DE SINALIZACAO VISUAL E OUTROS</t>
  </si>
  <si>
    <t>2026NE00008944</t>
  </si>
  <si>
    <t>23006.003004/2024-71</t>
  </si>
  <si>
    <t>154503263522026NE000090</t>
  </si>
  <si>
    <t>CONTRATACAO DE EMPRESA PARA FORNECIMENTO DE CARTOES DE IDENTIFICACAO PERSONALIZADOS PARA A FUNDACAO UNIVERSIDADE FEDERAL DO ABC   UFABC</t>
  </si>
  <si>
    <t>AMAZONAS COMERCIO DE ADESIVOS E BRINDES LTDA</t>
  </si>
  <si>
    <t>2026NE00009044</t>
  </si>
  <si>
    <t>23006.004338/2022-08</t>
  </si>
  <si>
    <t>154503263522026NE000007</t>
  </si>
  <si>
    <t>CONTRATACAO DE EMPRESA ESPECIALIZADA PARA A PRESTACAO DE SERVICOS CONTINUADOS DE MANUTENCAO PREVENTIVA E CORRETIVA NOS SISTEMAS DE AR-CONDICIONADO CENTRAL (SISTEMA VRV, VRF E SELF), AGUA GELADA, FAN COIL, DE APARELHOS DE AR-CONDICIONADO INDIVIDUAIS TIPO SPLIT, JANELA, SISTEMAS DE EXAUSTAO E OUTROS COM FORNECIMENTO DE PECAS E MATERIAIS, PARA O CAMPUS DE SANTO ANDRE E DE SAO BERNARDO DO CAMPO DA UFABC.</t>
  </si>
  <si>
    <t>AIRTEMP CENTRAL DE SERVICOS E COMERCIO DE REFRIGERACAO</t>
  </si>
  <si>
    <t>33903917</t>
  </si>
  <si>
    <t>MANUT. E CONSERV. DE MAQUINAS E EQUIPAMENTOS</t>
  </si>
  <si>
    <t>2026NE00000717</t>
  </si>
  <si>
    <t>23006.013560/2022-93</t>
  </si>
  <si>
    <t>154503263522026NE000008</t>
  </si>
  <si>
    <t>CONTRATACAO DE EMPRESA ESPECIALIZADA NA PRESTACAO DE SERVICOS TECNICOS DE ADEQUACOES, DE MANUTENCAO PREVENTIVA E CORRETIVA DE ELEVADORES E PLATAFORMA ELEVATORIA, INCLUIDO O FORNECIMENTO DE PECAS GENUINAS E ORIGINAIS, A SEREM REALIZADOS NAS INSTALACOES DO CAMPUS SANTO ANDRE DA FUNDACAO UNIVERSIDADE FEDERAL DO ABC   UFABC.</t>
  </si>
  <si>
    <t>ALPR - ELEVADORES LTDA</t>
  </si>
  <si>
    <t>33903916</t>
  </si>
  <si>
    <t>MANUTENCAO E CONSERV. DE BENS IMOVEIS</t>
  </si>
  <si>
    <t>2026NE00000816</t>
  </si>
  <si>
    <t>23006.013804/2024-08</t>
  </si>
  <si>
    <t>154503263522026NE000009</t>
  </si>
  <si>
    <t>CONTRATACAO DE EMPRESA PARA PRESTACAO DE SERVICOS DE JARDINAGEM E MANUTENCAO DAS AREAS VERDES.</t>
  </si>
  <si>
    <t>33903701</t>
  </si>
  <si>
    <t>APOIO ADMINISTRATIVO, TECNICO E OPERACIONAL</t>
  </si>
  <si>
    <t>2026NE00000901</t>
  </si>
  <si>
    <t>23006.014912/2023-17</t>
  </si>
  <si>
    <t>154503263522026NE000019</t>
  </si>
  <si>
    <t>CONTRATACAO DE PESSOA JURIDICA ESPECIALIZADA NA PRESTACAO DE SERVICO DE MANUTENCAO DE ELVADORES PARA O CAMPUS SBC.</t>
  </si>
  <si>
    <t>SANTISTA CONSERVACAO DE ELEVADORES LTDA</t>
  </si>
  <si>
    <t>2026NE00001916</t>
  </si>
  <si>
    <t>28/01/2026</t>
  </si>
  <si>
    <t>23006.007293/2020-53</t>
  </si>
  <si>
    <t>154503263522026NE000024</t>
  </si>
  <si>
    <t>PRESTACAO DE SERVICOS CONTINUOS DE MANUTENCAO PREVENTIVA, CORRETIVA E PREDITIVA PREDIAL COM FORNECIMENTO DE MAO-DE-OBRA NOS CAMPUS DA FUNDACAO UNIVERSIDADE FEDERAL DO ABC.</t>
  </si>
  <si>
    <t>ACTIVE ENGENHARIA LTDA</t>
  </si>
  <si>
    <t>2026NE00002416</t>
  </si>
  <si>
    <t>02/02/2026</t>
  </si>
  <si>
    <t>154503263522026NE000028</t>
  </si>
  <si>
    <t>2026NE00002801</t>
  </si>
  <si>
    <t>04/02/2026</t>
  </si>
  <si>
    <t>23006.002889/2025-71</t>
  </si>
  <si>
    <t>154503263522026NE000029</t>
  </si>
  <si>
    <t>CONTRATACAO DE EMPRESA ESPECIALIZADA PARA A PRESTACAO DE SERVICOS CONTINUOS DE MANUTENCAO PREVENTIVA, CORRETIVA E PREDITIVA PREDIAL NO RAMO DE ENGENHARIA, COM FORNECIMENTO DE PECAS, MATERIAIS E MAO DE OBRA, BEM COMO REALIZACAO DE SERVICOS EVENTUAIS DIVERSOS E ADEQUACOES, NOS SISTEMAS, EQUIPAMENTOS E INSTALACOES PREDIAIS EXISTENTES NA FUNDACAO UNIVERSIDADE FEDERAL DO ABC   UFABC.</t>
  </si>
  <si>
    <t>2026NE00002916</t>
  </si>
  <si>
    <t>23006.001981/2025-1</t>
  </si>
  <si>
    <t>154503263522026NE000030</t>
  </si>
  <si>
    <t>CONTRATACAO DE PESSOA JURIDICA ESPECIALIZADA PARA PRESTACAO DOS SERVICOS CONTINUOS DE OPERACIONALIZACAO DO ALMOXARIFADO NAS DEPENDENCIAS DO CAMPUS SANTO ANDRE DA FUNDACAO UNIVERSIDADE FEDERAL DO ABC</t>
  </si>
  <si>
    <t>POLO ADMINISTRACAO LTDA</t>
  </si>
  <si>
    <t>2026NE00003001</t>
  </si>
  <si>
    <t>12/03/2026</t>
  </si>
  <si>
    <t>23006.023086/2023-99</t>
  </si>
  <si>
    <t>154503263522026NE000076</t>
  </si>
  <si>
    <t>CONTRATACAO DE PESSOA JURIDICA ESPECIALIZADA PARA A PRESTACAO DE SERVICOS CONTINUADOS TECNICOS DE MANUTENCAO PREVENTIVA, CORRETIVA E EMERGENCIAL DE ELEVADORES, PLATAFORMA ELEVATORIA E MONTA CARGAS, INCLUIDO O FORNECIMENTO DE PECAS GENUINAS E ORIGINAIS, A SER REALIZADO NO CAMPUS DE SANTO ANDRE UNIDADE TAMANDUATEHY DA FUNDACAO UNIVERSIDADE FEDERAL DO ABC - UFABC.</t>
  </si>
  <si>
    <t>2026NE00007616</t>
  </si>
  <si>
    <t>16/03/2026</t>
  </si>
  <si>
    <t>154503263522026NE000080</t>
  </si>
  <si>
    <t>CONTRATACAO DE EMPRESA ESPECIALIZADA NA PRESTACAO DE SERVICOS TECNICOS DE ADEQUACOES, DE MANUTENCAO PREVENTIVA E CORRETIVA DE ELEVADORES E PLATAFORMA ELEVATORIA, INCLUIDO O FORNECIMENTO DE PECAS GENUINAS E ORIGINAIS, A SEREM REALIZADOS NAS INSTALACOES DO CAMPUS SANTO ANDRE DA FUNDACAO UNIVERSIDADE FEDERAL DO ABC  UFABC.</t>
  </si>
  <si>
    <t>2026NE00008016</t>
  </si>
  <si>
    <t>23006.004799/2020-19</t>
  </si>
  <si>
    <t>154503263522026NE000088</t>
  </si>
  <si>
    <t>CONTRATACAO DE EMPRESA ESPECIALIZADA PARA PRESTACAO DE SERVICOS DE CONTROLE DE PRAGAS - DESINSETIZACAO, DESRATIZACAO E DESCUPINIZACAO) NOS CAMPI DA UFABC.</t>
  </si>
  <si>
    <t>COBRA SAUDE AMBIENTAL LTDA</t>
  </si>
  <si>
    <t>2026NE00008878</t>
  </si>
  <si>
    <t>154503263522026NE000093</t>
  </si>
  <si>
    <t>CONTRATACAO DE EMPRESA ESPECIALIZADA NA PRESTACAO DE SERVICOS TECNICOS DE ADEQUACOES, DE MANUTENCAO PREVENTIVA E CORRETIVA DE ELEVADORES E PLATAFORMA ELEVATORIA, INCLUIDO O FORNECIMENTO DE PECAS GENUINAS E ORIGINAIS, A SEREM REALIZADOS NAS INSTALACOES DO CAMPUS SANTO ANDRE DA FUNDACAO UNIVERSIDADE FEDERAL DO ABC - UFABC.</t>
  </si>
  <si>
    <t>2026NE00009316</t>
  </si>
  <si>
    <t>23006.006751/2024-61</t>
  </si>
  <si>
    <t>154503263522026NE000081</t>
  </si>
  <si>
    <t>CALIBRACAO DE EQUIPAMENTOS</t>
  </si>
  <si>
    <t>VALIDAC VALIDACAO E MANUTENCAO LTDA</t>
  </si>
  <si>
    <t>2026NE00008117</t>
  </si>
  <si>
    <t>23006.012894/2022-40</t>
  </si>
  <si>
    <t>154503263522026NE000017</t>
  </si>
  <si>
    <t>CONTRATACAO DE EMPRESA PARA PRESTACAO DE SERVICOS DE ZELADORIA E AJUDANTES GERAIS NA UFABC.</t>
  </si>
  <si>
    <t>RCA PRODUTOS E SERVICOS LTDA.</t>
  </si>
  <si>
    <t>2026NE00001701</t>
  </si>
  <si>
    <t>23006.018111/2021-51</t>
  </si>
  <si>
    <t>154503263522026NE000020</t>
  </si>
  <si>
    <t>PRESTACAO DE SERVICOS CONTINUOS DE PORTARIA</t>
  </si>
  <si>
    <t>PROGRIDA - PRESTACAO DE SERVICOS LTDA</t>
  </si>
  <si>
    <t>2026NE00002001</t>
  </si>
  <si>
    <t>23006.007369/2023-93</t>
  </si>
  <si>
    <t>154503263522026NE000011</t>
  </si>
  <si>
    <t>CONTRATACAO DE EMPRESA DE VIGILANCIA PATRIMONIAL DESARMADA</t>
  </si>
  <si>
    <t>MRS SEGURANCA E VIGILANCIA PATRIMONIAL LTDA</t>
  </si>
  <si>
    <t>33903703</t>
  </si>
  <si>
    <t>VIGILANCIA OSTENSIVA</t>
  </si>
  <si>
    <t>2026NE00001103</t>
  </si>
  <si>
    <t>23006.007309/2020-28</t>
  </si>
  <si>
    <t>154503263522026NE000003</t>
  </si>
  <si>
    <t>CONTRATACAO DE EMPRESA ESPECIALIZADA PARA MANUTENCAO DO ICECUBE</t>
  </si>
  <si>
    <t>LCSTECH COMERCIAL LTDA</t>
  </si>
  <si>
    <t>33904011</t>
  </si>
  <si>
    <t>SUPORTE DE INFRAESTRUTURA DE TIC</t>
  </si>
  <si>
    <t>2026NE00000311</t>
  </si>
  <si>
    <t>23006.017087/2021-32</t>
  </si>
  <si>
    <t>154503263522026NE000039</t>
  </si>
  <si>
    <t>CONTRATACAO DE ENLACE DE DADOS SA - SBC</t>
  </si>
  <si>
    <t>VOGEL SOLUCOES EM TELECOMUNICACOES E INFORMATICA S.A.</t>
  </si>
  <si>
    <t>33904013</t>
  </si>
  <si>
    <t>COMUNICACAO DE DADOS E REDES EM GERAL</t>
  </si>
  <si>
    <t>2026NE00003913</t>
  </si>
  <si>
    <t>23006.021463/2021-93</t>
  </si>
  <si>
    <t>154503263522026NE000049</t>
  </si>
  <si>
    <t>CONTRATACAO DE SERVICOS DE TELEFONIA MOVEL.</t>
  </si>
  <si>
    <t>TIM S A</t>
  </si>
  <si>
    <t>33903958</t>
  </si>
  <si>
    <t>SERVICOS DE TELECOMUNICACOES</t>
  </si>
  <si>
    <t>2026NE00004958</t>
  </si>
  <si>
    <t>154503263522026NE000050</t>
  </si>
  <si>
    <t>33904014</t>
  </si>
  <si>
    <t>TELEFONIA FIXA E MOVEL - PACOTE DE COMUNICACAO DE DADOS</t>
  </si>
  <si>
    <t>2026NE00005014</t>
  </si>
  <si>
    <t>23006.000376/2019-88</t>
  </si>
  <si>
    <t>154503263522026NE000064</t>
  </si>
  <si>
    <t>CONTRATACAO DE SERVICO DE SUPORTE DA CENTRAL TELEFONICA PABX</t>
  </si>
  <si>
    <t>3CORP TECHNOLOGY INFRAESTRUTURA DE TELECOM LTDA.</t>
  </si>
  <si>
    <t>2026NE00006411</t>
  </si>
  <si>
    <t>23006.005703/2023-74</t>
  </si>
  <si>
    <t>154503263522026NE000075</t>
  </si>
  <si>
    <t>CONTRATACAO DE SERVICO DE OUTSOURCING DE IMPRESSAO.</t>
  </si>
  <si>
    <t>PASSERTI SERVICOS E COMERCIO DE PRODUTOS DE INFORMATICA</t>
  </si>
  <si>
    <t>33904004</t>
  </si>
  <si>
    <t>LOCACAO DE EQUIPAMENTOS DE TIC - IMPRESSORAS</t>
  </si>
  <si>
    <t>2026NE00007504</t>
  </si>
  <si>
    <t>154503263522026NE000085</t>
  </si>
  <si>
    <t>2026NE00008504</t>
  </si>
  <si>
    <t>23006.004273/2025-35</t>
  </si>
  <si>
    <t>154503263522026NE000092</t>
  </si>
  <si>
    <t>AQUISICAO DE MATERIAIS DE TIC</t>
  </si>
  <si>
    <t>R H P COMPUTADORES LTDA</t>
  </si>
  <si>
    <t>15R3</t>
  </si>
  <si>
    <t>APOIO A CONSOLIDACAO, REESTRUTURACAO E MODERNIZACAO DAS INSTITUICOES FEDERAIS DE ENSINO SUPERIOR</t>
  </si>
  <si>
    <t>231245</t>
  </si>
  <si>
    <t>44905235</t>
  </si>
  <si>
    <t>MATERIAL DE TIC (PERMANENTE)</t>
  </si>
  <si>
    <t>2026NE00009235</t>
  </si>
  <si>
    <t>23006.012651/2023-92</t>
  </si>
  <si>
    <t>154503263522026NE000035</t>
  </si>
  <si>
    <t>CONTRATACAO DE SERVICOS DE FORNECIMENTO DE LICENCA CORPORATIVA (ASSINATURA) DE SOFTWARE PARA ELABORACAO DE ORCAMENTOS DE REFERENCIA DE OBRAS E SERVICOS DE  ENGENHARIA, EM PLATAFORMA WEB</t>
  </si>
  <si>
    <t>3F LTDA</t>
  </si>
  <si>
    <t>33904006</t>
  </si>
  <si>
    <t>LOCACAO DE SOFTWARES</t>
  </si>
  <si>
    <t>2026NE00003506</t>
  </si>
  <si>
    <t>23006.002713/2022-77</t>
  </si>
  <si>
    <t>154503263522026NE000023</t>
  </si>
  <si>
    <t>CONTRATACAO DE PESSOA JURIDICA ESPECIALIZADA PARA FORNECIMENTO DE APOLICE DE SEGURO PREDIAL PARA COBERTURA DOS MOBILIARIOS, EQUIPAMENTOS, INSTALACOES E DAS EDIFICACOES PERTENCENTES A UFABC.</t>
  </si>
  <si>
    <t>AXA SEGUROS S.A.</t>
  </si>
  <si>
    <t>33903969</t>
  </si>
  <si>
    <t>SEGUROS EM GERAL</t>
  </si>
  <si>
    <t>2026NE00002369</t>
  </si>
  <si>
    <t>03/03/2026</t>
  </si>
  <si>
    <t>23006.010241/2025-79</t>
  </si>
  <si>
    <t>154503263522026NE000067</t>
  </si>
  <si>
    <t>CONTRATACAO DE SEGURO TOTAL PARA A FROTA DE VEICULOS PERTENCENTES A FUNDACAO UNIVERSIDADE FEDERAL DO ABC - UFABC</t>
  </si>
  <si>
    <t>SEGUROS SURA S.A.</t>
  </si>
  <si>
    <t>2026NE00006769</t>
  </si>
  <si>
    <t>154503263522026NE000022</t>
  </si>
  <si>
    <t>CONTRATACAO DA CONCESSIONARIA DE ABASTECIMENTO DE AGUA E COLETA DE ESGOTO DA COMPANHIA DE SANEAMENTO BASICO DO ESTADO DE SAO PAULO- SABESP, PARA ATENDIMENTO AS DEMANDAS DA UNIDADE SEDE DA UFABC EM SANTO ANDRE E UNIDADE TAMANDUATEHY - MULTA, JUROS E CORRECAO MONETARIA</t>
  </si>
  <si>
    <t>33903937</t>
  </si>
  <si>
    <t>JUROS E MULTA DE MORA</t>
  </si>
  <si>
    <t>2026NE00002237</t>
  </si>
  <si>
    <t>23006.008095/2024-31</t>
  </si>
  <si>
    <t>154503263522026NE000025</t>
  </si>
  <si>
    <t>CONTRATACAO DE PESSOA JURIDICA ESPECIALIZADA PARA A PRESTACAO DE SERVICOS DE TRANSPORTE DE PASSAGEIROS DE FORMA EVENTUAL - MULTA E JUROS</t>
  </si>
  <si>
    <t>BEIJA FLOR LOCADORA DE VEICULOS LTDA</t>
  </si>
  <si>
    <t>2026NE00002537</t>
  </si>
  <si>
    <t>23006.003965/2026-47</t>
  </si>
  <si>
    <t>154503263522026NE000059</t>
  </si>
  <si>
    <t>RECOLHIMENTO DE JUROS E MULTA DECORRENTES DE ATRASOS DE PAGAMENTOS</t>
  </si>
  <si>
    <t>2026NE00005937</t>
  </si>
  <si>
    <t>154503263522026NE000060</t>
  </si>
  <si>
    <t>2026NE00006037</t>
  </si>
  <si>
    <t>23006.002529/2018-41</t>
  </si>
  <si>
    <t>154503263522026NE000015</t>
  </si>
  <si>
    <t>CONTRATACAO DE PESSOA JURIDICA ESPECIALIZADA PARA PRESTACAO DOS SERVICOS DE TRANSPORTE DE PASSAGEIROS, TRANSPORTE UNIVERSITARIO, DE FORMA CONTINUA, PARA ATENDIMENTO DOS DESLOCAMENTOS DA COMUNIDADE ACADEMICA DA FUNDACAO UNIVERSIDADE FEDERAL DO ABC - UFABC</t>
  </si>
  <si>
    <t>TRANSPORTES - TURISMO E SERVICOS JP GRANDINO LTDA</t>
  </si>
  <si>
    <t>33903303</t>
  </si>
  <si>
    <t>LOCACAO DE MEIOS DE TRANSPORTE</t>
  </si>
  <si>
    <t>2026NE00001503</t>
  </si>
  <si>
    <t>23006.011116/2024-03</t>
  </si>
  <si>
    <t>154503263522026NE000016</t>
  </si>
  <si>
    <t>CONTRATACAO DE PESSOA JURIDICA ESPECIALIZADA NA PRESTACAO DE SERVICOS TERCEIRIZADOS DE MOTORISTAS DE VEICULOS OFICIAIS PERTENCENTES A FROTA DA FUNDACAO UNIVERSIDADE FEDERAL DO ABC   UFABC, PARA TRANSPORTE DE PASSAGEIROS E CARGAS EM GERAL.</t>
  </si>
  <si>
    <t>PONTUAL SERVICOS GERAIS LTDA</t>
  </si>
  <si>
    <t>2026NE00001601</t>
  </si>
  <si>
    <t>23006.015065/2025-61</t>
  </si>
  <si>
    <t>154503263522026NE000032</t>
  </si>
  <si>
    <t>CONTRATACAO DE SERVICOS DE PAGAMENTO DO ABASTECIMENTO DOS VEICULOS DA FROTA COM COMBUSTIVEL - ALCOOL, GASOLINA E DIESEL E MANUTENCAO PREVENTIVA E CORRETIVA - SISTEMA INFORMATIZADO DE GERENCIAMENTO.</t>
  </si>
  <si>
    <t>LINK CARD ADMINISTRADORA DE BENEFICIOS LTDA</t>
  </si>
  <si>
    <t>33903919</t>
  </si>
  <si>
    <t>MANUTENCAO E CONSERV. DE VEICULOS</t>
  </si>
  <si>
    <t>2026NE00003219</t>
  </si>
  <si>
    <t>33903979</t>
  </si>
  <si>
    <t>SERV. DE APOIO ADMIN., TECNICO E OPERACIONAL</t>
  </si>
  <si>
    <t>2026NE00003279</t>
  </si>
  <si>
    <t>23006.000163/2025-02</t>
  </si>
  <si>
    <t>154503263522026NE000045</t>
  </si>
  <si>
    <t>CONTRACAO DE PESSOA JURIDICA ESPECIALIZADA PARA PRESTACAO DOS SERVICOS DE TRANSPORTE DE PASSAGEIROS, TRANSPORTE UNIVERSITARIO , DE FORMA CONTINUA, COM FORNECIMENTO DE ONIBUS INCLUINDO MOTORISTA, FORNECIMENTO DE COMBUSTIVEL, SEGURO TOTAL E MANUTENCAO DOS VEICULOS - LOCACAO DE ONIBUS, PARA ATENDIMENTO DOS DESLOCAMENTOS DA COMUNIDADE ACADEMICA DA FUNDACAO UNIVERSIDADE FEDERAL DO ABC UFABC.</t>
  </si>
  <si>
    <t>2026NE00004503</t>
  </si>
  <si>
    <t>23006.005439/2023-79</t>
  </si>
  <si>
    <t>154503263522026NE000041</t>
  </si>
  <si>
    <t>SOLICITACAO DE CONTRATACAO DE SERVICO DE TRANSPORTE RODOVIARIO PARA AS CARGAS IMPORTADAS PELA UFABC..</t>
  </si>
  <si>
    <t>CDR TRANSPORTES E LOGISTICA INTEGRADA LTDA</t>
  </si>
  <si>
    <t>2026NE00004174</t>
  </si>
  <si>
    <t>154503263522026NE000042</t>
  </si>
  <si>
    <t>2026NE00004201</t>
  </si>
  <si>
    <t>23006.003936/2026-85</t>
  </si>
  <si>
    <t>154503263522026NE600009</t>
  </si>
  <si>
    <t>DIARIAS NACIONAIS - PROPES A0 - NACIONAIS PARA SERVIDORES</t>
  </si>
  <si>
    <t>33901414</t>
  </si>
  <si>
    <t>DIARIAS NO PAIS</t>
  </si>
  <si>
    <t>2026NE60000914</t>
  </si>
  <si>
    <t>154503263522026NE600010</t>
  </si>
  <si>
    <t>DIARIAS NACIONAIS - PROPES A0 - NACIONAIS PARA COLABORADORES</t>
  </si>
  <si>
    <t>33903602</t>
  </si>
  <si>
    <t>DIARIAS A COLABORADORES EVENTUAIS NO PAIS</t>
  </si>
  <si>
    <t>2026NE60001002</t>
  </si>
  <si>
    <t>08/01/2026</t>
  </si>
  <si>
    <t>154503263522026NE600000</t>
  </si>
  <si>
    <t>DIARIAS 2026 - GABINETE DA REITORIA -  NACIONAIS PARA SERVIDORES</t>
  </si>
  <si>
    <t>2026NE60000014</t>
  </si>
  <si>
    <t>154503263522026NE600011</t>
  </si>
  <si>
    <t>DIARIAS 2026 - GABINETE DA REITORIA - NACIONAIS PARA COLABORADORES</t>
  </si>
  <si>
    <t>2026NE60001102</t>
  </si>
  <si>
    <t>23006.003749/2026-00</t>
  </si>
  <si>
    <t>154503263522026NE600008</t>
  </si>
  <si>
    <t>DIARIAS ACI - 2026</t>
  </si>
  <si>
    <t>2026NE60000814</t>
  </si>
  <si>
    <t>23006.006428/2026-59</t>
  </si>
  <si>
    <t>154503263522026NE600027</t>
  </si>
  <si>
    <t>2026NE60002714</t>
  </si>
  <si>
    <t>154503263522026NE600018</t>
  </si>
  <si>
    <t>2026NE60001814</t>
  </si>
  <si>
    <t>23006.001253/2026-93</t>
  </si>
  <si>
    <t>154503263522026NE600022</t>
  </si>
  <si>
    <t>DIARIAS E PASSAGENS 2026 - CCNH.</t>
  </si>
  <si>
    <t>2026NE60002214</t>
  </si>
  <si>
    <t>23006.002480/2026-36</t>
  </si>
  <si>
    <t>154503263522026NE600005</t>
  </si>
  <si>
    <t>PAGAMENTO DE DIARIAS PARA SERVIDORES PROGRAD.</t>
  </si>
  <si>
    <t>2026NE60000514</t>
  </si>
  <si>
    <t>23006.004033/2026-11</t>
  </si>
  <si>
    <t>154503263522026NE600016</t>
  </si>
  <si>
    <t>DIARIAS PROEC - 2026.</t>
  </si>
  <si>
    <t>2026NE60001614</t>
  </si>
  <si>
    <t>154503263522026NE600017</t>
  </si>
  <si>
    <t>2026NE60001702</t>
  </si>
  <si>
    <t>23006.001060/2026-32</t>
  </si>
  <si>
    <t>154503263522026NE600006</t>
  </si>
  <si>
    <t>DIARIAS 2026 - PROPLADI</t>
  </si>
  <si>
    <t>2026NE60000614</t>
  </si>
  <si>
    <t>23006.005773/2026-75</t>
  </si>
  <si>
    <t>154503263522026NE600025</t>
  </si>
  <si>
    <t>DIARIAS PROAP 2026.</t>
  </si>
  <si>
    <t>2026NE60002514</t>
  </si>
  <si>
    <t>154503263522026NE600015</t>
  </si>
  <si>
    <t>2026NE60001514</t>
  </si>
  <si>
    <t>23/03/2026</t>
  </si>
  <si>
    <t>23006.006622/2026-34</t>
  </si>
  <si>
    <t>154503263522026NE600029</t>
  </si>
  <si>
    <t>DIARIAS PROPG</t>
  </si>
  <si>
    <t>2026NE60002914</t>
  </si>
  <si>
    <t>23006.003750/2026-26</t>
  </si>
  <si>
    <t>154503263522026NE600007</t>
  </si>
  <si>
    <t>NTI - DIARIAS 2026 -  NACIONAIS PARA SERVIDORES</t>
  </si>
  <si>
    <t>2026NE60000714</t>
  </si>
  <si>
    <t>23006.004555/2026-13</t>
  </si>
  <si>
    <t>154503263522026NE600020</t>
  </si>
  <si>
    <t>DIARIAS 2026 - SPO.</t>
  </si>
  <si>
    <t>2026NE60002014</t>
  </si>
  <si>
    <t>154503263522026NE600012</t>
  </si>
  <si>
    <t>DIARIAS 2026 - NETEL - NACIONAIS PARA SERVIDORES</t>
  </si>
  <si>
    <t>2026NE60001214</t>
  </si>
  <si>
    <t>154503263522026NE600014</t>
  </si>
  <si>
    <t>DIARIAS 2026 - NETEL - NACIONAIS PARA COLABORADORES</t>
  </si>
  <si>
    <t>2026NE60001402</t>
  </si>
  <si>
    <t>23006.002128/2026-09</t>
  </si>
  <si>
    <t>154503263522026NE600002</t>
  </si>
  <si>
    <t>PROCESSO REFERENTE A DESPESA DE DIARIAS DA SUGEPE 2026.</t>
  </si>
  <si>
    <t>2026NE60000214</t>
  </si>
  <si>
    <t>154503263522026NE600003</t>
  </si>
  <si>
    <t>2026NE60000302</t>
  </si>
  <si>
    <t>154503263522026NE600021</t>
  </si>
  <si>
    <t>PROCESSO REFERENTE A DESPESA DE DIARIAS DA SUGEPE 2026</t>
  </si>
  <si>
    <t>2026NE60002114</t>
  </si>
  <si>
    <t>23006.005881/2026-48</t>
  </si>
  <si>
    <t>154503263522026NE600026</t>
  </si>
  <si>
    <t>DIARIAS EDITORA - 2026</t>
  </si>
  <si>
    <t>2026NE60002614</t>
  </si>
  <si>
    <t>26101</t>
  </si>
  <si>
    <t>MINISTERIO DA EDUCACAO</t>
  </si>
  <si>
    <t>NAO SE APLICA</t>
  </si>
  <si>
    <t>'-9</t>
  </si>
  <si>
    <t>APOIO A CONSOLIDACAO, REESTRUTURACAO E MODERNIZACAO DAS INSTITUICOES FEDERAIS DE ENSINO SUPERIOR - DESPESAS DIVERSAS</t>
  </si>
  <si>
    <t>1000A0008U</t>
  </si>
  <si>
    <t>MSS25Q6027N</t>
  </si>
  <si>
    <t>229567</t>
  </si>
  <si>
    <t>449052-9</t>
  </si>
  <si>
    <t>12295671000A0008U449052        MSS25Q6027N</t>
  </si>
  <si>
    <t>23006.020493/2024-25</t>
  </si>
  <si>
    <t>154503263522026NE630008</t>
  </si>
  <si>
    <t>CONTRATACAO DE EMPRESA ESPECIALIZADA PARA A CONSTRUCAO DE OBRA DE ARTE ESPECIAL - PASSARELA INTERLIGANDO A UNIDADE SEDE COM A UNIDADE TAMANDUATEHY, NO CAMPUS SANTO ANDRE DA UFABC NOTA DE CREDITO 2026NC000874 Nº DE TRANSFERENCIA 1AAXPW</t>
  </si>
  <si>
    <t>VERSATIL ENGENHARIA LTDA.</t>
  </si>
  <si>
    <t>MSS25G41ML2</t>
  </si>
  <si>
    <t>44905191</t>
  </si>
  <si>
    <t>OBRAS EM ANDAMENTO</t>
  </si>
  <si>
    <t>2026NE63000891</t>
  </si>
  <si>
    <t>26291</t>
  </si>
  <si>
    <t>FUND.COORD.DE APERF.DE PESSOAL NIVEL SUPERIOR</t>
  </si>
  <si>
    <t>20RJ</t>
  </si>
  <si>
    <t>FORMACAO DE PROFESSORES E PROFISSIONAIS DA EDUCACAO BASICA</t>
  </si>
  <si>
    <t>1000A00239</t>
  </si>
  <si>
    <t>PCC92B5603N</t>
  </si>
  <si>
    <t>230550</t>
  </si>
  <si>
    <t>339033-9</t>
  </si>
  <si>
    <t>12305501000A00239339033        PCC92B5603N</t>
  </si>
  <si>
    <t>339039-9</t>
  </si>
  <si>
    <t>12305501000A00239339039        PCC92B5603N</t>
  </si>
  <si>
    <t>154503263522026NE600023</t>
  </si>
  <si>
    <t>PAGAMENTO DE DIARIAS PARA SERVIDORES PROGRADNOTA DE CREDITO 2026NC000120 - TRANSFERENCIA 1AATTU</t>
  </si>
  <si>
    <t>2026NE60002314</t>
  </si>
  <si>
    <t>154503263522026NE600024</t>
  </si>
  <si>
    <t>2026NE60002402</t>
  </si>
  <si>
    <t>26439</t>
  </si>
  <si>
    <t>INST.FED.DE EDUC.,CIENC.E TEC.DE SAO PAULO</t>
  </si>
  <si>
    <t>23006.002519/2026-15</t>
  </si>
  <si>
    <t>154503263522026NE000021</t>
  </si>
  <si>
    <t>PAGAMENTO DE GECC COM RECURSOS DESCENTRALIZADOS DO INSTITUTO FEDERAL DE SAO PAULO (IFSP). PESSOA SERVIDOR: JOAO DOMINGUES BIANCOLIN - NOTA DE CREDITO 2026NC000063</t>
  </si>
  <si>
    <t>20RL</t>
  </si>
  <si>
    <t>FUNCIONAMENTO DAS INSTITUICOES DA REDE FEDERAL DE EDUCACAO PROFISSIONAL, CIENTIFICA E TECNOLOGICA - DESPESAS DIVERSAS</t>
  </si>
  <si>
    <t>L0000P99GCN</t>
  </si>
  <si>
    <t>231788</t>
  </si>
  <si>
    <t>2026NE00002128</t>
  </si>
  <si>
    <t>49101</t>
  </si>
  <si>
    <t>MINIST.DO DESENVOLV.AGRARIO E AGRI.FAMILIAR</t>
  </si>
  <si>
    <t>154503263522026NE630003</t>
  </si>
  <si>
    <t>CELEBRACAO DE TERMO DE EXECUCAO DESCENTRALIZADA (TED) COM MINISTERIO DO DESENVOLVIMENTO AGRARIO E AGRICULTURA FAMILIAR (MDA) E CONTRATACAO DE FUNDACAO DE APOIO. COORDENADOR: CLAUDIO LUIS DE CAMARGO PENTEADO (CECS) - PROJETONOTA DE CREDITO - 2026NC000025 - Nº DE TRANSFERENCIA 975376</t>
  </si>
  <si>
    <t>21HB</t>
  </si>
  <si>
    <t>000G</t>
  </si>
  <si>
    <t>GERENCIAMENTO ORCAMENTARIO DE POLITICAS DO DESENVOLVIMENTO AGRARIO E AGRICULTURA FAMILIAR</t>
  </si>
  <si>
    <t>3000A0029P</t>
  </si>
  <si>
    <t>A0100C00SP3</t>
  </si>
  <si>
    <t>268910</t>
  </si>
  <si>
    <t>2026NE63000365</t>
  </si>
  <si>
    <t>154503263522026NE630004</t>
  </si>
  <si>
    <t>CELEBRACAO DE TERMO DE EXECUCAO DESCENTRALIZADA (TED) COM MINISTERIO DO DESENVOLVIMENTO AGRARIO E AGRICULTURA FAMILIAR (MDA) E CONTRATACAO DE FUNDACAO DE APOIO. COORDENADOR: CLAUDIO LUIS DE CAMARGO PENTEADO (CECS). - PROJETONOTA DE CREDITO - 2026NC000030 - Nº DE TRANSFERENCIA 975376</t>
  </si>
  <si>
    <t>44905241</t>
  </si>
  <si>
    <t>EQUIPAMENTOS DE TIC - COMPUTADORES</t>
  </si>
  <si>
    <t>2026NE63000441</t>
  </si>
  <si>
    <t>154503263522026NE630005</t>
  </si>
  <si>
    <t>CELEBRACAO DE TERMO DE EXECUCAO DESCENTRALIZADA (TED) COM MINISTERIO DO DESENVOLVIMENTO AGRARIO E AGRICULTURA FAMILIAR (MDA) E CONTRATACAO DE FUNDACAO DE APOIO. COORDENADOR: CLAUDIO LUIS DE CAMARGO PENTEADO (CECS) - TRI2026NC000025 - Nº DE TRANSFERENCIA 975376</t>
  </si>
  <si>
    <t>1000A0029P</t>
  </si>
  <si>
    <t>2026NE63000565</t>
  </si>
  <si>
    <t>154503263522026NE630006</t>
  </si>
  <si>
    <t>2026NE63000665</t>
  </si>
  <si>
    <t>154503263522026NE630007</t>
  </si>
  <si>
    <t>CELEBRACAO DE TERMO DE EXECUCAO DESCENTRALIZADA (TED) COM MINISTERIO DO DESENVOLVIMENTO AGRARIO E AGRICULTURA FAMILIAR (MDA) E CONTRATACAO DE FUNDACAO DE APOIO. COORDENADOR: CLAUDIO LUIS DE CAMARGO PENTEADO (CECS). - GESTAO CONTRATO2026NC000025 Nº DE TRANSFERENCIA 975376</t>
  </si>
  <si>
    <t>2026NE63000765</t>
  </si>
  <si>
    <t>56101</t>
  </si>
  <si>
    <t>MINISTERIO DAS CIDADES</t>
  </si>
  <si>
    <t>23006.021014/2024-98</t>
  </si>
  <si>
    <t>154503263522026NE630010</t>
  </si>
  <si>
    <t>CELEBRACAO DE TED COM O MINISTERIO DAS CIDADES (MCID) E CONTRATACAO DE FUNDACAO DE APOIO - COORDENADORA: ROSANA DENALDI (CECS) - NOTA DE CREDITO 2026NC000005 - Nº DE TRANSFERENCIA 969845</t>
  </si>
  <si>
    <t>00VD</t>
  </si>
  <si>
    <t>APOIO AO DESENVOLVIMENTO E IMPLEMENTACAO DE ACOES ESTRATEGICAS DO PROGRAMA PERIFERIA VIVA</t>
  </si>
  <si>
    <t>1000A003I4</t>
  </si>
  <si>
    <t>TEDSNPUFABC</t>
  </si>
  <si>
    <t>236727</t>
  </si>
  <si>
    <t>2026NE63001065</t>
  </si>
  <si>
    <t>154503263522026NE630011</t>
  </si>
  <si>
    <t>2026NE63001165</t>
  </si>
  <si>
    <t>A</t>
  </si>
  <si>
    <t>O20</t>
  </si>
  <si>
    <t>G41</t>
  </si>
  <si>
    <t>CNVO</t>
  </si>
  <si>
    <t>N41</t>
  </si>
  <si>
    <t>MNT1</t>
  </si>
  <si>
    <t>N43</t>
  </si>
  <si>
    <t>17/04/2014</t>
  </si>
  <si>
    <t>23006000448201300</t>
  </si>
  <si>
    <t>154503263522014NE800203</t>
  </si>
  <si>
    <t>PRESTACAO DE SERVICO DE PORTARIA.  PROC ORIGEM: 2013PR00151</t>
  </si>
  <si>
    <t>OBJETIVA ADMINISTRACAO EM RECURSOS LTDA</t>
  </si>
  <si>
    <t>1012000000</t>
  </si>
  <si>
    <t>062246</t>
  </si>
  <si>
    <t>09/12/2024</t>
  </si>
  <si>
    <t>23006.007537/2024-21</t>
  </si>
  <si>
    <t>154503263522024NE400137</t>
  </si>
  <si>
    <t>PROGRAMA DE ENSINO TUTORIAL - PET-AF</t>
  </si>
  <si>
    <t>29/12/2025</t>
  </si>
  <si>
    <t>23006.010256/2025-37</t>
  </si>
  <si>
    <t>154503263522025NE400128</t>
  </si>
  <si>
    <t>CONCESSAO DE BOLSAS PET-AF.</t>
  </si>
  <si>
    <t>154503263522025NE400129</t>
  </si>
  <si>
    <t>154503263522025NE400125</t>
  </si>
  <si>
    <t>20/02/2024</t>
  </si>
  <si>
    <t>23006.013987/2023-72</t>
  </si>
  <si>
    <t>154503263522024NE400015</t>
  </si>
  <si>
    <t>PAGAMENTOS REFERENTES AO EDITAL Nº1/2023 - PROAP - (23006.004284/2023-53). PROGRAMAS DE AUXILIOS SOCIOECONOMICOS 2023 - MODALIDADE AUXILIO PERMANENCIA.</t>
  </si>
  <si>
    <t>17/07/2024</t>
  </si>
  <si>
    <t>154503263522024NE400074</t>
  </si>
  <si>
    <t>11/09/2024</t>
  </si>
  <si>
    <t>23006.025973/2022-11</t>
  </si>
  <si>
    <t>154503263522024NE000402</t>
  </si>
  <si>
    <t>PROGRAMAS DE AUXILIOS SOCIOECONOMICOS - AUXILIO ALIMENTACAO - TIPO VI</t>
  </si>
  <si>
    <t>01/10/2024</t>
  </si>
  <si>
    <t>154503263522024NE000450</t>
  </si>
  <si>
    <t>PROGRAMAS DE AUXILIOS SOCIOECONOMICOS - AUXILIO ALIMENTACAO</t>
  </si>
  <si>
    <t>154503263522024NE000451</t>
  </si>
  <si>
    <t>154503263522024NE000452</t>
  </si>
  <si>
    <t>154503263522024NE000453</t>
  </si>
  <si>
    <t>154503263522024NE000454</t>
  </si>
  <si>
    <t>154503263522024NE000455</t>
  </si>
  <si>
    <t>13/12/2024</t>
  </si>
  <si>
    <t>23006.016091/2024-26</t>
  </si>
  <si>
    <t>154503263522024NE400140</t>
  </si>
  <si>
    <t>PAGAMENTOS REFERENTES AO EDITAL Nº1/2024 - PROAP - RU - PROGRAMA DE APOIO A ESTUDANTE DE GRADUACAO - MODALIDADE AUXILIO ALIMENTACAO - TIPO I</t>
  </si>
  <si>
    <t>16/04/2025</t>
  </si>
  <si>
    <t>154503263522025NE400055</t>
  </si>
  <si>
    <t>PAGAMENTOS REFERENTES AO EDITAL Nº1/2024 - PROAP - (23006.010360/2024-41). PROGRAMA DE APOIO A ESTUDANTE DE GRADUACAO - MODALIDADE AUXILIO ALIMENTACAO</t>
  </si>
  <si>
    <t>154503263522025NE400056</t>
  </si>
  <si>
    <t>17/09/2025</t>
  </si>
  <si>
    <t>154503263522025NE500211</t>
  </si>
  <si>
    <t>PAGAMENTOS REFERENTES AO EDITAL Nº7/2023 - PROAP - (23006.018604/2023-52). PROGRAMA DE AUXILIO ACESSIBILIDADEFABC.</t>
  </si>
  <si>
    <t>10/10/2025</t>
  </si>
  <si>
    <t>154503263522025NE400099</t>
  </si>
  <si>
    <t>24/11/2025</t>
  </si>
  <si>
    <t>154503263522025NE400115</t>
  </si>
  <si>
    <t>154503263522025NE400116</t>
  </si>
  <si>
    <t>01/12/2025</t>
  </si>
  <si>
    <t>23006.016090/2024-81</t>
  </si>
  <si>
    <t>154503263522025NE400120</t>
  </si>
  <si>
    <t>PAGAMENTOS REFERENTES AO EDITAL Nº1/2024 - PROAP - (23006.010360/2024-41). PROGRAMA DE APOIO A ESTUDANTE DE GRADUACAO - MODALIDADE AUXILIO PERMANENCIA UFABC.</t>
  </si>
  <si>
    <t>154503263522025NE400113</t>
  </si>
  <si>
    <t>PAGAMENTOS REFERENTES AO EDITAL Nº 01/2025 PROAP (23006.005226/2025-17) - PROGRAMA DE APOIO A ESTUDANTE DE GRADUACAO - MODALIDADE AUXILIO CRECHE.</t>
  </si>
  <si>
    <t>154503263522025NE400112</t>
  </si>
  <si>
    <t>154503263522025NE400111</t>
  </si>
  <si>
    <t>26/12/2025</t>
  </si>
  <si>
    <t>154503263522025NE400123</t>
  </si>
  <si>
    <t>154503263522025NE400124</t>
  </si>
  <si>
    <t>30/12/2025</t>
  </si>
  <si>
    <t>154503263522025NE400130</t>
  </si>
  <si>
    <t>154503263522025NE400131</t>
  </si>
  <si>
    <t>05/02/2024</t>
  </si>
  <si>
    <t>23006.017071/2023-91</t>
  </si>
  <si>
    <t>154503263522024NE400004</t>
  </si>
  <si>
    <t>EDITAL 07/2023 - PROGRAMA PESQUISANDO DESDE O PRIMEIRO DIA - PDPD.</t>
  </si>
  <si>
    <t>28/02/2024</t>
  </si>
  <si>
    <t>23006.000805/2023-01</t>
  </si>
  <si>
    <t>154503263522024NE400024</t>
  </si>
  <si>
    <t>GESTAO DE BOLSAS DA MODALIDADE TATP I E II, PROVENIENTES DO TCTC 04/22.</t>
  </si>
  <si>
    <t>04/04/2024</t>
  </si>
  <si>
    <t>23006.005270/2023-57</t>
  </si>
  <si>
    <t>154503263522024NE400040</t>
  </si>
  <si>
    <t>BOLSA DE TREINAMENTO E APOIO TECNICO EM PESQUISA (TATP), DESTINADO AO PREENCHIMENTO DE VAGAS PARA ATENDIMENTO AOS BIOTERIOS DA PROPES/UFABC</t>
  </si>
  <si>
    <t>16/08/2024</t>
  </si>
  <si>
    <t>23006.014857/2024-38</t>
  </si>
  <si>
    <t>154503263522024NE400077</t>
  </si>
  <si>
    <t>EDITAL 02/2024 - PROGRAMA DE INICIACAO CIENTIFICA - PIC - ENSINO MEDIO (EM)</t>
  </si>
  <si>
    <t>23006.014891/2024-11</t>
  </si>
  <si>
    <t>154503263522024NE400076</t>
  </si>
  <si>
    <t>EDITAL 04/2024 DE INICIACAO CIENTIFICA DA PROPES - PDPD (PESQUISANDO DESDE O PRIMEIRO DIA)</t>
  </si>
  <si>
    <t>12/02/2025</t>
  </si>
  <si>
    <t>154503263522025NE400024</t>
  </si>
  <si>
    <t>PAGAMENTO DE BOLSISTAS PARA ATUACAO NA MODALIDADE DE BOLSA DE TREINAMENTO E APOIO TECNICO EM PESQUISA (TATP), DESTINADO AO PREENCHIMENTO DE VAGAS PARA ATENDIMENTO AOS BIOTERIOS DA PROPES/UFABC</t>
  </si>
  <si>
    <t>26/02/2024</t>
  </si>
  <si>
    <t>23006.018393/2023-58</t>
  </si>
  <si>
    <t>154503263522024NE400022</t>
  </si>
  <si>
    <t>ED. 09/2023 - PESQUISANDO DESDE O PRIMEIRO DIA INICIACAO TECNOLOGICA E INOVACAO - PDPD ITI</t>
  </si>
  <si>
    <t>154503263522024NE400023</t>
  </si>
  <si>
    <t>BOLSA DAAP - ED. 09/2023 - PESQUISANDO DESDE O PRIMEIRO DIA INICIACAO TECNOLOGICA E INOVACAO - PDPD ITI</t>
  </si>
  <si>
    <t>24/06/2024</t>
  </si>
  <si>
    <t>23006.004726/2024-42</t>
  </si>
  <si>
    <t>154503263522024NE400070</t>
  </si>
  <si>
    <t>CONCESSAO DE BOLSAS PARA AS ACOES DO PAAE E PAAC 2024 - EDITAL Nº 1/2024  PROEC</t>
  </si>
  <si>
    <t>23/02/2024</t>
  </si>
  <si>
    <t>23006.003080/2024-86</t>
  </si>
  <si>
    <t>154503263522024NE400021</t>
  </si>
  <si>
    <t>GESTAO DA BOLSA PROGRAMA DE MELHORIA DO ENSINO NA GRADUACAO - 2024</t>
  </si>
  <si>
    <t>09/04/2024</t>
  </si>
  <si>
    <t>23006.011503/2023-51</t>
  </si>
  <si>
    <t>154503263522024NE400048</t>
  </si>
  <si>
    <t>GESTAO DAS BOLSAS DO PEAT - PROGRAMA DE ENSINO E APRENDIZAGEM TUTORIAL</t>
  </si>
  <si>
    <t>24/09/2024</t>
  </si>
  <si>
    <t>23006.019533/2024-96</t>
  </si>
  <si>
    <t>154503263522024NE400114</t>
  </si>
  <si>
    <t>PAGAMENTO DE BOLSAS DO PROGRAMA DE ENSINO E APRENDIZAGEM TUTORIAL - PEAT 2024.</t>
  </si>
  <si>
    <t>3008000000</t>
  </si>
  <si>
    <t>08/08/2025</t>
  </si>
  <si>
    <t>23006.003606/2025-17</t>
  </si>
  <si>
    <t>154503263522025NE400082</t>
  </si>
  <si>
    <t>GESTAO DE BOLSAS - PROGRAMA DE MELHORIA DO ENSINO NA GRADUACAO - PMEG 2025</t>
  </si>
  <si>
    <t>23006.025695/2025-44</t>
  </si>
  <si>
    <t>154503263522025NE400126</t>
  </si>
  <si>
    <t>GESTAO DE BOLSAS - PEAT 2025 - PROGRAD</t>
  </si>
  <si>
    <t>154503263522024NE400019</t>
  </si>
  <si>
    <t>CONCESSAO DE BOLSAS PARA DISCENTES DA POS-GRADUACAO DA UFABC (PROPG)</t>
  </si>
  <si>
    <t>18/06/2025</t>
  </si>
  <si>
    <t>154503263522025NE400070</t>
  </si>
  <si>
    <t xml:space="preserve"> 23006.027292/2022-9</t>
  </si>
  <si>
    <t>154503263522025NE400073</t>
  </si>
  <si>
    <t>18/11/2019</t>
  </si>
  <si>
    <t>23006001628201996</t>
  </si>
  <si>
    <t>154503263522019NE000574</t>
  </si>
  <si>
    <t>PROT:110113  CONCESSAO DE SUBSIDIO PARA PAGAMENTO DE REFEICOES NO RESTAURANTE UNIVERSITARIO PARA ALUNOS DE GRADUACAO DA UFABC.</t>
  </si>
  <si>
    <t>SALUTAR ALIMENTACAO E SERVICOS LTDA</t>
  </si>
  <si>
    <t>108719</t>
  </si>
  <si>
    <t>16/05/2025</t>
  </si>
  <si>
    <t>154503263522025NE450002</t>
  </si>
  <si>
    <t>CONCESSAO DE SUBSIDIO PARA PAGAMENTO DE REFEICOES NO RESTAURANTE UNIVERSITARIO PARA ALUNOS DA GRADUACAO DA UFABC. DECORRENTE DO PROCESSO 23006.003721/2022-31, QUE TRATA DA CONTRATACAO DE EMPRESA PARA PREPARO E FORNECIMENTO DE REFEICAO</t>
  </si>
  <si>
    <t>27/11/2025</t>
  </si>
  <si>
    <t>154503263522025NE450005</t>
  </si>
  <si>
    <t>19/08/2025</t>
  </si>
  <si>
    <t>154503263522025NE450004</t>
  </si>
  <si>
    <t>27/03/2025</t>
  </si>
  <si>
    <t>23006.021538/2022-17</t>
  </si>
  <si>
    <t>154503263522025NE450001</t>
  </si>
  <si>
    <t>18/03/2025</t>
  </si>
  <si>
    <t>23006.004951/2025-60</t>
  </si>
  <si>
    <t>154503263522025NE500009</t>
  </si>
  <si>
    <t>AUXILIO A ATIVIDADE EXTRASSALA  - DOCENTE: THAIS TARTALHA DO NASCIMENTO LOMBARDI</t>
  </si>
  <si>
    <t>21/07/2025</t>
  </si>
  <si>
    <t>23006.014845/2025-94</t>
  </si>
  <si>
    <t>154503263522025NE500070</t>
  </si>
  <si>
    <t>AUXILIO A ATIVIDADE EXTRASSALA - VISITA DE CAMPO - MOSAICO DE UNIDADES DE CONSERVACAO JUREIA-ITATINS, NO MUNICIPIO DE PERUIBE-SP., NOS DIAS 26 E 27/07/2025 - DOCENTE ANGELA TERUMI FUSHITA</t>
  </si>
  <si>
    <t>ANGELA TERUMI FUSHITA</t>
  </si>
  <si>
    <t>05/09/2025</t>
  </si>
  <si>
    <t>23006.018775/2025-43</t>
  </si>
  <si>
    <t>154503263522025NE500183</t>
  </si>
  <si>
    <t>BRUNA DANIELE SILVA DOS SANTOS</t>
  </si>
  <si>
    <t>21/10/2025</t>
  </si>
  <si>
    <t>23006.025386/2025-74</t>
  </si>
  <si>
    <t>154503263522025NE500672</t>
  </si>
  <si>
    <t>SOLICITACAO DE AUXILIO EXTRASSALA PARA ATIVIDADE DE CAMPO - VISITA TECNICA EM AVALIACAO DE IMPACTOS AMBIENTAIS - PROFA. PAULA CIMINELLI RAMALHO - CPF: 292.854.788-67.</t>
  </si>
  <si>
    <t>PAULA CIMINELLI RAMALHO</t>
  </si>
  <si>
    <t>18/12/2025</t>
  </si>
  <si>
    <t>154503263522025NE630053</t>
  </si>
  <si>
    <t>CONTRATACAO DE FUNDACAO DE APOIO PARA GESTAO ADMINISTRATIVA E FINANCEIRA DE RECURSOS COM EMENDA PARLAMENTAR PARA O PROJETO: TRIPE ENSINO, PESQUISA E EXTENSAO NO NUCLEO DE ESTUDOS DE GENERO ESPERANCA GARCIA: ESTRUTURACAO, MANUTENCAO E DIFUSAO DOS DEBATES SOBRE GENERO E SEXUALIDADE NO ABCDMRR - ANO 2.EMENDA</t>
  </si>
  <si>
    <t>252117</t>
  </si>
  <si>
    <t>23006.025776/2025-44</t>
  </si>
  <si>
    <t>154503263522025NE630052</t>
  </si>
  <si>
    <t>CONTRATACAO DE FUNDACAO DE APOIO PARA GESTAO ADMINISTRATIVA E FINANCEIRA DE RECURSOS COM EMENDA PARLAMENTAR PARA O PROJETO: TRIPE ENSINO, PESQUISA E EXTENSAO NO NUCLEO DE ESTUDOS DE GENERO ESPERANCA GARCIA: ESTRUTURACAO, MANUTENCAO E DIFUSAO DOS DEBATES SOBRE GENERO E SEXUALIDADE NO ABCDMRR - ANO 2.</t>
  </si>
  <si>
    <t>10/12/2025</t>
  </si>
  <si>
    <t>23006.023101/2025-61</t>
  </si>
  <si>
    <t>154503263522025NE000574</t>
  </si>
  <si>
    <t>AQUISICAO DE MATERIAIS PERMANENTES PARA UTILIZACAO EM AULAS PRATICAS DO CURSO DE ENGENHARIA DE INFORMACAO   ITEM FRACASSADO NO PREGAO ELETRONICO Nº 90042/2025</t>
  </si>
  <si>
    <t>ANRITSU ELETRONICA LTDA</t>
  </si>
  <si>
    <t>44905204</t>
  </si>
  <si>
    <t>APARELHOS DE MEDICAO E ORIENTACAO</t>
  </si>
  <si>
    <t>12/12/2025</t>
  </si>
  <si>
    <t>23006.013332/2025-66</t>
  </si>
  <si>
    <t>154503263522025NE000583</t>
  </si>
  <si>
    <t>AQUISICAO DE MATERIAIS PERMANENTES PARA UTILIZACAO EM AULAS PRATICAS DOS CURSOS DE ENGENHARIA DE GESTAO E ENGENHARIA BIOMEDICA.</t>
  </si>
  <si>
    <t>SOUL DISTRIBUIDORA DE PRODUTOS E EQUIPAMENTOS INDUSTRI</t>
  </si>
  <si>
    <t>44905212</t>
  </si>
  <si>
    <t>APARELHOS E UTENSILIOS DOMESTICOS</t>
  </si>
  <si>
    <t>154503263522025NE000584</t>
  </si>
  <si>
    <t>RC SCIENTIFIC COMERCIO DE INSTRUMENTOS ANALITICOS LTDA</t>
  </si>
  <si>
    <t>154503263522025NE000585</t>
  </si>
  <si>
    <t>GPR SOLUCOES CONSULTIVAS LTDA</t>
  </si>
  <si>
    <t>44905233</t>
  </si>
  <si>
    <t>EQUIPAMENTOS PARA AUDIO, VIDEO E FOTO</t>
  </si>
  <si>
    <t>44905238</t>
  </si>
  <si>
    <t>MAQ., FERRAMENTAS  E  UTENSILIOS  DE  OFICINA</t>
  </si>
  <si>
    <t>154503263522025NE000586</t>
  </si>
  <si>
    <t>ESFERA MASTER COMERCIAL LTDA</t>
  </si>
  <si>
    <t>154503263522025NE000587</t>
  </si>
  <si>
    <t>ELETROQUIP COMERCIO E LICITACOES LTDA</t>
  </si>
  <si>
    <t>02/10/2025</t>
  </si>
  <si>
    <t>23006.017067/2025-95</t>
  </si>
  <si>
    <t>154503263522025NE000440</t>
  </si>
  <si>
    <t>AQUISICAO PONTUAL DE MATERIAIS PERMANENTES DIVERSOS PARA O CENTRO DE CIENCIAS NATURAIS E HUMANAS (CCNH) DA UNIVERSIDADE FEDERAL DO ABC (UFABC</t>
  </si>
  <si>
    <t>VALDEREZ MATEUS LTDA</t>
  </si>
  <si>
    <t>8282</t>
  </si>
  <si>
    <t>REESTRUTURACAO E MODERNIZACAO DAS INSTITUICOES FEDERAIS DE ENSINO SUPERIOR - DESPESAS DIVERSAS</t>
  </si>
  <si>
    <t>231249</t>
  </si>
  <si>
    <t>154503263522025NE000443</t>
  </si>
  <si>
    <t>AQUISICAO PONTUAL DE MATERIAIS PERMANENTES DIVERSOS PARA O CENTRO DE CIENCIAS NATURAIS E HUMANAS (CCNH) DA UNIVERSIDADE FEDERAL DO ABC (UFABC)</t>
  </si>
  <si>
    <t>LOJA DA ESCOLA LTDA</t>
  </si>
  <si>
    <t>44905242</t>
  </si>
  <si>
    <t>MOBILIARIO EM GERAL</t>
  </si>
  <si>
    <t>14/10/2025</t>
  </si>
  <si>
    <t>23006.021320/2025-13</t>
  </si>
  <si>
    <t>154503263522025NE000469</t>
  </si>
  <si>
    <t>AQUISICAO DE EQUIPAMENTOS PARA O CURSO DE BACHARELADO EM FISICA DA FUNDACAO UNIVERSIDADE FEDERAL DO ABC   UFABC.</t>
  </si>
  <si>
    <t>CINCOLAB TECNOLOGIA LTDA</t>
  </si>
  <si>
    <t>154503263522025NE000470</t>
  </si>
  <si>
    <t>23006.002671/2025-17</t>
  </si>
  <si>
    <t>154503263522025NE000479</t>
  </si>
  <si>
    <t>AQUISICAO DE CAPELAS PARA OS LABORATORIOS ACADEMICOS UMIDOS DA PROGRAD.</t>
  </si>
  <si>
    <t>OXICAMP LABORATORIAL LTDA</t>
  </si>
  <si>
    <t>154503263522025NE000480</t>
  </si>
  <si>
    <t>07/10/2025</t>
  </si>
  <si>
    <t>23006.017628/2025-56</t>
  </si>
  <si>
    <t>154503263522025NE000459</t>
  </si>
  <si>
    <t>AQUISICAO DE EQUIPAMENTOS DIDATICOS PARA O CURSO DE BACHARELADO EM FISICA DA FUNDACAO UNIVERSIDADE FEDERAL DO ABC   UFABC</t>
  </si>
  <si>
    <t>23006.002669/2025-48</t>
  </si>
  <si>
    <t>154503263522025NE000575</t>
  </si>
  <si>
    <t>AQUISICAO DE EQUIPAMENTOS PARA OS LABORATORIOS ACADEMICOS UMIDOS - PROGRAD.</t>
  </si>
  <si>
    <t>EVEN COMERCIAL LTDA</t>
  </si>
  <si>
    <t>154503263522025NE000576</t>
  </si>
  <si>
    <t>PRECISAO ABSOLUTA - BALANCAS LTDA</t>
  </si>
  <si>
    <t>154503263522025NE000577</t>
  </si>
  <si>
    <t>NOVA SOLUCOES LTDA</t>
  </si>
  <si>
    <t>154503263522025NE000578</t>
  </si>
  <si>
    <t>ABS FILTEX - FABRICACAO DE FILTROS INDUSTRIAIS LTDA</t>
  </si>
  <si>
    <t>23006.013840/2025-44</t>
  </si>
  <si>
    <t>154503263522025NE000573</t>
  </si>
  <si>
    <t>SOLICITACAO DE AQUISICAO DE CAMERA DE NEURONAVEGACAO - IMPORTACAO/RECURSO EXTERNO - FAPESP - YOSSI ZANA.</t>
  </si>
  <si>
    <t>NORTHERN DIGITAL INC.</t>
  </si>
  <si>
    <t>19/02/2024</t>
  </si>
  <si>
    <t>23006.001438/2024-3</t>
  </si>
  <si>
    <t>154503263522024NE400014</t>
  </si>
  <si>
    <t>GESTAO DE BOLSAS NETEL 2024: BOLSAS DE EDUCACAO LINGUISTICA - DISIVAO DE IDIOMAS/NETEL</t>
  </si>
  <si>
    <t>27/06/2025</t>
  </si>
  <si>
    <t>154503263522025NE400076</t>
  </si>
  <si>
    <t>30/09/2025</t>
  </si>
  <si>
    <t>23006.014458/2025-58</t>
  </si>
  <si>
    <t>154503263522025NE000429</t>
  </si>
  <si>
    <t>AQUISICAO PONTUAL DE MATERIAIS DE CONSUMO - COMPRAS COMPARTILHADAS PARA OS CURSOS DE GRADUACAO DA FUNDACAO UNIVERSIDADE FEDERAL DO ABC - UFABC</t>
  </si>
  <si>
    <t>57.620.907 ALESSANDRO SOUSA PINTO</t>
  </si>
  <si>
    <t>33903016</t>
  </si>
  <si>
    <t>MATERIAL DE EXPEDIENTE</t>
  </si>
  <si>
    <t>154503263522025NE000433</t>
  </si>
  <si>
    <t>JF COMERCIO DE MATERIAL E MEDICAMENTOS HOSPITALES LTDA</t>
  </si>
  <si>
    <t>33903042</t>
  </si>
  <si>
    <t>FERRAMENTAS</t>
  </si>
  <si>
    <t>154503263522025NE000430</t>
  </si>
  <si>
    <t>33903035</t>
  </si>
  <si>
    <t>MATERIAL LABORATORIAL</t>
  </si>
  <si>
    <t>154503263522025NE000432</t>
  </si>
  <si>
    <t>INTERJET COMERCIAL LTDA</t>
  </si>
  <si>
    <t>154503263522025NE000434</t>
  </si>
  <si>
    <t>33903036</t>
  </si>
  <si>
    <t>MATERIAL HOSPITALAR</t>
  </si>
  <si>
    <t>10/11/2025</t>
  </si>
  <si>
    <t>23006.014475/2025-95</t>
  </si>
  <si>
    <t>154503263522025NE000510</t>
  </si>
  <si>
    <t>AQUISICAO PONTUAL DE REAGENTES   COMPRAS COMPARTILHADAS PARA OS CURSOS DE GRADUACAO DA FUNDACAO UNIVERSIDADE FEDERAL DO ABC   UFABC</t>
  </si>
  <si>
    <t>ORBITAL PRODUTOS PARA LABORATORIOS LTDA</t>
  </si>
  <si>
    <t>154503263522025NE000516</t>
  </si>
  <si>
    <t>AWKALAB PRODUTOS PARA LABORATORIO LTDA</t>
  </si>
  <si>
    <t>154503263522025NE000517</t>
  </si>
  <si>
    <t>AQUISICAO PONTUAL DE REAGENTES   COMPRAS COMPARTILHADAS PARA OS CURSOS DE GRADUACAO DA FUNDACAO UNIVERSIDADE FEDERAL DO ABC   UFABC.</t>
  </si>
  <si>
    <t>APICE CIENTIFICA LTDA</t>
  </si>
  <si>
    <t>30/10/2025</t>
  </si>
  <si>
    <t>23006.004186/2025-88</t>
  </si>
  <si>
    <t>154503263522025NE000491</t>
  </si>
  <si>
    <t>AQUISICAO DE MATERIAIS DE CONSUMO RELACIONADOS A ESPECTROSCOPIA FUNCIONAL PARA REALIZACAO DE PESQUISA CIENTIFICA NA AREA DE NEUROCIENCIAS E COGNICAO.</t>
  </si>
  <si>
    <t>BRAIN SUPPORT CORPORATION</t>
  </si>
  <si>
    <t>33903026</t>
  </si>
  <si>
    <t>MATERIAL ELETRICO E ELETRONICO</t>
  </si>
  <si>
    <t>04/11/2025</t>
  </si>
  <si>
    <t>23006.027453/2024-12</t>
  </si>
  <si>
    <t>154503263522025NE000499</t>
  </si>
  <si>
    <t>IMPORTACAO DE PECAS PARA MANUTENCAO PREVENTIVA DE 40.000 HORAS DA PLATAFORMA PPMS DA CEM/SA - RTI FAPESP 2024/13909-1</t>
  </si>
  <si>
    <t>QUANTUM DESIGN, INC</t>
  </si>
  <si>
    <t>29/09/2025</t>
  </si>
  <si>
    <t>23006.009338/2025-39</t>
  </si>
  <si>
    <t>154503263522025NE000428</t>
  </si>
  <si>
    <t>CONTRATACAO DE FUNDACAO DE APOIO PARA GESTAO ADMINISTRATIVA E FINANCEIRA DE RECURSOS PROVENIENTES DE EMENDA PARLAMENTAR PARA O PROJETO: FORTALECENDO E INTEGRANDO AS COMUNIDADES QUILOMBOLAS, INDIGENAS E CAICARAS DO LITORAL NORTE DE SAO PAULO   PRODUCAO E REPRODUCAO DE CONHECIMENTO NA FORMACAO DE EDUCADORAS/ES.</t>
  </si>
  <si>
    <t>252113</t>
  </si>
  <si>
    <t>23006.001382/2014-48</t>
  </si>
  <si>
    <t>154503263522024NE000639</t>
  </si>
  <si>
    <t>CONTRATACAO DE EMPRESA ESPECIALIZADA DE CONSTRUCAO CIVIL PARA EXECUCAO DAS OBRAS DO BLOCO ANEXO DO CAMPUS SANTO ANDRE DA UNIVERSIDADE FEDERAL DO ABC- UFABC</t>
  </si>
  <si>
    <t>MPD ENGENHARIA LTDA.</t>
  </si>
  <si>
    <t>23006.020811/2025-39</t>
  </si>
  <si>
    <t>154503263522025NE000558</t>
  </si>
  <si>
    <t>AQUISICAO DE COMPUTADORES PARA LABORATORIOS DIDATICOS</t>
  </si>
  <si>
    <t>GLOBAL DISTRIBUICAO DE BENS DE CONSUMO LTDA.</t>
  </si>
  <si>
    <t>23006.021786/2024-20</t>
  </si>
  <si>
    <t>154503263522024NE000632</t>
  </si>
  <si>
    <t>CONTRATACAO DE EMPRESA PRESTADORA DE SERVICOS DE TRADUCAO E INTERPRETACAO DE LIBRAS/LINGUA PORTUGUESA PARA ATENDER A UNIVERSIDADE FEDERAL DO ABC (UFABC)</t>
  </si>
  <si>
    <t>INSTITUTO INTERAMERICANO DE DESENVOLVIMENTO HUMANO - BE</t>
  </si>
  <si>
    <t>26/04/2024</t>
  </si>
  <si>
    <t>23006.005107/2024-75</t>
  </si>
  <si>
    <t>154503263522024NE000183</t>
  </si>
  <si>
    <t>SERVIIR SERVICOS DE TRADUCAO INTERPRETACAO  E TECNOLOGI</t>
  </si>
  <si>
    <t>30/12/2024</t>
  </si>
  <si>
    <t>23089.015797/2024-06</t>
  </si>
  <si>
    <t>153031152502024NE002049</t>
  </si>
  <si>
    <t>EMPENHO PARA NOVA CONTRATACAO FAP - PROJETO GERACAO DE RENDA E PROMOCAO DA CIDADANIA NA ZONA NORTE DE OSASCO PROCESSO 23089.015797/2024-06. RL 331/2024. DISPENSA 147/2024. CAMPUS OSASCO.</t>
  </si>
  <si>
    <t>153031</t>
  </si>
  <si>
    <t>UNIFESP-UNIVERSIDADE FEDERAL DE SAO PAULO</t>
  </si>
  <si>
    <t>239219</t>
  </si>
  <si>
    <t>23089.016169/2024-30</t>
  </si>
  <si>
    <t>153031152502024NE002048</t>
  </si>
  <si>
    <t>EMPENHO PARA NOVA CONTRATACAO FAP - PROJETO CLINICA DE DIREITOS HUMANOSPROCESSO 23089.016169/2024-30. RL 330/2024. DISPENSA 140/2024. CAMPUS OSASCO.</t>
  </si>
  <si>
    <t>23089.016195/2024-68</t>
  </si>
  <si>
    <t>153031152502024NE002050</t>
  </si>
  <si>
    <t>EMPENHO PARA NOVA CONTRATACAO FAP - PROJETO : ECONOMIA POPULAR: CIENCIAS ECONOMICAS E ECONOMIA POLITICA PARA MOVIMENTOS SOCIAIS E ORGANIZACOES DE TRABALHADORES PROCESSO 23089.016227/2024-25. RL 412/2024. DISPENSA 194/2024. CAMPUS OSASCO.</t>
  </si>
  <si>
    <t>23089.016227/2024-25</t>
  </si>
  <si>
    <t>153031152502024NE002051</t>
  </si>
  <si>
    <t>EMPENHO PARA NOVA CONTRATACAO FAP - PROJETO FOMENTO A INICIATIVAS DE DESENVOLVIMENTO SOCIAL, ECONOMICO E AMBIENTALPROCESSO 23089.016227/2024-25. RL 376/2024. DISPENSA 173/2024. CAMPUS OSASCO.</t>
  </si>
  <si>
    <t>23089.022729/2024-95</t>
  </si>
  <si>
    <t>153031152502024NE002046</t>
  </si>
  <si>
    <t>EMPENHO PARA NOVA CONTRATACAO FAP - PROJETO: PROGRAMA DE BOLSAS E CUSTEIO PARA O LASINTECPROCESSO 23089.022729/2024-95. RL 436/2024. DISPENSA 200/2024. CAMPUS OSASCO.</t>
  </si>
  <si>
    <t>23089.040621/2024-84</t>
  </si>
  <si>
    <t>153031152502024NE002044</t>
  </si>
  <si>
    <t>PARA ATENDER DESPESAS REF. BOLSAS PARA PESQUISADOR CONFORME AUTORIZACAO DOC SEI 2528584. PROCESSO 23089.040621/2024-84. VERBA EMENDA IVAN VALENTE ENVIADO VIA TED.</t>
  </si>
  <si>
    <t>31/12/2024</t>
  </si>
  <si>
    <t>153031152502024NE002092</t>
  </si>
  <si>
    <t>EMPENHO PARA NOVA CONTRATACAO FAP - PROJETO : ECONOMIA POPULAR: CIENCIAS ECONOMICAS E ECONOMIA POLITICA PARA MOVIMENTOS SOCIAIS E ORGANIZACOES DE TRABALHADORES PROCESSO 23089.016195/2024-68. RL 412/2024. DISPENSA 194/2024. CONTRATO 190/2024.CAMPUS OSASCO</t>
  </si>
  <si>
    <t>23089.040611/2024-49</t>
  </si>
  <si>
    <t>153031152502024NE002067</t>
  </si>
  <si>
    <t>PARA ATENDER DESPESAS REF. A BOLSA PARA PESQUISADOR CONFORME AUTORIZACAO DOC. SEI 2528531. 2024NC800010 - TRANSF 973559   PROCESSO 23089.040611/2024-49</t>
  </si>
  <si>
    <t>153031152502024NE002068</t>
  </si>
  <si>
    <t>PARA ATENDER DESPESAS REF. A BOLSA PARA ESTUDANTES CONFORME AUTORIZACAO DOC. SEI 2528531. 2024NC800010 - TRANSF 973559   PROCESSO 23089.040611/2024-49</t>
  </si>
  <si>
    <t>23089.040614/2024-82</t>
  </si>
  <si>
    <t>153031152502024NE002064</t>
  </si>
  <si>
    <t>PARA ATENDER DESPESAS COM BOLSAS PARA PESQUISADOR, PARA PROJETO 7 : APOIO AS ATIVIDADES DA CATEDRA EDWARD SAID PROCESSO 223089.040614/2024-82AUTORIZACAO SEI 2528574REITORIA</t>
  </si>
  <si>
    <t>23089.040618/2024-61</t>
  </si>
  <si>
    <t>153031152502024NE002061</t>
  </si>
  <si>
    <t>PARA ATENDER DESPESAS COM BOLSAS PARA PESQUISADOR, PARA PROGRAMA PESQUISA, COMUNICACAO E DIVULGACAO CIENTIFICA DO CENTRO SOU_CIENCIA/UNIFESPPROCESSO 23089.040618/2024-61 - EMENDA PARLAMENTAR NUMERO 32280004AUTORIZACAO SEI 2528547REITORIA</t>
  </si>
  <si>
    <t>26/09/2025</t>
  </si>
  <si>
    <t>23112.030226/2023-78</t>
  </si>
  <si>
    <t>154049152662025NE000835</t>
  </si>
  <si>
    <t>PAGAMENTO E DEMAIS CONDICOES CONFORME C.A. 026/2024. VIGENCIA: 09/11/2026.REQUISICAO 05/2024-SEGEF - CONTATO E-MAIL: SEGEF@UFSCAR.BR-PROCESSO ORIGEM: 23112.030226/2023-78 - 2023RDC00004.</t>
  </si>
  <si>
    <t>BEUVALI CONSTRUTORA E PROJETOS DE ENGENHARIA LTDA</t>
  </si>
  <si>
    <t>154049</t>
  </si>
  <si>
    <t>FUNDACAO UNIVERSIDADE FEDERAL DE SAO CARLOS</t>
  </si>
  <si>
    <t>44905192</t>
  </si>
  <si>
    <t>INSTALACOES</t>
  </si>
  <si>
    <t>23112.031716/2025-53</t>
  </si>
  <si>
    <t>154049152662025NE000937</t>
  </si>
  <si>
    <t>ATA DE REGISTRO DE PRECO  58/2025 (SEI Nº 2008636). VIGENCIA: 02/10/2026.PE-ARP Nº 209/2025/CSLOG (SEI Nº 2037744) - CONTATO E-MAIL: SUPRIMENTOS@UFSCAR.BR-PROCESSO ORDENACAO: 23112.031716/2025-53 - PROC.ORIGEM: 2025PE90.012.</t>
  </si>
  <si>
    <t>MEDIC LIFE DISTRIBUIDORA DE MEDICAMENTOS LTDA</t>
  </si>
  <si>
    <t>23112.031773/2025-32</t>
  </si>
  <si>
    <t>154049152662025NE000930</t>
  </si>
  <si>
    <t>ATENDER DEMANDAS DE MOBILIARIOS DAS MORADIAS ESTUDANTIS CONFORME SOLICITACAO: PE-ARP Nº 210/2025/CSLOG (2037779) - E-MAIL: SUPRIMENTOS@UFSCAR.BR. PREGAO ELETRONICO Nº 90.012/2025 - ARP Nº 61/2025 - VIGENCIA: 25/09/2026 (2012034). RECURSO: EMENDA DA BANCADA PAULISTA. PROCESSO: 23112.031773/2025-32 - ORDENACAO DE DESPESA CONFORME SEI 2037779.</t>
  </si>
  <si>
    <t>RKG COMERCIO E DISTRIBUICAO LTDA</t>
  </si>
  <si>
    <t>23112.032180/2025-93</t>
  </si>
  <si>
    <t>154049152662025NE000929</t>
  </si>
  <si>
    <t>ATENDER DEMANDAS DE MOBILIARIOS DAS MORADIAS ESTUDANTIS CONFORME SOLICITACAO: PE-ARP Nº 205/2025/CSLOG (2037668) - E-MAIL: SUPRIMENTOS@UFSCAR.BR. PREGAO ELETRONICO Nº 90.013/2025 - ARP Nº 63/2025 - VIGENCIA: 30/09/2026 (2030881). RECURSO: EMENDA DA BANCADA PAULISTA.PROCESSO: 23112.032180/2025-93 - ORDENACAO DE DESPESA CONFORME SEI 2037668.</t>
  </si>
  <si>
    <t>EXCLUSIVA COMERCIAL E NEGOCIOS LTDA</t>
  </si>
  <si>
    <t>23112.032234/2025-11</t>
  </si>
  <si>
    <t>154049152662025NE000936</t>
  </si>
  <si>
    <t>ATA DE REGISTRO DE PRECO  67/2025 (SEI Nº 2013020). VIGENCIA: 03/10/2026.PE-ARP Nº 206/2025/CSLOG (SEI Nº 2037699) - CONTATO E-MAIL: SUPRIMENTOS@UFSCAR.BR-PROCESSO ORDENACAO: 23112.032234/2025-11 - PROC.ORIGEM: 2025PE90.013.</t>
  </si>
  <si>
    <t>GOMAP COMERCIO DE MOVEIS E EQUIPAMENTOS LTDA</t>
  </si>
  <si>
    <t>23112.032256/2025-81</t>
  </si>
  <si>
    <t>154049152662025NE000932</t>
  </si>
  <si>
    <t>ATENDER DEMANDAS DE MOBILIARIOS DAS MORADIAS ESTUDANTIS CONFORME SOLICITACAO: PE-ARP Nº 207/2025/CSLOG (2037708) - E-MAIL: SUPRIMENTOS@UFSCAR.BR. PREGAO ELETRONICO Nº 90.013/2025 - ARP Nº 68/2025 - VIGENCIA: 29/09/2026 (2034933). PROCESSO: 23112.032256/2025-81 - ORDENACAO DE DESPESA CONFORME SEI 2037708.</t>
  </si>
  <si>
    <t>05/11/2025</t>
  </si>
  <si>
    <t>23112.033823/2025-16</t>
  </si>
  <si>
    <t>156403152662025NE000023</t>
  </si>
  <si>
    <t>AQUISICAO DE MICROCOMPUTADORES LENOVO</t>
  </si>
  <si>
    <t>LIDER NOTEBOOKS COMERCIO E SERVICOS LTDA</t>
  </si>
  <si>
    <t>156403</t>
  </si>
  <si>
    <t>FUFSCAR - SIN</t>
  </si>
  <si>
    <t>11/11/2025</t>
  </si>
  <si>
    <t>23089.040917/2025-86</t>
  </si>
  <si>
    <t>153031152502025NE001852</t>
  </si>
  <si>
    <t>RECURSOS DE CAPITAL. SERV. COMUNS DE ENGENHARIA, SOB DEMANDA, COM O FORNECIMENTO DE MAO-DE-OBRA, MATERIAIS, PECAS E EQUIPAMENTOS, CAMPUS SJC NA FORMA ESTABELECIDA NAS PLANILHAS DE SERV. E INSUMOS DESCRITOS NA TABELA SINAPI E DEMAIS TABELAS PUBLICAS REFERENCIAIS PROC.LICITATORIO 23089.011028/2024-21 PROC. EXEC. ORCAMENTARIA 23089.040917/2025-86 PREGAO 90150/2024 RL 885/2025 AUTORIZACAO NE 3063699 3066943 8 EMENDA BANCADA 2025NC800003 TRANSFERENCIA 979585</t>
  </si>
  <si>
    <t>CONSTRUTORA OBRAVALE LTDA</t>
  </si>
  <si>
    <t>23089.004317/2025-54</t>
  </si>
  <si>
    <t>153031152502025NE001917</t>
  </si>
  <si>
    <t>PARA ATENDER DESPESAS REF. A CONTRATACAO DE PROJETOS EXECUTIVOS PARA ESCOLA PAULISTINHA CONFORME SOLICIT 3092810 E AUTORIZACAO 3092875 PREGAO INTERNO 57/2025 RL 929/2025 PNCP 90057/2025 TED 979585 2025NC800003 E TRANSF. 979585 PROCESSO 23089.004317/2025-54</t>
  </si>
  <si>
    <t>JC SOLUCOES EM ENGENHARIA LTDA</t>
  </si>
  <si>
    <t>44905180</t>
  </si>
  <si>
    <t>ESTUDOS E PROJETOS</t>
  </si>
  <si>
    <t>23089.016627/2025-11</t>
  </si>
  <si>
    <t>153031152502025NE001926</t>
  </si>
  <si>
    <t>CONSTRUCAO DO MURO DE  ARRIMOPROCESSO 23089.016627/2025-11, CONCORRENCIA 90004/2025 EMENDA DE BANCADA CAMPUS DIADEMA</t>
  </si>
  <si>
    <t>D F D CONSTRUTORA LTDA</t>
  </si>
  <si>
    <t>28/11/2025</t>
  </si>
  <si>
    <t>23089.042538/2025-21</t>
  </si>
  <si>
    <t>153031152502025NE001959</t>
  </si>
  <si>
    <t>AUTORIZACAO DE EMPENHO NO DOC 3102441 DO PROCESSO 23089.042538/2025-21, SERVICOS DE REPARO DE TELHADOS, PEDIDO DE COMPRA 441-2025,  PREGAO 90074/2025, RL 956/2025, TED - 979585 - EMENDA DE BANCADA 2025.</t>
  </si>
  <si>
    <t>SAMPAIO SERVICOS E COMERCIO LTDA</t>
  </si>
  <si>
    <t>23089.013737/2024-41</t>
  </si>
  <si>
    <t>153031152502025NE001986</t>
  </si>
  <si>
    <t>SERVICO COMUN DE ENGENHARIA PARA MANUTENCAO DAS INSTALACOESPROCESSO 23089.013737/2024-41, PREGAO 90104/2025 EMENDA BANCADA CAMPUS DIADEMA</t>
  </si>
  <si>
    <t>MATTOLI ENGENHARIA E SERVICOS LTDA</t>
  </si>
  <si>
    <t>44903916</t>
  </si>
  <si>
    <t>23089.037725/2023-21</t>
  </si>
  <si>
    <t>153031152502025NE001985</t>
  </si>
  <si>
    <t>SERVICOS DE ENGENHARIA - INCORPLANPROCESSO  23089.037725/2023-21  CONTRATO 83/2024  ITEM 6 SOLICITACAO SEI  3103353BAIXADA SANTISTA</t>
  </si>
  <si>
    <t>INCORPLAN ENGENHARIA LTDA</t>
  </si>
  <si>
    <t>02/12/2025</t>
  </si>
  <si>
    <t>23112.037180/2025-80</t>
  </si>
  <si>
    <t>156403152662025NE000028</t>
  </si>
  <si>
    <t>AQUISICAO DE SERVIDORES</t>
  </si>
  <si>
    <t>ZOOMTECH LTDA</t>
  </si>
  <si>
    <t>44905243</t>
  </si>
  <si>
    <t>EQUIPAMENTOS DE TIC - SERVIDORES/STORAGE</t>
  </si>
  <si>
    <t>23089.013730/2025-18</t>
  </si>
  <si>
    <t>153031152502025NE002116</t>
  </si>
  <si>
    <t>PARA ATENDER DESPESAS COM ELABORACAO DE PROJETO  BASICO E EXECUTIVO DE ENGENHARIA E EXECUCAO DO TELHADO DO PREDIO ACADEMICO -  PNCP 90002/2025 - RL. 1065/2025 - TED 979585 - CIPI 94468.35-83PROCESSO 23089.013730/2025-18AUTORIZACAO SEI 3141618CAMPUS GUARULHOS</t>
  </si>
  <si>
    <t>LOPES STAUDT ENGENHARIA LTDA</t>
  </si>
  <si>
    <t>23089.046052/2025-61</t>
  </si>
  <si>
    <t>153031152502025NE002127</t>
  </si>
  <si>
    <t>EMPENHO ORDINARIO PARA AQUISICAO DE POLTRONAS PARA ANFITEATRO. EMENDA DE BANCADA PAULISTA.PROCESSO 23089.23089.046052/2025-61. RL 1071/2025. PREGAO 90066/2025.CAMPUS OSASCO.</t>
  </si>
  <si>
    <t>FACTOR MOBILIARIOS INTELIGENTES LTDA</t>
  </si>
  <si>
    <t>153031152502025NE002128</t>
  </si>
  <si>
    <t>EMPENHO ORDINARIO PARA AQUISICAO DE TELA DE PROJECAO. EMENDA DE BANCADA PAULISTA.PROCESSO 23089.23089.046052/2025-61. RL 1072/2025. PREGAO 90066/2025.CAMPUS OSASCO.</t>
  </si>
  <si>
    <t>CINEFLEX INDUSTRIA DE PRODUTOS VISUAIS LTDA</t>
  </si>
  <si>
    <t>153031152502025NE002129</t>
  </si>
  <si>
    <t>EMPENHO ORDINARIO PARA AQUISICAO DE CADEIRAS. EMENDA DE BANCADA PAULISTA.PROCESSO 23089.23089.046052/2025-61. RL 1073/2025. PREGAO 90066/2025.CAMPUS OSASCO.</t>
  </si>
  <si>
    <t>FS COMERCIO DE MOVEIS LTDA</t>
  </si>
  <si>
    <t>153031152502025NE002130</t>
  </si>
  <si>
    <t>EMPENHO ORDINARIO PARA AQUISICAO DE MESAS. EMENDA DE BANCADA PAULISTA.PROCESSO 23089.23089.046052/2025-61. RL 1074/2025. PREGAO 90066/2025.CAMPUS OSASCO.</t>
  </si>
  <si>
    <t>TECKMAX COMERCIO DE MOVEIS LTDA</t>
  </si>
  <si>
    <t>19/12/2025</t>
  </si>
  <si>
    <t>153031152502025NE002158</t>
  </si>
  <si>
    <t>EMPENHO ORDINARIO PARA AQUISICAO DE TELEVISOR. EMENDA DE BANCADA PAULISTA.PROCESSO 23089.23089.046052/2025-61. RL 1088/2025. PREGAO 90041/2025.CAMPUS OSASCO.</t>
  </si>
  <si>
    <t>MICROFORT INFORMATICA LTDA</t>
  </si>
  <si>
    <t>22/12/2025</t>
  </si>
  <si>
    <t>23089.001484/2015-71</t>
  </si>
  <si>
    <t>153031152502025NE002193</t>
  </si>
  <si>
    <t>EMPENHO REF. OBRAS NO CAMPUS OSASCO CONFORME SOLICITACAO 3149986CONCORRENCIA 02/2015. CONTRATO 51/2016. CIP 1735.35-01. PROCESSO 23089.001484/2015-71.CAMPUS OSASCO.</t>
  </si>
  <si>
    <t>SCOPUS CONSTRUTORA &amp; INCORPORADORA LTDA.</t>
  </si>
  <si>
    <t>23/12/2025</t>
  </si>
  <si>
    <t>23089.038035/2023-99</t>
  </si>
  <si>
    <t>153031152502025NE002230</t>
  </si>
  <si>
    <t>PARA ATENDER SERVICOS COMUNS DE ENGENHARIA, COM FORNECIMENTO DE MATERIAIS, EQUIPAMENTOS E MAO DE OBRA CONTRATO 166/2023PROCESSO 23089.038035/2023-99AUTORIZACAO SEI 3152814CAMPUS GUARULHOS</t>
  </si>
  <si>
    <t>23089.014919/2025-10</t>
  </si>
  <si>
    <t>153031152502025NE002266</t>
  </si>
  <si>
    <t>PARA ATENDER DESPESAS REF. A RECUPERACAO E MODERNIZACAO DO SISTEMA HIDRAULICO, INCLUINDO INSTALACAO HIDROSSANITARIA E DE HIDRANTE, INSTALACAO DE SEGURANCA PARA ATENDIMENTO DO PPC CONFORME SOLIC. 3153961 E AUTOR. 2153981 CONCORRENCIA 90009/2025 RL 1145/2025 PROCESSO 23089.014919/2025-10 - EMENDA DE BANCADA.</t>
  </si>
  <si>
    <t>23089.038417/2023-12</t>
  </si>
  <si>
    <t>153031152502025NE002281</t>
  </si>
  <si>
    <t>PARA ATENDER DESPESAS REF. A PRESTAR SERVICOS COMUNS DE ENGENHARIA CONFORME AUTORIZACAO. PREGAO 128/2023 ITEM 01 RL 1112/2023 CONTRATO 17/2024. PROCESSO 23089.038417/2023-12 - VERBA EMENDA DE BANCADA</t>
  </si>
  <si>
    <t>26/08/2025</t>
  </si>
  <si>
    <t>154503263522025NE000355</t>
  </si>
  <si>
    <t>13/06/2025</t>
  </si>
  <si>
    <t>23006.006823/2024-70</t>
  </si>
  <si>
    <t>154503263522025NE000224</t>
  </si>
  <si>
    <t>CONTRATACAO DE EMPRESA ESPECIALIZADA PARA PRESTACAO DE SERVICOS DE AGENCIAMENTO DE VIAGENS PARA VOOS REGULARES DOMESTICOS E INTERNACIONAIS, DE FORMA A ATENDER A DEMANDA DA FUNDACAO UNIVERSIDADE FEDERAL DO ABC.</t>
  </si>
  <si>
    <t>COMPRA DIRETA GESTAO DE VIAGENS CORPORATIVAS LTDA</t>
  </si>
  <si>
    <t>16/01/2025</t>
  </si>
  <si>
    <t>23006.011023/2024-71</t>
  </si>
  <si>
    <t>154503263522025NE000016</t>
  </si>
  <si>
    <t>CONTRATACAO DE SERVICO DE DESEMBARACO ADUANEIRO PARA AS CARGAS IMPORTADAS PELA UFABC.</t>
  </si>
  <si>
    <t>AIRPHOENIX SERVICOS INTERNACIONAIS LTDA</t>
  </si>
  <si>
    <t>33903903</t>
  </si>
  <si>
    <t>COMISSOES E CORRETAGENS</t>
  </si>
  <si>
    <t>28/01/2025</t>
  </si>
  <si>
    <t>154503263522025NE000033</t>
  </si>
  <si>
    <t>CONTRATACAO DE EMPRESA PARA AGENCIAMENTO DE TRANSPORTE INTERNACIONAL PARA AS CARGAS IMPORTADAS PELA UFABC.</t>
  </si>
  <si>
    <t>23006.004565/2020-63</t>
  </si>
  <si>
    <t>154503263522025NE000222</t>
  </si>
  <si>
    <t>CONTRATACAO DE EMPRESA ESPECIALIZADA PARA PROMOVER A PUBLICACAO DE MATERIAS LEGAIS EMJORNAIS DE CIRCULACAO NACIONAL PARA A FUNDACAO UNIVERSIDADE FEDERAL DO ABC - UFABC.</t>
  </si>
  <si>
    <t>02/09/2025</t>
  </si>
  <si>
    <t>154503263522025NE000368</t>
  </si>
  <si>
    <t>10/07/2024</t>
  </si>
  <si>
    <t>154503263522024NE000301</t>
  </si>
  <si>
    <t>33903302</t>
  </si>
  <si>
    <t>PASSAGENS PARA O EXTERIOR</t>
  </si>
  <si>
    <t>29/11/2023</t>
  </si>
  <si>
    <t>23006.017114/2023-39</t>
  </si>
  <si>
    <t>154503263522023NE000554</t>
  </si>
  <si>
    <t>PAGAMENTO DE ANUIDADE DO EXERCICIO DE 2023 A ASSOCIACAO BRASILEIRA DE EDUCACAO INTERNACIONAL (FAUBAI)</t>
  </si>
  <si>
    <t>ASSOCIACAO BRASILEIRA DE EDUCACAO INTERNACIONAL</t>
  </si>
  <si>
    <t>CONTRIBUICAO A ASSOCIACAO BRASILEIRA DE EDUCACAO INTERNACIONAL (FAUBAI)</t>
  </si>
  <si>
    <t>148803</t>
  </si>
  <si>
    <t>02/05/2024</t>
  </si>
  <si>
    <t>23006.001060/2024-71</t>
  </si>
  <si>
    <t>154503263522024NE000186</t>
  </si>
  <si>
    <t>RECOLHIMENTO CONTRIBUICAO / ANUIDADE</t>
  </si>
  <si>
    <t>FEDERACAO BRASILEIRA DE ASSOCIACOES DE BIBLIOTECARIOS,</t>
  </si>
  <si>
    <t>CONTRIBUICAO A FEDERACAO BRASILEIRA DE ASSOCIACOES DE BIBLIOTECARIOS, CIENTISTAS DA INFORMACAO E INSTITUICOES (FEBAB)</t>
  </si>
  <si>
    <t>193441</t>
  </si>
  <si>
    <t>22/07/2024</t>
  </si>
  <si>
    <t>23006.011068/2024-45</t>
  </si>
  <si>
    <t>154503263522024NE000318</t>
  </si>
  <si>
    <t>PAGAMENTO DAS TAXAS DE ANOTACAO DE RESPONSABILIDADE TECNICA (ART) JUNTO AO CONSELHO REGIONAL DE ENGENHARIA E AGRONOMIA DE SAO PAULO (CREA-SP) E DE REGISTRO DE RESPONSABILIDADE TECNICA (RRT) JUNTO AO CONSELHO DE ARQUITETURA E URBANISMO DE SAO PAULO (CAU-SP), SOBRE OS TRABALHOS TECNICOS A SEREM ELABORADOS PELOS SERVIDORES ENGENHEIROS OU ARQUITETOS DAS AREAS TECNICAS DA UFABC.</t>
  </si>
  <si>
    <t>CONSELHO REGIONAL DE ENGENHARIA E AGRONOMIA DO ESTADO D</t>
  </si>
  <si>
    <t>154503263522024NE000319</t>
  </si>
  <si>
    <t>CONSELHO DE ARQUITETURA E URBANISMO DE SAO PAULO (CAU-S</t>
  </si>
  <si>
    <t>21/03/2024</t>
  </si>
  <si>
    <t>23006.002274/2024-64</t>
  </si>
  <si>
    <t>154503263522024NE000112</t>
  </si>
  <si>
    <t>INSTITUTO NACIONAL DA PROPRIEDADE INDUSTRIAL</t>
  </si>
  <si>
    <t>33913905</t>
  </si>
  <si>
    <t>12/08/2024</t>
  </si>
  <si>
    <t>23006.011360/2024-68</t>
  </si>
  <si>
    <t>154503263522024NE000337</t>
  </si>
  <si>
    <t>PAGAMENTO DE TAXAS AO INPI</t>
  </si>
  <si>
    <t>05/12/2024</t>
  </si>
  <si>
    <t>23006.002332/2020-26</t>
  </si>
  <si>
    <t>154503263522024NE000598</t>
  </si>
  <si>
    <t>CONTRATACAO DE CONSULTORIA ESPECIALIZADA EM PROPRIEDADE INTELECTUAL</t>
  </si>
  <si>
    <t>KASZNAR LEONARDOS VIANNA AGENTES DA PROPRIEDADE INDUSTR</t>
  </si>
  <si>
    <t>23006.020416/2024-75</t>
  </si>
  <si>
    <t>154503263522024NE000606</t>
  </si>
  <si>
    <t>PAGAMENTO DE TAXAS AO INPI - SEGUNDO REFORCO DE EMPENHO</t>
  </si>
  <si>
    <t>33913904</t>
  </si>
  <si>
    <t>MARCAS, PATENTES E DIREITOS AUTORAIS</t>
  </si>
  <si>
    <t>23006.001556/2025-25</t>
  </si>
  <si>
    <t>154503263522025NE000104</t>
  </si>
  <si>
    <t>PAGAMENTO DE ANUIDADE A ASSOCIACAO NACIONAL DE ENTIDADES PROMOTORAS DE EMPREENDIMENTOS INOVADORES (ANPROTEC) - 2025</t>
  </si>
  <si>
    <t>ASSOCIACAO NACIONAL DE ENTIDADES PROMOTORAS DE EMPREEN</t>
  </si>
  <si>
    <t>0021</t>
  </si>
  <si>
    <t>CONTRIBUICAO A ASSOCIACAO NACIONAL DE ENTIDADES PROMOTORAS DE EMPREENDIMENTOS INOVADORES (ANPROTEC)</t>
  </si>
  <si>
    <t>148806</t>
  </si>
  <si>
    <t>02/04/2025</t>
  </si>
  <si>
    <t>154503263522025NE000107</t>
  </si>
  <si>
    <t>30/06/2025</t>
  </si>
  <si>
    <t>154503263522025NE000252</t>
  </si>
  <si>
    <t>23006.001810/2025-95</t>
  </si>
  <si>
    <t>154503263522025NE000501</t>
  </si>
  <si>
    <t>PAGAMENTO DE ANUIDADE DE ASSOCIACAO AO FORUM NACIONAL DE GESTORES DE INOVACAO E TRANSFERENCIA DE TECNOLOGIA - FORTEC, CNPJ: 15.258.821/0001-08, REFERENTE AO ANO DE 2025.</t>
  </si>
  <si>
    <t>FORUM NACIONAL DE GESTORES DE INOVACAO E TRANSFERENCIA</t>
  </si>
  <si>
    <t>0022</t>
  </si>
  <si>
    <t>CONTRIBUICAO AO FORUM NACIONAL DE GESTORES DE INOVACAO E TRANSFERENCIA DE TECNOLOGIA (FORTEC)</t>
  </si>
  <si>
    <t>148888</t>
  </si>
  <si>
    <t>30/01/2024</t>
  </si>
  <si>
    <t>23006.003233/2023-12</t>
  </si>
  <si>
    <t>154503263522024NE000026</t>
  </si>
  <si>
    <t>ACORDO DE PARCERIA ENTRE SESC E UFABC NA MODALIDADE MIS (MATRICULA DE INTERESSE SOCIAL)</t>
  </si>
  <si>
    <t>SERVICO SOCIAL DO COMERCIO - SESC - ADMINISTRACAO REGIO</t>
  </si>
  <si>
    <t>33903925</t>
  </si>
  <si>
    <t>TAXA DE ADMINISTRACAO</t>
  </si>
  <si>
    <t>07/08/2024</t>
  </si>
  <si>
    <t>23006.009331/2024-36</t>
  </si>
  <si>
    <t>154503263522024NE000330</t>
  </si>
  <si>
    <t>25/06/2025</t>
  </si>
  <si>
    <t>23006.009879/2025-67</t>
  </si>
  <si>
    <t>154503263522025NE000241</t>
  </si>
  <si>
    <t>CONTRATACAO DE EMPRESA ESPECIALIZADA PARA A PRESTACAO DE SERVICOS NAO CONTINUADOS DE PLANEJAMENTO, ORGANIZACAO E EXECUCAO DE CONCURSO PUBLICO PARA OS CARGOS TECNICO-ADMINISTRATIVOS DA UFABC.</t>
  </si>
  <si>
    <t>INSTITUTO AOCP</t>
  </si>
  <si>
    <t>23006.012126/2024-58</t>
  </si>
  <si>
    <t>154503263522025NE000619</t>
  </si>
  <si>
    <t>CELEBRACAO DE PARCERIA COM A GEAP AUTOGESTAO EM SAUDE - PROJETO: PROGRAMA DE EXAMES MEDICOS PERIODICOS UFABC - UNIDADE DEMANDANTE: DIVISAO DE SAUDE E QUALIDADE DE VIDA (SUGEPE) - COORDENADOR: DIEGO MARIN FERMINO.</t>
  </si>
  <si>
    <t>EXAMES PERIODICOS - CIVIS</t>
  </si>
  <si>
    <t>259442</t>
  </si>
  <si>
    <t>33903950</t>
  </si>
  <si>
    <t>SERV.MEDICO-HOSPITAL.,ODONTOL.E LABORATORIAIS</t>
  </si>
  <si>
    <t>13/07/2023</t>
  </si>
  <si>
    <t>23006.001848/2019-10</t>
  </si>
  <si>
    <t>154503263522023NE000260</t>
  </si>
  <si>
    <t>FORNECIMENTO DE AGUA, COLETA DE ESGOTO, TAXA DE DRENAGEM E DE RESIDUOS SOLIDOS (LIXO) PARA O CAMPUS E UNIDADES DA UFABC EM SANTO ANDRE</t>
  </si>
  <si>
    <t>FUNCIONAMENTO DE INSTITUICOES FEDERAIS DE ENSINO SUPERIOR - DESPESAS DIVERSAS</t>
  </si>
  <si>
    <t>1444000000</t>
  </si>
  <si>
    <t>170585</t>
  </si>
  <si>
    <t>09/02/2024</t>
  </si>
  <si>
    <t>23006.002035/2013-51</t>
  </si>
  <si>
    <t>154503263522024NE000047</t>
  </si>
  <si>
    <t>CONTRATACAO DE PESSOA JURIDICA PARA FORNECIMENTO DE ENERGIA ELETRICA PARA AS UNIDADES DE SANTO ANDRE DA UFABC</t>
  </si>
  <si>
    <t>20/09/2024</t>
  </si>
  <si>
    <t>23006.002034/2013-15</t>
  </si>
  <si>
    <t>154503263522024NE000434</t>
  </si>
  <si>
    <t>CONTRATACAO DE PESSOA JURIDICA PARA FORNECIMENTO DE ENERGIA ELETRICA PARA AS UNIDADES DE SAO BERNARDO DO CAMPO DA UFABC</t>
  </si>
  <si>
    <t>154503263522024NE000433</t>
  </si>
  <si>
    <t>CONTRATACAO DE PESSOA JURIDICA PARA FORNECIMENTO DE ENERGIA ELETRICA PARA AS UNIDADESDE SANTO ANDRE DA UFABC</t>
  </si>
  <si>
    <t>154503263522024NE000634</t>
  </si>
  <si>
    <t>CONTRATACAO DA CONCESSIONARIA DE DISTRIBUICAO DE ENERGIA ELETRICA ENEL DISTRIBUICAO SAO PAULO PARA O FORNECIMENTO DE ENERGIA ELETRICA, ASSIM COMO, PARA O USO DO SISTEMA DE DISTRIBUICAO, EM ATENDIMENTO AS DEMANDAS DA UNIDADE SEDE DA UFABC.</t>
  </si>
  <si>
    <t>154503263522024NE000675</t>
  </si>
  <si>
    <t>CONTRATACAO DA CONCESSIONARIA DE ABASTECIMENTO DE AGUA E COLETA DE ESGOTO DA COMPANHIA DE SANEAMENTO BASICO DO ESTADO DE SAO PAULO- SABESP, PARA ATENDIMENTO AS DEMANDAS DA UNIDADE SEDE DA UFABC EM SANTO ANDRE E UNIDADE TAMANDUATEHY.</t>
  </si>
  <si>
    <t>154503263522025NE000042</t>
  </si>
  <si>
    <t>14/02/2025</t>
  </si>
  <si>
    <t>154503263522025NE000049</t>
  </si>
  <si>
    <t>CONTRATACAO DA CONCESSIONARIA DE ABASTECIMENTO DE AGUA E COLETA DE ESGOTO DA COMPANHIA DE SANEAMENTO BASICO DO ESTADO DE SAO PAULO- SABESP, PARA ATENDIMENTO ASDEMANDAS DA UNIDADE SEDE DA UFABC EM SANTO ANDRE E UNIDADE TAMANDUATEHY</t>
  </si>
  <si>
    <t>17/02/2025</t>
  </si>
  <si>
    <t>154503263522025NE000056</t>
  </si>
  <si>
    <t>CONTRATACAO DA CONCESSIONARIA DE DISTRIBUICAO DE ENERGIA ELETRICA ENEL DISTRIBUICAO SAO  PAULO PARA O FORNECIMENTO DE ENERGIA ELETRICA, ASSIM COMO, PARA O USO DO SISTEMA DE DISTRIBUICAO, EM ATENDIMENTO AS DEMANDAS DO CAMPUS SAO BERNARDO DO CAMPO DA UFABC</t>
  </si>
  <si>
    <t>26/02/2025</t>
  </si>
  <si>
    <t>154503263522025NE000072</t>
  </si>
  <si>
    <t>154503263522025NE000073</t>
  </si>
  <si>
    <t>CONTRATACAO DA CONCESSIONARIA DE DISTRIBUICAO DE ENERGIA ELETRICA ENEL DISTRIBUICAO SAO PAULO PARA O FORNECIMENTO DE ENERGIA ELETRICA, ASSIM COMO, PARA O USO DO SISTEMA DE DISTRIBUICAO, EM ATENDIMENTO AS DEMANDAS DA UNIDADE TAMANDUATEHY DA UFABC</t>
  </si>
  <si>
    <t>154503263522025NE000105</t>
  </si>
  <si>
    <t>04/04/2025</t>
  </si>
  <si>
    <t>154503263522025NE000114</t>
  </si>
  <si>
    <t>CONTRATACAO DA CONCESSIONARIA DE DISTRIBUICAO DE ENERGIA ELETRICA ENEL DISTRIBUICAO SAOPAULO PARA O FORNECIMENTO DE ENERGIA ELETRICA, ASSIM COMO, PARA O USO DO SISTEMA DEDISTRIBUICAO, EM ATENDIMENTO AS DEMANDAS DO CAMPUS SAO BERNARDO DO CAMPO DA UFABC</t>
  </si>
  <si>
    <t>154503263522025NE000115</t>
  </si>
  <si>
    <t>14/05/2025</t>
  </si>
  <si>
    <t>154503263522025NE000156</t>
  </si>
  <si>
    <t>04/06/2025</t>
  </si>
  <si>
    <t>154503263522025NE000185</t>
  </si>
  <si>
    <t>18/08/2025</t>
  </si>
  <si>
    <t>154503263522025NE630010</t>
  </si>
  <si>
    <t>CONTRATACAO DA CONCESSIONARIA DE DISTRIBUICAO DE ENERGIA ELETRICA ENEL DISTRIBUICAO SAO PAULO PARA O FORNECIMENTO DE ENERGIA ELETRICA, ASSIM COMO, PARA O USO DO SISTEMA DE DISTRIBUICAO, EM ATENDIMENTO AS DEMANDAS DA UNIDADE SEDE DA UFABC. - EMENDA</t>
  </si>
  <si>
    <t>252114</t>
  </si>
  <si>
    <t>154503263522025NE630011</t>
  </si>
  <si>
    <t>CONTRATACAO DA CONCESSIONARIA DE DISTRIBUICAO DE ENERGIA ELETRICA ENEL DISTRIBUICAO SAO PAULO PARA O FORNECIMENTO DE ENERGIA ELETRICA, ASSIM COMO, PARA O USO DO SISTEMA DE DISTRIBUICAO, EM ATENDIMENTO AS DEMANDAS DA UNIDADE SEDE DA UFABC.EMENDA</t>
  </si>
  <si>
    <t>154503263522025NE630014</t>
  </si>
  <si>
    <t>CONTRATACAO DA CONCESSIONARIA DE ABASTECIMENTO DE AGUA E COLETA DE ESGOTO DA COMPANHIA DE SANEAMENTO BASICO DO ESTADO DE SAO PAULO- SABESP, PARA ATENDIMENTO AS DEMANDAS DA UNIDADE SEDE DA UFABC EM SANTO ANDRE E UNIDADE TAMANDUATEHY.EMENDA</t>
  </si>
  <si>
    <t>252118</t>
  </si>
  <si>
    <t>154503263522025NE630024</t>
  </si>
  <si>
    <t>CONTRATACAO DA CONCESSIONARIA DE DISTRIBUICAO DE ENERGIA ELETRICA ENEL DISTRIBUICAO SAO PAULO PARA O FORNECIMENTO DE ENERGIA ELETRICA, ASSIM COMO, PARA O USO DO SISTEMA DE DISTRIBUICAO, EM ATENDIMENTO AS DEMANDAS DO CAMPUS SAO BERNARDO DO CAMPO DA UFABC</t>
  </si>
  <si>
    <t>259544</t>
  </si>
  <si>
    <t>154503263522025NE000566</t>
  </si>
  <si>
    <t>CONTRATACAO DA CONCESSIONARIA DE DISTRIBUICAO DE ENERGIA ELETRICA ENEL DISTRIBUICAO SAOPAULO PARA O FORNECIMENTO DE ENERGIA ELETRICA, ASSIM COMO, PARA O USO DO SISTEMA DEDISTRIBUICAO, EM ATENDIMENTO AS DEMANDAS DA UNIDADE SEDE DA UFABC</t>
  </si>
  <si>
    <t>154503263522025NE000568</t>
  </si>
  <si>
    <t>154503263522025NE630078</t>
  </si>
  <si>
    <t>154503263522025NE000620</t>
  </si>
  <si>
    <t>154503263522025NE000621</t>
  </si>
  <si>
    <t>154503263522025NE000628</t>
  </si>
  <si>
    <t>154503263522025NE000629</t>
  </si>
  <si>
    <t xml:space="preserve"> 23006.018869/2023-5</t>
  </si>
  <si>
    <t>154503263522024NE400043</t>
  </si>
  <si>
    <t>EDITAL 16/2023 - TREINAMENTO E APOIO TECNICO EM PESQUISA - TATP I</t>
  </si>
  <si>
    <t xml:space="preserve"> 23006.028380/2022-1</t>
  </si>
  <si>
    <t>154503263522024NE400017</t>
  </si>
  <si>
    <t>23006.005262/2023-19</t>
  </si>
  <si>
    <t>154503263522024NE400016</t>
  </si>
  <si>
    <t>PAGAMENTO DE BOLSISTAS PARA ATUACAO NA MODALIDADE DE BOLSA DE TREINAMENTO E APOIO TECNICO EM PESQUISA (TATP), DESTINADO AO PREENCHIMENTO DE VAGAS PARA ATENDIMENTO AOS NUCLEOS ESTRATEGICOS DE PESQUISA DA UFABC - ED. 01/2023</t>
  </si>
  <si>
    <t>15/03/2024</t>
  </si>
  <si>
    <t>154503263522024NE400028</t>
  </si>
  <si>
    <t>EDITAL 01/2024 - BOLSA TATP</t>
  </si>
  <si>
    <t>09/04/2025</t>
  </si>
  <si>
    <t>23006.007375/2025-11</t>
  </si>
  <si>
    <t>154503263522025NE400053</t>
  </si>
  <si>
    <t>CONCESSAO DE BOLSAS PARA AS ACOES DO PAAE E PAAC 2025 - EDITAL Nº 6/2025 - PROEC</t>
  </si>
  <si>
    <t>08/10/2025</t>
  </si>
  <si>
    <t>23006.011751/2025-63</t>
  </si>
  <si>
    <t>154503263522025NE630022</t>
  </si>
  <si>
    <t>CONTRATACAO DE FUNDACAO DE APOIO PARA GESTAO ADMINISTRATIVA E FINANCEIRA DE RECURSOS PROVENIENTES DE EMENDA PARLAMENTAR PARA O PROJETO: CURSINHO POPULAR COLMEIA</t>
  </si>
  <si>
    <t>31/10/2025</t>
  </si>
  <si>
    <t>154503263522025NE630030</t>
  </si>
  <si>
    <t>CONTRATACAO DE FUNDACAO DE APOIO PARA GESTAO ADMINISTRATIVA E FINANCEIRA DE RECURSOS PROVENIENTES DE EMENDA PARLAMENTAR PARA O PROJETO: CURSINHO POPULAR COLMEIAEMENDA</t>
  </si>
  <si>
    <t>154503263522025NE000019</t>
  </si>
  <si>
    <t>07/12/2023</t>
  </si>
  <si>
    <t>23006.005040/2023-98</t>
  </si>
  <si>
    <t>154503263522023NE000582</t>
  </si>
  <si>
    <t>RENOVACAO DE ANTIVIRUS E ANTISPAM</t>
  </si>
  <si>
    <t>BRASOFTWARE INFORMATICA LTDA</t>
  </si>
  <si>
    <t>23/06/2025</t>
  </si>
  <si>
    <t>23006.015300/2024-14</t>
  </si>
  <si>
    <t>154503263522025NE000236</t>
  </si>
  <si>
    <t>CONTRATACAO DE CAPACITACAO EM JUNOS</t>
  </si>
  <si>
    <t>INLEARN EDUCACAO LTDA</t>
  </si>
  <si>
    <t>13/11/2025</t>
  </si>
  <si>
    <t>23006.005876/2025-54</t>
  </si>
  <si>
    <t>154503263522025NE000525</t>
  </si>
  <si>
    <t>CONTRATACAO DE EMPRESA ESPECIALIZADA PARA A PRESTACAO DE SERVICOS DE TREINAMENTOS DE CAPACITACAO E CERTIFICACAO PARA ABRIGADA DE EMERGENCIA.</t>
  </si>
  <si>
    <t>CT ALVES DE BRIGADA DE INCENDIO LTDA</t>
  </si>
  <si>
    <t>154503263522025NE630035</t>
  </si>
  <si>
    <t>CONTRATACAO DE EMPRESA ESPECIALIZADA PARA A PRESTACAO DE SERVICOS DE TREINAMENTOS DE CAPACITACAO E CERTIFICACAO PARA A BRIGADA DE EMERGENCIA.</t>
  </si>
  <si>
    <t>15/04/2024</t>
  </si>
  <si>
    <t>23006.007061/2024-29</t>
  </si>
  <si>
    <t>154503263522024NE000154</t>
  </si>
  <si>
    <t>PAGAMENTO A TERCEIROS INSS PATRONAL</t>
  </si>
  <si>
    <t>33914718</t>
  </si>
  <si>
    <t>CONTRIBUICAO PREVIDENCIARIA - SERVICOS TERCEIROS (PF)</t>
  </si>
  <si>
    <t>07/11/2024</t>
  </si>
  <si>
    <t>23006.000024/2024-90</t>
  </si>
  <si>
    <t>154503263522024NE000550</t>
  </si>
  <si>
    <t>PAGAMENTO DE ENCARGO DE CURSO E CONCURSO DOCENTE FEDERAL 2024</t>
  </si>
  <si>
    <t>06/10/2025</t>
  </si>
  <si>
    <t>23006.017816/2025-84</t>
  </si>
  <si>
    <t>154503263522025NE000455</t>
  </si>
  <si>
    <t>CONTRATACAO DE FUNDACAO DE APOIO PARA GESTAO ADMINISTRATIVA E FINANCEIRA DE RECURSOS PARA O PROJETO: FORTALECIMENTO DO APOIO INSTITUCIONAL A PROJETOS DE DESENVOLVIMENTO CIENTIFICO, TECNOLOGICO E INOVACAO NO CECS</t>
  </si>
  <si>
    <t>23006.022541/2025-09</t>
  </si>
  <si>
    <t>154503263522025NE630082</t>
  </si>
  <si>
    <t>CONTRATACAO DE FUNDACAO DE APOIO PARA A GESTAO ADMINISTRATIVA E FINANCEIRA DE PROJETO DESENVOLVIDO COM RECURSOS PROVENIENTES DE EMENDA PARLAMENTAR - COORDENADORA: LUCIANA PEREIRA (CECS). - EMENDA</t>
  </si>
  <si>
    <t>259545</t>
  </si>
  <si>
    <t>154503263522025NE630083</t>
  </si>
  <si>
    <t>CONTRATACAO DE FUNDACAO DE APOIO PARA A GESTAO ADMINISTRATIVA E FINANCEIRA DE PROJETO DESENVOLVIDO COM RECURSOS PROVENIENTES DE EMENDA PARLAMENTAR - COORDENADORA: LUCIANA PEREIRA (CECS).PROJETOEMENDA</t>
  </si>
  <si>
    <t>154503263522025NE630084</t>
  </si>
  <si>
    <t>CONTRATACAO DE FUNDACAO DE APOIO PARA A GESTAO ADMINISTRATIVA E FINANCEIRA DE PROJETO DESENVOLVIDO COM RECURSOS PROVENIENTES DE EMENDA PARLAMENTAR - COORDENADORA: LUCIANA PEREIRA (CECS).PROJETO EMENDA</t>
  </si>
  <si>
    <t>259546</t>
  </si>
  <si>
    <t>24/10/2025</t>
  </si>
  <si>
    <t>23006.019239/2025-65</t>
  </si>
  <si>
    <t>154503263522025NE630027</t>
  </si>
  <si>
    <t>EMENDACONTRATACAO DE FUNDACAO DE APOIO PARA GESTAO ADMINISTRATIVA E FINANCEIRA DE RECURSOS PROVENIENTES DE EMENDA PARLAMENTAR PARA O PROJETO  CAPOEIRA ANCESTRAL , NOS TERMOS DA TABELA ABAIXO, CONFORME CONDICOES E EXIGENCIAS ESTABELECIDAS NESTE INSTRUMENTO</t>
  </si>
  <si>
    <t>154503263522025NE630028</t>
  </si>
  <si>
    <t>CONTRATACAO DE FUNDACAO DE APOIO PARA GESTAO ADMINISTRATIVA E FINANCEIRA DE RECURSOS PROVENIENTES DE EMENDA PARLAMENTAR PARA O PROJETO  CAPOEIRA ANCESTRAL , NOS TERMOS DA TABELA ABAIXO, CONFORME CONDICOES E EXIGENCIAS ESTABELECIDAS NESTE INSTRUMENTO.EMENDA</t>
  </si>
  <si>
    <t>154503263522025NE630043</t>
  </si>
  <si>
    <t>CONTRATACAO DE FUNDACAO DE APOIO PARA GESTAO ADMINISTRATIVA E FINANCEIRA DE RECURSOS PROVENIENTES DE EMENDA PARLAMENTAR PARA O PROJETO  CAPOEIRA ANCESTRAL , NOS TERMOS DA TABELA ABAIXO, CONFORME CONDICOES E EXIGENCIAS ESTABELECIDAS NESTE INSTRUMENTO..</t>
  </si>
  <si>
    <t>154503263522025NE000592</t>
  </si>
  <si>
    <t>CONTRATACAO DE FUNDACAO DE APOIO PARA GESTAO ADMINISTRATIVA E FINANCEIRA DE RECURSOS PROVENIENTES DE EMENDA PARLAMENTAR PARA O PROJETO: CURSINHO POPULAR COLMEIA.</t>
  </si>
  <si>
    <t>15/12/2025</t>
  </si>
  <si>
    <t>23006.027448/2025-82</t>
  </si>
  <si>
    <t>154503263522025NE630045</t>
  </si>
  <si>
    <t>CONTRATACAO DE FUNDACAO DE APOIO PARA GESTAO ADMINISTRATIVA E FINANCEIRA DE RECURSOS COM EMENDA PARLAMENTAR PARA O PROJETO -  INTERCAMBIO DE SABERES PARA O ENFRENTAMENTO DA DESINFORMACAO CLIMATICA JUNTO AOS POVOS TRADICIONAIS DE MATRIZ AFRICANA NO ABC.</t>
  </si>
  <si>
    <t>252116</t>
  </si>
  <si>
    <t>17/12/2025</t>
  </si>
  <si>
    <t>154503263522025NE630047</t>
  </si>
  <si>
    <t>CONTRATACAO DE FUNDACAO DE APOIO PARA GESTAO ADMINISTRATIVA E FINANCEIRA DE RECURSOS COM EMENDA PARLAMENTAR PARA O PROJETO:  INTERCAMBIO DE SABERES PARA O ENFRENTAMENTO DA DESINFORMACAO CLIMATICA JUNTO AOS POVOS TRADICIONAIS DE MATRIZ AFRICANA NO ABC .EMENDA</t>
  </si>
  <si>
    <t>23006.023769/2024-27</t>
  </si>
  <si>
    <t>154503263522025NE000537</t>
  </si>
  <si>
    <t>CONTRATACAO DE FUNDACAO DE APOIO PARA A GESTAO ADMINISTRATIVO-FINANCEIRA DO PROJETO INTITULADO PROGRAMA DE GESTAO DE RECURSOS DA INOVACAO.</t>
  </si>
  <si>
    <t>154503263522025NE000538</t>
  </si>
  <si>
    <t>CONTRATACAO DE FUNDACAO DE APOIO PARA A GESTAO ADMINISTRATIVO-FINANCEIRA DO PROJETO INTITULADO  PROGRAMA DE GESTAO DE RECURSOS DA INOVACAO .</t>
  </si>
  <si>
    <t>28/05/2024</t>
  </si>
  <si>
    <t>23006.005635/2024-24</t>
  </si>
  <si>
    <t>154503263522024NE000246</t>
  </si>
  <si>
    <t>EMENDA - CONTRATACAO DE SERVICOS DA FUNDACAO DE APOIO PARA GESTAO ADMINISTRATIVA E FINANCEIRA DO PROJETO AFRICANIDADES: EDUCACAO ANTIRRACISTA NAS INFANCIAS E JUVENTUDES</t>
  </si>
  <si>
    <t>09/10/2025</t>
  </si>
  <si>
    <t>23006.007848/2025-71</t>
  </si>
  <si>
    <t>154503263522025NE630023</t>
  </si>
  <si>
    <t>CONTRATACAO DE FUNDACAO DE APOIO PARA GESTAO ADMINISTRATIVA E FINANCEIRA DE RECURSOS PROVENIENTES DE EMENDA PARLAMENTAR PARA O PROJETO: HISTORIA E MEMORIA NEGRA NA REGIAO DO GRANDE ABC: ACOES DE EXTENSAO DO NUCLEO DE ESTUDOS AFRICANOS D AFRO-BRASILEIROS (NEAB-UFABC)</t>
  </si>
  <si>
    <t>23006.020106/2025-31</t>
  </si>
  <si>
    <t>154503263522025NE000519</t>
  </si>
  <si>
    <t>CONTRATACAO DE FUNDACAO DE APOIO PARA GESTAO ADMINISTRATIVA E FINANCEIRA DE RECURSOS PROVENIENTES DE EMENDA PARLAMENTAR PARA O PROJETO  ARQUIVO COMUNITARIO DO ABC: RECEPCAO E MOVIMENTACAO, TRATAMENTO, MANUTENCAO, GUARDA E DISPONIBILIZACAO DO ACERVO FISICO DO CENTRO CULTURAL ALPHARRABIO .</t>
  </si>
  <si>
    <t>44903965</t>
  </si>
  <si>
    <t>154503263522025NE630033</t>
  </si>
  <si>
    <t>CONTRATACAO DE FUNDACAO DE APOIO PARA GESTAO ADMINISTRATIVA E FINANCEIRA DE RECURSOS PROVENIENTES DE EMENDA PARLAMENTAR PARA O PROJETO  ARQUIVO COMUNITARIO DO ABC: RECEPCAO E MOVIMENTACAO, TRATAMENTO, MANUTENCAO, GUARDA E DISPONIBILIZACAO DO ACERVO FISICO DO CENTRO CULTURAL ALPHARRABIO  - EMENDA</t>
  </si>
  <si>
    <t>154503263522025NE630034</t>
  </si>
  <si>
    <t>CONTRATACAO DE FUNDACAO DE APOIO PARA GESTAO ADMINISTRATIVA E FINANCEIRA DE RECURSOS PROVENIENTES DE EMENDA PARLAMENTAR PARA O PROJETO - ARQUIVO COMUNITARIO DO ABC: RECEPCAO E MOVIMENTACAO, TRATAMENTO, MANUTENCAO, GUARDA E DISPONIBILIZACAO DO ACERVO FISICO DO CENTRO CULTURAL ALPHARRABIO.</t>
  </si>
  <si>
    <t>154503263522025NE630042</t>
  </si>
  <si>
    <t>CONTRATACAO DE FUNDACAO DE APOIO PARA GESTAO ADMINISTRATIVA E FINANCEIRA DE RECURSOS PROVENIENTES DE EMENDA PARLAMENTAR PARA O PROJETO ARQUIVO COMUNITARIO DO ABC RECEPCAO E MOVIMENTACAO, TRATAMENTO, MANUTENCAO, GUARDA E DISPONIBILIZACAO DO ACERVO FISICO DO CENTRO CULTURAL ALPHARRABIO</t>
  </si>
  <si>
    <t>10/07/2025</t>
  </si>
  <si>
    <t>23006.014272/2024-18</t>
  </si>
  <si>
    <t>154503263522025NE000280</t>
  </si>
  <si>
    <t>CONTRATACAO DE SERVICOS DA FUNDACAO DE APOIO PARA GESTAO ADMINISTRATIVA E FINANCEIRA DO PROJETO -TRIPE ENSINO, PESQUISA E EXTENSAO NO NUCLEO DE ESTUDOS DE GENERO ESPERANCA GARCIA: ESTRUTURACAO, MANUTENCAO E DIFUSAO DOS DEBATES SOBRE GENERO E SEXUALIDADE NO ABCDMRR</t>
  </si>
  <si>
    <t>11/02/2025</t>
  </si>
  <si>
    <t>23006.017799/2023-13</t>
  </si>
  <si>
    <t>154503263522025NE000040</t>
  </si>
  <si>
    <t>CONTRATACAO DE EMPRESA ESPECIALIZADA PARA A PRESTACAO DE SERVICOS DE MONITORAMENTO DA MARCA DA UFABC EM REDES SOCIAIS, E EM OUTROS SITES DA INTERNET.</t>
  </si>
  <si>
    <t>2KS AGENCIA DIGITAL PUBLICIDADE LTDA</t>
  </si>
  <si>
    <t>08/07/2025</t>
  </si>
  <si>
    <t>23006.007273/2025-97</t>
  </si>
  <si>
    <t>154503263522025NE000277</t>
  </si>
  <si>
    <t>CONTRATACAO DE SERVICO DE CLIPPING JORNALISTICO</t>
  </si>
  <si>
    <t>154503263522025NE000453</t>
  </si>
  <si>
    <t>CONTRATACAO DE EMPRESA ESPECIALIZADA PARA A PRESTACAO DE SERVICOS DE MONITORAMENTO DA MARCA DA UFABC EM REDES SOCIAIS, E EM OUTROS SITES DA INTERNET</t>
  </si>
  <si>
    <t>11/06/2025</t>
  </si>
  <si>
    <t>154503263522025NE000216</t>
  </si>
  <si>
    <t>23006.016163/2023-54</t>
  </si>
  <si>
    <t>154503263522025NE000250</t>
  </si>
  <si>
    <t>CONTRATACAO DE EMPRESA PARA CONFECCAO DE BANNERS E FAIXAS</t>
  </si>
  <si>
    <t>A BALLESTA</t>
  </si>
  <si>
    <t>154503263522025NE000609</t>
  </si>
  <si>
    <t>CONTRATACAO DE SERVICOS PARA CONFECCAO DE BANNERS E FAIXAS, INCLUINDO ACABAMENTO, TODO MATERIAL DE SUPRIMENTO</t>
  </si>
  <si>
    <t>23006.016868/2024-52</t>
  </si>
  <si>
    <t>154503263522025NE000354</t>
  </si>
  <si>
    <t>REGISTRO DE PRECOS PARA EVENTUAL AQUISICAO E INSTALACAO DE APARELHOS DE AR CONDICIONADO, NOS CAMPI DA UFABC, CONFORME CONDICOES E EXIGENCIAS ESTABELECIDAS NESTE INSTRUMENTO.</t>
  </si>
  <si>
    <t>DENTECK LTDA</t>
  </si>
  <si>
    <t>03/11/2025</t>
  </si>
  <si>
    <t>154503263522025NE000494</t>
  </si>
  <si>
    <t>AQUISICAO DE INSUMOS DIVERSOS</t>
  </si>
  <si>
    <t>F. F. MYRRIA LTDA</t>
  </si>
  <si>
    <t>44905251</t>
  </si>
  <si>
    <t>PECAS NAO INCORPORAVEIS A IMOVEIS</t>
  </si>
  <si>
    <t>154503263522025NE000498</t>
  </si>
  <si>
    <t>INSIDE COMERCIO DE LOCKERS LTDA</t>
  </si>
  <si>
    <t>154503263522025NE000500</t>
  </si>
  <si>
    <t>19/11/2025</t>
  </si>
  <si>
    <t>154503263522025NE000530</t>
  </si>
  <si>
    <t>FSP COMERCIO E SERVICOS DE AR CONDICIONADO LTDA</t>
  </si>
  <si>
    <t>154503263522025NE000531</t>
  </si>
  <si>
    <t>15/10/2025</t>
  </si>
  <si>
    <t>23006.017413/2024-54</t>
  </si>
  <si>
    <t>154503263522025NE000472</t>
  </si>
  <si>
    <t>AQUISICAO DE MOBILIARIO - CADEIRAS</t>
  </si>
  <si>
    <t>ADEMAR PEDRO DE GODOI</t>
  </si>
  <si>
    <t>23006.022555/2025-14</t>
  </si>
  <si>
    <t>154503263522025NE000489</t>
  </si>
  <si>
    <t>AQUISICAO POR MEIO DE ADESAO DE MESAS DE REFEITORIO E BALCOES</t>
  </si>
  <si>
    <t>CIMOVEIS COMERCIO DE MOVEIS LTDA</t>
  </si>
  <si>
    <t>23006.017908/2025-64</t>
  </si>
  <si>
    <t>154503263522025NE000541</t>
  </si>
  <si>
    <t>AQUISICAO PONTUAL DE CARTEIRAS E LOUSAS</t>
  </si>
  <si>
    <t>SEAOPEN REFRIGERACAO E MOVEIS LTDA</t>
  </si>
  <si>
    <t>154503263522025NE000542</t>
  </si>
  <si>
    <t>LOUSAS BRASIL COMERCIO DE QUADROS E ARTIGOS ESCOLARES L</t>
  </si>
  <si>
    <t>154503263522025NE000613</t>
  </si>
  <si>
    <t>AQUISICAO DE MOBILIARIO - CADEIRAS.</t>
  </si>
  <si>
    <t>154503263522025NE000614</t>
  </si>
  <si>
    <t>MADELIDER COMERCIAL EPP LTDA</t>
  </si>
  <si>
    <t>154503263522025NE000615</t>
  </si>
  <si>
    <t>3050000107</t>
  </si>
  <si>
    <t>154503263522025NE000616</t>
  </si>
  <si>
    <t>23006.018497/2025-24</t>
  </si>
  <si>
    <t>154503263522025NE000618</t>
  </si>
  <si>
    <t>AQUISICAO DE ITENS DA LINHA BRANCA</t>
  </si>
  <si>
    <t>ELETROWAY LTDA</t>
  </si>
  <si>
    <t>44905234</t>
  </si>
  <si>
    <t>MAQUINAS, UTENSILIOS E EQUIPAMENTOS  DIVERSOS</t>
  </si>
  <si>
    <t>23006.006730/2025-26</t>
  </si>
  <si>
    <t>154503263522025NE000622</t>
  </si>
  <si>
    <t>AQUISICAO DE MOBILIARIO - ADMINISTRATIVO</t>
  </si>
  <si>
    <t>OFFICE MAX INDUSTRIA E COMERCIO DE MOVEIS LTDA</t>
  </si>
  <si>
    <t>12/11/2025</t>
  </si>
  <si>
    <t>23006.013645/2022-71</t>
  </si>
  <si>
    <t>154503263522025NE000521</t>
  </si>
  <si>
    <t>CONTRATACAO DE EMPRESA ESPECIALIZADA PARA AS OBRAS DE ADEQUACOES E COMPLEMENTACOES DOS SISTEMAS DE PROTECAO E COMBATE A INCENDIOS (SPCI) DO CAMPUS SANTO ANDRE.</t>
  </si>
  <si>
    <t>VILARIM CONSTRUTORA LTDA</t>
  </si>
  <si>
    <t>23006.009019/2025-23</t>
  </si>
  <si>
    <t>154503263522025NE000223</t>
  </si>
  <si>
    <t>IMPORTACAO - BOMBA DE VACUO (1 UNIDADE) POLITRIZ DE VIBRACAO (1 UNIDADE) BANHO TERMICO (1 UNIDADE) - FAPESP - PROF. RESPONSAVEL - JORGE DIEGO MARCONI</t>
  </si>
  <si>
    <t>JOYOUS DRAGON CO.,LTD</t>
  </si>
  <si>
    <t>44905239</t>
  </si>
  <si>
    <t>EQUIP. E UTENSILIOS HIDRAULICOS E ELETRICOS</t>
  </si>
  <si>
    <t>23006.009321/2025-81</t>
  </si>
  <si>
    <t>154503263522025NE000413</t>
  </si>
  <si>
    <t>AQUISICAO DE RASTREADORES OCULARES</t>
  </si>
  <si>
    <t>PUPIL LABS GMBH</t>
  </si>
  <si>
    <t>16/12/2025</t>
  </si>
  <si>
    <t>23006.017625/2025-12</t>
  </si>
  <si>
    <t>154503263522025NE000597</t>
  </si>
  <si>
    <t>AQUISICAO PONTUAL DE MATERIAIS PERMANENTES DIDATICOS PARA O CENTRO DE CIENCIAS NATURAIS E HUMANAS - CCNH</t>
  </si>
  <si>
    <t>AZEHEB INDUSTRIA DE EQUIPAMENTOS LTDA</t>
  </si>
  <si>
    <t>154503263522025NE000598</t>
  </si>
  <si>
    <t>AQUISICAO PONTUAL DE MATERIAIS PERMANENTES DIDATICOS PARA O CENTRO DE CIENCIAS NATURAIS E HUMANAS - CCNH.</t>
  </si>
  <si>
    <t>WELLINGTON DOS SANTOS</t>
  </si>
  <si>
    <t>44905226</t>
  </si>
  <si>
    <t>INSTRUMENTOS MUSICAIS E ARTISTICOS</t>
  </si>
  <si>
    <t>21/08/2025</t>
  </si>
  <si>
    <t>23006.016340/2025-64</t>
  </si>
  <si>
    <t>154503263522025NE000351</t>
  </si>
  <si>
    <t>IMPORTACAO - ESPECTROFOTOMETRO - PROF. RESPONSAVEL - JORGE DIEGO MARCONI</t>
  </si>
  <si>
    <t>23006.014784/2021-31</t>
  </si>
  <si>
    <t>154503263522024NE000394</t>
  </si>
  <si>
    <t>CONTRATACAO DE SERVICOS DE TRADUCAO DE TEXTOS E INTERPRETACAO SIMULTANEA</t>
  </si>
  <si>
    <t>CVA EMPREENDIMENTOS LTDA</t>
  </si>
  <si>
    <t>33903912</t>
  </si>
  <si>
    <t>LOCACAO DE MAQUINAS E EQUIPAMENTOS</t>
  </si>
  <si>
    <t>05/08/2024</t>
  </si>
  <si>
    <t>23006.001864/2020-46</t>
  </si>
  <si>
    <t>154503263522024NE000323</t>
  </si>
  <si>
    <t>CONTRATACAO DE EMPRESA ESPECIALIZADA PARA PRESTACAO DE SERVICOS DE LAVANDERIA</t>
  </si>
  <si>
    <t>LAVANDERIA PAULISTA LTDA</t>
  </si>
  <si>
    <t>33903946</t>
  </si>
  <si>
    <t>SERVICOS DOMESTICOS</t>
  </si>
  <si>
    <t>03/09/2024</t>
  </si>
  <si>
    <t>154503263522024NE000382</t>
  </si>
  <si>
    <t>03/09/2025</t>
  </si>
  <si>
    <t>154503263522025NE000381</t>
  </si>
  <si>
    <t>CONTRATACAO EVENTUAL DE SERVICOS DE ESTRUTURA, LOCACAO DE EQUIPAMENTOS E MOBILIARIOS PARA A REALIZACAO DE EVENTOS, A FIM DE ATENDER AS NECESSIDADES DA UNIVERSIDADE FEDERAL DO ABC</t>
  </si>
  <si>
    <t>IRE COMPANY LTDA</t>
  </si>
  <si>
    <t>12/03/2024</t>
  </si>
  <si>
    <t>23006.003032/2021-45</t>
  </si>
  <si>
    <t>154503263522024NE000080</t>
  </si>
  <si>
    <t>CONTRIBUICAO PARA O PSS POR SERVIDOR AFASTADO SEM REMUNERACAO - FLAVIO EDUARDO AOKI HORITA</t>
  </si>
  <si>
    <t>26/12/2024</t>
  </si>
  <si>
    <t>23006.027798/2024-68</t>
  </si>
  <si>
    <t>154503263522024NE700237</t>
  </si>
  <si>
    <t>FOLHA DE PAGAMENTO - DEZEMBRO/2024</t>
  </si>
  <si>
    <t>31900106</t>
  </si>
  <si>
    <t>13 SALARIO - PESSOAL CIVIL</t>
  </si>
  <si>
    <t>154503263522024NE700239</t>
  </si>
  <si>
    <t>154503263522024NE700240</t>
  </si>
  <si>
    <t>154503263522024NE700241</t>
  </si>
  <si>
    <t>09/06/2025</t>
  </si>
  <si>
    <t>23006.010469/2025-69</t>
  </si>
  <si>
    <t>154503263522025NE000200</t>
  </si>
  <si>
    <t>PAGAMENTO DE RESIDUOS REMUNERATORIOS - BRUNO DE PAULA ROCHA.</t>
  </si>
  <si>
    <t>154503263522025NE700268</t>
  </si>
  <si>
    <t>154503263522025NE700271</t>
  </si>
  <si>
    <t>3056000000</t>
  </si>
  <si>
    <t>154503263522025NE700272</t>
  </si>
  <si>
    <t>154503263522025NE700273</t>
  </si>
  <si>
    <t>31900403</t>
  </si>
  <si>
    <t>ADICIONAL NOTURNO DE CONTRATO TEMPORARIO</t>
  </si>
  <si>
    <t>31900416</t>
  </si>
  <si>
    <t>FERIAS PAGAMENTO ANTECIPADO - CONTRATOS TEMPORARIOS</t>
  </si>
  <si>
    <t>154503263522025NE700274</t>
  </si>
  <si>
    <t>154503263522025NE700275</t>
  </si>
  <si>
    <t>154503263522025NE700276</t>
  </si>
  <si>
    <t>154503263522025NE700277</t>
  </si>
  <si>
    <t>154503263522025NE700285</t>
  </si>
  <si>
    <t>154503263522025NE700286</t>
  </si>
  <si>
    <t>154503263522025NE700287</t>
  </si>
  <si>
    <t>154503263522024NE700250</t>
  </si>
  <si>
    <t>154503263522024NE700254</t>
  </si>
  <si>
    <t>154503263522025NE700266</t>
  </si>
  <si>
    <t>154503263522025NE700267</t>
  </si>
  <si>
    <t>154503263522024NE700245</t>
  </si>
  <si>
    <t>154503263522024NE700246</t>
  </si>
  <si>
    <t>154503263522024NE700247</t>
  </si>
  <si>
    <t>154503263522024NE700249</t>
  </si>
  <si>
    <t>154503263522024NE700252</t>
  </si>
  <si>
    <t>154503263522024NE700253</t>
  </si>
  <si>
    <t>154503263522024NE700257</t>
  </si>
  <si>
    <t>154503263522025NE700263</t>
  </si>
  <si>
    <t>154503263522025NE700264</t>
  </si>
  <si>
    <t>154503263522025NE700265</t>
  </si>
  <si>
    <t>154503263522025NE700278</t>
  </si>
  <si>
    <t>154503263522025NE700279</t>
  </si>
  <si>
    <t>154503263522025NE700280</t>
  </si>
  <si>
    <t>154503263522025NE700281</t>
  </si>
  <si>
    <t>154503263522025NE700282</t>
  </si>
  <si>
    <t>154503263522025NE700283</t>
  </si>
  <si>
    <t>154503263522025NE700284</t>
  </si>
  <si>
    <t>17/01/2025</t>
  </si>
  <si>
    <t>23006.013144/2024-57</t>
  </si>
  <si>
    <t>154503263522025NE600008</t>
  </si>
  <si>
    <t>AFASTAMENTO INTERNACIONAL PARA PARTICIPAR E APRESENTAR TRABALHO PROF LUIZ CARLOS GADELHA DE SOUZA</t>
  </si>
  <si>
    <t>33909214</t>
  </si>
  <si>
    <t>DIARIAS - CIVIL</t>
  </si>
  <si>
    <t>154503263522024NE400075</t>
  </si>
  <si>
    <t>154503263522024NE400136</t>
  </si>
  <si>
    <t>27/08/2025</t>
  </si>
  <si>
    <t>154503263522025NE400095</t>
  </si>
  <si>
    <t>154503263522025NE400121</t>
  </si>
  <si>
    <t>PAGAMENTO DE BOLSA NA MODALIDADE  BOLSA MOBILIDADE INTERNACIONAL DE GRADUACAO OUTGOING  - EDITAL GERAL DE MOBILIDADE ACADEMICA 2025-2026 - 1ª CHAMADA COM FINANCIAMENTO</t>
  </si>
  <si>
    <t>154503263522025NE400122</t>
  </si>
  <si>
    <t>16/05/2023</t>
  </si>
  <si>
    <t>154503263522023NE000139</t>
  </si>
  <si>
    <t>02/04/2024</t>
  </si>
  <si>
    <t>23006.010978/2023-20</t>
  </si>
  <si>
    <t>154503263522024NE000127</t>
  </si>
  <si>
    <t>AQUISICAO DE INSUMOS DE LIMPEZA</t>
  </si>
  <si>
    <t>V C SANTOS COMERCIO DE PRODUTOS DESCARTAVEIS HIGIENE E</t>
  </si>
  <si>
    <t>29/04/2024</t>
  </si>
  <si>
    <t>23006.027615/2022-42</t>
  </si>
  <si>
    <t>154503263522024NE000184</t>
  </si>
  <si>
    <t>POLYVALENTE SERVICOS E APOIO ADMINISTRATIVO LTDA</t>
  </si>
  <si>
    <t>06/05/2024</t>
  </si>
  <si>
    <t>23006.000896/2020-24</t>
  </si>
  <si>
    <t>154503263522024NE000197</t>
  </si>
  <si>
    <t>CONTRATACAO DE SERVICO DE COLETA DE LIXO INFECTANTE DOS LABORATORIOS E BIOTERIO PARA O CAMPUS SANTO ANDRE</t>
  </si>
  <si>
    <t>05/07/2024</t>
  </si>
  <si>
    <t>3006.007975/2024-90</t>
  </si>
  <si>
    <t>154503263522024NE000296</t>
  </si>
  <si>
    <t>AQUISICAO DE CAFE E ACUCAR</t>
  </si>
  <si>
    <t>CAFE COLISEU LTDA</t>
  </si>
  <si>
    <t>04/11/2024</t>
  </si>
  <si>
    <t>154503263522024NE000527</t>
  </si>
  <si>
    <t>17/03/2025</t>
  </si>
  <si>
    <t>23006.010848/2024-78</t>
  </si>
  <si>
    <t>154503263522025NE000085</t>
  </si>
  <si>
    <t>PRESTACAO DE SERVICOS DE COPEIRAGEM NAS DEPENDENCIAS DA UFABC.</t>
  </si>
  <si>
    <t>AGIL LTDA</t>
  </si>
  <si>
    <t>03/04/2025</t>
  </si>
  <si>
    <t>154503263522025NE000109</t>
  </si>
  <si>
    <t>COLETA DE LIXO INFECTANTE CAMPUS SANTO ANDRE</t>
  </si>
  <si>
    <t>15/05/2025</t>
  </si>
  <si>
    <t>154503263522025NE000158</t>
  </si>
  <si>
    <t>05/06/2025</t>
  </si>
  <si>
    <t>23006.007975/2024-90</t>
  </si>
  <si>
    <t>154503263522025NE000189</t>
  </si>
  <si>
    <t>01/07/2025</t>
  </si>
  <si>
    <t>154503263522025NE000259</t>
  </si>
  <si>
    <t>29/07/2025</t>
  </si>
  <si>
    <t>23006.004792/2020-99</t>
  </si>
  <si>
    <t>154503263522025NE000321</t>
  </si>
  <si>
    <t>154503263522025NE000320</t>
  </si>
  <si>
    <t>154503263522025NE630012</t>
  </si>
  <si>
    <t>CONTRATACAO DE EMPRESA ESPECIALIZADA PARA PRESTACAO DE SERVICOS DE LIMPEZA, ASSEIO ECONSERVACAO NAS DEPENDENCIAS DA UFABCEMENDA</t>
  </si>
  <si>
    <t>22/09/2025</t>
  </si>
  <si>
    <t>154503263522025NE000418</t>
  </si>
  <si>
    <t>AQUISICAO DE MATERIAIS PARA ATENDIMENTO DE DEMANDAS DE COPEIRAGEM E CORRELATOS NAS UNIDADES E CAMPI DA FUNDACAO UNIVERSIDADE FEDERAIS DO ABC   UFABC</t>
  </si>
  <si>
    <t>SANTANA COMERCIO DE UTILIDADES DOMESTICAS LTDA</t>
  </si>
  <si>
    <t>07/11/2025</t>
  </si>
  <si>
    <t>154503263522025NE000505</t>
  </si>
  <si>
    <t>AQUISICAO DE PAPEL HIGIENICO E PAPEL TOALHA</t>
  </si>
  <si>
    <t>23006.015159/2024-50</t>
  </si>
  <si>
    <t>154503263522025NE000533</t>
  </si>
  <si>
    <t>AQUISICAO DE INSUMOS DE LIMPEZA.</t>
  </si>
  <si>
    <t>BRILLARE COMERCIO DE PRODUTOS DE HIGIENE E LIMPEZA LTDA</t>
  </si>
  <si>
    <t>154503263522025NE000534</t>
  </si>
  <si>
    <t>DARLU INDUSTRIA TEXTIL LTDA</t>
  </si>
  <si>
    <t>154503263522025NE000535</t>
  </si>
  <si>
    <t>INDUSTRIA TEXTIL C C A LTDA</t>
  </si>
  <si>
    <t>154503263522025NE000536</t>
  </si>
  <si>
    <t>LUTAR DISTRIBUIDORA DE PRODUTOS DE LIMPEZA LTDA</t>
  </si>
  <si>
    <t>154503263522025NE000588</t>
  </si>
  <si>
    <t>154503263522025NE000589</t>
  </si>
  <si>
    <t>154503263522025NE630044</t>
  </si>
  <si>
    <t>CONTRATACAO DE EMPRESA ESPECIALIZADA PARA PRESTACAO DE SERVICOS DE LIMPEZA, ASSEIO ECONSERVACAO NAS DEPENDENCIAS DA UFABC</t>
  </si>
  <si>
    <t>16/07/2025</t>
  </si>
  <si>
    <t>23006.009736/2025-55</t>
  </si>
  <si>
    <t>154503263522025NE000295</t>
  </si>
  <si>
    <t>CONTRATACAO DE SERVICO DE MANUTENCAO PREVENTIVA - ENVOLVENDO ATUALIZACAO DE SOFTWARE E CALIBRACAO PARA O EQUIPAMENTO DE ESPECTROFOTOMETRIA</t>
  </si>
  <si>
    <t>BIOLUX DO BRASIL LTDA</t>
  </si>
  <si>
    <t>23006.005262/2025-72</t>
  </si>
  <si>
    <t>154503263522025NE000340</t>
  </si>
  <si>
    <t>CONTRATACAO DE MANUTENCAO PREVENTIVA COM CALIBRACAO E SANITIZACAO E AQUISICAO DE INSUMOS PARA O SISTEMA DE ULTRAPURIFICACAO DE AGUA - FILTROS ELGA VEOLIA.</t>
  </si>
  <si>
    <t>154503263522025NE000341</t>
  </si>
  <si>
    <t>23006.011704/2025-10</t>
  </si>
  <si>
    <t>154503263522025NE000526</t>
  </si>
  <si>
    <t>CONTRATACAO DE SERVICO DE MANUTENCAO PREVENTIVA E CORRETIVA DO MICROSCOPIO TRINOCULAR INVERTIDO NIKON.</t>
  </si>
  <si>
    <t>LUZIMAR DOS SANTOS 23063068934</t>
  </si>
  <si>
    <t>25/11/2025</t>
  </si>
  <si>
    <t>23006.008846/2025-08</t>
  </si>
  <si>
    <t>154503263522025NE000545</t>
  </si>
  <si>
    <t>CONTRATACAO DE MANUTENCAO PREVENTIVA DO MICROSCOPIO OPTICO LEICA, MODELO- MODELO: DM5500B / N° DE SERIE: 651785012</t>
  </si>
  <si>
    <t>MM COMERCIO DE EQUIPAMENTOS E SERVICOS LTDA</t>
  </si>
  <si>
    <t>23006.010318/2025-19</t>
  </si>
  <si>
    <t>154503263522025NE630057</t>
  </si>
  <si>
    <t>AQUISICAO DE MATERIAIS DE CONSUMO, DENOMINADOS PLASTICOS E VIDRARIAS, PARA UTILIZACAO EM DISCIPLINAS PRATICAS DOS CURSOS DE GRADUACAO, QUE OCORREM NOS LABORATORIOS ACADEMICOS DA UFABC, EM CONDICOES E QUANTIDADES PREVIAMENTE ESTABELECIDAS, CONFORME NUMEROS DE TURMAS OFERECIDAS E QUANTIDADE DE INSUMOS REMANESCENTES.</t>
  </si>
  <si>
    <t>UNITY INSTRUMENTOS DE TESTE E MEDICAO LTDA</t>
  </si>
  <si>
    <t>252119</t>
  </si>
  <si>
    <t>154503263522025NE630058</t>
  </si>
  <si>
    <t>SOLABOR PRODUTOS PARA LABORATORIOS LTDA</t>
  </si>
  <si>
    <t>154503263522025NE630059</t>
  </si>
  <si>
    <t>SHOP LIGHT ILUMINACAO LTDA</t>
  </si>
  <si>
    <t>154503263522025NE630060</t>
  </si>
  <si>
    <t>SANTOS E SANTANA PRODUTOS HOSPITALARES LTDA</t>
  </si>
  <si>
    <t>154503263522025NE630061</t>
  </si>
  <si>
    <t>SAINT VALLEN BIOTECNOLOGIA LTDA</t>
  </si>
  <si>
    <t>154503263522025NE630062</t>
  </si>
  <si>
    <t>QUALY COMERCIAL LTDA</t>
  </si>
  <si>
    <t>154503263522025NE630063</t>
  </si>
  <si>
    <t>PRODLAC PRODS MEDICOS HOSPITALARES LTDA</t>
  </si>
  <si>
    <t>154503263522025NE630064</t>
  </si>
  <si>
    <t>PHL DISTRIBUIDORA LABORATORIAL LTDA</t>
  </si>
  <si>
    <t>154503263522025NE630065</t>
  </si>
  <si>
    <t>OBAH PRODUTOS E SERVICOS ANALITICOS LTDA</t>
  </si>
  <si>
    <t>154503263522025NE630066</t>
  </si>
  <si>
    <t>LAB VISION - COMERCIO DE PRODUTOS LABORATORIAIS LTDA</t>
  </si>
  <si>
    <t>154503263522025NE630067</t>
  </si>
  <si>
    <t>L7 SUPRIMENTOS LTDA</t>
  </si>
  <si>
    <t>33903028</t>
  </si>
  <si>
    <t>MATERIAL DE PROTECAO E SEGURANCA</t>
  </si>
  <si>
    <t>154503263522025NE630068</t>
  </si>
  <si>
    <t>JOSIEL DANILO DA SILVA</t>
  </si>
  <si>
    <t>154503263522025NE630069</t>
  </si>
  <si>
    <t>INSTRULABOR LICITACAO LTDA</t>
  </si>
  <si>
    <t>154503263522025NE630070</t>
  </si>
  <si>
    <t>INOVALAB ARTIGOS LABORATORIAIS LTDA</t>
  </si>
  <si>
    <t>154503263522025NE630071</t>
  </si>
  <si>
    <t>DELTA TECH COMERCIO E ASSESSORIA LTDA</t>
  </si>
  <si>
    <t>154503263522025NE630072</t>
  </si>
  <si>
    <t>CAMPOS SOLUCOES ATACADISTAS LTDA</t>
  </si>
  <si>
    <t>154503263522025NE630073</t>
  </si>
  <si>
    <t>60.206.757 ANA CLEIA CAETANO DE PONTES VILELA</t>
  </si>
  <si>
    <t>154503263522025NE630074</t>
  </si>
  <si>
    <t>57.156.070 MAIRLAN OLIVEIRA DO NASCIMENTO</t>
  </si>
  <si>
    <t>154503263522025NE630075</t>
  </si>
  <si>
    <t>26/11/2025</t>
  </si>
  <si>
    <t>154503263522025NE000547</t>
  </si>
  <si>
    <t>ATA DE REGISTRO DE PRECOS PARA AQUISICAO DE REAGENTES PARA OS CURSOS DE GRADUACAO DA FUNDACAO UNIVERSIDADE FEDERAL DO ABC   UFABC.</t>
  </si>
  <si>
    <t>SCIAVICCO COMERCIO INDUSTRIA LTDA</t>
  </si>
  <si>
    <t>154503263522025NE000548</t>
  </si>
  <si>
    <t>LSC COMERCIAL LTDA</t>
  </si>
  <si>
    <t>154503263522025NE000549</t>
  </si>
  <si>
    <t>154503263522025NE000550</t>
  </si>
  <si>
    <t>SIGMA-ALDRICH BRASIL LTDA</t>
  </si>
  <si>
    <t>33903009</t>
  </si>
  <si>
    <t>MATERIAL FARMACOLOGICO</t>
  </si>
  <si>
    <t>154503263522025NE000551</t>
  </si>
  <si>
    <t>154503263522025NE000552</t>
  </si>
  <si>
    <t>IRMAOS PERETTI COMERCIO E LOCACOES DE EQUIPAMENTOS LTDA</t>
  </si>
  <si>
    <t>154503263522025NE000553</t>
  </si>
  <si>
    <t>A C L ASSISTENCIA E COMERCIO DE PRODUTOS PARA LABORATOR</t>
  </si>
  <si>
    <t>154503263522025NE000554</t>
  </si>
  <si>
    <t>MERCK S/A</t>
  </si>
  <si>
    <t>154503263522025NE000555</t>
  </si>
  <si>
    <t>03/07/2025</t>
  </si>
  <si>
    <t>154503263522025NE000261</t>
  </si>
  <si>
    <t>23/07/2025</t>
  </si>
  <si>
    <t>23006.007333/2025-71</t>
  </si>
  <si>
    <t>154503263522025NE000308</t>
  </si>
  <si>
    <t>AQUISICAO DE MATERIAL DE CONSUMO - ITENS CANCELADOS DE 2024 PARA OS CURSOS DE GRADUACAO DA FUNDACAO UNIVERSIDADE FEDERAL DO ABC - UFABC</t>
  </si>
  <si>
    <t>LIFE TECHNOLOGIES BRASIL COMERCIO E INDUSTRIA DE PRODUT</t>
  </si>
  <si>
    <t>24/06/2015</t>
  </si>
  <si>
    <t>23006000130201582</t>
  </si>
  <si>
    <t>154503263522015NE800410</t>
  </si>
  <si>
    <t>AQUISICAO DE REAGENTES QUIMICOS PARA OS PROJETOS:  CIENCIA NA ESCOLA  E  EXPE-RIMENTOS NO ENSINO DE QUIMICA  QUE FORAM APROVADOS ATRAVES DO PROGRAMA ACOES  EXTENSIONISTAS 2015, CONFOME EDITAL PROEX Nº 14/2014.  PROC ORIGEM: 2015PR0004</t>
  </si>
  <si>
    <t>DANPIE - COMERCIO DE PRODUTOS PARA LABORATORIOS LTDA</t>
  </si>
  <si>
    <t>088106</t>
  </si>
  <si>
    <t>12/08/2015</t>
  </si>
  <si>
    <t>23006001226201304</t>
  </si>
  <si>
    <t>154503263522015NE800589</t>
  </si>
  <si>
    <t>AQUISICAO DE MATERIAIS DE CONSUMO PARA BIOTERIO.  PROC ORIGEM: 2014PR00069</t>
  </si>
  <si>
    <t>PERSHY CHEMICALS INDUSTRIA E COM.DE PRO QUIMICOS LTDA</t>
  </si>
  <si>
    <t>088107</t>
  </si>
  <si>
    <t>24/09/2025</t>
  </si>
  <si>
    <t>23006.013657/2025-49</t>
  </si>
  <si>
    <t>154503263522025NE000423</t>
  </si>
  <si>
    <t>AQUISICAO DE PAPEL DIPLOMA - PROPG</t>
  </si>
  <si>
    <t>DIPLOGRAPH ARTES GRAFICAS EM DIPLOMAS LTDA</t>
  </si>
  <si>
    <t>16/05/2024</t>
  </si>
  <si>
    <t>23006.006480/2024-43</t>
  </si>
  <si>
    <t>154503263522024NE000221</t>
  </si>
  <si>
    <t>AQUISICAO POR IMPORTACAO DOS ACESSORIOS DO ANALISADOR TERMICO - PROF. JORGE DIEGO MARCONI</t>
  </si>
  <si>
    <t>29/04/2025</t>
  </si>
  <si>
    <t>154503263522025NE000146</t>
  </si>
  <si>
    <t>CONTRATACAO DE SERVICOS DE REGENCIA INCLUINDO UM PIANISTA CORREPETIDOR PARA ATENDIMENTO DO PROJETO CULTURAL ESTRATEGICO CORO DA UFABC DA PRO-REITORIA DE EXTENSAO E CULTURA - PROEC</t>
  </si>
  <si>
    <t>09/09/2025</t>
  </si>
  <si>
    <t>23006.015493/2025-94</t>
  </si>
  <si>
    <t>154503263522025NE000399</t>
  </si>
  <si>
    <t>CONTRATACAO DE SERVICOS EDICAO DE VIDEO PARA ATENDIMENTO DO PROJETO DE EXTENSAO: IMPACTOS CAUSADOS PELA EXPANSAO DA DENDEICULTURA NO NORDESTE PARAENSE: CONTRASTES E PERSPECTIVAS NA AGRICULTURA FAMILIAR NO MUNICIPIO DE TAILANDIA-PA.</t>
  </si>
  <si>
    <t>54.621.781 JENRRY RAFAEL QUERALES BRITO</t>
  </si>
  <si>
    <t>33903959</t>
  </si>
  <si>
    <t>SERVICOS DE AUDIO, VIDEO E FOTO</t>
  </si>
  <si>
    <t>21/06/2024</t>
  </si>
  <si>
    <t>23006.005601/2024-30</t>
  </si>
  <si>
    <t>154503263522024NE630009</t>
  </si>
  <si>
    <t>EMENDA - CONTRATACAO DE SERVICOS DA FUNDACAO DE APOIO PARA GESTAO ADMINISTRATIVA E FINANCEIRA DO PROJETO: APLICACAO DO CONHECIMENTO AGROECOLOGICO NAS HORTAS DO ABCDMRR PAULISTA: ESTRATEGIAS PARA O ENRIQUECIMENTO DA VIDA NO SOLO E DA FAUNA DE INSETOS POLINIZADORES</t>
  </si>
  <si>
    <t>05/03/2024</t>
  </si>
  <si>
    <t>23006.003118/2024-11</t>
  </si>
  <si>
    <t>154503263522024NE000073</t>
  </si>
  <si>
    <t>PAGAMENTO DE INSCRICAO NO PREMIO JABUTI ACADEMICO 2024</t>
  </si>
  <si>
    <t>17/04/2025</t>
  </si>
  <si>
    <t>23006.025609/2024-12</t>
  </si>
  <si>
    <t>154503263522025NE000124</t>
  </si>
  <si>
    <t>AQUISICAO DE REGISTRO ISBN PARA PUBLICACOES DA UFABC E DE SUA EDITORA.</t>
  </si>
  <si>
    <t>06/08/2025</t>
  </si>
  <si>
    <t>23006.011483/2025-80</t>
  </si>
  <si>
    <t>154503263522025NE000334</t>
  </si>
  <si>
    <t>SERVICO DE IMPRESSAO E ACABAMENTO DE LIVROS</t>
  </si>
  <si>
    <t>THANAPE EMPREENDIMENTOS COMERCIAIS LTDA</t>
  </si>
  <si>
    <t>154503263522025NE000335</t>
  </si>
  <si>
    <t>GRAFICA VEREDAS LTDA</t>
  </si>
  <si>
    <t>154503263522025NE000539</t>
  </si>
  <si>
    <t>154503263522025NE000540</t>
  </si>
  <si>
    <t>21/05/2024</t>
  </si>
  <si>
    <t>23006.005228/2023-36</t>
  </si>
  <si>
    <t>154503263522024NE000227</t>
  </si>
  <si>
    <t>CONTRATACAO EVENTUAL DE SERVICOS DE ESTRUTURA, LOCACAO DE EQUIPAMENTOS E MOBILIARIOS PARA A REALIZACAO DE EVENTOS</t>
  </si>
  <si>
    <t>START SOLUCOES INTEGRADAS LTDA</t>
  </si>
  <si>
    <t>33903923</t>
  </si>
  <si>
    <t>FESTIVIDADES E HOMENAGENS</t>
  </si>
  <si>
    <t>12/07/2024</t>
  </si>
  <si>
    <t>23006.024897/2023-15</t>
  </si>
  <si>
    <t>154503263522024NE000303</t>
  </si>
  <si>
    <t>AQUISICAO DE INSUMOS PARA SANITARIOS</t>
  </si>
  <si>
    <t>PRACIMAX CASA E CONSTRUCAO LTDA</t>
  </si>
  <si>
    <t>33903024</t>
  </si>
  <si>
    <t>MATERIAL P/ MANUT.DE BENS IMOVEIS/INSTALACOES</t>
  </si>
  <si>
    <t>25/10/2024</t>
  </si>
  <si>
    <t>154503263522024NE000502</t>
  </si>
  <si>
    <t>VIRTUE COMERCIO LTDA</t>
  </si>
  <si>
    <t>13/10/2025</t>
  </si>
  <si>
    <t>23006.022548/2025-12</t>
  </si>
  <si>
    <t>154503263522025NE000466</t>
  </si>
  <si>
    <t>AQUISICAO POR MEIO DE ADESAO DE PELICULA DE PROTECAO SOLAR.</t>
  </si>
  <si>
    <t>PROTTEGE SOLAR PELICULAS E PROTECOES ESPECIAIS LTDA</t>
  </si>
  <si>
    <t>154503263522025NE000495</t>
  </si>
  <si>
    <t>23006.016114/2024-01</t>
  </si>
  <si>
    <t>154503263522025NE630054</t>
  </si>
  <si>
    <t>AQUISICAO DE FITAS E CORRELATOS.</t>
  </si>
  <si>
    <t>LAJ COMERCIO E IMPORTACAO LTDA.</t>
  </si>
  <si>
    <t>154503263522025NE630055</t>
  </si>
  <si>
    <t>ASA MATERIAIS DE ESCRITORIO LTDA</t>
  </si>
  <si>
    <t>154503263522025NE630056</t>
  </si>
  <si>
    <t>AMAR TRANSPORTES DE CARGAS E COMERCIO DE ARMARINHOS EM</t>
  </si>
  <si>
    <t>23006.007926/2021-12</t>
  </si>
  <si>
    <t>154503263522025NE000021</t>
  </si>
  <si>
    <t>CONTRATACAO DE SERVICO DE OUTSOURCING - ALMOXARIFADO VIRTUAL</t>
  </si>
  <si>
    <t>AUTOPEL AUTOMACAO COMERCIAL E INFORMATICA LTDA.</t>
  </si>
  <si>
    <t>23006.001943/2024-81</t>
  </si>
  <si>
    <t>154503263522025NE000546</t>
  </si>
  <si>
    <t>AQUISICAO DE MATERIAL GRAFICO.</t>
  </si>
  <si>
    <t>JOCEAN INDUSTRIA GRAFICA LTDA</t>
  </si>
  <si>
    <t>154503263522025NE000088</t>
  </si>
  <si>
    <t>CONTRATACAO DE EMPRESA PARA FORNECIMENTO DE CARTOES DE IDENTIFICACAO PERSONALIZADOS PARA A FUNDACAO UNIVERSIDADE FEDERAL DO ABC - UFABC.</t>
  </si>
  <si>
    <t>02/12/2024</t>
  </si>
  <si>
    <t>23006.028112/2023-75</t>
  </si>
  <si>
    <t>154503263522024NE000578</t>
  </si>
  <si>
    <t>REGISTRO DE PRECOS PARA EVENTUAL AQUISICAO DE EQUIPAMENTOS DE PROTECAO INDIVIDUAL E DE RESPOSTA A EMERGENCIA PARA ATENDER AS NECESSIDADES DA FUNDACAO UNIVERSIDADE FEDERAL DO ABC UFABC</t>
  </si>
  <si>
    <t>PARANASEG EQUIPAMENTOS E SUPRIMENTOS INDUSTRIAIS LTDA</t>
  </si>
  <si>
    <t>23006.008838/2024-72</t>
  </si>
  <si>
    <t>154503263522025NE000507</t>
  </si>
  <si>
    <t>AQUISICAO DE MATERIAIS DE COMBATE A INCENDIO.</t>
  </si>
  <si>
    <t>SPACE COMERCIO DE EQUIPAMENTOS E PRESTACAO DE SERVICOS</t>
  </si>
  <si>
    <t>44905224</t>
  </si>
  <si>
    <t>EQUIPAMENTO DE PROTECAO, SEGURANCA E  SOCORRO</t>
  </si>
  <si>
    <t>154503263522025NE000508</t>
  </si>
  <si>
    <t>20/03/2019</t>
  </si>
  <si>
    <t>23006001311201526</t>
  </si>
  <si>
    <t>154503263522019NE800077</t>
  </si>
  <si>
    <t>PROT:11010103  CONTRATACAO DE EMPRESA PARA PRESTACAO DE SERVICOS DE JARDINAGEM  PROC ORIGEM: 2015PR00128</t>
  </si>
  <si>
    <t>RENIM SERVICE LTDA</t>
  </si>
  <si>
    <t>17/04/2023</t>
  </si>
  <si>
    <t>23006.000287/2019-31</t>
  </si>
  <si>
    <t>154503263522023NE000100</t>
  </si>
  <si>
    <t>CONTRATACAO DE EMPRESA PARA PRESTACAO DE SERVICOS DE JARDINAGEM</t>
  </si>
  <si>
    <t>04/09/2023</t>
  </si>
  <si>
    <t>154503263522023NE000352</t>
  </si>
  <si>
    <t>08/02/2024</t>
  </si>
  <si>
    <t>23006.000040/2019-15</t>
  </si>
  <si>
    <t>154503263522024NE000045</t>
  </si>
  <si>
    <t>CONTRATACAO DE PESSOA JURIDICA PARA PRESTACAO DE SERVICOS DE GERENCIAMENTO DO ALMOXARIFADO</t>
  </si>
  <si>
    <t>PHENIX SOLUCOES LTDA</t>
  </si>
  <si>
    <t>23006.015830/2021-10</t>
  </si>
  <si>
    <t>154503263522024NE000048</t>
  </si>
  <si>
    <t>CONTRATACAO DE SERVICOS CONTINUOS DE MANUTENCAO PREVENTIVA E CORRETIVA EM GMGS (GRUPOS MOTOR GERADOR) INSTALADOS NAS UNIDADES DA FUNDACAO UNIVERSIDADE FEDERAL DO ABC.</t>
  </si>
  <si>
    <t>UPS TECNOLOGIA LTDA</t>
  </si>
  <si>
    <t>22/08/2024</t>
  </si>
  <si>
    <t>154503263522024NE000357</t>
  </si>
  <si>
    <t>27/12/2024</t>
  </si>
  <si>
    <t>23006.002293/2024-91</t>
  </si>
  <si>
    <t>154503263522024NE000670</t>
  </si>
  <si>
    <t>CONTRATACAO DE PESSOA JURIDICA ESPECIALIZADA PARA PRESTACAO DOS SERVICOS CONTINUOS DE OPERACIONALIZACAO DO ALMOXARIFADO NAS DEPENDENCIAS DO CAMPUS SANTO ANDRE DA FUNDACAO UNIVERSIDADE FEDERAL DO ABC.</t>
  </si>
  <si>
    <t>23006.025000/2023-62</t>
  </si>
  <si>
    <t>154503263522025NE000022</t>
  </si>
  <si>
    <t>CONTRATACAO DE PESSOA JURIDICA ESPECIALIZADA NA PRESTACAO DE SERVICOS CONTINUOS DE MANUTENCAO PREVENTIVA E CORRETIVA EM GMG (GRUPO MOTOR GERADOR).</t>
  </si>
  <si>
    <t>MANUTESP - MANUTENCAO ESPECIALIZADA LTDA</t>
  </si>
  <si>
    <t>154503263522025NE000048</t>
  </si>
  <si>
    <t>154503263522025NE000071</t>
  </si>
  <si>
    <t>21/03/2025</t>
  </si>
  <si>
    <t>154503263522025NE000097</t>
  </si>
  <si>
    <t>23006.001981/2025-14</t>
  </si>
  <si>
    <t>154503263522025NE000184</t>
  </si>
  <si>
    <t>154503263522025NE000226</t>
  </si>
  <si>
    <t>CONTRATACAO DE PESSOA JURIDICA ESPECIALIZADA PARA A PRESTACAO DE SERVICOS CONTINUADOS TECNICOS DE MANUTENCAO PREVENTIVA, CORRETIVA E EMERGENCIAL DE ELEVADORES, PLATAFORMA ELEVATORIA E MONTA-CARGAS, INCLUIDO O FORNECIMENTO DE PECAS GENUINAS E ORIGINAIS, A SER REALIZADO NO CAMPUS DE SANTO ANDRE UNIDADE TAMANDUATEHY DA FUNDACAO UNIVERSIDADE FEDERAL DO ABC UFABC.</t>
  </si>
  <si>
    <t>07/07/2025</t>
  </si>
  <si>
    <t>154503263522025NE000275</t>
  </si>
  <si>
    <t>CONTRATACAO DE PESSOA JURIDICA ESPECIALIZADA NA PRESTACAO DE SERVICO DE MANUTENCAO DE ELVADORES PARA O CAMPUS SBC</t>
  </si>
  <si>
    <t>154503263522025NE000339</t>
  </si>
  <si>
    <t>CONTRATACAO DE EMPRESA ESPECIALIZADA PARA PRESTACAO DE SERVICOS DE CONTROLE DE PRAGAS (DESINSETIZACAO, DESRATIZACAO E DESCUPINIZACAO) NOS CAMPI DA UFABC.</t>
  </si>
  <si>
    <t>154503263522025NE000367</t>
  </si>
  <si>
    <t>154503263522025NE000468</t>
  </si>
  <si>
    <t>CONTRATACAO DE EMPRESA ESPECIALIZADA PARA A PRESTACAO DE SERVICOS CONTINUADOS DEMANUTENCAO PREVENTIVA E CORRETIVA NOS SISTEMAS DE AR-CONDICIONADO CENTRAL</t>
  </si>
  <si>
    <t>154503263522025NE000481</t>
  </si>
  <si>
    <t>PRESTACAO DE SERVICOS CONTINUOS DE MANUTENCAO PREVENTIVA, CORRETIVA E PREDITIVA PREDIAL COM FORNECIMENTO DE MAO-DE-OBRA NOS CAMPUS DA FUNDACAO UNIVERSIDADE FEDERAL DO ABC</t>
  </si>
  <si>
    <t>154503263522025NE000543</t>
  </si>
  <si>
    <t>09/12/2025</t>
  </si>
  <si>
    <t>154503263522025NE000571</t>
  </si>
  <si>
    <t>CONTRATACAO DE PESSOA JURIDICA ESPECIALIZADA PARA A PRESTACAO DE SERVICOS CONTINUADOS TECNICOS DE MANUTENCAO PREVENTIVA, CORRETIVA E EMERGENCIAL DE ELEVADORES, PLATAFORMA ELEVATORIA E MONTA-CARGAS, INCLUIDO O FORNECIMENTO DE PECAS GENUINAS E ORIGINAIS, A SER REALIZADO NO CAMPUS DE SANTO ANDRE   UNIDADE TAMANDUATEHY DA FUNDACAO UNIVERSIDADE FEDERAL DO ABC - UFABC.</t>
  </si>
  <si>
    <t>154503263522025NE000593</t>
  </si>
  <si>
    <t>154503263522025NE000594</t>
  </si>
  <si>
    <t>154503263522025NE000595</t>
  </si>
  <si>
    <t>154503263522025NE630046</t>
  </si>
  <si>
    <t>PRESTACAO DE SERVICOS CONTINUOS DE MANUTENCAO PREVENTIVA, CORRETIVA E PREDITIVA PREDIAL COM FORNECIMENTO DE MAO-DE-OBRA NOS CAMPUS DA FUNDACAO UNIVERSIDADE FEDERAL DO ABC. EMENDA</t>
  </si>
  <si>
    <t>154503263522025NE630085</t>
  </si>
  <si>
    <t>16/10/2025</t>
  </si>
  <si>
    <t>23006.005884/2025-09</t>
  </si>
  <si>
    <t>154503263522025NE000474</t>
  </si>
  <si>
    <t>RECARGAS DE EXTINTORES DE INCENDIO E TESTES HIDROSTATICOS DE MANGUEIRAS DE INCENDIO</t>
  </si>
  <si>
    <t>CLS EXTINTORES E ENGENHARIA DE COMBATE A INCENDIO LTDA</t>
  </si>
  <si>
    <t>154503263522025NE000475</t>
  </si>
  <si>
    <t>33903004</t>
  </si>
  <si>
    <t>GAS E OUTROS MATERIAIS ENGARRAFADOS</t>
  </si>
  <si>
    <t>02/02/2015</t>
  </si>
  <si>
    <t>23006002045201397</t>
  </si>
  <si>
    <t>154503263522015NE800039</t>
  </si>
  <si>
    <t>PRESTACAO DE SERVICOS DE JARDINAGEM NOS CAMPUS SANTO ANDRE E SAO BERNARDO DO  CAMPO DA UFABC.                                                               VIGENCIA DO CONTRATO ATE 04/01/2016  PROC ORIGEM: 2014PR00152</t>
  </si>
  <si>
    <t>MEDEIROS ENGENHARIA, COMERCIO E SERVICOS LTDA</t>
  </si>
  <si>
    <t>31/03/2015</t>
  </si>
  <si>
    <t>23006001020201457</t>
  </si>
  <si>
    <t>154503263522015NE800146</t>
  </si>
  <si>
    <t>CONTRATACAO DE EMPRESA TERCEIRIZADA PARA PRESTACAO DE SERVICOS DE             RECEPCIONISTA.                                                                VIGENCIA DO CONTRATO ATE 19/08/2015.  PROC ORIGEM: 2014PR00065</t>
  </si>
  <si>
    <t>GUILHERME HENRIQUE DE SOUZA</t>
  </si>
  <si>
    <t>24/03/2016</t>
  </si>
  <si>
    <t>23006001864201589</t>
  </si>
  <si>
    <t>154503263522016NE800088</t>
  </si>
  <si>
    <t>PRESTACAO DE SERVICOS DE COPEIRAGEM.  PROC ORIGEM: 2016PR00015</t>
  </si>
  <si>
    <t>CONSERP CONSTRUCOES SERVICOS E PROJETOS EIRELI</t>
  </si>
  <si>
    <t>213609</t>
  </si>
  <si>
    <t>06/11/2025</t>
  </si>
  <si>
    <t>23006.013131/2025-69</t>
  </si>
  <si>
    <t>154503263522025NE000502</t>
  </si>
  <si>
    <t>CONTRATACAO DE EMPRESA ESPECIALIZADA PARA EXECUCAO DOS SERVICOS TECNICOS DE SUPERVISAO E APOIO A FISCALIZACAO DA OBRA DE CONSTRUCAO DE PASSARELA QUE IRA INTERLIGAR AS UNIDADES SEDE E TAMANDUATEHY DO CAMPUS SANTO ANDRE DA UFABC.</t>
  </si>
  <si>
    <t>MERITO INFRAESTRUTURA E CONSULTORIA LTDA</t>
  </si>
  <si>
    <t>17/10/2023</t>
  </si>
  <si>
    <t>23006.011170/2023-60</t>
  </si>
  <si>
    <t>154503263522023NE000423</t>
  </si>
  <si>
    <t>CONTRATACAO DE EMPRESA ESPECIALIZADA PARA AS OBRAS DE ADEQUACOES E COMPLEMENTACOES DOS SISTEMAS DE PROTECAO E COMBATE A INCENDIOS (SPCI) DO CAMPUS SAO BERNARDO DO CAMPO.</t>
  </si>
  <si>
    <t>DANTAS ENGENHARIA E CONSTRUCAO LTDA</t>
  </si>
  <si>
    <t>REESTRUTURACAO E MODERNIZACAO DAS INSTITUICOES FEDERAIS DE ENSINO SUPERIOR</t>
  </si>
  <si>
    <t>170587</t>
  </si>
  <si>
    <t>154503263522024NE630036</t>
  </si>
  <si>
    <t>CONTRATACAO DE EMPRESA ESPECIALIZADA PARA AS OBRAS DE ADEQUACOES E COMPLEMENTACOES DOS SISTEMAS DE PROTECAO E COMBATE A INCENDIOS (SPCI) DO CAMPUS SAO BERNARDO DO CAMPO. ATESTO QUE O EMPENHO ESTA EM CONSONANCIA COM A PORTARIA CONJUNTA MF/MPO/MGI/CGU/SRI-PR Nº 111/2024.</t>
  </si>
  <si>
    <t>239222</t>
  </si>
  <si>
    <t>154503263522025NE000426</t>
  </si>
  <si>
    <t>CONTRATACAO DE EMPRESA ESPECIALIZADA PARA AS OBRAS DE ADEQUACOES E COMPLEMENTACOES DOS SISTEMAS DE PROTECAO E COMBATE A INCENDIOS (SPCI) DO CAMPUS SAO BERNARDO DO CAMPO.ATESTO QUE O EMPENHO ESTA EM CONSONANCIA COM A PORTARIA CONJUNTA MF/MPO/MGI/CGU/SRI-PR Nº 111/2024</t>
  </si>
  <si>
    <t>20/12/2024</t>
  </si>
  <si>
    <t>23006.023848/2023-57</t>
  </si>
  <si>
    <t>154503263522024NE000655</t>
  </si>
  <si>
    <t>CONTRATACAO DE SERVICOS DE FORNECIMENTO, INSTALACAO E CERTIFICACAO DE CABEAMENTO OPTICO E DE CABEAMENTO ESTRUTURADO METALICO PARA OS CAMPI DE SANTO ANDRE E SAO BERNARDO DO CAMPO DA UFABC.</t>
  </si>
  <si>
    <t>ALFA TELECOM ENGENHARIA E TECNOLOGIA EM REDES LTDA</t>
  </si>
  <si>
    <t>154503263522024NE000656</t>
  </si>
  <si>
    <t>154503263522024NE000657</t>
  </si>
  <si>
    <t>154503263522024NE000658</t>
  </si>
  <si>
    <t>154503263522024NE000659</t>
  </si>
  <si>
    <t>154503263522025NE000493</t>
  </si>
  <si>
    <t>CONTRATACAO DE SERVICOS DE FORNECIMENTO, INSTALACAO E CERTIFICACAO DE CABEAMENTO OPTICO E DE CABEAMENTO ESTRUTURADO METALICO PARA OS CAMPI DE SANTO ANDRE E SAO BERNARDO DO CAMPO DA UFABC</t>
  </si>
  <si>
    <t>154503263522025NE000624</t>
  </si>
  <si>
    <t>154503263522025NE000625</t>
  </si>
  <si>
    <t>154503263522025NE000626</t>
  </si>
  <si>
    <t>154503263522025NE000627</t>
  </si>
  <si>
    <t>154503263522025NE000518</t>
  </si>
  <si>
    <t>CONTRATACAO DE EMPRESA PARA PRESTACAO DE SERVICOS DE ZELADORIA E AJUDANTES GERAIS NA UFABC</t>
  </si>
  <si>
    <t>09/12/2021</t>
  </si>
  <si>
    <t>23006.001320/2019-41</t>
  </si>
  <si>
    <t>154503263522021NE000300</t>
  </si>
  <si>
    <t>CONTRATACAO DE EMPRESA ESPECIALIZADA NA PRESTACAO DE SERVICOS CONTINUOS DE PORTARIA</t>
  </si>
  <si>
    <t>FORCA E APOIO SERVICOS GERAIS EM MAO DE OBRA LTDA.</t>
  </si>
  <si>
    <t>10/01/2022</t>
  </si>
  <si>
    <t>154503263522022NE000001</t>
  </si>
  <si>
    <t>12/09/2024</t>
  </si>
  <si>
    <t>154503263522024NE000409</t>
  </si>
  <si>
    <t>LOGICA SEGURANCA E VIGILANCIA LTDA</t>
  </si>
  <si>
    <t>18/09/2025</t>
  </si>
  <si>
    <t>154503263522025NE000415</t>
  </si>
  <si>
    <t>19/05/2020</t>
  </si>
  <si>
    <t>23006001596201686</t>
  </si>
  <si>
    <t>154503263522020NE800107</t>
  </si>
  <si>
    <t>PROT:110113  CONTRATACAO DE SERVICOS DE VIGILANCIA PATRIMONIAL  PROC ORIGEM: 2017PR00007</t>
  </si>
  <si>
    <t>DUNBAR SERVICOS DE SEGURANCA - EIRELI</t>
  </si>
  <si>
    <t>14/05/2021</t>
  </si>
  <si>
    <t>23006.001732/2019-81</t>
  </si>
  <si>
    <t>154503263522021NE000053</t>
  </si>
  <si>
    <t>CONTRATACAO DE EMPRESA PARA PRESTACAO DE SERVICOS CONTINUOS DE VIGILANCIA PATRIMONIAL DESARMADA</t>
  </si>
  <si>
    <t>FORCA E APOIO SEGURANCA PRIVADA LTDA</t>
  </si>
  <si>
    <t>28/01/2022</t>
  </si>
  <si>
    <t>154503263522022NE000014</t>
  </si>
  <si>
    <t>23/08/2022</t>
  </si>
  <si>
    <t>154503263522022NE000262</t>
  </si>
  <si>
    <t>154503263522025NE000117</t>
  </si>
  <si>
    <t>CONTRATACAO DE EMPRESA DE VIGILANCIA PATRIMONIAL DESARMADA.</t>
  </si>
  <si>
    <t>30/04/2025</t>
  </si>
  <si>
    <t>154503263522025NE000147</t>
  </si>
  <si>
    <t>23/09/2025</t>
  </si>
  <si>
    <t>154503263522025NE000420</t>
  </si>
  <si>
    <t>11/12/2025</t>
  </si>
  <si>
    <t>23006.008854/2025-46</t>
  </si>
  <si>
    <t>154503263522025NE000582</t>
  </si>
  <si>
    <t>AQUISICAO DE PLACAS DE AUDIO E VIDEO PARA REDUNDANCIA DOS EQUIPAMENTOS UTILIZADOS NA TRANSMISSAO AO VIVO DAS SESSOES DOS CONSELHOS SUPERIORES DA FUNDACAO UNIVERSIDADE FEDERAL DO ABC (UFABC).</t>
  </si>
  <si>
    <t>SISTECNICA INFORMATICA E SERVICOS LTDA</t>
  </si>
  <si>
    <t>03/04/2024</t>
  </si>
  <si>
    <t>23006.002235/2024-67</t>
  </si>
  <si>
    <t>154503263522024NE000130</t>
  </si>
  <si>
    <t>CONTRATACAO DE EMPRESA ESPECIALIZADA NO FORNECIMENTO DO SOFTWARE CANVA PRO PARA EQUIPES, PARA O PERIODO DE 12 MESES</t>
  </si>
  <si>
    <t>RM SUPPLIES TECNOLOGIA LTDA</t>
  </si>
  <si>
    <t>18/07/2024</t>
  </si>
  <si>
    <t>23006.001612/2024-41</t>
  </si>
  <si>
    <t>154503263522024NE000314</t>
  </si>
  <si>
    <t>AQUISICAO DE CERTIFICADOS DIGITAIS E FORNECIMENTO DE TOKENS</t>
  </si>
  <si>
    <t>VISATTO CERTIFICADORA E SOLUCOES DIGITAIS LTDA</t>
  </si>
  <si>
    <t>33904023</t>
  </si>
  <si>
    <t>EMISSAO DE CERTIFICADOS DIGITAIS</t>
  </si>
  <si>
    <t>24/07/2024</t>
  </si>
  <si>
    <t>23006.012743/2024-53</t>
  </si>
  <si>
    <t>154503263522024NE000322</t>
  </si>
  <si>
    <t>AQUISICAO DE CERTIFICADOS DIGITAIS EM NUVEM, PARA ACESSO AO SISTEMA SIAFI.</t>
  </si>
  <si>
    <t>154503263522024NE000647</t>
  </si>
  <si>
    <t>AQUISICAO DE CERTIFICADOS DIGITAIS E FORNECIMENTO DE TOKENS - 2024</t>
  </si>
  <si>
    <t>23006.009059/2025-75</t>
  </si>
  <si>
    <t>154503263522025NE000556</t>
  </si>
  <si>
    <t>AQUISICAO DE CERTIFICADOS DIGITAIS E FORNECIMENTO DE TOKENS - 2025</t>
  </si>
  <si>
    <t>26/12/2022</t>
  </si>
  <si>
    <t>23006.007752/2022-61</t>
  </si>
  <si>
    <t>154503263522022NE000506</t>
  </si>
  <si>
    <t>LINK REDUNDANTE COM O PTT</t>
  </si>
  <si>
    <t>ALGAR MULTIMIDIA S/A</t>
  </si>
  <si>
    <t>206424</t>
  </si>
  <si>
    <t>08/12/2023</t>
  </si>
  <si>
    <t>154503263522023NE000594</t>
  </si>
  <si>
    <t>CONTRATACAO DE SERVICO DE OUTSOURCING DE IMPRESSAO</t>
  </si>
  <si>
    <t>217880</t>
  </si>
  <si>
    <t>20/03/2024</t>
  </si>
  <si>
    <t>23006.007205/2020-13</t>
  </si>
  <si>
    <t>154503263522024NE000106</t>
  </si>
  <si>
    <t>LINK DE DADOS REDUNDANTE ENTRE OS CAMPI SANTO ANDRE E SAO BERNARDO.</t>
  </si>
  <si>
    <t>MENDEX NETWORKS TELECOMUNICACOES LTDA</t>
  </si>
  <si>
    <t>16/04/2024</t>
  </si>
  <si>
    <t>154503263522024NE000155</t>
  </si>
  <si>
    <t>CONTRATACAO DE SERVICOS DE TELEFONIA MOVEL</t>
  </si>
  <si>
    <t>154503263522024NE000156</t>
  </si>
  <si>
    <t>23006.000519/2024-19</t>
  </si>
  <si>
    <t>154503263522024NE000315</t>
  </si>
  <si>
    <t>SERVICO TELEFONICO FIXO COMUTADO</t>
  </si>
  <si>
    <t>TELEFONICA BRASIL S.A.</t>
  </si>
  <si>
    <t>154503263522024NE000503</t>
  </si>
  <si>
    <t>17/12/2024</t>
  </si>
  <si>
    <t>154503263522024NE000651</t>
  </si>
  <si>
    <t>23/01/2025</t>
  </si>
  <si>
    <t>154503263522025NE000030</t>
  </si>
  <si>
    <t>154503263522025NE000031</t>
  </si>
  <si>
    <t>21/02/2025</t>
  </si>
  <si>
    <t>154503263522025NE000068</t>
  </si>
  <si>
    <t>24/04/2025</t>
  </si>
  <si>
    <t>154503263522025NE000126</t>
  </si>
  <si>
    <t>08/05/2025</t>
  </si>
  <si>
    <t>154503263522025NE000150</t>
  </si>
  <si>
    <t>23/05/2025</t>
  </si>
  <si>
    <t>154503263522025NE000166</t>
  </si>
  <si>
    <t>LINK DE DADOS REDUNDANTE ENTRE OS CAMPI SANTO ANDRE E SAO BERNARDO</t>
  </si>
  <si>
    <t>23006.002828/2025-12</t>
  </si>
  <si>
    <t>154503263522025NE000373</t>
  </si>
  <si>
    <t>AQUISICAO DE EQUIPAMENTOS DE REDE</t>
  </si>
  <si>
    <t>SEGER COMERCIAL IMPORTADORA E EXPORTADORA S.A</t>
  </si>
  <si>
    <t>44905237</t>
  </si>
  <si>
    <t>EQUIPAMENTOS DE TIC - ATIVOS DE REDE</t>
  </si>
  <si>
    <t>10/09/2025</t>
  </si>
  <si>
    <t>23006.002806/2025-44</t>
  </si>
  <si>
    <t>154503263522025NE000401</t>
  </si>
  <si>
    <t>AQUISICAO DE EQUIPAMENTOS PARA REDE SEM FIO.</t>
  </si>
  <si>
    <t>IBRASILL STORE, MIDIA, EDUCACIONAL E PARTICIPACOES LTD</t>
  </si>
  <si>
    <t>15/09/2025</t>
  </si>
  <si>
    <t>154503263522025NE000411</t>
  </si>
  <si>
    <t>154503263522025NE000509</t>
  </si>
  <si>
    <t>CONTRATACAO DE SERVICO DE SUPORTE DA CENTRAL TELEFONICA PABX.</t>
  </si>
  <si>
    <t>154503263522025NE000522</t>
  </si>
  <si>
    <t>23006.017516/2025-03</t>
  </si>
  <si>
    <t>154503263522025NE000559</t>
  </si>
  <si>
    <t>AQUISICAO DE SOLUCAO PABX IP</t>
  </si>
  <si>
    <t>REDE NACIONAL DE ENSINO E PESQUISA - RNP</t>
  </si>
  <si>
    <t>154503263522025NE000600</t>
  </si>
  <si>
    <t>LANCA PRODUTOS - COMERCIO E SERVICOS LTDA</t>
  </si>
  <si>
    <t>154503263522025NE000602</t>
  </si>
  <si>
    <t>154503263522025NE000603</t>
  </si>
  <si>
    <t>L N CASTAGNARO  LTDA</t>
  </si>
  <si>
    <t>154503263522025NE000604</t>
  </si>
  <si>
    <t>46.963.303 PEDRO PUERTAS SILVEIRA</t>
  </si>
  <si>
    <t>154503263522025NE000605</t>
  </si>
  <si>
    <t>EUNICE DE OLIVEIRA RODRIGUES DOS SANTOS</t>
  </si>
  <si>
    <t>154503263522025NE000606</t>
  </si>
  <si>
    <t>MAGDATA COMERCIO, SERVICOS E REPRESENTACAO LTDA</t>
  </si>
  <si>
    <t>154503263522025NE000607</t>
  </si>
  <si>
    <t>54.005.372 JEFFERSON GOMES MEIRINO JUNIOR</t>
  </si>
  <si>
    <t>23006.011802/2024-76</t>
  </si>
  <si>
    <t>154503263522025NE000617</t>
  </si>
  <si>
    <t>AQUISICAO DE SWITCH DE NUCLEO</t>
  </si>
  <si>
    <t>23006.008490/2025-02</t>
  </si>
  <si>
    <t>154503263522025NE630080</t>
  </si>
  <si>
    <t>AQUISICAO DE LAMPADAS DE PROJETOR</t>
  </si>
  <si>
    <t>VIBRATO AUDIO E VIDEO LTDA</t>
  </si>
  <si>
    <t>18/11/2024</t>
  </si>
  <si>
    <t>23006.012067/2024-18</t>
  </si>
  <si>
    <t>154503263522024NE630029</t>
  </si>
  <si>
    <t>AQUISICAO DE DISPOSITIVOS DE ARMAZENAMENTO (HD EXTERNO)</t>
  </si>
  <si>
    <t>S VASCONCELOS ROSAS</t>
  </si>
  <si>
    <t>154503263522025NE000601</t>
  </si>
  <si>
    <t>23006.014679/2025-26</t>
  </si>
  <si>
    <t>154503263522025NE000623</t>
  </si>
  <si>
    <t>AQUISICAO DE COMPUTADORES, NOTEBOOKS E MONITORES</t>
  </si>
  <si>
    <t>11/03/2025</t>
  </si>
  <si>
    <t>154503263522025NE000081</t>
  </si>
  <si>
    <t>24/03/2025</t>
  </si>
  <si>
    <t>154503263522025NE000098</t>
  </si>
  <si>
    <t>23006.010960/2025-90</t>
  </si>
  <si>
    <t>154503263522025NE000371</t>
  </si>
  <si>
    <t>CONTRATACAO DE SOLUCAO DE SEGURANCA DE PERIMETRO (FIREWALL)</t>
  </si>
  <si>
    <t>APPROACH TECNOLOGIA LTDA</t>
  </si>
  <si>
    <t>154503263522025NE000372</t>
  </si>
  <si>
    <t>17/11/2025</t>
  </si>
  <si>
    <t>23006.009884/2025-70</t>
  </si>
  <si>
    <t>154503263522025NE000527</t>
  </si>
  <si>
    <t>CONTRATACAO DE SERVICOS DE SUPORTE E MANUTENCAO PARA O EQUIPAMENTO DE BACKUP TAPE LIBRARY IBM TS4300</t>
  </si>
  <si>
    <t>IBM BRASIL-INDUSTRIA MAQUINAS E SERVICOS LIMI</t>
  </si>
  <si>
    <t>33904012</t>
  </si>
  <si>
    <t>MANUTENCAO E CONSERVACAO DE EQUIPAMENTOS DE TIC</t>
  </si>
  <si>
    <t>154503263522025NE000610</t>
  </si>
  <si>
    <t>CONTRATACAO DE SERVICOS DE FORNECIMENTO DE LICENCA CORPORATIVA (ASSINATURA) DE SOFTWARE PARA ELABORACAO DE ORCAMENTOS DE REFERENCIA DE OBRAS E SERVICOS DE ENGENHARIA, EM PLATAFORMA WEB</t>
  </si>
  <si>
    <t>23006.003408/2020-31</t>
  </si>
  <si>
    <t>154503263522024NE000153</t>
  </si>
  <si>
    <t>CONTRATACAO DE PESSOA JURIDICA ESPECIALIZADA PARA FORNECIMENTO DE APOLICE DE SEGURO TOTAL PARA OS VEICULOS PERTENCENTES A FROTA DA FUNDACAO UNIVERSIDADE FEDERAL DO ABC - UFABC.</t>
  </si>
  <si>
    <t>PORTO SEGURO COMPANHIA DE SEGUROS GERAIS</t>
  </si>
  <si>
    <t>20/08/2025</t>
  </si>
  <si>
    <t>154503263522025NE000348</t>
  </si>
  <si>
    <t>154503263522025NE000611</t>
  </si>
  <si>
    <t>31/10/2024</t>
  </si>
  <si>
    <t>23006.011087/2024-71</t>
  </si>
  <si>
    <t>154503263522024NE000511</t>
  </si>
  <si>
    <t>CONTRATACAO DE SEGURO DE VIDA PARA DISCENTES COM MATRICULA EM ESTAGIOS NAS LICENCIATURAS</t>
  </si>
  <si>
    <t>23006.011592/2025-05</t>
  </si>
  <si>
    <t>154503263522025NE000488</t>
  </si>
  <si>
    <t>PRESTACAO DE SERVICO DE SEGURO DE ACIDENTES PESSOAIS COLETIVOS PARA ALUNOS DA GRADUACAO, QUE ESTEJAM REGULARMENTE MATRICULADOS NOS CURSOS DE LICENCIATURA</t>
  </si>
  <si>
    <t>GENTE SEGURADORA SA</t>
  </si>
  <si>
    <t>23006.023932/2024-51</t>
  </si>
  <si>
    <t>154503263522025NE000170</t>
  </si>
  <si>
    <t>CONTRATACAO DE EMPRESA ESPECIALIZADA NA PRESTACAO DE SERVICOS DE SEGURO DE TRANSPORTE INTERNACIONAL PARA AS CARGAS IMPORTADAS PELA UFABC.</t>
  </si>
  <si>
    <t>24/05/2024</t>
  </si>
  <si>
    <t>23006.005251/2024-10</t>
  </si>
  <si>
    <t>154503263522024NE000242</t>
  </si>
  <si>
    <t>CONTRATACAO DE EMPRESA ESPECIALIZADA PARA A PRESTACAO DE SERVICOS DE SEGURO DE ACIDENTES PESSOAIS COLETIVOS PARA ESTAGIARIOS DA FUNDACAO UNIVERSIDADE FEDERAL DO ABC</t>
  </si>
  <si>
    <t>154503263522025NE000145</t>
  </si>
  <si>
    <t>23006.001163/2019-73</t>
  </si>
  <si>
    <t>154503263522024NE000226</t>
  </si>
  <si>
    <t>CONTRATACAO DE PESSOA JURIDICA ESPECIALIZADA NA PRESTACAO DOS SERVICOS TERCEIRIZADOS DE CONDUCAO DE VEICULOS AUTOMOTORES PERTENCENTES A FROTA OFICIAL DA FUNDACAO UNIVERSIDADE FEDERAL DO ABC- UFABC.</t>
  </si>
  <si>
    <t>PLANSUL PLANEJAMENTO E CONSULTORIA LTDA</t>
  </si>
  <si>
    <t>154503263522025NE000039</t>
  </si>
  <si>
    <t>CONTRATACAO DE PESSOA JURIDICA ESPECIALIZADA NA PRESTACAO DE SERVICOS TERCEIRIZADOS DE MOTORISTAS DE VEICULOS OFICIAIS PERTENCENTES A FROTA DA FUNDACAO UNIVERSIDADE FEDERAL DO ABC - UFABC, PARA TRANSPORTE DE PASSAGEIROS E CARGAS EM GERAL.</t>
  </si>
  <si>
    <t>27/02/2025</t>
  </si>
  <si>
    <t>23006.005733/2020-38</t>
  </si>
  <si>
    <t>154503263522025NE000074</t>
  </si>
  <si>
    <t>CONTRATACAO DE PESSOA JURIDICA PARA A PRESTACAO DE SERVICOS DE IMPLANTACAO E OPERACAO DE SISTEMA INFORMATIZADO E INTEGRADO PARA GERENCIAMENTO DO ABASTECIMENTO DE COMBUSTIVEIS (ALCOOL, GASOLINA E DIESEL) E DE MANUTENCOES PREVENTIVAS E CORRETIVAS, POR MEIO DE REDE DE ESTABELECIMENTOS CREDENCIADOS, PARA OS VEICULOS PERTENCENTES A FROTA DA FUNDACAO UNIVERSIDADE FEDERAL DO ABC - UFABC.</t>
  </si>
  <si>
    <t>14/04/2025</t>
  </si>
  <si>
    <t>154503263522025NE000121</t>
  </si>
  <si>
    <t>154503263522025NE000151</t>
  </si>
  <si>
    <t>154503263522025NE000596</t>
  </si>
  <si>
    <t>CONTRACAO DE PESSOA JURIDICA ESPECIALIZADA PARA PRESTACAO DOS SERVICOS DE TRANSPORTE DE PASSAGEIROS,  TRANSPORTE UNIVERSITARIO , DE FORMA CONTINUA, COM FORNECIMENTO DE ONIBUS INCLUINDO MOTORISTA, FORNECIMENTO DE COMBUSTIVEL, SEGURO TOTAL E MANUTENCAO DOS VEICULOS - LOCACAO DE ONIBUS, PARA ATENDIMENTO DOS DESLOCAMENTOS DA COMUNIDADE ACADEMICA DA FUNDACAO UNIVERSIDADE FEDERAL DO ABC   UFABC.</t>
  </si>
  <si>
    <t>154503263522025NE630081</t>
  </si>
  <si>
    <t>CONTRATACAO DE SERVICOS DE PAGAMENTO DO ABASTECIMENTO DOS VEICULOS DA FROTA COM COMBUSTIVEL - ALCOOL, GASOLINA E DIESEL E MANUTENCAO PREVENTIVA E CORRETIVA - SISTEMA INFORMATIZADO DE GERENCIAMENTO</t>
  </si>
  <si>
    <t>09/02/2023</t>
  </si>
  <si>
    <t>23006.006991/2022-01</t>
  </si>
  <si>
    <t>154503263522023NE000021</t>
  </si>
  <si>
    <t>CONTRATACAO DE TRANSPORTE EVENTUAL</t>
  </si>
  <si>
    <t>TURISMO PAVAO LIMITADA</t>
  </si>
  <si>
    <t>33903305</t>
  </si>
  <si>
    <t>LOCOMOCAO URBANA</t>
  </si>
  <si>
    <t>29/03/2023</t>
  </si>
  <si>
    <t>154503263522023NE000074</t>
  </si>
  <si>
    <t>SERVICOS DE TRANSPORTE DE PASSAGEIROS DE FORMA EVENTUAL.</t>
  </si>
  <si>
    <t>154503263522023NE000075</t>
  </si>
  <si>
    <t>VIACAO SANTO IGNACIO LTDA</t>
  </si>
  <si>
    <t>04/05/2023</t>
  </si>
  <si>
    <t>154503263522023NE000123</t>
  </si>
  <si>
    <t>24/06/2025</t>
  </si>
  <si>
    <t>154503263522025NE000239</t>
  </si>
  <si>
    <t>CONTRATACAO DE PESSOA JURIDICA ESPECIALIZADA PARA A PRESTACAO DE SERVICOS DE TRANSPORTE DE PASSAGEIROS DE FORMA EVENTUAL</t>
  </si>
  <si>
    <t>22/08/2025</t>
  </si>
  <si>
    <t>154503263522025NE630018</t>
  </si>
  <si>
    <t>CONTRATACAO DE PESSOA JURIDICA ESPECIALIZADA PARA A PRESTACAO DE SERVICOS DE TRANSPORTE DE PASSAGEIROS DE FORMA EVENTUALEMENDA</t>
  </si>
  <si>
    <t>154503263522025NE000529</t>
  </si>
  <si>
    <t>23006.005439/2023-7</t>
  </si>
  <si>
    <t>154503263522025NE000111</t>
  </si>
  <si>
    <t>SOLICITACAO DE CONTRATACAO DE SERVICO DE TRANSPORTE RODOVIARIO PARA AS CARGAS IMPORTADAS PELA UFABC.</t>
  </si>
  <si>
    <t>154503263522025NE000112</t>
  </si>
  <si>
    <t>154503263522025NE000050</t>
  </si>
  <si>
    <t>33903301</t>
  </si>
  <si>
    <t>PASSAGENS PARA O PAIS</t>
  </si>
  <si>
    <t>154503263522025NE000051</t>
  </si>
  <si>
    <t>23006.005803/2025-62</t>
  </si>
  <si>
    <t>154503263522025NE600026</t>
  </si>
  <si>
    <t>PAGAMENTO (REEMBOLSO) DE PASSAGENS TERRESTRES PARA ATENDER AS DEMANDAS EM VIAGENS A SERVICO POR SERVIDORES, COLABORADORES E CONVIDADOS DA UFABC 2025.</t>
  </si>
  <si>
    <t>33909314</t>
  </si>
  <si>
    <t>RESSARCIMENTO DE PASSAGENS E DESP.C/LOCOMOCAO</t>
  </si>
  <si>
    <t>154503263522025NE600027</t>
  </si>
  <si>
    <t>PAGAMENTO (REEMBOLSO) DE BAGAGENS DESPACHADAS EM VIAGENS A SERVICO POR SERVIDORES, COLABORADORES E CONVIDADOS DA UFABC DE 2025.</t>
  </si>
  <si>
    <t>2014NE80020301</t>
  </si>
  <si>
    <t>2024NE40013701</t>
  </si>
  <si>
    <t>2025NE40012801</t>
  </si>
  <si>
    <t>2025NE40012901</t>
  </si>
  <si>
    <t>2025NE40012501</t>
  </si>
  <si>
    <t>2024NE40001501</t>
  </si>
  <si>
    <t>2024NE40007401</t>
  </si>
  <si>
    <t>2024NE00040241</t>
  </si>
  <si>
    <t>2024NE00045041</t>
  </si>
  <si>
    <t>2024NE00045141</t>
  </si>
  <si>
    <t>2024NE00045241</t>
  </si>
  <si>
    <t>2024NE00045341</t>
  </si>
  <si>
    <t>2024NE00045441</t>
  </si>
  <si>
    <t>2024NE00045541</t>
  </si>
  <si>
    <t>2024NE40014041</t>
  </si>
  <si>
    <t>2025NE40005541</t>
  </si>
  <si>
    <t>2025NE40005641</t>
  </si>
  <si>
    <t>2025NE50021104</t>
  </si>
  <si>
    <t>2025NE40009941</t>
  </si>
  <si>
    <t>2025NE40011541</t>
  </si>
  <si>
    <t>2025NE40011641</t>
  </si>
  <si>
    <t>2025NE40012001</t>
  </si>
  <si>
    <t>2025NE40011301</t>
  </si>
  <si>
    <t>2025NE40011201</t>
  </si>
  <si>
    <t>2025NE40011101</t>
  </si>
  <si>
    <t>2025NE40012301</t>
  </si>
  <si>
    <t>2025NE40012401</t>
  </si>
  <si>
    <t>2025NE40013001</t>
  </si>
  <si>
    <t>2025NE40013101</t>
  </si>
  <si>
    <t>2024NE40000401</t>
  </si>
  <si>
    <t>2024NE40002401</t>
  </si>
  <si>
    <t>2024NE40004001</t>
  </si>
  <si>
    <t>2024NE40007701</t>
  </si>
  <si>
    <t>2024NE40007601</t>
  </si>
  <si>
    <t>2025NE40002401</t>
  </si>
  <si>
    <t>2024NE40002201</t>
  </si>
  <si>
    <t>2024NE40002301</t>
  </si>
  <si>
    <t>2024NE40007001</t>
  </si>
  <si>
    <t>2024NE40002101</t>
  </si>
  <si>
    <t>2024NE40004801</t>
  </si>
  <si>
    <t>2024NE40011401</t>
  </si>
  <si>
    <t>2025NE40008201</t>
  </si>
  <si>
    <t>2025NE40012601</t>
  </si>
  <si>
    <t>2024NE40001901</t>
  </si>
  <si>
    <t>2025NE40007001</t>
  </si>
  <si>
    <t>2025NE40007301</t>
  </si>
  <si>
    <t>2019NE00057441</t>
  </si>
  <si>
    <t>2025NE45000241</t>
  </si>
  <si>
    <t>2025NE45000541</t>
  </si>
  <si>
    <t>2025NE45000441</t>
  </si>
  <si>
    <t>2025NE45000141</t>
  </si>
  <si>
    <t>2025NE50000904</t>
  </si>
  <si>
    <t>2025NE50007004</t>
  </si>
  <si>
    <t>2025NE50018304</t>
  </si>
  <si>
    <t>2025NE50067204</t>
  </si>
  <si>
    <t>2025NE63005365</t>
  </si>
  <si>
    <t>2025NE63005265</t>
  </si>
  <si>
    <t>2025NE00057404</t>
  </si>
  <si>
    <t>2025NE00058312</t>
  </si>
  <si>
    <t>2025NE00058404</t>
  </si>
  <si>
    <t>2025NE00058533</t>
  </si>
  <si>
    <t>2025NE00058538</t>
  </si>
  <si>
    <t>2025NE00058608</t>
  </si>
  <si>
    <t>2025NE00058704</t>
  </si>
  <si>
    <t>2025NE00044033</t>
  </si>
  <si>
    <t>2025NE00044342</t>
  </si>
  <si>
    <t>2025NE00046908</t>
  </si>
  <si>
    <t>2025NE00047008</t>
  </si>
  <si>
    <t>2025NE00047942</t>
  </si>
  <si>
    <t>2025NE00048042</t>
  </si>
  <si>
    <t>2025NE00045908</t>
  </si>
  <si>
    <t>2025NE00057504</t>
  </si>
  <si>
    <t>2025NE00057604</t>
  </si>
  <si>
    <t>2025NE00057708</t>
  </si>
  <si>
    <t>2025NE00057808</t>
  </si>
  <si>
    <t>2025NE00057308</t>
  </si>
  <si>
    <t>2024NE40001401</t>
  </si>
  <si>
    <t>2025NE40007601</t>
  </si>
  <si>
    <t>2025NE00042916</t>
  </si>
  <si>
    <t>2025NE00043342</t>
  </si>
  <si>
    <t>2025NE00043016</t>
  </si>
  <si>
    <t>2025NE00043035</t>
  </si>
  <si>
    <t>2025NE00043235</t>
  </si>
  <si>
    <t>2025NE00043435</t>
  </si>
  <si>
    <t>2025NE00043436</t>
  </si>
  <si>
    <t>2025NE00051011</t>
  </si>
  <si>
    <t>2025NE00051611</t>
  </si>
  <si>
    <t>2025NE00051711</t>
  </si>
  <si>
    <t>2025NE00049126</t>
  </si>
  <si>
    <t>2025NE00049925</t>
  </si>
  <si>
    <t>2025NE00042865</t>
  </si>
  <si>
    <t>2024NE00063991</t>
  </si>
  <si>
    <t>2025NE00055841</t>
  </si>
  <si>
    <t>2024NE00063205</t>
  </si>
  <si>
    <t>2024NE00018305</t>
  </si>
  <si>
    <t>2024NE00204905</t>
  </si>
  <si>
    <t>2024NE00204805</t>
  </si>
  <si>
    <t>2024NE00205005</t>
  </si>
  <si>
    <t>2024NE00205105</t>
  </si>
  <si>
    <t>2024NE00204605</t>
  </si>
  <si>
    <t>2024NE00204401</t>
  </si>
  <si>
    <t>2024NE00209205</t>
  </si>
  <si>
    <t>2024NE00206701</t>
  </si>
  <si>
    <t>2024NE00206801</t>
  </si>
  <si>
    <t>2024NE00206401</t>
  </si>
  <si>
    <t>2024NE00206101</t>
  </si>
  <si>
    <t>2025NE00083592</t>
  </si>
  <si>
    <t>2025NE00093742</t>
  </si>
  <si>
    <t>2025NE00093042</t>
  </si>
  <si>
    <t>2025NE00092942</t>
  </si>
  <si>
    <t>2025NE00093642</t>
  </si>
  <si>
    <t>2025NE00093242</t>
  </si>
  <si>
    <t>2025NE00002341</t>
  </si>
  <si>
    <t>2025NE00185292</t>
  </si>
  <si>
    <t>2025NE00191780</t>
  </si>
  <si>
    <t>2025NE00192691</t>
  </si>
  <si>
    <t>2025NE00195991</t>
  </si>
  <si>
    <t>2025NE00198616</t>
  </si>
  <si>
    <t>2025NE00198591</t>
  </si>
  <si>
    <t>2025NE00002843</t>
  </si>
  <si>
    <t>2025NE00211680</t>
  </si>
  <si>
    <t>2025NE00212742</t>
  </si>
  <si>
    <t>2025NE00212833</t>
  </si>
  <si>
    <t>2025NE00212942</t>
  </si>
  <si>
    <t>2025NE00213042</t>
  </si>
  <si>
    <t>2025NE00215833</t>
  </si>
  <si>
    <t>2025NE00219391</t>
  </si>
  <si>
    <t>2025NE00223092</t>
  </si>
  <si>
    <t>2025NE00226691</t>
  </si>
  <si>
    <t>2025NE00228191</t>
  </si>
  <si>
    <t>2025NE00035547</t>
  </si>
  <si>
    <t>2025NE00022469</t>
  </si>
  <si>
    <t>2025NE00001603</t>
  </si>
  <si>
    <t>2025NE00003374</t>
  </si>
  <si>
    <t>2025NE00022290</t>
  </si>
  <si>
    <t>2025NE00036890</t>
  </si>
  <si>
    <t>2024NE00030102</t>
  </si>
  <si>
    <t>2023NE00055408</t>
  </si>
  <si>
    <t>2024NE00018608</t>
  </si>
  <si>
    <t>2024NE00031805</t>
  </si>
  <si>
    <t>2024NE00031905</t>
  </si>
  <si>
    <t>2024NE00011205</t>
  </si>
  <si>
    <t>2024NE00033705</t>
  </si>
  <si>
    <t>2024NE00059805</t>
  </si>
  <si>
    <t>2024NE00060604</t>
  </si>
  <si>
    <t>2025NE00010408</t>
  </si>
  <si>
    <t>2025NE00010705</t>
  </si>
  <si>
    <t>2025NE00025205</t>
  </si>
  <si>
    <t>2025NE00050108</t>
  </si>
  <si>
    <t>2024NE00002625</t>
  </si>
  <si>
    <t>2024NE00033025</t>
  </si>
  <si>
    <t>2025NE00024148</t>
  </si>
  <si>
    <t>2025NE00061950</t>
  </si>
  <si>
    <t>2023NE00026044</t>
  </si>
  <si>
    <t>2024NE00004722</t>
  </si>
  <si>
    <t>2024NE00043443</t>
  </si>
  <si>
    <t>2024NE00043322</t>
  </si>
  <si>
    <t>2024NE00063422</t>
  </si>
  <si>
    <t>2024NE00067544</t>
  </si>
  <si>
    <t>2025NE00004243</t>
  </si>
  <si>
    <t>2025NE00004944</t>
  </si>
  <si>
    <t>2025NE00005622</t>
  </si>
  <si>
    <t>2025NE00007222</t>
  </si>
  <si>
    <t>2025NE00007343</t>
  </si>
  <si>
    <t>2025NE00010544</t>
  </si>
  <si>
    <t>2025NE00011443</t>
  </si>
  <si>
    <t>2025NE00011522</t>
  </si>
  <si>
    <t>2025NE00015644</t>
  </si>
  <si>
    <t>2025NE00018544</t>
  </si>
  <si>
    <t>2025NE63001043</t>
  </si>
  <si>
    <t>2025NE63001122</t>
  </si>
  <si>
    <t>2025NE63001444</t>
  </si>
  <si>
    <t>2025NE63002443</t>
  </si>
  <si>
    <t>2025NE00056643</t>
  </si>
  <si>
    <t>2025NE00056822</t>
  </si>
  <si>
    <t>2025NE63007843</t>
  </si>
  <si>
    <t>2025NE00062043</t>
  </si>
  <si>
    <t>2025NE00062143</t>
  </si>
  <si>
    <t>2025NE00062844</t>
  </si>
  <si>
    <t>2025NE00062944</t>
  </si>
  <si>
    <t>2024NE40004301</t>
  </si>
  <si>
    <t>2024NE40001701</t>
  </si>
  <si>
    <t>2024NE40001601</t>
  </si>
  <si>
    <t>2024NE40002801</t>
  </si>
  <si>
    <t>2025NE40005301</t>
  </si>
  <si>
    <t>2025NE63002265</t>
  </si>
  <si>
    <t>2025NE63003065</t>
  </si>
  <si>
    <t>2025NE00001907</t>
  </si>
  <si>
    <t>2023NE00058248</t>
  </si>
  <si>
    <t>2025NE00023648</t>
  </si>
  <si>
    <t>2025NE00052548</t>
  </si>
  <si>
    <t>2025NE63003548</t>
  </si>
  <si>
    <t>2024NE00015418</t>
  </si>
  <si>
    <t>2024NE00055028</t>
  </si>
  <si>
    <t>2025NE00045565</t>
  </si>
  <si>
    <t>2025NE63008265</t>
  </si>
  <si>
    <t>2025NE63008365</t>
  </si>
  <si>
    <t>2025NE63008465</t>
  </si>
  <si>
    <t>2025NE63002765</t>
  </si>
  <si>
    <t>2025NE63002865</t>
  </si>
  <si>
    <t>2025NE63004365</t>
  </si>
  <si>
    <t>2025NE00059265</t>
  </si>
  <si>
    <t>2025NE63004565</t>
  </si>
  <si>
    <t>2025NE63004765</t>
  </si>
  <si>
    <t>2025NE00053765</t>
  </si>
  <si>
    <t>2025NE00053865</t>
  </si>
  <si>
    <t>2024NE00024665</t>
  </si>
  <si>
    <t>2025NE63002365</t>
  </si>
  <si>
    <t>2025NE00051965</t>
  </si>
  <si>
    <t>2025NE63003365</t>
  </si>
  <si>
    <t>2025NE63003465</t>
  </si>
  <si>
    <t>2025NE63004265</t>
  </si>
  <si>
    <t>2025NE00028065</t>
  </si>
  <si>
    <t>2025NE00004005</t>
  </si>
  <si>
    <t>2025NE00027747</t>
  </si>
  <si>
    <t>2025NE00045305</t>
  </si>
  <si>
    <t>2025NE00021663</t>
  </si>
  <si>
    <t>2025NE00025059</t>
  </si>
  <si>
    <t>2025NE00060959</t>
  </si>
  <si>
    <t>2025NE00035412</t>
  </si>
  <si>
    <t>2025NE00049451</t>
  </si>
  <si>
    <t>2025NE00049842</t>
  </si>
  <si>
    <t>2025NE00050042</t>
  </si>
  <si>
    <t>2025NE00053012</t>
  </si>
  <si>
    <t>2025NE00053112</t>
  </si>
  <si>
    <t>2025NE00047242</t>
  </si>
  <si>
    <t>2025NE00048942</t>
  </si>
  <si>
    <t>2025NE00054142</t>
  </si>
  <si>
    <t>2025NE00054242</t>
  </si>
  <si>
    <t>2025NE00061342</t>
  </si>
  <si>
    <t>2025NE00061442</t>
  </si>
  <si>
    <t>2025NE00061542</t>
  </si>
  <si>
    <t>2025NE00061642</t>
  </si>
  <si>
    <t>2025NE00061812</t>
  </si>
  <si>
    <t>2025NE00061834</t>
  </si>
  <si>
    <t>2025NE00062242</t>
  </si>
  <si>
    <t>2025NE00052192</t>
  </si>
  <si>
    <t>2025NE00022308</t>
  </si>
  <si>
    <t>2025NE00022338</t>
  </si>
  <si>
    <t>2025NE00022339</t>
  </si>
  <si>
    <t>2025NE00041334</t>
  </si>
  <si>
    <t>2025NE00059708</t>
  </si>
  <si>
    <t>2025NE00059826</t>
  </si>
  <si>
    <t>2025NE00035108</t>
  </si>
  <si>
    <t>2024NE00039412</t>
  </si>
  <si>
    <t>2024NE00032346</t>
  </si>
  <si>
    <t>2024NE00038246</t>
  </si>
  <si>
    <t>2025NE00038122</t>
  </si>
  <si>
    <t>2024NE00008003</t>
  </si>
  <si>
    <t>2024NE70023706</t>
  </si>
  <si>
    <t>2024NE70023901</t>
  </si>
  <si>
    <t>2024NE70023903</t>
  </si>
  <si>
    <t>2024NE70024001</t>
  </si>
  <si>
    <t>2024NE70024013</t>
  </si>
  <si>
    <t>2024NE70024101</t>
  </si>
  <si>
    <t>2024NE70024106</t>
  </si>
  <si>
    <t>2024NE70024107</t>
  </si>
  <si>
    <t>2024NE70024110</t>
  </si>
  <si>
    <t>2024NE70024131</t>
  </si>
  <si>
    <t>2024NE70024133</t>
  </si>
  <si>
    <t>2024NE70024136</t>
  </si>
  <si>
    <t>2024NE70024142</t>
  </si>
  <si>
    <t>2024NE70024143</t>
  </si>
  <si>
    <t>2024NE70024145</t>
  </si>
  <si>
    <t>2024NE70024146</t>
  </si>
  <si>
    <t>2025NE00020001</t>
  </si>
  <si>
    <t>2025NE70026812</t>
  </si>
  <si>
    <t>2025NE70027101</t>
  </si>
  <si>
    <t>2025NE70027109</t>
  </si>
  <si>
    <t>2025NE70027187</t>
  </si>
  <si>
    <t>2025NE70027201</t>
  </si>
  <si>
    <t>2025NE70027301</t>
  </si>
  <si>
    <t>2025NE70027303</t>
  </si>
  <si>
    <t>2025NE70027312</t>
  </si>
  <si>
    <t>2025NE70027313</t>
  </si>
  <si>
    <t>2025NE70027314</t>
  </si>
  <si>
    <t>2025NE70027316</t>
  </si>
  <si>
    <t>2025NE70027401</t>
  </si>
  <si>
    <t>2025NE70027404</t>
  </si>
  <si>
    <t>2025NE70027405</t>
  </si>
  <si>
    <t>2025NE70027406</t>
  </si>
  <si>
    <t>2025NE70027407</t>
  </si>
  <si>
    <t>2025NE70027410</t>
  </si>
  <si>
    <t>2025NE70027431</t>
  </si>
  <si>
    <t>2025NE70027433</t>
  </si>
  <si>
    <t>2025NE70027436</t>
  </si>
  <si>
    <t>2025NE70027437</t>
  </si>
  <si>
    <t>2025NE70027443</t>
  </si>
  <si>
    <t>2025NE70027445</t>
  </si>
  <si>
    <t>2025NE70027446</t>
  </si>
  <si>
    <t>2025NE70027532</t>
  </si>
  <si>
    <t>2025NE70027614</t>
  </si>
  <si>
    <t>2025NE70027711</t>
  </si>
  <si>
    <t>2025NE70028506</t>
  </si>
  <si>
    <t>2025NE70028603</t>
  </si>
  <si>
    <t>2025NE70028712</t>
  </si>
  <si>
    <t>2024NE70025007</t>
  </si>
  <si>
    <t>2024NE70025403</t>
  </si>
  <si>
    <t>2025NE70026607</t>
  </si>
  <si>
    <t>2025NE70026703</t>
  </si>
  <si>
    <t>2024NE70024521</t>
  </si>
  <si>
    <t>2024NE70024622</t>
  </si>
  <si>
    <t>2024NE70024723</t>
  </si>
  <si>
    <t>2024NE70024909</t>
  </si>
  <si>
    <t>2024NE70025201</t>
  </si>
  <si>
    <t>2024NE70025301</t>
  </si>
  <si>
    <t>2024NE70025708</t>
  </si>
  <si>
    <t>2025NE70026321</t>
  </si>
  <si>
    <t>2025NE70026422</t>
  </si>
  <si>
    <t>2025NE70026523</t>
  </si>
  <si>
    <t>2025NE70027805</t>
  </si>
  <si>
    <t>2025NE70027909</t>
  </si>
  <si>
    <t>2025NE70028001</t>
  </si>
  <si>
    <t>2025NE70028101</t>
  </si>
  <si>
    <t>2025NE70028208</t>
  </si>
  <si>
    <t>2025NE70028308</t>
  </si>
  <si>
    <t>2025NE70028408</t>
  </si>
  <si>
    <t>2025NE60000814</t>
  </si>
  <si>
    <t>2024NE40007501</t>
  </si>
  <si>
    <t>2024NE40013601</t>
  </si>
  <si>
    <t>2025NE40009501</t>
  </si>
  <si>
    <t>2025NE40012101</t>
  </si>
  <si>
    <t>2025NE40012201</t>
  </si>
  <si>
    <t>2023NE00013902</t>
  </si>
  <si>
    <t>2024NE00012722</t>
  </si>
  <si>
    <t>2024NE00018405</t>
  </si>
  <si>
    <t>2024NE00019778</t>
  </si>
  <si>
    <t>2024NE00029607</t>
  </si>
  <si>
    <t>2024NE00052705</t>
  </si>
  <si>
    <t>2025NE00008505</t>
  </si>
  <si>
    <t>2025NE00010978</t>
  </si>
  <si>
    <t>2025NE00015878</t>
  </si>
  <si>
    <t>2025NE00018907</t>
  </si>
  <si>
    <t>2025NE00025902</t>
  </si>
  <si>
    <t>2025NE00032175</t>
  </si>
  <si>
    <t>2025NE00032005</t>
  </si>
  <si>
    <t>2025NE63001202</t>
  </si>
  <si>
    <t>2025NE00041821</t>
  </si>
  <si>
    <t>2025NE00050522</t>
  </si>
  <si>
    <t>2025NE00053322</t>
  </si>
  <si>
    <t>2025NE00053422</t>
  </si>
  <si>
    <t>2025NE00053522</t>
  </si>
  <si>
    <t>2025NE00053622</t>
  </si>
  <si>
    <t>2025NE00058802</t>
  </si>
  <si>
    <t>2025NE00058902</t>
  </si>
  <si>
    <t>2025NE63004402</t>
  </si>
  <si>
    <t>2025NE00029517</t>
  </si>
  <si>
    <t>2025NE00034017</t>
  </si>
  <si>
    <t>2025NE00034125</t>
  </si>
  <si>
    <t>2025NE00052617</t>
  </si>
  <si>
    <t>2025NE00054517</t>
  </si>
  <si>
    <t>2025NE63005735</t>
  </si>
  <si>
    <t>2025NE63005835</t>
  </si>
  <si>
    <t>2025NE63005935</t>
  </si>
  <si>
    <t>2025NE63006035</t>
  </si>
  <si>
    <t>2025NE63006135</t>
  </si>
  <si>
    <t>2025NE63006235</t>
  </si>
  <si>
    <t>2025NE63006335</t>
  </si>
  <si>
    <t>2025NE63006435</t>
  </si>
  <si>
    <t>2025NE63006436</t>
  </si>
  <si>
    <t>2025NE63006535</t>
  </si>
  <si>
    <t>2025NE63006621</t>
  </si>
  <si>
    <t>2025NE63006635</t>
  </si>
  <si>
    <t>2025NE63006728</t>
  </si>
  <si>
    <t>2025NE63006835</t>
  </si>
  <si>
    <t>2025NE63006935</t>
  </si>
  <si>
    <t>2025NE63007035</t>
  </si>
  <si>
    <t>2025NE63007135</t>
  </si>
  <si>
    <t>2025NE63007228</t>
  </si>
  <si>
    <t>2025NE63007335</t>
  </si>
  <si>
    <t>2025NE63007435</t>
  </si>
  <si>
    <t>2025NE63007535</t>
  </si>
  <si>
    <t>2025NE00054711</t>
  </si>
  <si>
    <t>2025NE00054811</t>
  </si>
  <si>
    <t>2025NE00054911</t>
  </si>
  <si>
    <t>2025NE00055009</t>
  </si>
  <si>
    <t>2025NE00055011</t>
  </si>
  <si>
    <t>2025NE00055111</t>
  </si>
  <si>
    <t>2025NE00055211</t>
  </si>
  <si>
    <t>2025NE00055311</t>
  </si>
  <si>
    <t>2025NE00055411</t>
  </si>
  <si>
    <t>2025NE00055511</t>
  </si>
  <si>
    <t>2025NE00026111</t>
  </si>
  <si>
    <t>2025NE00030811</t>
  </si>
  <si>
    <t>2015NE80041011</t>
  </si>
  <si>
    <t>2015NE80058928</t>
  </si>
  <si>
    <t>2025NE00042316</t>
  </si>
  <si>
    <t>2024NE00022125</t>
  </si>
  <si>
    <t>2025NE00014605</t>
  </si>
  <si>
    <t>2025NE00039959</t>
  </si>
  <si>
    <t>2024NE63000965</t>
  </si>
  <si>
    <t>2024NE00007365</t>
  </si>
  <si>
    <t>2025NE00012463</t>
  </si>
  <si>
    <t>2025NE00033463</t>
  </si>
  <si>
    <t>2025NE00033563</t>
  </si>
  <si>
    <t>2025NE00053963</t>
  </si>
  <si>
    <t>2025NE00054063</t>
  </si>
  <si>
    <t>2024NE00022723</t>
  </si>
  <si>
    <t>2024NE00030324</t>
  </si>
  <si>
    <t>2024NE00050224</t>
  </si>
  <si>
    <t>2025NE00046624</t>
  </si>
  <si>
    <t>2025NE00049544</t>
  </si>
  <si>
    <t>2025NE63005416</t>
  </si>
  <si>
    <t>2025NE63005516</t>
  </si>
  <si>
    <t>2025NE63005616</t>
  </si>
  <si>
    <t>2025NE00002116</t>
  </si>
  <si>
    <t>2025NE00054616</t>
  </si>
  <si>
    <t>2025NE00008844</t>
  </si>
  <si>
    <t>2024NE00057828</t>
  </si>
  <si>
    <t>2025NE00050724</t>
  </si>
  <si>
    <t>2025NE00050824</t>
  </si>
  <si>
    <t>2019NE80007701</t>
  </si>
  <si>
    <t>2023NE00010001</t>
  </si>
  <si>
    <t>2023NE00035217</t>
  </si>
  <si>
    <t>2024NE00004501</t>
  </si>
  <si>
    <t>2024NE00004817</t>
  </si>
  <si>
    <t>2024NE00035701</t>
  </si>
  <si>
    <t>2024NE00067001</t>
  </si>
  <si>
    <t>2025NE00002217</t>
  </si>
  <si>
    <t>2025NE00004801</t>
  </si>
  <si>
    <t>2025NE00007101</t>
  </si>
  <si>
    <t>2025NE00009716</t>
  </si>
  <si>
    <t>2025NE00018401</t>
  </si>
  <si>
    <t>2025NE00022616</t>
  </si>
  <si>
    <t>2025NE00027516</t>
  </si>
  <si>
    <t>2025NE00033978</t>
  </si>
  <si>
    <t>2025NE00036717</t>
  </si>
  <si>
    <t>2025NE00046817</t>
  </si>
  <si>
    <t>2025NE00048116</t>
  </si>
  <si>
    <t>2025NE00054316</t>
  </si>
  <si>
    <t>2025NE00057116</t>
  </si>
  <si>
    <t>2025NE00059316</t>
  </si>
  <si>
    <t>2025NE00059416</t>
  </si>
  <si>
    <t>2025NE00059516</t>
  </si>
  <si>
    <t>2025NE63004616</t>
  </si>
  <si>
    <t>2025NE63008516</t>
  </si>
  <si>
    <t>2025NE00047417</t>
  </si>
  <si>
    <t>2025NE00047504</t>
  </si>
  <si>
    <t>2015NE80003901</t>
  </si>
  <si>
    <t>2015NE80014601</t>
  </si>
  <si>
    <t>2016NE80008805</t>
  </si>
  <si>
    <t>2025NE00050205</t>
  </si>
  <si>
    <t>2023NE00042392</t>
  </si>
  <si>
    <t>2024NE63003692</t>
  </si>
  <si>
    <t>2025NE00042692</t>
  </si>
  <si>
    <t>2024NE00065592</t>
  </si>
  <si>
    <t>2024NE00065692</t>
  </si>
  <si>
    <t>2024NE00065792</t>
  </si>
  <si>
    <t>2024NE00065892</t>
  </si>
  <si>
    <t>2024NE00065992</t>
  </si>
  <si>
    <t>2025NE00049392</t>
  </si>
  <si>
    <t>2025NE00062492</t>
  </si>
  <si>
    <t>2025NE00062592</t>
  </si>
  <si>
    <t>2025NE00062692</t>
  </si>
  <si>
    <t>2025NE00062792</t>
  </si>
  <si>
    <t>2025NE00051801</t>
  </si>
  <si>
    <t>2021NE00030001</t>
  </si>
  <si>
    <t>2022NE00000101</t>
  </si>
  <si>
    <t>2024NE00040903</t>
  </si>
  <si>
    <t>2025NE00041501</t>
  </si>
  <si>
    <t>2020NE80010703</t>
  </si>
  <si>
    <t>2021NE00005303</t>
  </si>
  <si>
    <t>2022NE00001403</t>
  </si>
  <si>
    <t>2022NE00026203</t>
  </si>
  <si>
    <t>2025NE00011703</t>
  </si>
  <si>
    <t>2025NE00014703</t>
  </si>
  <si>
    <t>2025NE00042003</t>
  </si>
  <si>
    <t>2025NE00058235</t>
  </si>
  <si>
    <t>2024NE00013006</t>
  </si>
  <si>
    <t>2024NE00031423</t>
  </si>
  <si>
    <t>2024NE00032223</t>
  </si>
  <si>
    <t>2024NE00064723</t>
  </si>
  <si>
    <t>2025NE00055623</t>
  </si>
  <si>
    <t>2022NE00050613</t>
  </si>
  <si>
    <t>2023NE00059404</t>
  </si>
  <si>
    <t>2024NE00010613</t>
  </si>
  <si>
    <t>2024NE00015558</t>
  </si>
  <si>
    <t>2024NE00015614</t>
  </si>
  <si>
    <t>2024NE00031558</t>
  </si>
  <si>
    <t>2024NE00050311</t>
  </si>
  <si>
    <t>2024NE00065111</t>
  </si>
  <si>
    <t>2025NE00003058</t>
  </si>
  <si>
    <t>2025NE00003114</t>
  </si>
  <si>
    <t>2025NE00006813</t>
  </si>
  <si>
    <t>2025NE00012611</t>
  </si>
  <si>
    <t>2025NE00015004</t>
  </si>
  <si>
    <t>2025NE00016613</t>
  </si>
  <si>
    <t>2025NE00037337</t>
  </si>
  <si>
    <t>2025NE00040137</t>
  </si>
  <si>
    <t>2025NE00041158</t>
  </si>
  <si>
    <t>2025NE00050911</t>
  </si>
  <si>
    <t>2025NE00052258</t>
  </si>
  <si>
    <t>2025NE00055958</t>
  </si>
  <si>
    <t>2025NE00060012</t>
  </si>
  <si>
    <t>2025NE00060235</t>
  </si>
  <si>
    <t>2025NE00060335</t>
  </si>
  <si>
    <t>2025NE00060435</t>
  </si>
  <si>
    <t>2025NE00060535</t>
  </si>
  <si>
    <t>2025NE00060616</t>
  </si>
  <si>
    <t>2025NE00060735</t>
  </si>
  <si>
    <t>2025NE00061737</t>
  </si>
  <si>
    <t>2025NE63008026</t>
  </si>
  <si>
    <t>2024NE63002935</t>
  </si>
  <si>
    <t>2025NE00060135</t>
  </si>
  <si>
    <t>2025NE00062341</t>
  </si>
  <si>
    <t>2025NE00008113</t>
  </si>
  <si>
    <t>2025NE00009813</t>
  </si>
  <si>
    <t>2025NE00037137</t>
  </si>
  <si>
    <t>2025NE00037248</t>
  </si>
  <si>
    <t>2025NE00052712</t>
  </si>
  <si>
    <t>2025NE00061006</t>
  </si>
  <si>
    <t>2024NE00015369</t>
  </si>
  <si>
    <t>2025NE00034869</t>
  </si>
  <si>
    <t>2025NE00061169</t>
  </si>
  <si>
    <t>2024NE00051169</t>
  </si>
  <si>
    <t>2025NE00048869</t>
  </si>
  <si>
    <t>2025NE00017069</t>
  </si>
  <si>
    <t>2024NE00024269</t>
  </si>
  <si>
    <t>2025NE00014569</t>
  </si>
  <si>
    <t>2024NE00022601</t>
  </si>
  <si>
    <t>2025NE00003901</t>
  </si>
  <si>
    <t>2025NE00007419</t>
  </si>
  <si>
    <t>2025NE00007425</t>
  </si>
  <si>
    <t>2025NE00007479</t>
  </si>
  <si>
    <t>2025NE00012119</t>
  </si>
  <si>
    <t>2025NE00015103</t>
  </si>
  <si>
    <t>2025NE00059603</t>
  </si>
  <si>
    <t>2025NE63008119</t>
  </si>
  <si>
    <t>2025NE63008179</t>
  </si>
  <si>
    <t>2023NE00002105</t>
  </si>
  <si>
    <t>2023NE00007405</t>
  </si>
  <si>
    <t>2023NE00007505</t>
  </si>
  <si>
    <t>2023NE00012305</t>
  </si>
  <si>
    <t>2025NE00023903</t>
  </si>
  <si>
    <t>2025NE63001803</t>
  </si>
  <si>
    <t>2025NE00052903</t>
  </si>
  <si>
    <t>2025NE00011174</t>
  </si>
  <si>
    <t>2025NE00011201</t>
  </si>
  <si>
    <t>2025NE00005001</t>
  </si>
  <si>
    <t>2025NE00005102</t>
  </si>
  <si>
    <t>2025NE60002614</t>
  </si>
  <si>
    <t>2025NE60002714</t>
  </si>
  <si>
    <t>20101</t>
  </si>
  <si>
    <t>PRESIDENCIA DA REPUBLICA</t>
  </si>
  <si>
    <t>23006.026953/2024-29</t>
  </si>
  <si>
    <t>154503263522025NE630001</t>
  </si>
  <si>
    <t>CELEBRACAO DE TERMO DE EXECUCAO DESCENTRALIZADA (TED) COM A CASA CIVIL - DIRETORIA DE DOCUMENTACAO HISTORICA (DDH) E CONTRATACAO DE FUNDACAO DE APOIO. COORDENADOR: CARLOS EDUARDO GIANETTI (PRO-REITORIA DE EXTENSAO E CULTURA) NOTA DE CREDITO 2025NC800001 Nº DE TRANSFERENCIA 975197</t>
  </si>
  <si>
    <t>2000</t>
  </si>
  <si>
    <t>ADMINISTRACAO DA UNIDADE - DESPESAS DIVERSAS</t>
  </si>
  <si>
    <t>1000A003VW</t>
  </si>
  <si>
    <t>VCNV0G21U0N</t>
  </si>
  <si>
    <t>168492</t>
  </si>
  <si>
    <t>2025NE63000165</t>
  </si>
  <si>
    <t>24101</t>
  </si>
  <si>
    <t>MINIST. DA CIENCIA, TECNOLOGIA E INOVOVACAO</t>
  </si>
  <si>
    <t>27/12/2023</t>
  </si>
  <si>
    <t>23006.026522/2023-81</t>
  </si>
  <si>
    <t>154503263522023NE000693</t>
  </si>
  <si>
    <t>CONTRATACAO DE FUNDACAO DE APOIO PARA A GESTAO ADMINISTRATIVA E FINANCEIRA DO TERMO DE EXECUCAO DESCENTRALIZADA N° 04/2023- COORDENADOR: ANAPATRICIA MORALES VILHA. PROCESSO VINCULADO N° 23006.009799/2022-69. NOTA DE CREDITO 2023NC800080 Nº DE TRANSFERENCIA  951857</t>
  </si>
  <si>
    <t>20V6</t>
  </si>
  <si>
    <t>FOMENTO A SERVICOS TECNOLOGICOS E GESTAO DA INOVACAO</t>
  </si>
  <si>
    <t>20V60005-02</t>
  </si>
  <si>
    <t>172611</t>
  </si>
  <si>
    <t>2023NE00069365</t>
  </si>
  <si>
    <t>24901</t>
  </si>
  <si>
    <t>FUNDO NACIONAL DE DESENV.CIENT.E TECNOLOGICO</t>
  </si>
  <si>
    <t>23006.011437/2024-08</t>
  </si>
  <si>
    <t>154503263522025NE000421</t>
  </si>
  <si>
    <t>AQUISICAO DE NOBREAK - FINEP REFIPENE - RESPONSAVEL PROF. FABIO FURLAN FERREIRA</t>
  </si>
  <si>
    <t>CM COMANDOS LINEARES LTDA</t>
  </si>
  <si>
    <t>2095</t>
  </si>
  <si>
    <t>FOMENTO A PROJETOS DE IMPLANTACAO, RECUPERACAO E MODERNIZACAO DA INFRAESTRUTURA DE PESQUISA DAS INSTITUICOES PUBLICAS (CT-INFRA) - DESPESAS DIVERSAS</t>
  </si>
  <si>
    <t>1118000000</t>
  </si>
  <si>
    <t>2095V004A18</t>
  </si>
  <si>
    <t>233980</t>
  </si>
  <si>
    <t>44905230</t>
  </si>
  <si>
    <t>MAQUINAS E EQUIPAMENTOS ENERGETICOS</t>
  </si>
  <si>
    <t>2025NE00042130</t>
  </si>
  <si>
    <t>18/11/2025</t>
  </si>
  <si>
    <t>23006.011491/2024-45</t>
  </si>
  <si>
    <t>154503263522025NE630036</t>
  </si>
  <si>
    <t>AQUISICAO DE SERRA DE CORTE - FINEP REFIPENE - RESPONSAVEL PROF. JOSE JAVIER SAEZ ACUNA - NOTA DE CREDITO 2025NC000006 - Nº DE TRANSFERENCIA - 699853</t>
  </si>
  <si>
    <t>DP UNION INSTRUMENTACAO ANALITICA E CIENTIFICA LTDA</t>
  </si>
  <si>
    <t>2025NE63003638</t>
  </si>
  <si>
    <t>23006.003244/2025-56</t>
  </si>
  <si>
    <t>154503263522025NE630017</t>
  </si>
  <si>
    <t>CONTRATACAO DE EMPRESA ESPECIALIZADA DE CONSTRUCAO CIVIL PARA A CONSTRUCAO DOS BLOCOS CAPA E PI E ADEQUACAO DA AREA DO BOSQUE PARA ACESSO A VIA ANCHIETA NO CAMPUS SAO BERNARDO DO CAMPO DA UFABC, COM A ELABORACAO DOS RESPECTIVOS PROJETOS EXECUTIVOS.</t>
  </si>
  <si>
    <t>MSS25G41NW5</t>
  </si>
  <si>
    <t>2025NE63001791</t>
  </si>
  <si>
    <t>154503263522025NE630079</t>
  </si>
  <si>
    <t>CONTRATACAO DE EMPRESA ESPECIALIZADA DE CONSTRUCAO CIVIL PARA A CONSTRUCAO DOS BLOCOS CAPA E PI E ADEQUACAO DA AREA DO BOSQUE PARA ACESSO A VIA ANCHIETA NO CAMPUS SAO BERNARDO DO CAMPO DA UFABC, COM A ELABORACAO DOS RESPECTIVOS PROJETOS EXECUTIVOS. Nº DE TRANSFERENCIA 1AAYPA NOTA DE CREDITO 2025NC005222</t>
  </si>
  <si>
    <t>2025NE63007991</t>
  </si>
  <si>
    <t>154503263522025NE700288</t>
  </si>
  <si>
    <t>VOM01N9900N</t>
  </si>
  <si>
    <t>169121</t>
  </si>
  <si>
    <t>2025NE70028806</t>
  </si>
  <si>
    <t>26234</t>
  </si>
  <si>
    <t>UNIVERSIDADE FEDERAL DO ESPIRITO SANTO</t>
  </si>
  <si>
    <t>23006.030385/2025-41</t>
  </si>
  <si>
    <t>154503263522025NE000560</t>
  </si>
  <si>
    <t>PAGAMENTO DE GECC COM RECURSOS DESCENTRALIZADOS DA UFES - 2025 - SERVIDOR: PATRICIA DEL NERO VELASCO - NOTA DE CREDITO 2025NC000135</t>
  </si>
  <si>
    <t>1050A001PD</t>
  </si>
  <si>
    <t>MENSIG19GCN</t>
  </si>
  <si>
    <t>229913</t>
  </si>
  <si>
    <t>2025NE00056028</t>
  </si>
  <si>
    <t>26262</t>
  </si>
  <si>
    <t>UNIVERSIDADE FEDERAL DE SAO PAULO</t>
  </si>
  <si>
    <t>154503263522023NE000422</t>
  </si>
  <si>
    <t>CONTRATACAO DE EMPRESA ESPECIALIZADA PARA AS OBRAS DE ADEQUACOES E COMPLEMENTACOES DOS SISTEMAS DE PROTECAO E COMBATE A INCENDIOS (SPCI) DO CAMPUS SAO BERNARDO DO CAMPO. 2023NC000038</t>
  </si>
  <si>
    <t>M20RKG41BPN</t>
  </si>
  <si>
    <t>217523</t>
  </si>
  <si>
    <t>2023NE00042292</t>
  </si>
  <si>
    <t>23006.031487/2025-84</t>
  </si>
  <si>
    <t>154503263522025NE000591</t>
  </si>
  <si>
    <t>PAGAMENTO DE GECC COM RECURSOS DESCENTRALIZADOS DA UNIFESP - 2025</t>
  </si>
  <si>
    <t>1050000398</t>
  </si>
  <si>
    <t>M20RKG01UFN</t>
  </si>
  <si>
    <t>229668</t>
  </si>
  <si>
    <t>2025NE00059128</t>
  </si>
  <si>
    <t>15/06/2023</t>
  </si>
  <si>
    <t>23006.000009/2019-84</t>
  </si>
  <si>
    <t>154503263522023NE000202</t>
  </si>
  <si>
    <t>CONTRATACAO DE EMPRESA ESPECIALIZADA PARA PRESTACAO DE SERVICOS DE AGENCIAMENTO DE VIAGENS PARA VOOS REGULARES INTERNACIONAIS E DOMESTICOS NAO ATENDIDOS PELAS COMPANHIAS AEREAS CREDENCIADAS PELO MINISTERIO DO PLANEJAMENTO, DESENVOLVIMENTO E GESTAO. N° DE TRANSFERENCIA 1AAMPE NOTA DE CREDITO 2023NC000082</t>
  </si>
  <si>
    <t>ECOS TURISMO LTDA</t>
  </si>
  <si>
    <t>0487</t>
  </si>
  <si>
    <t>CONCESSAO DE BOLSAS DE ESTUDO NO PAIS</t>
  </si>
  <si>
    <t>1000A00237</t>
  </si>
  <si>
    <t>OCCCUO9414N</t>
  </si>
  <si>
    <t>170062</t>
  </si>
  <si>
    <t>2023NE00020201</t>
  </si>
  <si>
    <t>24/11/2023</t>
  </si>
  <si>
    <t>23006.014809/2023-69</t>
  </si>
  <si>
    <t>154503263522023NE000546</t>
  </si>
  <si>
    <t>CONTRATACAO DE FUNDACAO DE APOIO PARA GESTAO ADMINISTRATIVA E FINANCEIRA DO TED SIMEC 11784 - TENDO COMO OBJETO A FORMACAO E/OU A CERTIFICACAO DE ESPECIALISTAS, MEDIANTE OS CURSOS SUPERIORES OU PROGRAMAS E PROJETOS ESPECIAIS, EXCLUSIVAMENTE APROVADOS PELO SISTEMA UNIVERSIDADE ABERTA DO BRASIL (UAB) E EXECUTADOS PELA UNIVERSIDADE FEDERAL DO ABC. EDITAL CAPES 09/2022NOTA DE CREDITO 2023NC000200</t>
  </si>
  <si>
    <t>EDUCACAO BASICA A DISTANCIA - SISTEMA UNIVERSIDADE ABERTA DO BRASIL (UAB)</t>
  </si>
  <si>
    <t>MCC62G22EDN</t>
  </si>
  <si>
    <t>170067</t>
  </si>
  <si>
    <t>2023NE00054665</t>
  </si>
  <si>
    <t>08/08/2024</t>
  </si>
  <si>
    <t>23006.000756/2023-07</t>
  </si>
  <si>
    <t>154503263522024NE630016</t>
  </si>
  <si>
    <t>TED 11833 - DESCENTRALIZACAO DE CREDITOS ORCAMENTARIOS REFERENTES AO CUSTEIO DA OFERTAS DE CURSOS UAB - UNIVERSIDADE ABERTA DO BRASIL (UAB) EDITAL 09/2021 - CIENCIA E 10!, E EXECUTADOS PELA UNIVERSIDADE FEDERAL DO ABC.NOTA DE CREDITO 2024NC000048- Nº DE TRANSFERENCIA 1AAMVH</t>
  </si>
  <si>
    <t>EDUCACAO A DISTANCIA</t>
  </si>
  <si>
    <t>1000A00238</t>
  </si>
  <si>
    <t>230551</t>
  </si>
  <si>
    <t>2024NE63001665</t>
  </si>
  <si>
    <t>17/09/2024</t>
  </si>
  <si>
    <t>23006.016386/2024-01</t>
  </si>
  <si>
    <t>154503263522024NE500168</t>
  </si>
  <si>
    <t>SOLICITACAO DE AUXILIO-EVENTO - DISCENTES - ENE - PARA PARTICIPACAO CBA 2024.NOTA DE CREDITO - 2024NC000194 Nº DE TRANSFERENCIA 1AAMPE</t>
  </si>
  <si>
    <t>230547</t>
  </si>
  <si>
    <t>2024NE50016804</t>
  </si>
  <si>
    <t>18/09/2024</t>
  </si>
  <si>
    <t>23006.016363/2024-98</t>
  </si>
  <si>
    <t>154503263522024NE500171</t>
  </si>
  <si>
    <t>SOLICITACAO DE AUXILIO-EVENTO - DISCENTE: GABRIELA COTRIM DE MORAES-MAT- EVENTO: 3º ENCONTRO BRASILEIRO DE MULHERES MATEMATICASNOTA DE CREDITO - 2024NC000194 Nº DE TRANSFERENCIA 1AAMPE</t>
  </si>
  <si>
    <t>GABRIELA COTRIM DE MORAES</t>
  </si>
  <si>
    <t>2024NE50017104</t>
  </si>
  <si>
    <t>19/09/2024</t>
  </si>
  <si>
    <t>23006.016897/2024-14</t>
  </si>
  <si>
    <t>154503263522024NE500178</t>
  </si>
  <si>
    <t>SOLICITACAO DE AUXILIO PARA TAXA DE INSCRICAO - 25O CONGRESSO BRASILEIRO DE ENGENHARIA E CIENCIA DOS MATERIAIS (CBECIMAT)DOCENTE ALEXANDRE JOSE DE CASTRO LANFREDI -CPF 173.766.068-74NOTA DE CREDITO 2024NC000194 Nº DE TRANSFERENCIA 1AAMPE</t>
  </si>
  <si>
    <t>ALEXANDRE JOSE DE CASTRO LANFREDI</t>
  </si>
  <si>
    <t>2024NE50017801</t>
  </si>
  <si>
    <t>24/02/2025</t>
  </si>
  <si>
    <t>23006.000531/2025-12</t>
  </si>
  <si>
    <t>154503263522025NE600020</t>
  </si>
  <si>
    <t>SOLICITACAO DE DIARIAS PARA SERVIDORES PROGRAD (DIARIA NACIONAL)</t>
  </si>
  <si>
    <t>2025NE60002014</t>
  </si>
  <si>
    <t>154503263522025NE600021</t>
  </si>
  <si>
    <t>2025NE60002102</t>
  </si>
  <si>
    <t>23006.016190/2025-99</t>
  </si>
  <si>
    <t>154503263522025NE630002</t>
  </si>
  <si>
    <t>PROPG - PROAP/CAPES - NACIONAIS PARA SERVIDORESNOTA DE CREDITO 2025NC0000321 - TRANSFERENCIA 1AAMPE</t>
  </si>
  <si>
    <t>2025NE63000214</t>
  </si>
  <si>
    <t>154503263522025NE630003</t>
  </si>
  <si>
    <t>PROPG - PROAP/CAPES - INTERNACIONAIS PARA SERVIDORESNOTA DE CREDITO 2025NC0000321 - TRANSFERENCIA 1AAMPE</t>
  </si>
  <si>
    <t>2025NE63000316</t>
  </si>
  <si>
    <t>154503263522025NE630004</t>
  </si>
  <si>
    <t>PROPG - PROAP/CAPES - NACIONAIS PARA COLABORADORESNOTA DE CREDITO 2025NC0000321 - TRANSFERENCIA 1AAMPE</t>
  </si>
  <si>
    <t>2025NE63000402</t>
  </si>
  <si>
    <t>01/08/2025</t>
  </si>
  <si>
    <t>154503263522025NE000328</t>
  </si>
  <si>
    <t>CONTRATACAO DE EMPRESA ESPECIALIZADA PARA PRESTACAO DE SERVICOS DE AGENCIAMENTO DE VIAGENS PARA VOOS REGULARES DOMESTICOS E INTERNACIONAIS, DE FORMA A ATENDER A DEMANDA DA FUNDACAO UNIVERSIDADE FEDERAL DO ABC.NOTA DE CREDITO - 2025NC000321Nº DE TRANSFERENCIA - 1AAMPE</t>
  </si>
  <si>
    <t>2025NE00032801</t>
  </si>
  <si>
    <t>11/08/2025</t>
  </si>
  <si>
    <t>23006.018362/2025-69</t>
  </si>
  <si>
    <t>154503263522025NE500081</t>
  </si>
  <si>
    <t>SOLICITACAO DE AUXILIO EVENTO - DISCENTE: TAMIRES DOS SANTOS   CCM - EVENTO : 34TH IEEE INTERNATIONAL CONFERENCE ON ROBOT AND HUMAN INTERACTIVE COMMUNICATION (RO-MAN 2025).NOTA DE CREDITO - 2025NC000321 Nº DE TRANSFERENCIA 1AAMPE</t>
  </si>
  <si>
    <t>TAMIRES DOS SANTOS</t>
  </si>
  <si>
    <t>2025NE50008104</t>
  </si>
  <si>
    <t>13/08/2025</t>
  </si>
  <si>
    <t>23006.017522/2025-52</t>
  </si>
  <si>
    <t>154503263522025NE500107</t>
  </si>
  <si>
    <t>SOLICITACAO DE AUXILIO EVENTO - DICENTE: EMILIA MORI SARTI FERNANDES - EPM - EVENTO : XVIII ENCONTRO DA ASSOCIACAO KEYNESIANA BRASILEIRA 2025</t>
  </si>
  <si>
    <t>EMILIA MORI SARTI FERNANDES</t>
  </si>
  <si>
    <t>2025NE50010704</t>
  </si>
  <si>
    <t>23006.017298/2025-07</t>
  </si>
  <si>
    <t>154503263522025NE500171</t>
  </si>
  <si>
    <t>SOLICITACAO DE AUXILIO-EVENTO -  NCG - EVENTO: XLVIII REUNIAO ANUAL DA SOCIEDADE BR DE NEUROCIENCIAS E COMPORTAMENTO   SBNECNOTA DE CREDITO - 2025NC000321 Nº DE TRANSFERENCIA 1AAMPE</t>
  </si>
  <si>
    <t>2025NE50017104</t>
  </si>
  <si>
    <t>23006.018945/2025-90</t>
  </si>
  <si>
    <t>154503263522025NE500179</t>
  </si>
  <si>
    <t>SOLICITACAO DE AUXILIO EVENTO - DISCENTE: FLAVIA MAROTO BERGAMIN - EVENTO : XIX JORNADA DISCENTE DO PPCIS - NOTA DE CREDITO - 2025NC000321 - Nº DE TRANSFERENCIA - 1AAMPE</t>
  </si>
  <si>
    <t>FLAVIA MAROTO BERGAMIN</t>
  </si>
  <si>
    <t>2025NE50017904</t>
  </si>
  <si>
    <t>23006.020774/2025-69</t>
  </si>
  <si>
    <t>154503263522025NE500222</t>
  </si>
  <si>
    <t>SOLICITACAO DE AUXILIO-EVENTO - DISCENTES DE ENE - EVENTO: INDUSCON 2025NOTA DE CREDITO - 2025NC000321 Nº DE TRANSFERENCIA 1AAMPE</t>
  </si>
  <si>
    <t>2025NE50022204</t>
  </si>
  <si>
    <t>23006.020786/2025-93</t>
  </si>
  <si>
    <t>154503263522025NE500236</t>
  </si>
  <si>
    <t>SOLICITACAO DE AUXILIO-EVENTO - DISCENTE: MARCOS LIMA ROMERO - INF - EVENTO: INDUSCON 2025</t>
  </si>
  <si>
    <t>MARCOS LIMA ROMERO</t>
  </si>
  <si>
    <t>2025NE50023604</t>
  </si>
  <si>
    <t>23006.022516/2025-17</t>
  </si>
  <si>
    <t>154503263522025NE500604</t>
  </si>
  <si>
    <t>SOLICITACAO DE AUXILIO-EVENTO - DISCENTE: DANIEL RODRIGUES BRAZ -FIL- EVENTO: XI COLOQUIO INTERNACIONAL SCHOPENHAUER.</t>
  </si>
  <si>
    <t>DANIEL RODRIGUES BRAZ</t>
  </si>
  <si>
    <t>2025NE50060404</t>
  </si>
  <si>
    <t>23006.021184/2025-53</t>
  </si>
  <si>
    <t>154503263522025NE500611</t>
  </si>
  <si>
    <t>SOLICITACAO DE AUXILIO-EVENTO - ENE - EVENTO: XLVI CILAMCEDISCENTE: MATHEUS BARROS MICELLI - CPF 450.547.778-90NOTA DE CREDITO - 2025NC000321 Nº DE TRANSFERENCIA 1AAMPE</t>
  </si>
  <si>
    <t>MATHEUS BARROS MICELLI</t>
  </si>
  <si>
    <t>2025NE50061104</t>
  </si>
  <si>
    <t>23006.022524/2025-63</t>
  </si>
  <si>
    <t>154503263522025NE500624</t>
  </si>
  <si>
    <t>SOLICITACAO DE AUXILIO-EVENTO -  EPM - PESQUISA DE CAMPO: ENTRE A PRECARIZACAO E A DIVIDA: DESAFIOS ENFRENTADOS PELAS TRABALHADORAS DO MORRO SAO BENTO   SANTOS.DISCENTE: ANA CRISTINA DE OLIVEIRA MELO - CPF 034.019.565-74NOTA DE CREDITO - 2025NC000321 Nº DE TRANSFERENCIA 1AAMPE</t>
  </si>
  <si>
    <t>ANA CRISTINA DE OLIVEIRA MELO</t>
  </si>
  <si>
    <t>2025NE50062404</t>
  </si>
  <si>
    <t>23006.022070/2025-21</t>
  </si>
  <si>
    <t>154503263522025NE500645</t>
  </si>
  <si>
    <t>SOLICITACAO PARA INSCRICAO DE EVENTO -MEC - EVENTO : 28TH INTERNATIONAL CONGRESS OF MECHANICAL ENGINEERING.DOCENTE  KARL PETER BURR - CPF 099.736.838-11NOTA DE CREDITO 2025NC000321 Nº DE TRANSFERENCIA 1AAMPE</t>
  </si>
  <si>
    <t>KARL PETER BURR</t>
  </si>
  <si>
    <t>2025NE50064501</t>
  </si>
  <si>
    <t>23006.022527/2025-05</t>
  </si>
  <si>
    <t>154503263522025NE500673</t>
  </si>
  <si>
    <t>SOLICITACAO DE AUXILIO-EVENTO - DISCENTE: FRANCISCO ANDERSON DA SILVA NASCIMENTO - CPF: 604.812.943-25 - EVD - EVENTO: XIII SIMPOSIO BRASILEIRO DE PALEONTOLOGIA DE VERTEBRADOS- NOTA DE CREDITO - 2025NC000321 Nº DE TRANSFERENCIA 1AAMPE</t>
  </si>
  <si>
    <t>FRANCISCO ANDERSON DA SILVA NASCIMENTO</t>
  </si>
  <si>
    <t>2025NE50067304</t>
  </si>
  <si>
    <t>26351</t>
  </si>
  <si>
    <t>UNIVERSIDADE FEDERAL DO RECONCAVO DA BAHIA</t>
  </si>
  <si>
    <t>23006.031393/2025-13</t>
  </si>
  <si>
    <t>154503263522025NE000590</t>
  </si>
  <si>
    <t>PAGAMENTO DE GRATIFICACAO POR ENCARGO DE CURSO OU CONCURSO (GECC) COM RECURSOS DESCENTRALIZADOS DA UNIVERSIDADE FEDERAL DO RCONCAVO BAIANO (UFRB) - SERVIDORA: LUCIANA XAVIER DE OLIVEIRA</t>
  </si>
  <si>
    <t>V0000N56CPN</t>
  </si>
  <si>
    <t>231426</t>
  </si>
  <si>
    <t>2025NE00059028</t>
  </si>
  <si>
    <t>40901</t>
  </si>
  <si>
    <t>FUNDO DE AMPARO AO TRABALHADOR - FAT</t>
  </si>
  <si>
    <t>12/12/2023</t>
  </si>
  <si>
    <t>23006.026520/2023-92</t>
  </si>
  <si>
    <t>154503263522023NE000658</t>
  </si>
  <si>
    <t>CONTRATACAO DE FUNDACAO DE APOIO PARA A GESTAO ADMINISTRATIVA E FINANCEIRA DO TERMO DE EXECUCAO DESCENTRALIZADA N° 02/2023- COORDENADOR: ANGELA TERUMI FUSHITA. PROCESSO VINCULADO N° 23006.021819/2023-51. NOTA DE CREDITO 2023NC800006 UG  380908 Nº DE TRANSFERENCIA 950538</t>
  </si>
  <si>
    <t>20Z1</t>
  </si>
  <si>
    <t>QUALIFICACAO SOCIAL E PROFISSIONAL DE TRABALHADORES - DESPESAS DIVERSAS</t>
  </si>
  <si>
    <t>25P26QUALIF</t>
  </si>
  <si>
    <t>204653</t>
  </si>
  <si>
    <t>2023NE00065865</t>
  </si>
  <si>
    <t>23/05/2024</t>
  </si>
  <si>
    <t>23006.027165/2023-79</t>
  </si>
  <si>
    <t>154503263522024NE000241</t>
  </si>
  <si>
    <t>TED - NOTA DE CREDITO 2024NC800003 - Nº DE TRANSFERENCIA 951554 - CONTRATACAO DE FUNDACAO DE APOIO PARA A GESTAO ADMINISTRATIVA E FINANCEIRA DO TERMO DE EXECUCAO DESCENTRALIZADA N° 05/2023- COORDENADOR: ACACIO SIDINEI ALMEIDA SANTOS. PROCESSO VINCULADO N° 23006.021820/2023-85.</t>
  </si>
  <si>
    <t>QUALIFICACAO PROFISSIONAL, APRENDIZAGEM E ELEVACAO DE ESCOLARIDADE DE JOVENS</t>
  </si>
  <si>
    <t>1049A000J5</t>
  </si>
  <si>
    <t>235475</t>
  </si>
  <si>
    <t>2024NE00024165</t>
  </si>
  <si>
    <t>44101</t>
  </si>
  <si>
    <t>MINIST. DO MEIO AMBIENTE E MUDANCA DO CLIMA</t>
  </si>
  <si>
    <t>29/10/2025</t>
  </si>
  <si>
    <t>23006.020143/2025-40</t>
  </si>
  <si>
    <t>154503263522025NE630029</t>
  </si>
  <si>
    <t>DESCENTRALIZACAO DE CREDITOS ORCAMENTARIOS PELO MINISTERIO DO MEIO AMBIENTE E MUDANCA CLIMATICA COM CONTRATACAO DE FUNDACAO DE APOIO. COORDENADORA: NATALIA PIRANI GHILARDI LOPES (CCNH).NOTA DE CREDITO 2025NC000015 - UG 440206</t>
  </si>
  <si>
    <t>20VY</t>
  </si>
  <si>
    <t>IMPLEMENTACAO DO PROGRAMA AGENDA AMBIENTAL NA ADMINISTRACAO PUBLICA - A3P</t>
  </si>
  <si>
    <t>20VY_05</t>
  </si>
  <si>
    <t>235998</t>
  </si>
  <si>
    <t>2025NE63002965</t>
  </si>
  <si>
    <t>17/10/2025</t>
  </si>
  <si>
    <t>154503263522025NE630026</t>
  </si>
  <si>
    <t>CELEBRACAO DE TERMO DE EXECUCAO DESCENTRALIZADA  - TED COM MINISTERIO DO DESENVOLVIMENTO AGRARIO E AGRICULTURA FAMILIAR - MDA E CONTRATACAO DE FUNDACAO DE APOIO. COORDENADOR: CLAUDIO LUIS DE CAMARGO PENTEADO - CECS - NOTA DE CREDITO 2025NC800005 - Nº DE TRANSFERENCIA 975376</t>
  </si>
  <si>
    <t>GERENCIAMENTO DO GABINETE DO MINISTRO</t>
  </si>
  <si>
    <t>250622</t>
  </si>
  <si>
    <t>2025NE63002665</t>
  </si>
  <si>
    <t>52911</t>
  </si>
  <si>
    <t>FUNDO AERONAUTICO</t>
  </si>
  <si>
    <t>23006.030681/2025-42</t>
  </si>
  <si>
    <t>154503263522025NE000565</t>
  </si>
  <si>
    <t>PAGAMENTO DE GRATIFICACAO POR ENCARGO DE CURSO OU CONCURSO (GECC) COM RECURSOS DESCENTRALIZADOS DO INSTITUTO TECNOLOGICO DE AERONAUTICA (ITA). SERVIDORES DIVERSOS.</t>
  </si>
  <si>
    <t>DESPESAS ADMINISTRATIVAS GERAIS</t>
  </si>
  <si>
    <t>1050000140</t>
  </si>
  <si>
    <t>DT063100100</t>
  </si>
  <si>
    <t>168919</t>
  </si>
  <si>
    <t>2025NE00056528</t>
  </si>
  <si>
    <t>55101</t>
  </si>
  <si>
    <t>MIN.DESENV.E ASSIT.SOCIAL,FAM.E COMBATE FOME</t>
  </si>
  <si>
    <t>23006.008915/2025-7</t>
  </si>
  <si>
    <t>154503263522025NE630009</t>
  </si>
  <si>
    <t>CELEBRACAO DE TERMO DE EXECUCAO DESCENTRALIZADA (TED) COM A SECRETARIA NACIONAL DE SEGURANCA ALIMENTAR E NUTRICIONAL/ MINISTERIO DO DESENVOLVIMENTO SOCIAL (MDS) E CONTRATACAO DE FUNDACAO DE APOIO. COORDENADORA: CAROLINA SIMOES GALVANESE (CECS)</t>
  </si>
  <si>
    <t>2798</t>
  </si>
  <si>
    <t>AQUISICAO E DISTRIBUICAO DE ALIMENTOS DA AGRICULTURA FAMILIAR PARA PROMOCAO DA SEGURANCA ALIMENTAR E NUTRICIONAL</t>
  </si>
  <si>
    <t>1001A00428</t>
  </si>
  <si>
    <t>02798D08011</t>
  </si>
  <si>
    <t>236686</t>
  </si>
  <si>
    <t>2025NE63000965</t>
  </si>
  <si>
    <t>154503263522024NE630040</t>
  </si>
  <si>
    <t>CELEBRACAO DE TED COM O MINISTERIO DAS CIDADES (MCID) E CONTRATACAO DE FUNDACAO DE APOIO - COORDENADORA: ROSANA DENALDI (CECS)</t>
  </si>
  <si>
    <t>8865</t>
  </si>
  <si>
    <t>NOVO PAC - APOIO A ASSISTENCIA TECNICA E A ELABORACAO DE PLANOS DE MITIGACAO E PREVENCAO DE RISCO DE DESASTRES</t>
  </si>
  <si>
    <t>247802</t>
  </si>
  <si>
    <t>2024NE63004065</t>
  </si>
  <si>
    <t>154503263522025NE630076</t>
  </si>
  <si>
    <t>CELEBRACAO DE TED COM O MINISTERIO DAS CIDADES (MCID) E CONTRATACAO DE FUNDACAO DE APOIO - COORDENADORA: ROSANA DENALDI (CECS). NOTA DE CREDITO 2025NC800012 - Nº DE TRANSFERENCIA 969845</t>
  </si>
  <si>
    <t>2025NE63007665</t>
  </si>
  <si>
    <t>154503263522025NE630077</t>
  </si>
  <si>
    <t>CELEBRACAO DE TED COM O MINISTERIO DAS CIDADES (MCID) E CONTRATACAO DE FUNDACAO DE APOIO - COORDENADORA: ROSANA DENALDI (CECS) - NOTA DE CREDITO 2025NC800012 - Nº DE TRANSFERENCIA 969845</t>
  </si>
  <si>
    <t>2025NE63007765</t>
  </si>
  <si>
    <t>67101</t>
  </si>
  <si>
    <t>MINISTERIO DA IGUALDADE RACIAL</t>
  </si>
  <si>
    <t>23006.002663/2025-71</t>
  </si>
  <si>
    <t>154503263522025NE630005</t>
  </si>
  <si>
    <t>CONTRATACAO DE SERVICOS DE GESTAO ADMINISTRATIVO-FINANCEIRA DO PROJETO INTITULADO -UNICATA: UNIVERSIDADE DE E PARA CATADORAS E CATADORES DE MATERIAIS RECICLAVEISNOTA DE CREDITO 2025NC800019 Nº DE TRANSFERENCIA 975111</t>
  </si>
  <si>
    <t>21HN</t>
  </si>
  <si>
    <t>FORTALECIMENTO DAS ACOES AFIRMATIVAS</t>
  </si>
  <si>
    <t>1000A003OM</t>
  </si>
  <si>
    <t>250250</t>
  </si>
  <si>
    <t>2025NE63000565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</si>
</sst>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6" formatCode="&quot;R$&quot;\ #,##0;[Red]\-&quot;R$&quot;\ #,##0"/>
    <numFmt numFmtId="8" formatCode="&quot;R$&quot;\ #,##0.00;[Red]\-&quot;R$&quot;\ #,##0.00"/>
    <numFmt numFmtId="44" formatCode="_-&quot;R$&quot;\ * #,##0.00_-;\-&quot;R$&quot;\ * #,##0.00_-;_-&quot;R$&quot;\ * &quot;-&quot;??_-;_-@_-"/>
    <numFmt numFmtId="43" formatCode="_-* #,##0.00_-;\-* #,##0.00_-;_-* &quot;-&quot;??_-;_-@_-"/>
    <numFmt numFmtId="164" formatCode="_(&quot;R$&quot;* #,##0.00_);_(&quot;R$&quot;* \(#,##0.00\);_(&quot;R$&quot;* &quot;-&quot;??_);_(@_)"/>
    <numFmt numFmtId="165" formatCode="_(* #,##0.00_);_(* \(#,##0.00\);_(* &quot;-&quot;??_);_(@_)"/>
    <numFmt numFmtId="166" formatCode="#,##0.00_);\(#,##0.00\)"/>
    <numFmt numFmtId="167" formatCode="0.0%"/>
    <numFmt numFmtId="168" formatCode="_-&quot;R$&quot;\ * #,##0.00_-;\-&quot;R$&quot;\ * #,##0.00_-;_-&quot;R$&quot;\ * &quot;-&quot;??_-;_-@"/>
    <numFmt numFmtId="169" formatCode="#,##0.00_ ;\-#,##0.00\ "/>
  </numFmts>
  <fonts count="3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sz val="10"/>
      <name val="Arial"/>
      <family val="2"/>
    </font>
    <font>
      <sz val="11"/>
      <color rgb="FF000000"/>
      <name val="Calibri"/>
      <family val="2"/>
    </font>
    <font>
      <sz val="10"/>
      <color rgb="FF000000"/>
      <name val="Arial"/>
      <family val="2"/>
    </font>
    <font>
      <sz val="11"/>
      <color rgb="FF000000"/>
      <name val="Calibri"/>
      <family val="2"/>
    </font>
    <font>
      <sz val="12"/>
      <color theme="1"/>
      <name val="Calibri"/>
      <family val="2"/>
      <scheme val="minor"/>
    </font>
    <font>
      <sz val="11"/>
      <color indexed="8"/>
      <name val="Calibri"/>
      <family val="2"/>
    </font>
    <font>
      <sz val="11"/>
      <color theme="0"/>
      <name val="Calibri"/>
      <family val="2"/>
    </font>
    <font>
      <b/>
      <sz val="14"/>
      <color theme="1"/>
      <name val="Calibri"/>
      <family val="2"/>
      <scheme val="minor"/>
    </font>
    <font>
      <b/>
      <sz val="12"/>
      <color theme="0"/>
      <name val="Calibri"/>
      <family val="2"/>
      <scheme val="minor"/>
    </font>
    <font>
      <sz val="11"/>
      <name val="Calibri"/>
      <family val="2"/>
      <scheme val="minor"/>
    </font>
    <font>
      <sz val="10"/>
      <color rgb="FF000000"/>
      <name val="Arial"/>
      <family val="2"/>
    </font>
    <font>
      <sz val="8"/>
      <name val="Calibri"/>
      <family val="2"/>
      <scheme val="minor"/>
    </font>
    <font>
      <sz val="10"/>
      <color rgb="FF000000"/>
      <name val="Arial"/>
      <family val="2"/>
    </font>
    <font>
      <sz val="24"/>
      <color theme="1"/>
      <name val="Calibri"/>
      <family val="2"/>
      <scheme val="minor"/>
    </font>
    <font>
      <sz val="12"/>
      <color theme="0"/>
      <name val="Calibri"/>
      <family val="2"/>
      <scheme val="minor"/>
    </font>
    <font>
      <i/>
      <sz val="12"/>
      <color theme="1"/>
      <name val="Calibri"/>
      <family val="2"/>
      <scheme val="minor"/>
    </font>
    <font>
      <sz val="11"/>
      <color rgb="FFFFFFFF"/>
      <name val="Calibri"/>
      <family val="2"/>
    </font>
    <font>
      <sz val="12"/>
      <color rgb="FF000000"/>
      <name val="Calibri"/>
      <family val="2"/>
    </font>
    <font>
      <b/>
      <sz val="12"/>
      <color rgb="FF000000"/>
      <name val="Calibri"/>
      <family val="2"/>
    </font>
    <font>
      <sz val="11"/>
      <color rgb="FFFFFF00"/>
      <name val="Calibri"/>
      <family val="2"/>
      <scheme val="minor"/>
    </font>
    <font>
      <sz val="8"/>
      <color theme="1"/>
      <name val="Calibri"/>
      <family val="2"/>
      <scheme val="minor"/>
    </font>
    <font>
      <sz val="10"/>
      <color rgb="FF000000"/>
      <name val="Arial"/>
      <family val="2"/>
    </font>
    <font>
      <b/>
      <sz val="12"/>
      <color rgb="FFFFFFFF"/>
      <name val="Calibri"/>
      <family val="2"/>
    </font>
    <font>
      <sz val="11"/>
      <color rgb="FFFF0000"/>
      <name val="Calibri"/>
      <family val="2"/>
      <scheme val="minor"/>
    </font>
    <font>
      <b/>
      <sz val="11"/>
      <name val="Calibri"/>
      <family val="2"/>
      <scheme val="minor"/>
    </font>
    <font>
      <b/>
      <sz val="10"/>
      <color theme="1"/>
      <name val="Calibri"/>
      <family val="2"/>
      <scheme val="minor"/>
    </font>
    <font>
      <sz val="10"/>
      <color rgb="FF000000"/>
      <name val="Arial"/>
      <family val="2"/>
    </font>
    <font>
      <b/>
      <sz val="8"/>
      <color rgb="FFFFFFFF"/>
      <name val="Calibri"/>
      <family val="2"/>
    </font>
    <font>
      <sz val="11"/>
      <name val="Calibri"/>
      <family val="2"/>
    </font>
    <font>
      <b/>
      <sz val="8"/>
      <color rgb="FF000000"/>
      <name val="Calibri"/>
      <family val="2"/>
    </font>
    <font>
      <sz val="8"/>
      <color rgb="FF000000"/>
      <name val="Calibri"/>
      <family val="2"/>
    </font>
    <font>
      <sz val="14"/>
      <color rgb="FF000000"/>
      <name val="Calibri"/>
      <family val="2"/>
    </font>
    <font>
      <sz val="10"/>
      <color rgb="FF000000"/>
      <name val="Calibri"/>
      <family val="2"/>
    </font>
  </fonts>
  <fills count="36">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3"/>
        <bgColor indexed="64"/>
      </patternFill>
    </fill>
    <fill>
      <patternFill patternType="solid">
        <fgColor theme="9" tint="0.79998168889431442"/>
        <bgColor indexed="64"/>
      </patternFill>
    </fill>
    <fill>
      <patternFill patternType="solid">
        <fgColor rgb="FF005A3C"/>
        <bgColor indexed="64"/>
      </patternFill>
    </fill>
    <fill>
      <patternFill patternType="solid">
        <fgColor theme="9"/>
        <bgColor indexed="64"/>
      </patternFill>
    </fill>
    <fill>
      <patternFill patternType="solid">
        <fgColor theme="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4" tint="-0.499984740745262"/>
        <bgColor theme="4" tint="0.39997558519241921"/>
      </patternFill>
    </fill>
    <fill>
      <patternFill patternType="solid">
        <fgColor rgb="FFDAEEF3"/>
        <bgColor indexed="64"/>
      </patternFill>
    </fill>
    <fill>
      <patternFill patternType="solid">
        <fgColor theme="0"/>
        <bgColor theme="4" tint="0.39997558519241921"/>
      </patternFill>
    </fill>
    <fill>
      <patternFill patternType="solid">
        <fgColor theme="4" tint="-0.499984740745262"/>
        <bgColor theme="4" tint="0.59999389629810485"/>
      </patternFill>
    </fill>
    <fill>
      <patternFill patternType="solid">
        <fgColor theme="0"/>
        <bgColor theme="4" tint="0.59999389629810485"/>
      </patternFill>
    </fill>
    <fill>
      <patternFill patternType="solid">
        <fgColor rgb="FF365F91"/>
        <bgColor indexed="64"/>
      </patternFill>
    </fill>
    <fill>
      <patternFill patternType="solid">
        <fgColor rgb="FF1F497D"/>
        <bgColor indexed="64"/>
      </patternFill>
    </fill>
    <fill>
      <patternFill patternType="solid">
        <fgColor rgb="FFFFFFFF"/>
        <bgColor rgb="FFFFFFFF"/>
      </patternFill>
    </fill>
    <fill>
      <patternFill patternType="solid">
        <fgColor rgb="FFFFFF00"/>
        <bgColor rgb="FFFFFFFF"/>
      </patternFill>
    </fill>
    <fill>
      <patternFill patternType="solid">
        <fgColor rgb="FF002060"/>
        <bgColor indexed="64"/>
      </patternFill>
    </fill>
    <fill>
      <patternFill patternType="solid">
        <fgColor theme="8" tint="-0.249977111117893"/>
        <bgColor indexed="64"/>
      </patternFill>
    </fill>
    <fill>
      <patternFill patternType="solid">
        <fgColor theme="9" tint="-0.499984740745262"/>
        <bgColor indexed="64"/>
      </patternFill>
    </fill>
    <fill>
      <patternFill patternType="solid">
        <fgColor rgb="FF005A3C"/>
        <bgColor rgb="FF005A3C"/>
      </patternFill>
    </fill>
    <fill>
      <patternFill patternType="solid">
        <fgColor rgb="FFC1D5C9"/>
        <bgColor rgb="FFC1D5C9"/>
      </patternFill>
    </fill>
    <fill>
      <patternFill patternType="solid">
        <fgColor theme="0"/>
        <bgColor theme="0"/>
      </patternFill>
    </fill>
  </fills>
  <borders count="35">
    <border>
      <left/>
      <right/>
      <top/>
      <bottom/>
      <diagonal/>
    </border>
    <border>
      <left/>
      <right/>
      <top/>
      <bottom style="dashDot">
        <color auto="1"/>
      </bottom>
      <diagonal/>
    </border>
    <border>
      <left/>
      <right/>
      <top style="dashDot">
        <color theme="0"/>
      </top>
      <bottom style="dashDot">
        <color theme="0"/>
      </bottom>
      <diagonal/>
    </border>
    <border>
      <left/>
      <right/>
      <top style="dashDot">
        <color auto="1"/>
      </top>
      <bottom style="dashDot">
        <color auto="1"/>
      </bottom>
      <diagonal/>
    </border>
    <border>
      <left/>
      <right/>
      <top style="dashDot">
        <color auto="1"/>
      </top>
      <bottom/>
      <diagonal/>
    </border>
    <border>
      <left style="hair">
        <color rgb="FF005A3C"/>
      </left>
      <right style="hair">
        <color rgb="FF005A3C"/>
      </right>
      <top style="hair">
        <color rgb="FF005A3C"/>
      </top>
      <bottom style="hair">
        <color rgb="FF005A3C"/>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top/>
      <bottom style="medium">
        <color auto="1"/>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bottom/>
      <diagonal/>
    </border>
    <border>
      <left style="hair">
        <color auto="1"/>
      </left>
      <right style="hair">
        <color auto="1"/>
      </right>
      <top style="hair">
        <color auto="1"/>
      </top>
      <bottom/>
      <diagonal/>
    </border>
    <border>
      <left style="thin">
        <color indexed="64"/>
      </left>
      <right style="thin">
        <color indexed="64"/>
      </right>
      <top style="thin">
        <color indexed="64"/>
      </top>
      <bottom style="thin">
        <color indexed="64"/>
      </bottom>
      <diagonal/>
    </border>
    <border>
      <left style="hair">
        <color auto="1"/>
      </left>
      <right/>
      <top style="hair">
        <color auto="1"/>
      </top>
      <bottom style="thin">
        <color indexed="64"/>
      </bottom>
      <diagonal/>
    </border>
    <border>
      <left/>
      <right/>
      <top style="hair">
        <color auto="1"/>
      </top>
      <bottom style="thin">
        <color indexed="64"/>
      </bottom>
      <diagonal/>
    </border>
    <border>
      <left/>
      <right style="hair">
        <color auto="1"/>
      </right>
      <top style="hair">
        <color auto="1"/>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theme="0"/>
      </right>
      <top/>
      <bottom/>
      <diagonal/>
    </border>
    <border>
      <left style="thin">
        <color theme="0"/>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5A3C"/>
      </left>
      <right style="hair">
        <color rgb="FF005A3C"/>
      </right>
      <top style="hair">
        <color rgb="FF005A3C"/>
      </top>
      <bottom style="hair">
        <color rgb="FF005A3C"/>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auto="1"/>
      </left>
      <right/>
      <top style="hair">
        <color auto="1"/>
      </top>
      <bottom style="hair">
        <color auto="1"/>
      </bottom>
      <diagonal/>
    </border>
    <border>
      <left/>
      <right style="hair">
        <color auto="1"/>
      </right>
      <top style="hair">
        <color auto="1"/>
      </top>
      <bottom style="medium">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47">
    <xf numFmtId="0" fontId="0" fillId="0" borderId="0"/>
    <xf numFmtId="44" fontId="1" fillId="0" borderId="0" applyFont="0" applyFill="0" applyBorder="0" applyAlignment="0" applyProtection="0"/>
    <xf numFmtId="9" fontId="1" fillId="0" borderId="0" applyFont="0" applyFill="0" applyBorder="0" applyAlignment="0" applyProtection="0"/>
    <xf numFmtId="44" fontId="6" fillId="0" borderId="0"/>
    <xf numFmtId="44" fontId="6" fillId="0" borderId="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164" fontId="6" fillId="0" borderId="0" applyBorder="0" applyAlignment="0" applyProtection="0"/>
    <xf numFmtId="44" fontId="7" fillId="0" borderId="0" applyFont="0" applyFill="0" applyBorder="0" applyAlignment="0" applyProtection="0"/>
    <xf numFmtId="0" fontId="7" fillId="0" borderId="0"/>
    <xf numFmtId="0" fontId="8" fillId="0" borderId="0"/>
    <xf numFmtId="0" fontId="9" fillId="0" borderId="0"/>
    <xf numFmtId="0" fontId="1" fillId="0" borderId="0"/>
    <xf numFmtId="0" fontId="6" fillId="0" borderId="0"/>
    <xf numFmtId="0" fontId="7" fillId="0" borderId="0"/>
    <xf numFmtId="0" fontId="6" fillId="0" borderId="0"/>
    <xf numFmtId="0" fontId="1" fillId="0" borderId="0"/>
    <xf numFmtId="0" fontId="6" fillId="0" borderId="0"/>
    <xf numFmtId="0" fontId="6" fillId="0" borderId="0"/>
    <xf numFmtId="0" fontId="6" fillId="0" borderId="0"/>
    <xf numFmtId="0" fontId="1" fillId="0" borderId="0"/>
    <xf numFmtId="0" fontId="10"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165" fontId="6" fillId="0" borderId="0" applyFont="0" applyFill="0" applyBorder="0" applyAlignment="0" applyProtection="0"/>
    <xf numFmtId="43" fontId="11" fillId="0" borderId="0" applyFont="0" applyFill="0" applyBorder="0" applyAlignment="0" applyProtection="0"/>
    <xf numFmtId="0" fontId="16" fillId="0" borderId="0"/>
    <xf numFmtId="0" fontId="1" fillId="0" borderId="0"/>
    <xf numFmtId="0" fontId="1" fillId="0" borderId="0"/>
    <xf numFmtId="0" fontId="18" fillId="0" borderId="0"/>
    <xf numFmtId="0" fontId="1" fillId="0" borderId="0"/>
    <xf numFmtId="44" fontId="7"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0" fontId="7" fillId="0" borderId="0"/>
    <xf numFmtId="44" fontId="7"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7" fillId="0" borderId="0"/>
    <xf numFmtId="44" fontId="1" fillId="0" borderId="0" applyFont="0" applyFill="0" applyBorder="0" applyAlignment="0" applyProtection="0"/>
    <xf numFmtId="0" fontId="32" fillId="0" borderId="0"/>
  </cellStyleXfs>
  <cellXfs count="212">
    <xf numFmtId="0" fontId="0" fillId="0" borderId="0" xfId="0"/>
    <xf numFmtId="0" fontId="2" fillId="2" borderId="0" xfId="0" applyFont="1" applyFill="1" applyAlignment="1">
      <alignment horizontal="center" vertical="center" wrapText="1"/>
    </xf>
    <xf numFmtId="0" fontId="2" fillId="2" borderId="0" xfId="0" applyFont="1" applyFill="1" applyAlignment="1">
      <alignment vertical="center" wrapText="1"/>
    </xf>
    <xf numFmtId="0" fontId="0" fillId="0" borderId="1" xfId="0" applyBorder="1"/>
    <xf numFmtId="0" fontId="0" fillId="0" borderId="3" xfId="0" applyBorder="1"/>
    <xf numFmtId="0" fontId="0" fillId="0" borderId="3" xfId="0" applyBorder="1" applyAlignment="1">
      <alignment vertical="center"/>
    </xf>
    <xf numFmtId="43" fontId="0" fillId="0" borderId="0" xfId="0" applyNumberFormat="1"/>
    <xf numFmtId="0" fontId="0" fillId="0" borderId="3" xfId="0" applyBorder="1" applyAlignment="1">
      <alignment wrapText="1"/>
    </xf>
    <xf numFmtId="166" fontId="0" fillId="0" borderId="0" xfId="0" applyNumberFormat="1"/>
    <xf numFmtId="49" fontId="0" fillId="0" borderId="0" xfId="0" applyNumberFormat="1" applyAlignment="1">
      <alignment horizontal="center" vertical="center"/>
    </xf>
    <xf numFmtId="0" fontId="0" fillId="0" borderId="0" xfId="0" applyAlignment="1">
      <alignment horizontal="center" vertical="center"/>
    </xf>
    <xf numFmtId="0" fontId="12" fillId="9" borderId="5" xfId="0" applyFont="1" applyFill="1" applyBorder="1" applyAlignment="1">
      <alignment horizontal="left"/>
    </xf>
    <xf numFmtId="49" fontId="0" fillId="0" borderId="0" xfId="0" applyNumberFormat="1" applyAlignment="1">
      <alignment horizontal="center"/>
    </xf>
    <xf numFmtId="0" fontId="0" fillId="0" borderId="0" xfId="0" applyAlignment="1">
      <alignment horizontal="center"/>
    </xf>
    <xf numFmtId="0" fontId="0" fillId="3" borderId="0" xfId="0" applyFill="1"/>
    <xf numFmtId="0" fontId="4" fillId="2" borderId="0" xfId="0" applyFont="1" applyFill="1"/>
    <xf numFmtId="49" fontId="0" fillId="0" borderId="0" xfId="0" quotePrefix="1" applyNumberFormat="1" applyAlignment="1">
      <alignment horizontal="center" vertical="center"/>
    </xf>
    <xf numFmtId="49" fontId="0" fillId="0" borderId="0" xfId="0" quotePrefix="1" applyNumberFormat="1" applyAlignment="1">
      <alignment horizontal="center"/>
    </xf>
    <xf numFmtId="0" fontId="0" fillId="0" borderId="0" xfId="0" quotePrefix="1"/>
    <xf numFmtId="0" fontId="13" fillId="10" borderId="0" xfId="0" applyFont="1" applyFill="1"/>
    <xf numFmtId="44" fontId="2" fillId="2" borderId="0" xfId="1" applyFont="1" applyFill="1"/>
    <xf numFmtId="0" fontId="2" fillId="2" borderId="0" xfId="0" applyFont="1" applyFill="1" applyAlignment="1">
      <alignment vertical="center"/>
    </xf>
    <xf numFmtId="0" fontId="15" fillId="15" borderId="6" xfId="0" applyFont="1" applyFill="1" applyBorder="1" applyAlignment="1">
      <alignment horizontal="center" vertical="center" wrapText="1"/>
    </xf>
    <xf numFmtId="0" fontId="15" fillId="14" borderId="6" xfId="0" applyFont="1" applyFill="1" applyBorder="1" applyAlignment="1">
      <alignment horizontal="center" vertical="center" wrapText="1"/>
    </xf>
    <xf numFmtId="0" fontId="15" fillId="14" borderId="7" xfId="0" applyFont="1" applyFill="1" applyBorder="1" applyAlignment="1">
      <alignment horizontal="center" vertical="center"/>
    </xf>
    <xf numFmtId="0" fontId="15" fillId="14" borderId="8" xfId="0" applyFont="1" applyFill="1" applyBorder="1" applyAlignment="1">
      <alignment horizontal="center" vertical="center" wrapText="1"/>
    </xf>
    <xf numFmtId="166" fontId="4" fillId="2" borderId="0" xfId="0" applyNumberFormat="1" applyFont="1" applyFill="1"/>
    <xf numFmtId="0" fontId="14" fillId="2" borderId="0" xfId="0" applyFont="1" applyFill="1" applyAlignment="1">
      <alignment horizontal="center" vertical="center" wrapText="1"/>
    </xf>
    <xf numFmtId="16" fontId="0" fillId="0" borderId="0" xfId="0" applyNumberFormat="1"/>
    <xf numFmtId="0" fontId="0" fillId="18" borderId="0" xfId="0" applyFill="1"/>
    <xf numFmtId="44" fontId="0" fillId="18" borderId="0" xfId="1" applyFont="1" applyFill="1"/>
    <xf numFmtId="0" fontId="16" fillId="0" borderId="0" xfId="29"/>
    <xf numFmtId="44" fontId="0" fillId="0" borderId="0" xfId="1" applyFont="1"/>
    <xf numFmtId="167" fontId="0" fillId="0" borderId="0" xfId="2" applyNumberFormat="1" applyFont="1"/>
    <xf numFmtId="0" fontId="5" fillId="10" borderId="0" xfId="0" applyFont="1" applyFill="1" applyAlignment="1">
      <alignment horizontal="center" wrapText="1"/>
    </xf>
    <xf numFmtId="0" fontId="5" fillId="10" borderId="0" xfId="0" applyFont="1" applyFill="1" applyAlignment="1">
      <alignment wrapText="1"/>
    </xf>
    <xf numFmtId="0" fontId="3" fillId="10" borderId="0" xfId="0" applyFont="1" applyFill="1" applyAlignment="1">
      <alignment wrapText="1"/>
    </xf>
    <xf numFmtId="44" fontId="0" fillId="0" borderId="10" xfId="1" applyFont="1" applyBorder="1"/>
    <xf numFmtId="0" fontId="0" fillId="0" borderId="10" xfId="0" applyBorder="1" applyAlignment="1">
      <alignment horizontal="center"/>
    </xf>
    <xf numFmtId="9" fontId="0" fillId="0" borderId="10" xfId="0" applyNumberFormat="1" applyBorder="1" applyAlignment="1">
      <alignment horizontal="center"/>
    </xf>
    <xf numFmtId="44" fontId="0" fillId="0" borderId="10" xfId="1" applyFont="1" applyBorder="1" applyAlignment="1">
      <alignment horizontal="center"/>
    </xf>
    <xf numFmtId="44" fontId="0" fillId="0" borderId="0" xfId="1" applyFont="1" applyBorder="1"/>
    <xf numFmtId="0" fontId="0" fillId="0" borderId="0" xfId="0" applyAlignment="1">
      <alignment horizontal="left"/>
    </xf>
    <xf numFmtId="44" fontId="3" fillId="0" borderId="0" xfId="1" applyFont="1" applyFill="1" applyBorder="1"/>
    <xf numFmtId="0" fontId="3" fillId="0" borderId="0" xfId="0" applyFont="1" applyAlignment="1">
      <alignment horizontal="center"/>
    </xf>
    <xf numFmtId="44" fontId="0" fillId="0" borderId="0" xfId="0" applyNumberFormat="1"/>
    <xf numFmtId="44" fontId="14" fillId="9" borderId="10" xfId="1" applyFont="1" applyFill="1" applyBorder="1" applyAlignment="1">
      <alignment horizontal="center" vertical="center" wrapText="1"/>
    </xf>
    <xf numFmtId="44" fontId="14" fillId="9" borderId="10" xfId="1" applyFont="1" applyFill="1" applyBorder="1" applyAlignment="1">
      <alignment horizontal="center" vertical="center"/>
    </xf>
    <xf numFmtId="44" fontId="14" fillId="9" borderId="13" xfId="1" applyFont="1" applyFill="1" applyBorder="1" applyAlignment="1">
      <alignment horizontal="center" vertical="center"/>
    </xf>
    <xf numFmtId="0" fontId="14" fillId="9" borderId="13" xfId="0" applyFont="1" applyFill="1" applyBorder="1" applyAlignment="1">
      <alignment horizontal="center" vertical="center" wrapText="1"/>
    </xf>
    <xf numFmtId="0" fontId="4" fillId="2" borderId="3" xfId="0" applyFont="1" applyFill="1" applyBorder="1" applyAlignment="1">
      <alignment wrapText="1"/>
    </xf>
    <xf numFmtId="0" fontId="14" fillId="11" borderId="0" xfId="0" applyFont="1" applyFill="1" applyAlignment="1">
      <alignment vertical="center" wrapText="1"/>
    </xf>
    <xf numFmtId="0" fontId="14" fillId="7" borderId="0" xfId="0" applyFont="1" applyFill="1" applyAlignment="1">
      <alignment vertical="center" wrapText="1"/>
    </xf>
    <xf numFmtId="0" fontId="0" fillId="0" borderId="0" xfId="0" applyAlignment="1">
      <alignment vertical="center" wrapText="1"/>
    </xf>
    <xf numFmtId="0" fontId="14" fillId="11" borderId="0" xfId="0" applyFont="1" applyFill="1" applyAlignment="1">
      <alignment vertical="top" wrapText="1"/>
    </xf>
    <xf numFmtId="0" fontId="14" fillId="7" borderId="0" xfId="0" applyFont="1" applyFill="1" applyAlignment="1">
      <alignment vertical="top" wrapText="1"/>
    </xf>
    <xf numFmtId="0" fontId="0" fillId="0" borderId="0" xfId="0" applyAlignment="1">
      <alignment vertical="top" wrapText="1"/>
    </xf>
    <xf numFmtId="0" fontId="0" fillId="0" borderId="14" xfId="0" applyBorder="1"/>
    <xf numFmtId="0" fontId="0" fillId="0" borderId="14" xfId="0" applyBorder="1" applyAlignment="1">
      <alignment horizontal="center"/>
    </xf>
    <xf numFmtId="4" fontId="0" fillId="0" borderId="0" xfId="0" applyNumberFormat="1"/>
    <xf numFmtId="4" fontId="0" fillId="0" borderId="14" xfId="0" applyNumberFormat="1" applyBorder="1"/>
    <xf numFmtId="14" fontId="0" fillId="0" borderId="14" xfId="0" applyNumberFormat="1" applyBorder="1"/>
    <xf numFmtId="4" fontId="0" fillId="0" borderId="14" xfId="0" applyNumberFormat="1" applyBorder="1" applyAlignment="1">
      <alignment horizontal="center"/>
    </xf>
    <xf numFmtId="49" fontId="0" fillId="0" borderId="0" xfId="0" applyNumberFormat="1"/>
    <xf numFmtId="0" fontId="0" fillId="0" borderId="0" xfId="0" applyAlignment="1">
      <alignment horizontal="right"/>
    </xf>
    <xf numFmtId="4" fontId="0" fillId="0" borderId="18" xfId="0" applyNumberFormat="1" applyBorder="1"/>
    <xf numFmtId="0" fontId="5" fillId="20" borderId="0" xfId="33" applyFont="1" applyFill="1" applyAlignment="1">
      <alignment wrapText="1"/>
    </xf>
    <xf numFmtId="0" fontId="1" fillId="20" borderId="0" xfId="33" applyFill="1"/>
    <xf numFmtId="0" fontId="7" fillId="22" borderId="19" xfId="0" applyFont="1" applyFill="1" applyBorder="1" applyAlignment="1">
      <alignment horizontal="left" vertical="center" wrapText="1"/>
    </xf>
    <xf numFmtId="6" fontId="7" fillId="22" borderId="20" xfId="0" applyNumberFormat="1" applyFont="1" applyFill="1" applyBorder="1" applyAlignment="1">
      <alignment horizontal="left" vertical="center"/>
    </xf>
    <xf numFmtId="0" fontId="22" fillId="26" borderId="19" xfId="0" applyFont="1" applyFill="1" applyBorder="1" applyAlignment="1">
      <alignment horizontal="left" vertical="center" wrapText="1"/>
    </xf>
    <xf numFmtId="6" fontId="22" fillId="26" borderId="20" xfId="0" applyNumberFormat="1" applyFont="1" applyFill="1" applyBorder="1" applyAlignment="1">
      <alignment horizontal="left" vertical="center"/>
    </xf>
    <xf numFmtId="0" fontId="7" fillId="0" borderId="19" xfId="0" applyFont="1" applyBorder="1" applyAlignment="1">
      <alignment horizontal="left" vertical="center" wrapText="1"/>
    </xf>
    <xf numFmtId="6" fontId="7" fillId="0" borderId="20" xfId="0" applyNumberFormat="1" applyFont="1" applyBorder="1" applyAlignment="1">
      <alignment horizontal="left" vertical="center"/>
    </xf>
    <xf numFmtId="10" fontId="0" fillId="0" borderId="0" xfId="0" applyNumberFormat="1"/>
    <xf numFmtId="6" fontId="7" fillId="22" borderId="20" xfId="0" applyNumberFormat="1" applyFont="1" applyFill="1" applyBorder="1" applyAlignment="1">
      <alignment horizontal="center" vertical="center"/>
    </xf>
    <xf numFmtId="6" fontId="22" fillId="26" borderId="20" xfId="0" applyNumberFormat="1" applyFont="1" applyFill="1" applyBorder="1" applyAlignment="1">
      <alignment horizontal="center" vertical="center"/>
    </xf>
    <xf numFmtId="6" fontId="7" fillId="0" borderId="20" xfId="0" applyNumberFormat="1" applyFont="1" applyBorder="1" applyAlignment="1">
      <alignment horizontal="center" vertical="center"/>
    </xf>
    <xf numFmtId="0" fontId="0" fillId="2" borderId="0" xfId="0" applyFill="1" applyAlignment="1">
      <alignment wrapText="1"/>
    </xf>
    <xf numFmtId="0" fontId="0" fillId="0" borderId="21" xfId="0" applyBorder="1" applyAlignment="1">
      <alignment wrapText="1"/>
    </xf>
    <xf numFmtId="43" fontId="0" fillId="4" borderId="1" xfId="0" applyNumberFormat="1" applyFill="1" applyBorder="1"/>
    <xf numFmtId="43" fontId="0" fillId="4" borderId="3" xfId="0" applyNumberFormat="1" applyFill="1" applyBorder="1"/>
    <xf numFmtId="10" fontId="20" fillId="21" borderId="14" xfId="2" applyNumberFormat="1" applyFont="1" applyFill="1" applyBorder="1" applyAlignment="1">
      <alignment vertical="center"/>
    </xf>
    <xf numFmtId="10" fontId="21" fillId="23" borderId="14" xfId="2" applyNumberFormat="1" applyFont="1" applyFill="1" applyBorder="1" applyAlignment="1">
      <alignment vertical="center"/>
    </xf>
    <xf numFmtId="10" fontId="20" fillId="24" borderId="14" xfId="2" applyNumberFormat="1" applyFont="1" applyFill="1" applyBorder="1" applyAlignment="1">
      <alignment vertical="center"/>
    </xf>
    <xf numFmtId="10" fontId="21" fillId="25" borderId="14" xfId="2" applyNumberFormat="1" applyFont="1" applyFill="1" applyBorder="1" applyAlignment="1">
      <alignment vertical="center"/>
    </xf>
    <xf numFmtId="10" fontId="14" fillId="24" borderId="14" xfId="2" applyNumberFormat="1" applyFont="1" applyFill="1" applyBorder="1" applyAlignment="1">
      <alignment vertical="center"/>
    </xf>
    <xf numFmtId="10" fontId="14" fillId="21" borderId="14" xfId="2" applyNumberFormat="1" applyFont="1" applyFill="1" applyBorder="1" applyAlignment="1">
      <alignment vertical="center"/>
    </xf>
    <xf numFmtId="10" fontId="5" fillId="23" borderId="14" xfId="2" applyNumberFormat="1" applyFont="1" applyFill="1" applyBorder="1" applyAlignment="1">
      <alignment vertical="center"/>
    </xf>
    <xf numFmtId="0" fontId="26" fillId="0" borderId="0" xfId="0" applyFont="1"/>
    <xf numFmtId="0" fontId="0" fillId="0" borderId="3" xfId="0" applyBorder="1" applyAlignment="1">
      <alignment horizontal="center" vertical="center"/>
    </xf>
    <xf numFmtId="0" fontId="23" fillId="28" borderId="26" xfId="10" applyFont="1" applyFill="1" applyBorder="1" applyAlignment="1">
      <alignment horizontal="left" vertical="center"/>
    </xf>
    <xf numFmtId="0" fontId="23" fillId="28" borderId="5" xfId="10" applyFont="1" applyFill="1" applyBorder="1" applyAlignment="1">
      <alignment horizontal="left" vertical="center" wrapText="1"/>
    </xf>
    <xf numFmtId="0" fontId="0" fillId="0" borderId="3" xfId="0" applyBorder="1" applyAlignment="1">
      <alignment horizontal="center"/>
    </xf>
    <xf numFmtId="0" fontId="25" fillId="3" borderId="0" xfId="0" applyFont="1" applyFill="1"/>
    <xf numFmtId="0" fontId="0" fillId="0" borderId="1" xfId="0" applyBorder="1" applyAlignment="1">
      <alignment horizontal="center"/>
    </xf>
    <xf numFmtId="0" fontId="24" fillId="28" borderId="5" xfId="10" applyFont="1" applyFill="1" applyBorder="1" applyAlignment="1">
      <alignment horizontal="center" vertical="center"/>
    </xf>
    <xf numFmtId="0" fontId="24" fillId="29" borderId="5" xfId="10" applyFont="1" applyFill="1" applyBorder="1" applyAlignment="1">
      <alignment horizontal="center" vertical="center"/>
    </xf>
    <xf numFmtId="44" fontId="0" fillId="0" borderId="10" xfId="43" applyFont="1" applyBorder="1"/>
    <xf numFmtId="8" fontId="0" fillId="0" borderId="10" xfId="1" applyNumberFormat="1" applyFont="1" applyBorder="1"/>
    <xf numFmtId="8" fontId="0" fillId="0" borderId="10" xfId="1" applyNumberFormat="1" applyFont="1" applyBorder="1" applyAlignment="1">
      <alignment horizontal="right"/>
    </xf>
    <xf numFmtId="0" fontId="27" fillId="0" borderId="0" xfId="44"/>
    <xf numFmtId="0" fontId="14" fillId="7" borderId="0" xfId="0" applyFont="1" applyFill="1" applyAlignment="1">
      <alignment horizontal="center" vertical="center" wrapText="1"/>
    </xf>
    <xf numFmtId="44" fontId="27" fillId="0" borderId="0" xfId="1" applyFont="1"/>
    <xf numFmtId="44" fontId="3" fillId="0" borderId="0" xfId="1" applyFont="1"/>
    <xf numFmtId="0" fontId="28" fillId="27" borderId="19" xfId="0" applyFont="1" applyFill="1" applyBorder="1" applyAlignment="1">
      <alignment horizontal="left" vertical="center" wrapText="1"/>
    </xf>
    <xf numFmtId="6" fontId="28" fillId="27" borderId="20" xfId="0" applyNumberFormat="1" applyFont="1" applyFill="1" applyBorder="1" applyAlignment="1">
      <alignment horizontal="left" vertical="center"/>
    </xf>
    <xf numFmtId="0" fontId="5" fillId="19" borderId="6" xfId="0" applyFont="1" applyFill="1" applyBorder="1" applyAlignment="1">
      <alignment vertical="center" wrapText="1"/>
    </xf>
    <xf numFmtId="0" fontId="5" fillId="20" borderId="0" xfId="33" applyFont="1" applyFill="1" applyAlignment="1">
      <alignment horizontal="center" vertical="center" wrapText="1"/>
    </xf>
    <xf numFmtId="0" fontId="3" fillId="19" borderId="6" xfId="0" applyFont="1" applyFill="1" applyBorder="1" applyAlignment="1">
      <alignment vertical="center" wrapText="1"/>
    </xf>
    <xf numFmtId="0" fontId="4" fillId="31" borderId="0" xfId="0" applyFont="1" applyFill="1"/>
    <xf numFmtId="44" fontId="4" fillId="31" borderId="0" xfId="45" applyFont="1" applyFill="1"/>
    <xf numFmtId="0" fontId="2" fillId="30" borderId="0" xfId="0" applyFont="1" applyFill="1"/>
    <xf numFmtId="44" fontId="2" fillId="30" borderId="0" xfId="45" applyFont="1" applyFill="1"/>
    <xf numFmtId="167" fontId="2" fillId="30" borderId="0" xfId="2" applyNumberFormat="1" applyFont="1" applyFill="1"/>
    <xf numFmtId="167" fontId="4" fillId="31" borderId="0" xfId="2" applyNumberFormat="1" applyFont="1" applyFill="1"/>
    <xf numFmtId="0" fontId="2" fillId="32" borderId="0" xfId="0" applyFont="1" applyFill="1"/>
    <xf numFmtId="0" fontId="2" fillId="32" borderId="0" xfId="0" applyFont="1" applyFill="1" applyAlignment="1">
      <alignment horizontal="center"/>
    </xf>
    <xf numFmtId="44" fontId="4" fillId="32" borderId="0" xfId="45" applyFont="1" applyFill="1"/>
    <xf numFmtId="167" fontId="2" fillId="32" borderId="0" xfId="2" applyNumberFormat="1" applyFont="1" applyFill="1"/>
    <xf numFmtId="0" fontId="2" fillId="2" borderId="22" xfId="0" applyFont="1" applyFill="1" applyBorder="1" applyAlignment="1">
      <alignment horizontal="left" vertical="center" wrapText="1"/>
    </xf>
    <xf numFmtId="3" fontId="0" fillId="0" borderId="14" xfId="0" applyNumberFormat="1" applyBorder="1" applyAlignment="1">
      <alignment wrapText="1"/>
    </xf>
    <xf numFmtId="3" fontId="0" fillId="3" borderId="14" xfId="0" applyNumberFormat="1" applyFill="1" applyBorder="1" applyAlignment="1">
      <alignment wrapText="1"/>
    </xf>
    <xf numFmtId="3" fontId="0" fillId="0" borderId="14" xfId="0" applyNumberFormat="1" applyBorder="1"/>
    <xf numFmtId="44" fontId="0" fillId="0" borderId="14" xfId="0" applyNumberFormat="1" applyBorder="1"/>
    <xf numFmtId="0" fontId="0" fillId="3" borderId="3" xfId="0" applyFill="1" applyBorder="1"/>
    <xf numFmtId="3" fontId="0" fillId="0" borderId="0" xfId="0" applyNumberFormat="1"/>
    <xf numFmtId="3" fontId="0" fillId="0" borderId="0" xfId="0" applyNumberFormat="1" applyAlignment="1">
      <alignment horizontal="right"/>
    </xf>
    <xf numFmtId="44" fontId="0" fillId="16" borderId="3" xfId="1" applyFont="1" applyFill="1" applyBorder="1"/>
    <xf numFmtId="44" fontId="2" fillId="2" borderId="3" xfId="1" applyFont="1" applyFill="1" applyBorder="1"/>
    <xf numFmtId="44" fontId="0" fillId="12" borderId="3" xfId="1" applyFont="1" applyFill="1" applyBorder="1"/>
    <xf numFmtId="44" fontId="0" fillId="13" borderId="3" xfId="1" applyFont="1" applyFill="1" applyBorder="1"/>
    <xf numFmtId="44" fontId="3" fillId="17" borderId="3" xfId="1" applyFont="1" applyFill="1" applyBorder="1"/>
    <xf numFmtId="44" fontId="0" fillId="8" borderId="3" xfId="1" applyFont="1" applyFill="1" applyBorder="1"/>
    <xf numFmtId="44" fontId="0" fillId="3" borderId="3" xfId="1" applyFont="1" applyFill="1" applyBorder="1"/>
    <xf numFmtId="44" fontId="2" fillId="2" borderId="2" xfId="1" applyFont="1" applyFill="1" applyBorder="1"/>
    <xf numFmtId="44" fontId="0" fillId="5" borderId="3" xfId="1" applyFont="1" applyFill="1" applyBorder="1"/>
    <xf numFmtId="44" fontId="0" fillId="6" borderId="3" xfId="1" applyFont="1" applyFill="1" applyBorder="1"/>
    <xf numFmtId="0" fontId="29" fillId="0" borderId="10" xfId="0" applyFont="1" applyBorder="1" applyAlignment="1">
      <alignment horizontal="center"/>
    </xf>
    <xf numFmtId="9" fontId="29" fillId="0" borderId="10" xfId="0" applyNumberFormat="1" applyFont="1" applyBorder="1" applyAlignment="1">
      <alignment horizontal="center"/>
    </xf>
    <xf numFmtId="44" fontId="29" fillId="0" borderId="10" xfId="1" applyFont="1" applyBorder="1"/>
    <xf numFmtId="0" fontId="0" fillId="0" borderId="0" xfId="0" applyAlignment="1">
      <alignment wrapText="1"/>
    </xf>
    <xf numFmtId="8" fontId="29" fillId="0" borderId="10" xfId="1" applyNumberFormat="1" applyFont="1" applyBorder="1"/>
    <xf numFmtId="44" fontId="29" fillId="0" borderId="10" xfId="43" applyFont="1" applyBorder="1"/>
    <xf numFmtId="8" fontId="0" fillId="18" borderId="0" xfId="1" applyNumberFormat="1" applyFont="1" applyFill="1"/>
    <xf numFmtId="8" fontId="0" fillId="0" borderId="10" xfId="1" applyNumberFormat="1" applyFont="1" applyBorder="1" applyAlignment="1">
      <alignment horizontal="center"/>
    </xf>
    <xf numFmtId="44" fontId="29" fillId="0" borderId="10" xfId="1" applyFont="1" applyBorder="1" applyAlignment="1">
      <alignment horizontal="center"/>
    </xf>
    <xf numFmtId="0" fontId="0" fillId="0" borderId="30" xfId="0" applyBorder="1" applyAlignment="1">
      <alignment horizontal="center"/>
    </xf>
    <xf numFmtId="0" fontId="29" fillId="0" borderId="30" xfId="0" applyFont="1" applyBorder="1" applyAlignment="1">
      <alignment horizontal="center"/>
    </xf>
    <xf numFmtId="0" fontId="0" fillId="0" borderId="31" xfId="0" applyBorder="1" applyAlignment="1">
      <alignment horizontal="center"/>
    </xf>
    <xf numFmtId="9" fontId="0" fillId="0" borderId="13" xfId="0" applyNumberFormat="1" applyBorder="1" applyAlignment="1">
      <alignment horizontal="center"/>
    </xf>
    <xf numFmtId="44" fontId="3" fillId="0" borderId="24" xfId="1" applyFont="1" applyFill="1" applyBorder="1"/>
    <xf numFmtId="0" fontId="1" fillId="0" borderId="0" xfId="13"/>
    <xf numFmtId="0" fontId="32" fillId="3" borderId="0" xfId="46" applyFill="1"/>
    <xf numFmtId="0" fontId="32" fillId="0" borderId="0" xfId="46"/>
    <xf numFmtId="44" fontId="0" fillId="0" borderId="0" xfId="5" applyFont="1"/>
    <xf numFmtId="44" fontId="32" fillId="3" borderId="0" xfId="5" applyFont="1" applyFill="1"/>
    <xf numFmtId="44" fontId="32" fillId="0" borderId="0" xfId="5" applyFont="1"/>
    <xf numFmtId="0" fontId="14" fillId="9" borderId="13" xfId="0" applyFont="1" applyFill="1" applyBorder="1" applyAlignment="1">
      <alignment horizontal="center" vertical="center"/>
    </xf>
    <xf numFmtId="0" fontId="2" fillId="2" borderId="1" xfId="0" applyFont="1" applyFill="1" applyBorder="1" applyAlignment="1">
      <alignment horizontal="center" vertical="center" wrapText="1"/>
    </xf>
    <xf numFmtId="16" fontId="0" fillId="0" borderId="0" xfId="0" applyNumberFormat="1" applyAlignment="1">
      <alignment horizontal="center"/>
    </xf>
    <xf numFmtId="0" fontId="35" fillId="34" borderId="34" xfId="0" applyFont="1" applyFill="1" applyBorder="1" applyAlignment="1">
      <alignment vertical="center" wrapText="1"/>
    </xf>
    <xf numFmtId="44" fontId="35" fillId="34" borderId="34" xfId="1" applyFont="1" applyFill="1" applyBorder="1" applyAlignment="1">
      <alignment horizontal="right" vertical="center"/>
    </xf>
    <xf numFmtId="0" fontId="36" fillId="35" borderId="34" xfId="0" applyFont="1" applyFill="1" applyBorder="1" applyAlignment="1">
      <alignment vertical="center"/>
    </xf>
    <xf numFmtId="44" fontId="36" fillId="34" borderId="34" xfId="1" applyFont="1" applyFill="1" applyBorder="1" applyAlignment="1">
      <alignment horizontal="right" vertical="center"/>
    </xf>
    <xf numFmtId="0" fontId="36" fillId="0" borderId="34" xfId="0" applyFont="1" applyBorder="1" applyAlignment="1">
      <alignment vertical="center"/>
    </xf>
    <xf numFmtId="0" fontId="37" fillId="0" borderId="0" xfId="0" applyFont="1"/>
    <xf numFmtId="0" fontId="36" fillId="0" borderId="0" xfId="0" applyFont="1"/>
    <xf numFmtId="0" fontId="36" fillId="35" borderId="0" xfId="0" applyFont="1" applyFill="1" applyAlignment="1">
      <alignment vertical="center"/>
    </xf>
    <xf numFmtId="0" fontId="38" fillId="0" borderId="0" xfId="0" applyFont="1"/>
    <xf numFmtId="0" fontId="7" fillId="0" borderId="0" xfId="0" applyFont="1"/>
    <xf numFmtId="169" fontId="23" fillId="0" borderId="0" xfId="0" applyNumberFormat="1" applyFont="1"/>
    <xf numFmtId="14" fontId="3" fillId="0" borderId="13" xfId="0" applyNumberFormat="1" applyFont="1" applyBorder="1" applyAlignment="1">
      <alignment horizontal="center" vertical="center"/>
    </xf>
    <xf numFmtId="14" fontId="3" fillId="0" borderId="12" xfId="0" applyNumberFormat="1" applyFont="1" applyBorder="1" applyAlignment="1">
      <alignment horizontal="center" vertical="center"/>
    </xf>
    <xf numFmtId="14" fontId="3" fillId="0" borderId="11" xfId="0" applyNumberFormat="1"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11" xfId="0" applyFont="1" applyBorder="1" applyAlignment="1">
      <alignment horizontal="center" vertical="center" wrapText="1"/>
    </xf>
    <xf numFmtId="0" fontId="30" fillId="0" borderId="13"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11" xfId="0" applyFont="1" applyBorder="1" applyAlignment="1">
      <alignment horizontal="center" vertical="center" wrapText="1"/>
    </xf>
    <xf numFmtId="3" fontId="3" fillId="0" borderId="13" xfId="0" applyNumberFormat="1" applyFont="1" applyBorder="1" applyAlignment="1">
      <alignment horizontal="center" vertical="center"/>
    </xf>
    <xf numFmtId="0" fontId="14" fillId="9" borderId="13" xfId="0" applyFont="1" applyFill="1" applyBorder="1" applyAlignment="1">
      <alignment horizontal="center" vertical="center"/>
    </xf>
    <xf numFmtId="44" fontId="14" fillId="9" borderId="15" xfId="1" applyFont="1" applyFill="1" applyBorder="1" applyAlignment="1">
      <alignment horizontal="center" vertical="center" wrapText="1"/>
    </xf>
    <xf numFmtId="44" fontId="14" fillId="9" borderId="16" xfId="1" applyFont="1" applyFill="1" applyBorder="1" applyAlignment="1">
      <alignment horizontal="center" vertical="center" wrapText="1"/>
    </xf>
    <xf numFmtId="44" fontId="14" fillId="9" borderId="17" xfId="1" applyFont="1" applyFill="1" applyBorder="1" applyAlignment="1">
      <alignment horizontal="center" vertical="center" wrapText="1"/>
    </xf>
    <xf numFmtId="0" fontId="3" fillId="0" borderId="24" xfId="0" applyFont="1" applyBorder="1" applyAlignment="1">
      <alignment horizontal="center"/>
    </xf>
    <xf numFmtId="0" fontId="19" fillId="0" borderId="27" xfId="0" applyFont="1" applyBorder="1" applyAlignment="1">
      <alignment horizontal="center" vertical="center"/>
    </xf>
    <xf numFmtId="0" fontId="19" fillId="0" borderId="28" xfId="0" applyFont="1" applyBorder="1" applyAlignment="1">
      <alignment horizontal="center" vertical="center"/>
    </xf>
    <xf numFmtId="0" fontId="19" fillId="0" borderId="29" xfId="0" applyFont="1" applyBorder="1" applyAlignment="1">
      <alignment horizontal="center" vertical="center"/>
    </xf>
    <xf numFmtId="0" fontId="19" fillId="0" borderId="0" xfId="0" applyFont="1" applyAlignment="1">
      <alignment horizontal="center"/>
    </xf>
    <xf numFmtId="0" fontId="19" fillId="0" borderId="27" xfId="0" applyFont="1" applyBorder="1" applyAlignment="1">
      <alignment horizontal="center"/>
    </xf>
    <xf numFmtId="0" fontId="19" fillId="0" borderId="28" xfId="0" applyFont="1" applyBorder="1" applyAlignment="1">
      <alignment horizontal="center"/>
    </xf>
    <xf numFmtId="0" fontId="19" fillId="0" borderId="29" xfId="0" applyFont="1" applyBorder="1" applyAlignment="1">
      <alignment horizontal="center"/>
    </xf>
    <xf numFmtId="0" fontId="19" fillId="0" borderId="23" xfId="0" applyFont="1" applyBorder="1" applyAlignment="1">
      <alignment horizontal="center"/>
    </xf>
    <xf numFmtId="0" fontId="19" fillId="0" borderId="25" xfId="0" applyFont="1" applyBorder="1" applyAlignment="1">
      <alignment horizontal="center"/>
    </xf>
    <xf numFmtId="0" fontId="5" fillId="0" borderId="4" xfId="0" applyFont="1" applyBorder="1" applyAlignment="1">
      <alignment horizontal="right"/>
    </xf>
    <xf numFmtId="0" fontId="33" fillId="33" borderId="32" xfId="0" applyFont="1" applyFill="1" applyBorder="1" applyAlignment="1">
      <alignment horizontal="center" vertical="center" wrapText="1"/>
    </xf>
    <xf numFmtId="0" fontId="34" fillId="0" borderId="33" xfId="0" applyFont="1" applyBorder="1"/>
    <xf numFmtId="168" fontId="33" fillId="33" borderId="32" xfId="0" applyNumberFormat="1" applyFont="1" applyFill="1" applyBorder="1" applyAlignment="1">
      <alignment horizontal="center" vertical="center" wrapText="1"/>
    </xf>
    <xf numFmtId="0" fontId="3" fillId="10" borderId="0" xfId="0" applyFont="1" applyFill="1" applyAlignment="1">
      <alignment horizontal="center" wrapText="1"/>
    </xf>
    <xf numFmtId="0" fontId="5" fillId="10" borderId="0" xfId="0" applyFont="1" applyFill="1" applyAlignment="1">
      <alignment horizontal="center" wrapText="1"/>
    </xf>
    <xf numFmtId="0" fontId="2" fillId="2" borderId="0" xfId="0" applyFont="1" applyFill="1" applyAlignment="1">
      <alignment horizontal="center" vertical="center" wrapText="1"/>
    </xf>
    <xf numFmtId="0" fontId="13" fillId="10" borderId="0" xfId="0" applyFont="1" applyFill="1" applyAlignment="1">
      <alignment horizontal="center" wrapText="1"/>
    </xf>
    <xf numFmtId="0" fontId="13" fillId="6" borderId="9" xfId="0" applyFont="1" applyFill="1" applyBorder="1" applyAlignment="1">
      <alignment horizontal="center" vertical="center"/>
    </xf>
    <xf numFmtId="0" fontId="13" fillId="6" borderId="0" xfId="0" applyFont="1" applyFill="1" applyAlignment="1">
      <alignment horizontal="center"/>
    </xf>
  </cellXfs>
  <cellStyles count="47">
    <cellStyle name="Moeda" xfId="1" builtinId="4"/>
    <cellStyle name="Moeda 10" xfId="42" xr:uid="{00000000-0005-0000-0000-000001000000}"/>
    <cellStyle name="Moeda 2" xfId="3" xr:uid="{00000000-0005-0000-0000-000002000000}"/>
    <cellStyle name="Moeda 2 2" xfId="4" xr:uid="{00000000-0005-0000-0000-000003000000}"/>
    <cellStyle name="Moeda 2 3" xfId="5" xr:uid="{00000000-0005-0000-0000-000004000000}"/>
    <cellStyle name="Moeda 2 4" xfId="35" xr:uid="{00000000-0005-0000-0000-000005000000}"/>
    <cellStyle name="Moeda 3" xfId="6" xr:uid="{00000000-0005-0000-0000-000006000000}"/>
    <cellStyle name="Moeda 3 2" xfId="7" xr:uid="{00000000-0005-0000-0000-000007000000}"/>
    <cellStyle name="Moeda 3 3" xfId="36" xr:uid="{00000000-0005-0000-0000-000008000000}"/>
    <cellStyle name="Moeda 4" xfId="8" xr:uid="{00000000-0005-0000-0000-000009000000}"/>
    <cellStyle name="Moeda 4 2" xfId="38" xr:uid="{00000000-0005-0000-0000-00000A000000}"/>
    <cellStyle name="Moeda 5" xfId="9" xr:uid="{00000000-0005-0000-0000-00000B000000}"/>
    <cellStyle name="Moeda 5 2" xfId="40" xr:uid="{00000000-0005-0000-0000-00000C000000}"/>
    <cellStyle name="Moeda 6" xfId="34" xr:uid="{00000000-0005-0000-0000-00000D000000}"/>
    <cellStyle name="Moeda 7" xfId="43" xr:uid="{00000000-0005-0000-0000-00000E000000}"/>
    <cellStyle name="Moeda 8" xfId="45" xr:uid="{00000000-0005-0000-0000-00000F000000}"/>
    <cellStyle name="Normal" xfId="0" builtinId="0"/>
    <cellStyle name="Normal 10" xfId="10" xr:uid="{00000000-0005-0000-0000-000011000000}"/>
    <cellStyle name="Normal 11" xfId="11" xr:uid="{00000000-0005-0000-0000-000012000000}"/>
    <cellStyle name="Normal 12" xfId="12" xr:uid="{00000000-0005-0000-0000-000013000000}"/>
    <cellStyle name="Normal 13" xfId="29" xr:uid="{00000000-0005-0000-0000-000014000000}"/>
    <cellStyle name="Normal 14" xfId="32" xr:uid="{00000000-0005-0000-0000-000015000000}"/>
    <cellStyle name="Normal 15" xfId="44" xr:uid="{00000000-0005-0000-0000-000016000000}"/>
    <cellStyle name="Normal 16" xfId="46" xr:uid="{00000000-0005-0000-0000-000017000000}"/>
    <cellStyle name="Normal 2" xfId="13" xr:uid="{00000000-0005-0000-0000-000018000000}"/>
    <cellStyle name="Normal 2 2" xfId="14" xr:uid="{00000000-0005-0000-0000-000019000000}"/>
    <cellStyle name="Normal 2 2 2" xfId="30" xr:uid="{00000000-0005-0000-0000-00001A000000}"/>
    <cellStyle name="Normal 2 3" xfId="15" xr:uid="{00000000-0005-0000-0000-00001B000000}"/>
    <cellStyle name="Normal 21" xfId="33" xr:uid="{00000000-0005-0000-0000-00001C000000}"/>
    <cellStyle name="Normal 3" xfId="16" xr:uid="{00000000-0005-0000-0000-00001D000000}"/>
    <cellStyle name="Normal 3 2" xfId="17" xr:uid="{00000000-0005-0000-0000-00001E000000}"/>
    <cellStyle name="Normal 4" xfId="18" xr:uid="{00000000-0005-0000-0000-00001F000000}"/>
    <cellStyle name="Normal 4 2" xfId="31" xr:uid="{00000000-0005-0000-0000-000020000000}"/>
    <cellStyle name="Normal 4 3" xfId="37" xr:uid="{00000000-0005-0000-0000-000021000000}"/>
    <cellStyle name="Normal 5" xfId="19" xr:uid="{00000000-0005-0000-0000-000022000000}"/>
    <cellStyle name="Normal 5 2" xfId="39" xr:uid="{00000000-0005-0000-0000-000023000000}"/>
    <cellStyle name="Normal 6" xfId="20" xr:uid="{00000000-0005-0000-0000-000024000000}"/>
    <cellStyle name="Normal 6 2" xfId="21" xr:uid="{00000000-0005-0000-0000-000025000000}"/>
    <cellStyle name="Normal 7" xfId="22" xr:uid="{00000000-0005-0000-0000-000026000000}"/>
    <cellStyle name="Normal 8" xfId="23" xr:uid="{00000000-0005-0000-0000-000027000000}"/>
    <cellStyle name="Normal 9" xfId="24" xr:uid="{00000000-0005-0000-0000-000028000000}"/>
    <cellStyle name="Porcentagem" xfId="2" builtinId="5"/>
    <cellStyle name="Porcentagem 2" xfId="25" xr:uid="{00000000-0005-0000-0000-00002A000000}"/>
    <cellStyle name="Porcentagem 3" xfId="26" xr:uid="{00000000-0005-0000-0000-00002B000000}"/>
    <cellStyle name="Porcentagem 4" xfId="41" xr:uid="{00000000-0005-0000-0000-00002C000000}"/>
    <cellStyle name="Separador de milhares 2" xfId="27" xr:uid="{00000000-0005-0000-0000-00002D000000}"/>
    <cellStyle name="Vírgula 2" xfId="28" xr:uid="{00000000-0005-0000-0000-00002E000000}"/>
  </cellStyles>
  <dxfs count="15">
    <dxf>
      <fill>
        <patternFill patternType="solid">
          <fgColor indexed="64"/>
          <bgColor theme="3" tint="0.59999389629810485"/>
        </patternFill>
      </fill>
    </dxf>
    <dxf>
      <fill>
        <patternFill patternType="solid">
          <fgColor indexed="64"/>
          <bgColor theme="3" tint="0.59999389629810485"/>
        </patternFill>
      </fill>
    </dxf>
    <dxf>
      <fill>
        <patternFill patternType="solid">
          <fgColor indexed="64"/>
          <bgColor theme="3" tint="0.59999389629810485"/>
        </patternFill>
      </fill>
    </dxf>
    <dxf>
      <fill>
        <patternFill patternType="solid">
          <fgColor indexed="64"/>
          <bgColor theme="3" tint="0.59999389629810485"/>
        </patternFill>
      </fill>
    </dxf>
    <dxf>
      <border outline="0">
        <top style="thin">
          <color auto="1"/>
        </top>
      </border>
    </dxf>
    <dxf>
      <border outline="0">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auto="1"/>
        </left>
        <right style="thin">
          <color auto="1"/>
        </right>
        <top/>
        <bottom/>
      </border>
      <protection locked="1" hidden="0"/>
    </dxf>
    <dxf>
      <fill>
        <patternFill patternType="solid">
          <fgColor theme="0" tint="-0.14999847407452621"/>
          <bgColor theme="0" tint="-0.14999847407452621"/>
        </patternFill>
      </fill>
    </dxf>
    <dxf>
      <fill>
        <patternFill patternType="solid">
          <fgColor theme="0" tint="-0.14999847407452621"/>
          <bgColor theme="0" tint="-0.14999847407452621"/>
        </patternFill>
      </fill>
    </dxf>
    <dxf>
      <font>
        <b/>
        <color theme="0"/>
      </font>
      <fill>
        <patternFill patternType="solid">
          <fgColor theme="8"/>
          <bgColor theme="8"/>
        </patternFill>
      </fill>
    </dxf>
    <dxf>
      <font>
        <b/>
        <color theme="0"/>
      </font>
      <fill>
        <patternFill patternType="solid">
          <fgColor theme="8"/>
          <bgColor theme="8"/>
        </patternFill>
      </fill>
    </dxf>
    <dxf>
      <border>
        <top style="double">
          <color theme="1"/>
        </top>
      </border>
    </dxf>
    <dxf>
      <font>
        <b/>
        <i val="0"/>
        <color theme="0"/>
      </font>
      <fill>
        <patternFill patternType="solid">
          <fgColor rgb="FF005A3C"/>
          <bgColor rgb="FF005A3C"/>
        </patternFill>
      </fill>
      <border>
        <bottom style="medium">
          <color theme="1"/>
        </bottom>
      </border>
    </dxf>
    <dxf>
      <font>
        <color theme="1"/>
      </font>
      <border>
        <top style="medium">
          <color theme="1"/>
        </top>
        <bottom style="medium">
          <color theme="1"/>
        </bottom>
      </border>
    </dxf>
    <dxf>
      <font>
        <b/>
        <i val="0"/>
        <color theme="0"/>
      </font>
      <fill>
        <patternFill>
          <bgColor rgb="FF005A3C"/>
        </patternFill>
      </fill>
    </dxf>
  </dxfs>
  <tableStyles count="2" defaultTableStyle="TableStyleMedium2" defaultPivotStyle="PivotStyleLight16">
    <tableStyle name="Estilo de Tabela 1" pivot="0" count="1" xr9:uid="{00000000-0011-0000-FFFF-FFFF00000000}">
      <tableStyleElement type="headerRow" dxfId="14"/>
    </tableStyle>
    <tableStyle name="TableStyleMedium20 2" pivot="0" count="7" xr9:uid="{00000000-0011-0000-FFFF-FFFF01000000}">
      <tableStyleElement type="wholeTable" dxfId="13"/>
      <tableStyleElement type="headerRow" dxfId="12"/>
      <tableStyleElement type="totalRow" dxfId="11"/>
      <tableStyleElement type="firstColumn" dxfId="10"/>
      <tableStyleElement type="lastColumn" dxfId="9"/>
      <tableStyleElement type="firstRowStripe" dxfId="8"/>
      <tableStyleElement type="firstColumnStripe" dxfId="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fabc\share\PROPLADI\CPO\Agentes%20de%20Planejamento\2019\Planilha%20dos%20APs%20-%20backups%20e%20testes\AEOs\2019.02.11\ACI\D0%20-%20AC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PROPLADI\CPO\Agentes%20de%20Planejamento\2019\Planilha%20dos%20APs%20-%20backups%20e%20testes\AEOs\2019.02.11\ACI\D0%20-%20AC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fabc\share\PROPLADI\CPO\Or&#231;amento\2016\Or&#231;amento%202016\Modelo%20PLANILHA%20DE%20PREVIS&#195;O%20OR&#199;AMENT&#193;RIA%20%202016%20-%20DESPESAS%20DE%20USO%20COMUM.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PROPLADI\CPO\Or&#231;amento\2016\Or&#231;amento%202016\Modelo%20PLANILHA%20DE%20PREVIS&#195;O%20OR&#199;AMENT&#193;RIA%20%202016%20-%20DESPESAS%20DE%20USO%20COMUM.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fabc\share\PROPLADI\propladi\CPO\Execu&#231;&#227;o%20Or&#231;ament&#225;ria\2025\Distribui&#231;&#227;o%20Or&#231;ament&#225;ria\Planilh&#227;o%20da%20distribui&#231;&#227;o%202025%20-%20PROPOSTA%206%20-%20DANIEL%20-%20COM%20RA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Execução - Custeio"/>
      <sheetName val="2. Execução - Investimento"/>
      <sheetName val="3. Diárias"/>
      <sheetName val="4. Remanejamentos - Custeio"/>
      <sheetName val="5. Remanejamentos -Investimento"/>
      <sheetName val="6. Planejamento x Execução"/>
      <sheetName val="7. Execução - Custeio"/>
      <sheetName val="8. Execução - Investimento"/>
      <sheetName val="9. Diárias"/>
      <sheetName val="10. Pré-Empenhos"/>
      <sheetName val="11. Empenhos"/>
    </sheetNames>
    <sheetDataSet>
      <sheetData sheetId="0">
        <row r="6">
          <cell r="B6" t="str">
            <v>D0</v>
          </cell>
        </row>
      </sheetData>
      <sheetData sheetId="1">
        <row r="9">
          <cell r="I9">
            <v>0</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Execução - Custeio"/>
      <sheetName val="2. Execução - Investimento"/>
      <sheetName val="3. Diárias"/>
      <sheetName val="4. Remanejamentos - Custeio"/>
      <sheetName val="5. Remanejamentos -Investimento"/>
      <sheetName val="6. Planejamento x Execução"/>
      <sheetName val="7. Execução - Custeio"/>
      <sheetName val="8. Execução - Investimento"/>
      <sheetName val="9. Diárias"/>
      <sheetName val="10. Pré-Empenhos"/>
      <sheetName val="11. Empenhos"/>
    </sheetNames>
    <sheetDataSet>
      <sheetData sheetId="0">
        <row r="6">
          <cell r="B6" t="str">
            <v>D0</v>
          </cell>
        </row>
      </sheetData>
      <sheetData sheetId="1">
        <row r="9">
          <cell r="I9">
            <v>0</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OSTA 2016"/>
    </sheetNames>
    <sheetDataSet>
      <sheetData sheetId="0">
        <row r="90">
          <cell r="A90" t="str">
            <v xml:space="preserve">105 - RECURSOS DO TESOURO </v>
          </cell>
        </row>
        <row r="91">
          <cell r="A91" t="str">
            <v>250 - RECURSOS PRÓPRIOS</v>
          </cell>
        </row>
        <row r="92">
          <cell r="A92" t="str">
            <v>281 - RECURSOS DE CONVÊNIOS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OSTA 2016"/>
    </sheetNames>
    <sheetDataSet>
      <sheetData sheetId="0">
        <row r="90">
          <cell r="A90" t="str">
            <v xml:space="preserve">105 - RECURSOS DO TESOURO </v>
          </cell>
        </row>
        <row r="91">
          <cell r="A91" t="str">
            <v>250 - RECURSOS PRÓPRIOS</v>
          </cell>
        </row>
        <row r="92">
          <cell r="A92" t="str">
            <v>281 - RECURSOS DE CONVÊNIOS</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stimento"/>
      <sheetName val="Proposta  2025"/>
      <sheetName val="Receita"/>
      <sheetName val="Proposta oficial 2022"/>
    </sheetNames>
    <sheetDataSet>
      <sheetData sheetId="0"/>
      <sheetData sheetId="1"/>
      <sheetData sheetId="2">
        <row r="21">
          <cell r="A21">
            <v>61135864</v>
          </cell>
        </row>
      </sheetData>
      <sheetData sheetId="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a1" displayName="Tabela1" ref="A1:H301" totalsRowShown="0" headerRowDxfId="6" headerRowBorderDxfId="5" tableBorderDxfId="4">
  <autoFilter ref="A1:H301" xr:uid="{00000000-0009-0000-0100-000001000000}"/>
  <tableColumns count="8">
    <tableColumn id="1" xr3:uid="{00000000-0010-0000-0000-000001000000}" name="Status do Lançamento"/>
    <tableColumn id="2" xr3:uid="{00000000-0010-0000-0000-000002000000}" name="DATA (dia/mês)"/>
    <tableColumn id="8" xr3:uid="{00000000-0010-0000-0000-000008000000}" name="AEO"/>
    <tableColumn id="3" xr3:uid="{00000000-0010-0000-0000-000003000000}" name="DE (ÁREA / ORIGEM)" dataDxfId="3"/>
    <tableColumn id="4" xr3:uid="{00000000-0010-0000-0000-000004000000}" name="PARA (ÁREA / DESTINO)" dataDxfId="2"/>
    <tableColumn id="7" xr3:uid="{00000000-0010-0000-0000-000007000000}" name="CUSTEIO ou INVESTIMENTO?" dataDxfId="1"/>
    <tableColumn id="5" xr3:uid="{00000000-0010-0000-0000-000005000000}" name="JUSTIFICATIVA"/>
    <tableColumn id="6" xr3:uid="{00000000-0010-0000-0000-000006000000}" name="VALOR" dataDxfId="0" dataCellStyle="Moeda"/>
  </tableColumns>
  <tableStyleInfo name="TableStyleMedium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6"/>
  <sheetViews>
    <sheetView workbookViewId="0">
      <selection activeCell="C18" sqref="C18"/>
    </sheetView>
  </sheetViews>
  <sheetFormatPr defaultRowHeight="15" x14ac:dyDescent="0.25"/>
  <cols>
    <col min="1" max="1" width="41.140625" bestFit="1" customWidth="1"/>
    <col min="2" max="2" width="16.85546875" bestFit="1" customWidth="1"/>
    <col min="3" max="3" width="27.42578125" bestFit="1" customWidth="1"/>
    <col min="4" max="4" width="16" customWidth="1"/>
    <col min="5" max="5" width="9.5703125" hidden="1" customWidth="1"/>
    <col min="6" max="7" width="9.7109375" hidden="1" customWidth="1"/>
    <col min="8" max="8" width="3.140625" customWidth="1"/>
    <col min="9" max="9" width="44.5703125" customWidth="1"/>
    <col min="10" max="10" width="15" customWidth="1"/>
  </cols>
  <sheetData>
    <row r="1" spans="1:10" ht="15.75" thickBot="1" x14ac:dyDescent="0.3"/>
    <row r="2" spans="1:10" ht="24.75" customHeight="1" thickBot="1" x14ac:dyDescent="0.55000000000000004">
      <c r="A2" s="193" t="s">
        <v>456</v>
      </c>
      <c r="B2" s="194"/>
      <c r="C2" s="194"/>
      <c r="D2" s="194"/>
      <c r="E2" s="194"/>
      <c r="F2" s="194"/>
      <c r="G2" s="195"/>
      <c r="I2" s="196" t="s">
        <v>358</v>
      </c>
      <c r="J2" s="196"/>
    </row>
    <row r="3" spans="1:10" ht="43.5" customHeight="1" x14ac:dyDescent="0.25">
      <c r="A3" s="117" t="s">
        <v>359</v>
      </c>
      <c r="B3" s="117" t="s">
        <v>466</v>
      </c>
      <c r="C3" s="117" t="s">
        <v>467</v>
      </c>
      <c r="D3" s="117" t="s">
        <v>468</v>
      </c>
      <c r="E3" s="109" t="s">
        <v>360</v>
      </c>
      <c r="F3" s="109" t="s">
        <v>361</v>
      </c>
      <c r="G3" s="109" t="s">
        <v>362</v>
      </c>
      <c r="I3" s="108" t="s">
        <v>363</v>
      </c>
      <c r="J3" s="67"/>
    </row>
    <row r="4" spans="1:10" ht="16.5" thickBot="1" x14ac:dyDescent="0.3">
      <c r="A4" s="112" t="s">
        <v>469</v>
      </c>
      <c r="B4" s="113">
        <v>63000</v>
      </c>
      <c r="C4" s="113">
        <v>63000</v>
      </c>
      <c r="D4" s="114">
        <v>1</v>
      </c>
      <c r="E4" s="82" t="e">
        <f>#REF!/D4</f>
        <v>#REF!</v>
      </c>
      <c r="F4" s="82" t="e">
        <f>#REF!/#REF!</f>
        <v>#REF!</v>
      </c>
      <c r="G4" s="82" t="e">
        <f>#REF!/D4</f>
        <v>#REF!</v>
      </c>
      <c r="I4" s="68" t="s">
        <v>458</v>
      </c>
      <c r="J4" s="69"/>
    </row>
    <row r="5" spans="1:10" ht="30.75" thickBot="1" x14ac:dyDescent="0.3">
      <c r="A5" s="112" t="s">
        <v>364</v>
      </c>
      <c r="B5" s="113">
        <v>94600</v>
      </c>
      <c r="C5" s="113">
        <v>94600</v>
      </c>
      <c r="D5" s="114">
        <v>1</v>
      </c>
      <c r="E5" s="83" t="e">
        <f>#REF!/D5</f>
        <v>#REF!</v>
      </c>
      <c r="F5" s="83" t="e">
        <f>#REF!/#REF!</f>
        <v>#REF!</v>
      </c>
      <c r="G5" s="83" t="e">
        <f>#REF!/D5</f>
        <v>#REF!</v>
      </c>
      <c r="I5" s="68" t="s">
        <v>459</v>
      </c>
      <c r="J5" s="69"/>
    </row>
    <row r="6" spans="1:10" ht="30.75" thickBot="1" x14ac:dyDescent="0.3">
      <c r="A6" s="112" t="s">
        <v>365</v>
      </c>
      <c r="B6" s="113">
        <v>5300000</v>
      </c>
      <c r="C6" s="113">
        <v>5288542</v>
      </c>
      <c r="D6" s="114">
        <v>0.99783811320754712</v>
      </c>
      <c r="E6" s="83" t="e">
        <f>#REF!/D6</f>
        <v>#REF!</v>
      </c>
      <c r="F6" s="83" t="e">
        <f>#REF!/#REF!</f>
        <v>#REF!</v>
      </c>
      <c r="G6" s="83" t="e">
        <f>#REF!/D6</f>
        <v>#REF!</v>
      </c>
      <c r="I6" s="68" t="s">
        <v>460</v>
      </c>
      <c r="J6" s="69"/>
    </row>
    <row r="7" spans="1:10" ht="16.5" thickBot="1" x14ac:dyDescent="0.3">
      <c r="A7" s="110" t="s">
        <v>367</v>
      </c>
      <c r="B7" s="111">
        <v>5300000</v>
      </c>
      <c r="C7" s="111">
        <v>5038542</v>
      </c>
      <c r="D7" s="115">
        <v>0.95066830188679241</v>
      </c>
      <c r="E7" s="84" t="e">
        <f>#REF!/D7</f>
        <v>#REF!</v>
      </c>
      <c r="F7" s="84" t="e">
        <f>#REF!/#REF!</f>
        <v>#REF!</v>
      </c>
      <c r="G7" s="84" t="e">
        <f>#REF!/D7</f>
        <v>#REF!</v>
      </c>
      <c r="I7" s="68" t="s">
        <v>461</v>
      </c>
      <c r="J7" s="69"/>
    </row>
    <row r="8" spans="1:10" ht="30.75" thickBot="1" x14ac:dyDescent="0.3">
      <c r="A8" s="110" t="s">
        <v>470</v>
      </c>
      <c r="B8" s="111"/>
      <c r="C8" s="111">
        <v>250000</v>
      </c>
      <c r="D8" s="115"/>
      <c r="E8" s="85" t="e">
        <f>#REF!/D8</f>
        <v>#REF!</v>
      </c>
      <c r="F8" s="85" t="e">
        <f>#REF!/#REF!</f>
        <v>#REF!</v>
      </c>
      <c r="G8" s="85" t="e">
        <f>#REF!/D8</f>
        <v>#REF!</v>
      </c>
      <c r="I8" s="68" t="s">
        <v>462</v>
      </c>
      <c r="J8" s="69"/>
    </row>
    <row r="9" spans="1:10" ht="16.5" thickBot="1" x14ac:dyDescent="0.3">
      <c r="A9" s="112" t="s">
        <v>471</v>
      </c>
      <c r="B9" s="113">
        <v>42278496</v>
      </c>
      <c r="C9" s="113">
        <v>44410033</v>
      </c>
      <c r="D9" s="114">
        <v>1.0504165758403516</v>
      </c>
      <c r="E9" s="85" t="e">
        <f>#REF!/D9</f>
        <v>#REF!</v>
      </c>
      <c r="F9" s="85" t="e">
        <f>#REF!/#REF!</f>
        <v>#REF!</v>
      </c>
      <c r="G9" s="85" t="e">
        <f>#REF!/D9</f>
        <v>#REF!</v>
      </c>
      <c r="I9" s="70" t="s">
        <v>463</v>
      </c>
      <c r="J9" s="71"/>
    </row>
    <row r="10" spans="1:10" ht="30.75" thickBot="1" x14ac:dyDescent="0.3">
      <c r="A10" s="110" t="s">
        <v>369</v>
      </c>
      <c r="B10" s="111">
        <v>38483496</v>
      </c>
      <c r="C10" s="111">
        <v>36648393</v>
      </c>
      <c r="D10" s="115">
        <v>0.95231454543526917</v>
      </c>
      <c r="E10" s="82" t="e">
        <f>#REF!/D10</f>
        <v>#REF!</v>
      </c>
      <c r="F10" s="82" t="e">
        <f>#REF!/#REF!</f>
        <v>#REF!</v>
      </c>
      <c r="G10" s="82" t="e">
        <f>#REF!/D10</f>
        <v>#REF!</v>
      </c>
      <c r="I10" s="72" t="s">
        <v>464</v>
      </c>
      <c r="J10" s="73"/>
    </row>
    <row r="11" spans="1:10" ht="30.75" thickBot="1" x14ac:dyDescent="0.3">
      <c r="A11" s="110" t="s">
        <v>370</v>
      </c>
      <c r="B11" s="111">
        <v>1219568</v>
      </c>
      <c r="C11" s="111">
        <v>1156208</v>
      </c>
      <c r="D11" s="115">
        <v>0.94804717736116395</v>
      </c>
      <c r="E11" s="85" t="e">
        <f>#REF!/D11</f>
        <v>#REF!</v>
      </c>
      <c r="F11" s="85" t="e">
        <f>#REF!/#REF!</f>
        <v>#REF!</v>
      </c>
      <c r="G11" s="85" t="e">
        <f>#REF!/D11</f>
        <v>#REF!</v>
      </c>
      <c r="I11" s="72" t="s">
        <v>465</v>
      </c>
      <c r="J11" s="73"/>
    </row>
    <row r="12" spans="1:10" ht="30.75" thickBot="1" x14ac:dyDescent="0.3">
      <c r="A12" s="110" t="s">
        <v>371</v>
      </c>
      <c r="B12" s="111">
        <v>2575432</v>
      </c>
      <c r="C12" s="111">
        <v>2575432</v>
      </c>
      <c r="D12" s="115">
        <v>1</v>
      </c>
      <c r="E12" s="85"/>
      <c r="F12" s="85"/>
      <c r="G12" s="85"/>
      <c r="I12" s="70" t="s">
        <v>368</v>
      </c>
      <c r="J12" s="71"/>
    </row>
    <row r="13" spans="1:10" ht="20.25" customHeight="1" thickBot="1" x14ac:dyDescent="0.3">
      <c r="A13" s="110" t="s">
        <v>472</v>
      </c>
      <c r="B13" s="111"/>
      <c r="C13" s="111">
        <v>4030000</v>
      </c>
      <c r="D13" s="115"/>
      <c r="E13" s="86" t="e">
        <f>#REF!/D13</f>
        <v>#REF!</v>
      </c>
      <c r="F13" s="86" t="e">
        <f>#REF!/#REF!</f>
        <v>#REF!</v>
      </c>
      <c r="G13" s="86" t="e">
        <f>#REF!/D13</f>
        <v>#REF!</v>
      </c>
      <c r="I13" s="105" t="s">
        <v>91</v>
      </c>
      <c r="J13" s="106"/>
    </row>
    <row r="14" spans="1:10" ht="15.75" x14ac:dyDescent="0.25">
      <c r="A14" s="112" t="s">
        <v>473</v>
      </c>
      <c r="B14" s="113">
        <v>360000</v>
      </c>
      <c r="C14" s="113">
        <v>360000</v>
      </c>
      <c r="D14" s="114">
        <v>1</v>
      </c>
      <c r="E14" s="85" t="e">
        <f>#REF!/D14</f>
        <v>#REF!</v>
      </c>
      <c r="F14" s="85" t="e">
        <f>#REF!/#REF!</f>
        <v>#REF!</v>
      </c>
      <c r="G14" s="85" t="e">
        <f>#REF!/D14</f>
        <v>#REF!</v>
      </c>
    </row>
    <row r="15" spans="1:10" ht="15.75" x14ac:dyDescent="0.25">
      <c r="A15" s="112" t="s">
        <v>372</v>
      </c>
      <c r="B15" s="113">
        <v>21600</v>
      </c>
      <c r="C15" s="113">
        <v>21600</v>
      </c>
      <c r="D15" s="114">
        <v>1</v>
      </c>
      <c r="E15" s="85"/>
      <c r="F15" s="85" t="e">
        <f>#REF!/#REF!</f>
        <v>#REF!</v>
      </c>
      <c r="G15" s="85"/>
    </row>
    <row r="16" spans="1:10" ht="15.75" x14ac:dyDescent="0.25">
      <c r="A16" s="112" t="s">
        <v>373</v>
      </c>
      <c r="B16" s="113">
        <v>10694524</v>
      </c>
      <c r="C16" s="113">
        <v>10166943</v>
      </c>
      <c r="D16" s="114">
        <v>0.95066811762730163</v>
      </c>
      <c r="E16" s="85" t="e">
        <f>#REF!/D16</f>
        <v>#REF!</v>
      </c>
      <c r="F16" s="85" t="e">
        <f>#REF!/#REF!</f>
        <v>#REF!</v>
      </c>
      <c r="G16" s="85" t="e">
        <f>#REF!/D16</f>
        <v>#REF!</v>
      </c>
    </row>
    <row r="17" spans="1:10" ht="15.75" x14ac:dyDescent="0.25">
      <c r="A17" s="112" t="s">
        <v>374</v>
      </c>
      <c r="B17" s="113">
        <v>340000</v>
      </c>
      <c r="C17" s="113">
        <v>340000</v>
      </c>
      <c r="D17" s="114">
        <v>1</v>
      </c>
      <c r="E17" s="85" t="e">
        <f>#REF!/D17</f>
        <v>#REF!</v>
      </c>
      <c r="F17" s="85" t="e">
        <f>#REF!/#REF!</f>
        <v>#REF!</v>
      </c>
      <c r="G17" s="85" t="e">
        <f>#REF!/D17</f>
        <v>#REF!</v>
      </c>
    </row>
    <row r="18" spans="1:10" ht="15.75" x14ac:dyDescent="0.25">
      <c r="A18" s="116" t="s">
        <v>474</v>
      </c>
      <c r="B18" s="118">
        <v>59152220</v>
      </c>
      <c r="C18" s="118">
        <v>60744718</v>
      </c>
      <c r="D18" s="119">
        <v>1.0269220326811064</v>
      </c>
      <c r="E18" s="87" t="e">
        <f>#REF!/D18</f>
        <v>#REF!</v>
      </c>
      <c r="F18" s="87" t="e">
        <f>#REF!/#REF!</f>
        <v>#REF!</v>
      </c>
      <c r="G18" s="87" t="e">
        <f>#REF!/D18</f>
        <v>#REF!</v>
      </c>
    </row>
    <row r="19" spans="1:10" ht="16.5" thickBot="1" x14ac:dyDescent="0.3">
      <c r="D19" s="33"/>
      <c r="E19" s="84" t="e">
        <f>#REF!/D19</f>
        <v>#REF!</v>
      </c>
      <c r="F19" s="84" t="e">
        <f>#REF!/#REF!</f>
        <v>#REF!</v>
      </c>
      <c r="G19" s="84" t="e">
        <f>#REF!/D19</f>
        <v>#REF!</v>
      </c>
      <c r="I19" s="74"/>
    </row>
    <row r="20" spans="1:10" ht="32.25" thickBot="1" x14ac:dyDescent="0.55000000000000004">
      <c r="A20" s="197" t="s">
        <v>457</v>
      </c>
      <c r="B20" s="198"/>
      <c r="C20" s="198"/>
      <c r="D20" s="198"/>
      <c r="E20" s="198"/>
      <c r="F20" s="198"/>
      <c r="G20" s="199"/>
      <c r="I20" s="200" t="s">
        <v>375</v>
      </c>
      <c r="J20" s="201"/>
    </row>
    <row r="21" spans="1:10" ht="31.5" x14ac:dyDescent="0.25">
      <c r="A21" s="117" t="s">
        <v>376</v>
      </c>
      <c r="B21" s="117" t="s">
        <v>466</v>
      </c>
      <c r="C21" s="117" t="s">
        <v>467</v>
      </c>
      <c r="D21" s="117"/>
      <c r="E21" s="107" t="s">
        <v>360</v>
      </c>
      <c r="F21" s="107" t="s">
        <v>361</v>
      </c>
      <c r="G21" s="107" t="s">
        <v>362</v>
      </c>
      <c r="I21" s="66" t="s">
        <v>377</v>
      </c>
      <c r="J21" s="67"/>
    </row>
    <row r="22" spans="1:10" ht="16.5" thickBot="1" x14ac:dyDescent="0.3">
      <c r="A22" s="112" t="s">
        <v>475</v>
      </c>
      <c r="B22" s="113">
        <v>1500000</v>
      </c>
      <c r="C22" s="113">
        <v>1426003</v>
      </c>
      <c r="D22" s="114">
        <v>0.95066866666666672</v>
      </c>
      <c r="E22" s="82"/>
      <c r="F22" s="82" t="e">
        <f>#REF!/#REF!</f>
        <v>#REF!</v>
      </c>
      <c r="G22" s="82"/>
      <c r="I22" s="68" t="s">
        <v>260</v>
      </c>
      <c r="J22" s="75"/>
    </row>
    <row r="23" spans="1:10" ht="16.5" thickBot="1" x14ac:dyDescent="0.3">
      <c r="A23" s="112" t="s">
        <v>476</v>
      </c>
      <c r="B23" s="113">
        <v>0</v>
      </c>
      <c r="C23" s="113">
        <v>23194361</v>
      </c>
      <c r="D23" s="114"/>
      <c r="E23" s="88"/>
      <c r="F23" s="88" t="e">
        <f>#REF!/#REF!</f>
        <v>#REF!</v>
      </c>
      <c r="G23" s="88"/>
      <c r="I23" s="68" t="s">
        <v>92</v>
      </c>
      <c r="J23" s="75"/>
    </row>
    <row r="24" spans="1:10" ht="16.5" thickBot="1" x14ac:dyDescent="0.3">
      <c r="A24" s="112"/>
      <c r="B24" s="113"/>
      <c r="C24" s="113"/>
      <c r="D24" s="114"/>
      <c r="E24" s="88"/>
      <c r="F24" s="88"/>
      <c r="G24" s="88"/>
      <c r="I24" s="68"/>
      <c r="J24" s="75"/>
    </row>
    <row r="25" spans="1:10" ht="16.5" thickBot="1" x14ac:dyDescent="0.3">
      <c r="A25" s="112" t="s">
        <v>471</v>
      </c>
      <c r="B25" s="113">
        <v>1708173</v>
      </c>
      <c r="C25" s="113">
        <v>1708173</v>
      </c>
      <c r="D25" s="114">
        <v>1</v>
      </c>
      <c r="E25" s="88"/>
      <c r="F25" s="88" t="e">
        <f>#REF!/#REF!</f>
        <v>#REF!</v>
      </c>
      <c r="G25" s="88"/>
      <c r="I25" s="70" t="s">
        <v>93</v>
      </c>
      <c r="J25" s="76"/>
    </row>
    <row r="26" spans="1:10" ht="30.75" thickBot="1" x14ac:dyDescent="0.3">
      <c r="A26" s="110" t="s">
        <v>370</v>
      </c>
      <c r="B26" s="111">
        <v>1000000</v>
      </c>
      <c r="C26" s="111">
        <v>1000000</v>
      </c>
      <c r="D26" s="115">
        <v>1</v>
      </c>
      <c r="E26" s="86" t="e">
        <f>#REF!/#REF!</f>
        <v>#REF!</v>
      </c>
      <c r="F26" s="86" t="e">
        <f>#REF!/#REF!</f>
        <v>#REF!</v>
      </c>
      <c r="G26" s="86" t="e">
        <f>#REF!/#REF!</f>
        <v>#REF!</v>
      </c>
      <c r="I26" s="72" t="s">
        <v>366</v>
      </c>
      <c r="J26" s="77"/>
    </row>
  </sheetData>
  <mergeCells count="4">
    <mergeCell ref="A2:G2"/>
    <mergeCell ref="I2:J2"/>
    <mergeCell ref="A20:G20"/>
    <mergeCell ref="I20:J20"/>
  </mergeCells>
  <pageMargins left="0.511811024" right="0.511811024" top="0.78740157499999996" bottom="0.78740157499999996" header="0.31496062000000002" footer="0.3149606200000000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X1001"/>
  <sheetViews>
    <sheetView topLeftCell="Q3" workbookViewId="0">
      <selection activeCell="D7" sqref="D7"/>
    </sheetView>
  </sheetViews>
  <sheetFormatPr defaultColWidth="9.140625" defaultRowHeight="15" zeroHeight="1" x14ac:dyDescent="0.25"/>
  <cols>
    <col min="1" max="1" width="15" customWidth="1"/>
    <col min="2" max="2" width="23.28515625" customWidth="1"/>
    <col min="3" max="3" width="23.5703125" customWidth="1"/>
    <col min="4" max="4" width="21.28515625" customWidth="1"/>
    <col min="5" max="5" width="47.85546875" customWidth="1"/>
    <col min="6" max="10" width="25" customWidth="1"/>
    <col min="11" max="11" width="29.28515625" customWidth="1"/>
    <col min="12" max="12" width="22.85546875" customWidth="1"/>
    <col min="13" max="13" width="13.140625" customWidth="1"/>
    <col min="14" max="17" width="17.140625" customWidth="1"/>
    <col min="18" max="18" width="19.5703125" customWidth="1"/>
    <col min="19" max="20" width="18.7109375" customWidth="1"/>
    <col min="21" max="21" width="21.85546875" customWidth="1"/>
    <col min="22" max="22" width="18" customWidth="1"/>
    <col min="23" max="23" width="24.5703125" customWidth="1"/>
    <col min="24" max="24" width="19" customWidth="1"/>
    <col min="25" max="25" width="15.7109375" customWidth="1"/>
  </cols>
  <sheetData>
    <row r="1" spans="1:24" ht="28.5" hidden="1" customHeight="1" x14ac:dyDescent="0.25">
      <c r="A1" s="206" t="s">
        <v>352</v>
      </c>
      <c r="B1" s="206"/>
      <c r="M1" s="18"/>
      <c r="N1" s="18"/>
      <c r="O1" s="18"/>
      <c r="P1" s="18"/>
      <c r="Q1" s="18"/>
      <c r="R1" s="18"/>
      <c r="U1" s="209" t="s">
        <v>351</v>
      </c>
    </row>
    <row r="2" spans="1:24" ht="47.25" hidden="1" customHeight="1" x14ac:dyDescent="0.25">
      <c r="A2" s="206"/>
      <c r="B2" s="206"/>
      <c r="O2" s="18"/>
      <c r="P2" s="18"/>
      <c r="Q2" s="18"/>
      <c r="R2" s="18"/>
      <c r="U2" s="209"/>
      <c r="V2" t="s">
        <v>452</v>
      </c>
      <c r="W2" t="s">
        <v>451</v>
      </c>
    </row>
    <row r="3" spans="1:24" s="53" customFormat="1" ht="47.25" customHeight="1" x14ac:dyDescent="0.25">
      <c r="A3" s="52" t="s">
        <v>151</v>
      </c>
      <c r="B3" s="52" t="s">
        <v>152</v>
      </c>
      <c r="C3" s="52" t="s">
        <v>149</v>
      </c>
      <c r="D3" s="52" t="s">
        <v>0</v>
      </c>
      <c r="E3" s="52" t="s">
        <v>137</v>
      </c>
      <c r="F3" s="52" t="s">
        <v>1</v>
      </c>
      <c r="G3" s="52" t="s">
        <v>138</v>
      </c>
      <c r="H3" s="51" t="s">
        <v>139</v>
      </c>
      <c r="I3" s="51" t="s">
        <v>140</v>
      </c>
      <c r="J3" s="51" t="s">
        <v>141</v>
      </c>
      <c r="K3" s="52" t="s">
        <v>103</v>
      </c>
      <c r="L3" s="51" t="s">
        <v>99</v>
      </c>
      <c r="M3" s="51" t="s">
        <v>144</v>
      </c>
      <c r="N3" s="51" t="s">
        <v>102</v>
      </c>
      <c r="O3" s="51" t="s">
        <v>323</v>
      </c>
      <c r="P3" s="52" t="s">
        <v>324</v>
      </c>
      <c r="Q3" s="52" t="s">
        <v>449</v>
      </c>
      <c r="R3" s="51" t="s">
        <v>125</v>
      </c>
      <c r="S3" s="52" t="s">
        <v>126</v>
      </c>
      <c r="T3" s="52"/>
      <c r="U3" s="52" t="s">
        <v>190</v>
      </c>
      <c r="V3" s="52" t="s">
        <v>146</v>
      </c>
      <c r="W3" s="52" t="s">
        <v>147</v>
      </c>
      <c r="X3" s="52" t="s">
        <v>148</v>
      </c>
    </row>
    <row r="4" spans="1:24" x14ac:dyDescent="0.25">
      <c r="A4" t="s">
        <v>1892</v>
      </c>
      <c r="B4" t="s">
        <v>1893</v>
      </c>
      <c r="C4" t="s">
        <v>1894</v>
      </c>
      <c r="D4" t="s">
        <v>1895</v>
      </c>
      <c r="E4" t="s">
        <v>1895</v>
      </c>
      <c r="F4" t="s">
        <v>1894</v>
      </c>
      <c r="G4" t="s">
        <v>1894</v>
      </c>
      <c r="H4" t="s">
        <v>1734</v>
      </c>
      <c r="I4" t="s">
        <v>657</v>
      </c>
      <c r="J4" t="s">
        <v>1896</v>
      </c>
      <c r="K4" t="s">
        <v>1897</v>
      </c>
      <c r="L4" t="s">
        <v>1898</v>
      </c>
      <c r="M4" t="s">
        <v>127</v>
      </c>
      <c r="N4" t="s">
        <v>1899</v>
      </c>
      <c r="O4" t="s">
        <v>1900</v>
      </c>
      <c r="P4" t="s">
        <v>1894</v>
      </c>
      <c r="Q4" t="s">
        <v>1901</v>
      </c>
      <c r="R4" s="15" t="str">
        <f>LEFT(O4,1)</f>
        <v>4</v>
      </c>
      <c r="S4" s="15" t="str">
        <f>IF(M4="","",IF(AND(M4&lt;&gt;'Tabelas auxiliares'!$B$128,M4&lt;&gt;'Tabelas auxiliares'!$B$129,M4&lt;&gt;'Tabelas auxiliares'!$C$128,M4&lt;&gt;'Tabelas auxiliares'!$C$129,M4&lt;&gt;'Tabelas auxiliares'!$D$128,M4&lt;&gt;'Tabelas auxiliares'!$D$129),"FOLHA DE PESSOAL",IF(R4='Tabelas auxiliares'!$A$129,"CUSTEIO",IF(R4='Tabelas auxiliares'!$A$128,"INVESTIMENTO","ERRO - VERIFICAR"))))</f>
        <v>INVESTIMENTO</v>
      </c>
      <c r="T4" s="26">
        <f>IF(SUM(U4:X4)=0,"",SUM(U4:X4))</f>
        <v>993453.19</v>
      </c>
      <c r="U4" s="8">
        <v>993453.19</v>
      </c>
    </row>
    <row r="5" spans="1:24" x14ac:dyDescent="0.25">
      <c r="A5" t="s">
        <v>1892</v>
      </c>
      <c r="B5" t="s">
        <v>1893</v>
      </c>
      <c r="C5" t="s">
        <v>806</v>
      </c>
      <c r="D5" t="s">
        <v>1902</v>
      </c>
      <c r="E5" t="s">
        <v>1903</v>
      </c>
      <c r="F5" t="s">
        <v>1904</v>
      </c>
      <c r="G5" t="s">
        <v>1905</v>
      </c>
      <c r="H5" t="s">
        <v>1734</v>
      </c>
      <c r="I5" t="s">
        <v>657</v>
      </c>
      <c r="J5" t="s">
        <v>1896</v>
      </c>
      <c r="K5" t="s">
        <v>1897</v>
      </c>
      <c r="L5" t="s">
        <v>1906</v>
      </c>
      <c r="M5" t="s">
        <v>127</v>
      </c>
      <c r="N5" t="s">
        <v>1899</v>
      </c>
      <c r="O5" t="s">
        <v>1907</v>
      </c>
      <c r="P5" t="s">
        <v>1908</v>
      </c>
      <c r="Q5" t="s">
        <v>1909</v>
      </c>
      <c r="R5" s="15" t="str">
        <f>LEFT(O5,1)</f>
        <v>4</v>
      </c>
      <c r="S5" s="15" t="str">
        <f>IF(M5="","",IF(AND(M5&lt;&gt;'Tabelas auxiliares'!$B$128,M5&lt;&gt;'Tabelas auxiliares'!$B$129,M5&lt;&gt;'Tabelas auxiliares'!$C$128,M5&lt;&gt;'Tabelas auxiliares'!$C$129,M5&lt;&gt;'Tabelas auxiliares'!$D$128,M5&lt;&gt;'Tabelas auxiliares'!$D$129),"FOLHA DE PESSOAL",IF(R5='Tabelas auxiliares'!$A$129,"CUSTEIO",IF(R5='Tabelas auxiliares'!$A$128,"INVESTIMENTO","ERRO - VERIFICAR"))))</f>
        <v>INVESTIMENTO</v>
      </c>
      <c r="T5" s="26">
        <f t="shared" ref="T5:T67" si="0">IF(SUM(U5:X5)=0,"",SUM(U5:X5))</f>
        <v>1629729.96</v>
      </c>
      <c r="V5" s="8">
        <v>1629729.96</v>
      </c>
    </row>
    <row r="6" spans="1:24" x14ac:dyDescent="0.25">
      <c r="A6" t="s">
        <v>1910</v>
      </c>
      <c r="B6" t="s">
        <v>1911</v>
      </c>
      <c r="C6" t="s">
        <v>1894</v>
      </c>
      <c r="D6" t="s">
        <v>1895</v>
      </c>
      <c r="E6" t="s">
        <v>1895</v>
      </c>
      <c r="F6" t="s">
        <v>1894</v>
      </c>
      <c r="G6" t="s">
        <v>1894</v>
      </c>
      <c r="H6" t="s">
        <v>1912</v>
      </c>
      <c r="I6" t="s">
        <v>606</v>
      </c>
      <c r="J6" t="s">
        <v>1913</v>
      </c>
      <c r="K6" t="s">
        <v>1914</v>
      </c>
      <c r="L6" t="s">
        <v>1915</v>
      </c>
      <c r="M6" t="s">
        <v>145</v>
      </c>
      <c r="N6" t="s">
        <v>1916</v>
      </c>
      <c r="O6" t="s">
        <v>1917</v>
      </c>
      <c r="P6" t="s">
        <v>1894</v>
      </c>
      <c r="Q6" t="s">
        <v>1918</v>
      </c>
      <c r="R6" s="15" t="str">
        <f>LEFT(O6,1)</f>
        <v>3</v>
      </c>
      <c r="S6" s="15" t="str">
        <f>IF(M6="","",IF(AND(M6&lt;&gt;'Tabelas auxiliares'!$B$128,M6&lt;&gt;'Tabelas auxiliares'!$B$129,M6&lt;&gt;'Tabelas auxiliares'!$C$128,M6&lt;&gt;'Tabelas auxiliares'!$C$129,M6&lt;&gt;'Tabelas auxiliares'!$D$128,M6&lt;&gt;'Tabelas auxiliares'!$D$129),"FOLHA DE PESSOAL",IF(R6='Tabelas auxiliares'!$A$129,"CUSTEIO",IF(R6='Tabelas auxiliares'!$A$128,"INVESTIMENTO","ERRO - VERIFICAR"))))</f>
        <v>CUSTEIO</v>
      </c>
      <c r="T6" s="26">
        <f t="shared" si="0"/>
        <v>16700</v>
      </c>
      <c r="U6" s="8">
        <v>16700</v>
      </c>
    </row>
    <row r="7" spans="1:24" x14ac:dyDescent="0.25">
      <c r="A7" t="s">
        <v>1910</v>
      </c>
      <c r="B7" t="s">
        <v>1911</v>
      </c>
      <c r="C7" t="s">
        <v>1894</v>
      </c>
      <c r="D7" t="s">
        <v>1895</v>
      </c>
      <c r="E7" t="s">
        <v>1895</v>
      </c>
      <c r="F7" t="s">
        <v>1894</v>
      </c>
      <c r="G7" t="s">
        <v>1894</v>
      </c>
      <c r="H7" t="s">
        <v>1912</v>
      </c>
      <c r="I7" t="s">
        <v>606</v>
      </c>
      <c r="J7" t="s">
        <v>1913</v>
      </c>
      <c r="K7" t="s">
        <v>1914</v>
      </c>
      <c r="L7" t="s">
        <v>1915</v>
      </c>
      <c r="M7" t="s">
        <v>145</v>
      </c>
      <c r="N7" t="s">
        <v>1916</v>
      </c>
      <c r="O7" t="s">
        <v>1919</v>
      </c>
      <c r="P7" t="s">
        <v>1894</v>
      </c>
      <c r="Q7" t="s">
        <v>1920</v>
      </c>
      <c r="R7" s="15" t="str">
        <f>LEFT(O7,1)</f>
        <v>3</v>
      </c>
      <c r="S7" s="15" t="str">
        <f>IF(M7="","",IF(AND(M7&lt;&gt;'Tabelas auxiliares'!$B$128,M7&lt;&gt;'Tabelas auxiliares'!$B$129,M7&lt;&gt;'Tabelas auxiliares'!$C$128,M7&lt;&gt;'Tabelas auxiliares'!$C$129,M7&lt;&gt;'Tabelas auxiliares'!$D$128,M7&lt;&gt;'Tabelas auxiliares'!$D$129),"FOLHA DE PESSOAL",IF(R7='Tabelas auxiliares'!$A$129,"CUSTEIO",IF(R7='Tabelas auxiliares'!$A$128,"INVESTIMENTO","ERRO - VERIFICAR"))))</f>
        <v>CUSTEIO</v>
      </c>
      <c r="T7" s="26">
        <f t="shared" si="0"/>
        <v>24800</v>
      </c>
      <c r="U7" s="8">
        <v>24800</v>
      </c>
    </row>
    <row r="8" spans="1:24" x14ac:dyDescent="0.25">
      <c r="A8" t="s">
        <v>1910</v>
      </c>
      <c r="B8" t="s">
        <v>1911</v>
      </c>
      <c r="C8" t="s">
        <v>749</v>
      </c>
      <c r="D8" t="s">
        <v>1840</v>
      </c>
      <c r="E8" t="s">
        <v>1921</v>
      </c>
      <c r="F8" t="s">
        <v>1922</v>
      </c>
      <c r="G8" t="s">
        <v>593</v>
      </c>
      <c r="H8" t="s">
        <v>1912</v>
      </c>
      <c r="I8" t="s">
        <v>606</v>
      </c>
      <c r="J8" t="s">
        <v>1913</v>
      </c>
      <c r="K8" t="s">
        <v>1914</v>
      </c>
      <c r="L8" t="s">
        <v>1915</v>
      </c>
      <c r="M8" t="s">
        <v>145</v>
      </c>
      <c r="N8" t="s">
        <v>1916</v>
      </c>
      <c r="O8" t="s">
        <v>1812</v>
      </c>
      <c r="P8" t="s">
        <v>1813</v>
      </c>
      <c r="Q8" t="s">
        <v>1923</v>
      </c>
      <c r="R8" s="15" t="str">
        <f>LEFT(O8,1)</f>
        <v>3</v>
      </c>
      <c r="S8" s="15" t="str">
        <f>IF(M8="","",IF(AND(M8&lt;&gt;'Tabelas auxiliares'!$B$128,M8&lt;&gt;'Tabelas auxiliares'!$B$129,M8&lt;&gt;'Tabelas auxiliares'!$C$128,M8&lt;&gt;'Tabelas auxiliares'!$C$129,M8&lt;&gt;'Tabelas auxiliares'!$D$128,M8&lt;&gt;'Tabelas auxiliares'!$D$129),"FOLHA DE PESSOAL",IF(R8='Tabelas auxiliares'!$A$129,"CUSTEIO",IF(R8='Tabelas auxiliares'!$A$128,"INVESTIMENTO","ERRO - VERIFICAR"))))</f>
        <v>CUSTEIO</v>
      </c>
      <c r="T8" s="26">
        <f t="shared" si="0"/>
        <v>32550</v>
      </c>
      <c r="V8" s="8">
        <v>31484.32</v>
      </c>
      <c r="X8" s="8">
        <v>1065.68</v>
      </c>
    </row>
    <row r="9" spans="1:24" x14ac:dyDescent="0.25">
      <c r="A9" t="s">
        <v>1910</v>
      </c>
      <c r="B9" t="s">
        <v>1911</v>
      </c>
      <c r="C9" t="s">
        <v>749</v>
      </c>
      <c r="D9" t="s">
        <v>1840</v>
      </c>
      <c r="E9" t="s">
        <v>1924</v>
      </c>
      <c r="F9" t="s">
        <v>1922</v>
      </c>
      <c r="G9" t="s">
        <v>593</v>
      </c>
      <c r="H9" t="s">
        <v>1912</v>
      </c>
      <c r="I9" t="s">
        <v>606</v>
      </c>
      <c r="J9" t="s">
        <v>1913</v>
      </c>
      <c r="K9" t="s">
        <v>1914</v>
      </c>
      <c r="L9" t="s">
        <v>1915</v>
      </c>
      <c r="M9" t="s">
        <v>145</v>
      </c>
      <c r="N9" t="s">
        <v>1916</v>
      </c>
      <c r="O9" t="s">
        <v>1817</v>
      </c>
      <c r="P9" t="s">
        <v>1818</v>
      </c>
      <c r="Q9" t="s">
        <v>1925</v>
      </c>
      <c r="R9" s="15" t="str">
        <f t="shared" ref="R9:R67" si="1">LEFT(O9,1)</f>
        <v>3</v>
      </c>
      <c r="S9" s="15" t="str">
        <f>IF(M9="","",IF(AND(M9&lt;&gt;'Tabelas auxiliares'!$B$128,M9&lt;&gt;'Tabelas auxiliares'!$B$129,M9&lt;&gt;'Tabelas auxiliares'!$C$128,M9&lt;&gt;'Tabelas auxiliares'!$C$129,M9&lt;&gt;'Tabelas auxiliares'!$D$128,M9&lt;&gt;'Tabelas auxiliares'!$D$129),"FOLHA DE PESSOAL",IF(R9='Tabelas auxiliares'!$A$129,"CUSTEIO",IF(R9='Tabelas auxiliares'!$A$128,"INVESTIMENTO","ERRO - VERIFICAR"))))</f>
        <v>CUSTEIO</v>
      </c>
      <c r="T9" s="26">
        <f t="shared" si="0"/>
        <v>33950</v>
      </c>
      <c r="V9" s="8">
        <v>28590</v>
      </c>
      <c r="W9" s="8">
        <v>5360</v>
      </c>
    </row>
    <row r="10" spans="1:24" x14ac:dyDescent="0.25">
      <c r="A10" t="s">
        <v>1926</v>
      </c>
      <c r="B10" t="s">
        <v>1927</v>
      </c>
      <c r="C10" t="s">
        <v>1142</v>
      </c>
      <c r="D10" t="s">
        <v>1928</v>
      </c>
      <c r="E10" t="s">
        <v>1929</v>
      </c>
      <c r="F10" t="s">
        <v>1930</v>
      </c>
      <c r="G10" t="s">
        <v>593</v>
      </c>
      <c r="H10" t="s">
        <v>1931</v>
      </c>
      <c r="I10" t="s">
        <v>657</v>
      </c>
      <c r="J10" t="s">
        <v>1932</v>
      </c>
      <c r="K10" t="s">
        <v>598</v>
      </c>
      <c r="L10" t="s">
        <v>1933</v>
      </c>
      <c r="M10" t="s">
        <v>145</v>
      </c>
      <c r="N10" t="s">
        <v>1934</v>
      </c>
      <c r="O10" t="s">
        <v>1058</v>
      </c>
      <c r="P10" t="s">
        <v>1059</v>
      </c>
      <c r="Q10" t="s">
        <v>1935</v>
      </c>
      <c r="R10" s="15" t="str">
        <f t="shared" si="1"/>
        <v>3</v>
      </c>
      <c r="S10" s="15" t="str">
        <f>IF(M10="","",IF(AND(M10&lt;&gt;'Tabelas auxiliares'!$B$128,M10&lt;&gt;'Tabelas auxiliares'!$B$129,M10&lt;&gt;'Tabelas auxiliares'!$C$128,M10&lt;&gt;'Tabelas auxiliares'!$C$129,M10&lt;&gt;'Tabelas auxiliares'!$D$128,M10&lt;&gt;'Tabelas auxiliares'!$D$129),"FOLHA DE PESSOAL",IF(R10='Tabelas auxiliares'!$A$129,"CUSTEIO",IF(R10='Tabelas auxiliares'!$A$128,"INVESTIMENTO","ERRO - VERIFICAR"))))</f>
        <v>CUSTEIO</v>
      </c>
      <c r="T10" s="26">
        <f t="shared" si="0"/>
        <v>214.28</v>
      </c>
      <c r="X10" s="8">
        <v>214.28</v>
      </c>
    </row>
    <row r="11" spans="1:24" x14ac:dyDescent="0.25">
      <c r="A11" t="s">
        <v>1936</v>
      </c>
      <c r="B11" t="s">
        <v>1937</v>
      </c>
      <c r="C11" t="s">
        <v>788</v>
      </c>
      <c r="D11" t="s">
        <v>1072</v>
      </c>
      <c r="E11" t="s">
        <v>1938</v>
      </c>
      <c r="F11" t="s">
        <v>1939</v>
      </c>
      <c r="G11" t="s">
        <v>1075</v>
      </c>
      <c r="H11" t="s">
        <v>1940</v>
      </c>
      <c r="I11" t="s">
        <v>1941</v>
      </c>
      <c r="J11" t="s">
        <v>1942</v>
      </c>
      <c r="K11" t="s">
        <v>1943</v>
      </c>
      <c r="L11" t="s">
        <v>1944</v>
      </c>
      <c r="M11" t="s">
        <v>145</v>
      </c>
      <c r="N11" t="s">
        <v>1945</v>
      </c>
      <c r="O11" t="s">
        <v>1066</v>
      </c>
      <c r="P11" t="s">
        <v>1067</v>
      </c>
      <c r="Q11" t="s">
        <v>1946</v>
      </c>
      <c r="R11" s="15" t="str">
        <f t="shared" si="1"/>
        <v>3</v>
      </c>
      <c r="S11" s="15" t="str">
        <f>IF(M11="","",IF(AND(M11&lt;&gt;'Tabelas auxiliares'!$B$128,M11&lt;&gt;'Tabelas auxiliares'!$B$129,M11&lt;&gt;'Tabelas auxiliares'!$C$128,M11&lt;&gt;'Tabelas auxiliares'!$C$129,M11&lt;&gt;'Tabelas auxiliares'!$D$128,M11&lt;&gt;'Tabelas auxiliares'!$D$129),"FOLHA DE PESSOAL",IF(R11='Tabelas auxiliares'!$A$129,"CUSTEIO",IF(R11='Tabelas auxiliares'!$A$128,"INVESTIMENTO","ERRO - VERIFICAR"))))</f>
        <v>CUSTEIO</v>
      </c>
      <c r="T11" s="26">
        <f t="shared" si="0"/>
        <v>4572498.4800000004</v>
      </c>
      <c r="W11" s="8">
        <v>4572498.4800000004</v>
      </c>
    </row>
    <row r="12" spans="1:24" x14ac:dyDescent="0.25">
      <c r="A12" t="s">
        <v>1936</v>
      </c>
      <c r="B12" t="s">
        <v>1937</v>
      </c>
      <c r="C12" t="s">
        <v>788</v>
      </c>
      <c r="D12" t="s">
        <v>1072</v>
      </c>
      <c r="E12" t="s">
        <v>1947</v>
      </c>
      <c r="F12" t="s">
        <v>1948</v>
      </c>
      <c r="G12" t="s">
        <v>1075</v>
      </c>
      <c r="H12" t="s">
        <v>1940</v>
      </c>
      <c r="I12" t="s">
        <v>1941</v>
      </c>
      <c r="J12" t="s">
        <v>1942</v>
      </c>
      <c r="K12" t="s">
        <v>1943</v>
      </c>
      <c r="L12" t="s">
        <v>1944</v>
      </c>
      <c r="M12" t="s">
        <v>145</v>
      </c>
      <c r="N12" t="s">
        <v>1945</v>
      </c>
      <c r="O12" t="s">
        <v>1949</v>
      </c>
      <c r="P12" t="s">
        <v>1950</v>
      </c>
      <c r="Q12" t="s">
        <v>1951</v>
      </c>
      <c r="R12" s="15" t="str">
        <f t="shared" si="1"/>
        <v>4</v>
      </c>
      <c r="S12" s="15" t="str">
        <f>IF(M12="","",IF(AND(M12&lt;&gt;'Tabelas auxiliares'!$B$128,M12&lt;&gt;'Tabelas auxiliares'!$B$129,M12&lt;&gt;'Tabelas auxiliares'!$C$128,M12&lt;&gt;'Tabelas auxiliares'!$C$129,M12&lt;&gt;'Tabelas auxiliares'!$D$128,M12&lt;&gt;'Tabelas auxiliares'!$D$129),"FOLHA DE PESSOAL",IF(R12='Tabelas auxiliares'!$A$129,"CUSTEIO",IF(R12='Tabelas auxiliares'!$A$128,"INVESTIMENTO","ERRO - VERIFICAR"))))</f>
        <v>INVESTIMENTO</v>
      </c>
      <c r="T12" s="26">
        <f t="shared" si="0"/>
        <v>100000</v>
      </c>
      <c r="W12" s="8">
        <v>100000</v>
      </c>
    </row>
    <row r="13" spans="1:24" x14ac:dyDescent="0.25">
      <c r="A13" t="s">
        <v>1936</v>
      </c>
      <c r="B13" t="s">
        <v>1937</v>
      </c>
      <c r="C13" t="s">
        <v>788</v>
      </c>
      <c r="D13" t="s">
        <v>1072</v>
      </c>
      <c r="E13" t="s">
        <v>1952</v>
      </c>
      <c r="F13" t="s">
        <v>1953</v>
      </c>
      <c r="G13" t="s">
        <v>1075</v>
      </c>
      <c r="H13" t="s">
        <v>1940</v>
      </c>
      <c r="I13" t="s">
        <v>1941</v>
      </c>
      <c r="J13" t="s">
        <v>1942</v>
      </c>
      <c r="K13" t="s">
        <v>1954</v>
      </c>
      <c r="L13" t="s">
        <v>1944</v>
      </c>
      <c r="M13" t="s">
        <v>145</v>
      </c>
      <c r="N13" t="s">
        <v>1945</v>
      </c>
      <c r="O13" t="s">
        <v>1066</v>
      </c>
      <c r="P13" t="s">
        <v>1067</v>
      </c>
      <c r="Q13" t="s">
        <v>1955</v>
      </c>
      <c r="R13" s="15" t="str">
        <f t="shared" si="1"/>
        <v>3</v>
      </c>
      <c r="S13" s="15" t="str">
        <f>IF(M13="","",IF(AND(M13&lt;&gt;'Tabelas auxiliares'!$B$128,M13&lt;&gt;'Tabelas auxiliares'!$B$129,M13&lt;&gt;'Tabelas auxiliares'!$C$128,M13&lt;&gt;'Tabelas auxiliares'!$C$129,M13&lt;&gt;'Tabelas auxiliares'!$D$128,M13&lt;&gt;'Tabelas auxiliares'!$D$129),"FOLHA DE PESSOAL",IF(R13='Tabelas auxiliares'!$A$129,"CUSTEIO",IF(R13='Tabelas auxiliares'!$A$128,"INVESTIMENTO","ERRO - VERIFICAR"))))</f>
        <v>CUSTEIO</v>
      </c>
      <c r="T13" s="26">
        <f t="shared" si="0"/>
        <v>147569.13</v>
      </c>
      <c r="W13" s="8">
        <v>147569.13</v>
      </c>
    </row>
    <row r="14" spans="1:24" x14ac:dyDescent="0.25">
      <c r="A14" t="s">
        <v>1936</v>
      </c>
      <c r="B14" t="s">
        <v>1937</v>
      </c>
      <c r="C14" t="s">
        <v>788</v>
      </c>
      <c r="D14" t="s">
        <v>1072</v>
      </c>
      <c r="E14" t="s">
        <v>1956</v>
      </c>
      <c r="F14" t="s">
        <v>1953</v>
      </c>
      <c r="G14" t="s">
        <v>1075</v>
      </c>
      <c r="H14" t="s">
        <v>1940</v>
      </c>
      <c r="I14" t="s">
        <v>1941</v>
      </c>
      <c r="J14" t="s">
        <v>1942</v>
      </c>
      <c r="K14" t="s">
        <v>1943</v>
      </c>
      <c r="L14" t="s">
        <v>1944</v>
      </c>
      <c r="M14" t="s">
        <v>145</v>
      </c>
      <c r="N14" t="s">
        <v>1945</v>
      </c>
      <c r="O14" t="s">
        <v>1066</v>
      </c>
      <c r="P14" t="s">
        <v>1067</v>
      </c>
      <c r="Q14" t="s">
        <v>1957</v>
      </c>
      <c r="R14" s="15" t="str">
        <f t="shared" si="1"/>
        <v>3</v>
      </c>
      <c r="S14" s="15" t="str">
        <f>IF(M14="","",IF(AND(M14&lt;&gt;'Tabelas auxiliares'!$B$128,M14&lt;&gt;'Tabelas auxiliares'!$B$129,M14&lt;&gt;'Tabelas auxiliares'!$C$128,M14&lt;&gt;'Tabelas auxiliares'!$C$129,M14&lt;&gt;'Tabelas auxiliares'!$D$128,M14&lt;&gt;'Tabelas auxiliares'!$D$129),"FOLHA DE PESSOAL",IF(R14='Tabelas auxiliares'!$A$129,"CUSTEIO",IF(R14='Tabelas auxiliares'!$A$128,"INVESTIMENTO","ERRO - VERIFICAR"))))</f>
        <v>CUSTEIO</v>
      </c>
      <c r="T14" s="26">
        <f t="shared" si="0"/>
        <v>308284.52</v>
      </c>
      <c r="W14" s="8">
        <v>308284.52</v>
      </c>
    </row>
    <row r="15" spans="1:24" x14ac:dyDescent="0.25">
      <c r="A15" t="s">
        <v>1936</v>
      </c>
      <c r="B15" t="s">
        <v>1937</v>
      </c>
      <c r="C15" t="s">
        <v>1754</v>
      </c>
      <c r="D15" t="s">
        <v>1072</v>
      </c>
      <c r="E15" t="s">
        <v>1958</v>
      </c>
      <c r="F15" t="s">
        <v>1959</v>
      </c>
      <c r="G15" t="s">
        <v>1075</v>
      </c>
      <c r="H15" t="s">
        <v>1940</v>
      </c>
      <c r="I15" t="s">
        <v>1941</v>
      </c>
      <c r="J15" t="s">
        <v>1942</v>
      </c>
      <c r="K15" t="s">
        <v>1954</v>
      </c>
      <c r="L15" t="s">
        <v>1944</v>
      </c>
      <c r="M15" t="s">
        <v>145</v>
      </c>
      <c r="N15" t="s">
        <v>1945</v>
      </c>
      <c r="O15" t="s">
        <v>1066</v>
      </c>
      <c r="P15" t="s">
        <v>1067</v>
      </c>
      <c r="Q15" t="s">
        <v>1960</v>
      </c>
      <c r="R15" s="15" t="str">
        <f t="shared" si="1"/>
        <v>3</v>
      </c>
      <c r="S15" s="15" t="str">
        <f>IF(M15="","",IF(AND(M15&lt;&gt;'Tabelas auxiliares'!$B$128,M15&lt;&gt;'Tabelas auxiliares'!$B$129,M15&lt;&gt;'Tabelas auxiliares'!$C$128,M15&lt;&gt;'Tabelas auxiliares'!$C$129,M15&lt;&gt;'Tabelas auxiliares'!$D$128,M15&lt;&gt;'Tabelas auxiliares'!$D$129),"FOLHA DE PESSOAL",IF(R15='Tabelas auxiliares'!$A$129,"CUSTEIO",IF(R15='Tabelas auxiliares'!$A$128,"INVESTIMENTO","ERRO - VERIFICAR"))))</f>
        <v>CUSTEIO</v>
      </c>
      <c r="T15" s="26">
        <f t="shared" si="0"/>
        <v>569818.6</v>
      </c>
      <c r="V15" s="8">
        <v>529249.27</v>
      </c>
      <c r="X15" s="8">
        <v>40569.33</v>
      </c>
    </row>
    <row r="16" spans="1:24" x14ac:dyDescent="0.25">
      <c r="A16" t="s">
        <v>1961</v>
      </c>
      <c r="B16" t="s">
        <v>1962</v>
      </c>
      <c r="C16" t="s">
        <v>1860</v>
      </c>
      <c r="D16" t="s">
        <v>1963</v>
      </c>
      <c r="E16" t="s">
        <v>1964</v>
      </c>
      <c r="F16" t="s">
        <v>1965</v>
      </c>
      <c r="G16" t="s">
        <v>1065</v>
      </c>
      <c r="H16" t="s">
        <v>1966</v>
      </c>
      <c r="I16" t="s">
        <v>657</v>
      </c>
      <c r="J16" t="s">
        <v>1967</v>
      </c>
      <c r="K16" t="s">
        <v>1968</v>
      </c>
      <c r="L16" t="s">
        <v>1969</v>
      </c>
      <c r="M16" t="s">
        <v>127</v>
      </c>
      <c r="N16" t="s">
        <v>1970</v>
      </c>
      <c r="O16" t="s">
        <v>1066</v>
      </c>
      <c r="P16" t="s">
        <v>1067</v>
      </c>
      <c r="Q16" t="s">
        <v>1971</v>
      </c>
      <c r="R16" s="15" t="str">
        <f t="shared" si="1"/>
        <v>3</v>
      </c>
      <c r="S16" s="15" t="str">
        <f>IF(M16="","",IF(AND(M16&lt;&gt;'Tabelas auxiliares'!$B$128,M16&lt;&gt;'Tabelas auxiliares'!$B$129,M16&lt;&gt;'Tabelas auxiliares'!$C$128,M16&lt;&gt;'Tabelas auxiliares'!$C$129,M16&lt;&gt;'Tabelas auxiliares'!$D$128,M16&lt;&gt;'Tabelas auxiliares'!$D$129),"FOLHA DE PESSOAL",IF(R16='Tabelas auxiliares'!$A$129,"CUSTEIO",IF(R16='Tabelas auxiliares'!$A$128,"INVESTIMENTO","ERRO - VERIFICAR"))))</f>
        <v>CUSTEIO</v>
      </c>
      <c r="T16" s="26">
        <f t="shared" si="0"/>
        <v>26212.63</v>
      </c>
      <c r="V16" s="8">
        <v>26212.63</v>
      </c>
    </row>
    <row r="17" spans="1:24" x14ac:dyDescent="0.25">
      <c r="A17" t="s">
        <v>1961</v>
      </c>
      <c r="B17" t="s">
        <v>1962</v>
      </c>
      <c r="C17" t="s">
        <v>1860</v>
      </c>
      <c r="D17" t="s">
        <v>1963</v>
      </c>
      <c r="E17" t="s">
        <v>1972</v>
      </c>
      <c r="F17" t="s">
        <v>1965</v>
      </c>
      <c r="G17" t="s">
        <v>1065</v>
      </c>
      <c r="H17" t="s">
        <v>1966</v>
      </c>
      <c r="I17" t="s">
        <v>657</v>
      </c>
      <c r="J17" t="s">
        <v>1967</v>
      </c>
      <c r="K17" t="s">
        <v>1968</v>
      </c>
      <c r="L17" t="s">
        <v>1969</v>
      </c>
      <c r="M17" t="s">
        <v>127</v>
      </c>
      <c r="N17" t="s">
        <v>1970</v>
      </c>
      <c r="O17" t="s">
        <v>1066</v>
      </c>
      <c r="P17" t="s">
        <v>1067</v>
      </c>
      <c r="Q17" t="s">
        <v>1973</v>
      </c>
      <c r="R17" s="15" t="str">
        <f t="shared" si="1"/>
        <v>3</v>
      </c>
      <c r="S17" s="15" t="str">
        <f>IF(M17="","",IF(AND(M17&lt;&gt;'Tabelas auxiliares'!$B$128,M17&lt;&gt;'Tabelas auxiliares'!$B$129,M17&lt;&gt;'Tabelas auxiliares'!$C$128,M17&lt;&gt;'Tabelas auxiliares'!$C$129,M17&lt;&gt;'Tabelas auxiliares'!$D$128,M17&lt;&gt;'Tabelas auxiliares'!$D$129),"FOLHA DE PESSOAL",IF(R17='Tabelas auxiliares'!$A$129,"CUSTEIO",IF(R17='Tabelas auxiliares'!$A$128,"INVESTIMENTO","ERRO - VERIFICAR"))))</f>
        <v>CUSTEIO</v>
      </c>
      <c r="T17" s="26">
        <f t="shared" si="0"/>
        <v>235913.66</v>
      </c>
      <c r="V17" s="8">
        <v>235913.66</v>
      </c>
    </row>
    <row r="18" spans="1:24" x14ac:dyDescent="0.25">
      <c r="R18" s="15" t="str">
        <f t="shared" si="1"/>
        <v/>
      </c>
      <c r="S18" s="15" t="str">
        <f>IF(M18="","",IF(AND(M18&lt;&gt;'Tabelas auxiliares'!$B$128,M18&lt;&gt;'Tabelas auxiliares'!$B$129,M18&lt;&gt;'Tabelas auxiliares'!$C$128,M18&lt;&gt;'Tabelas auxiliares'!$C$129,M18&lt;&gt;'Tabelas auxiliares'!$D$128,M18&lt;&gt;'Tabelas auxiliares'!$D$129),"FOLHA DE PESSOAL",IF(R18='Tabelas auxiliares'!$A$129,"CUSTEIO",IF(R18='Tabelas auxiliares'!$A$128,"INVESTIMENTO","ERRO - VERIFICAR"))))</f>
        <v/>
      </c>
      <c r="T18" s="26" t="str">
        <f t="shared" si="0"/>
        <v/>
      </c>
      <c r="U18" s="32"/>
      <c r="V18" s="32"/>
      <c r="W18" s="32"/>
      <c r="X18" s="32"/>
    </row>
    <row r="19" spans="1:24" x14ac:dyDescent="0.25">
      <c r="R19" s="15" t="str">
        <f t="shared" si="1"/>
        <v/>
      </c>
      <c r="S19" s="15" t="str">
        <f>IF(M19="","",IF(AND(M19&lt;&gt;'Tabelas auxiliares'!$B$128,M19&lt;&gt;'Tabelas auxiliares'!$B$129,M19&lt;&gt;'Tabelas auxiliares'!$C$128,M19&lt;&gt;'Tabelas auxiliares'!$C$129,M19&lt;&gt;'Tabelas auxiliares'!$D$128,M19&lt;&gt;'Tabelas auxiliares'!$D$129),"FOLHA DE PESSOAL",IF(R19='Tabelas auxiliares'!$A$129,"CUSTEIO",IF(R19='Tabelas auxiliares'!$A$128,"INVESTIMENTO","ERRO - VERIFICAR"))))</f>
        <v/>
      </c>
      <c r="T19" s="26" t="str">
        <f t="shared" si="0"/>
        <v/>
      </c>
      <c r="U19" s="32"/>
      <c r="V19" s="32"/>
      <c r="W19" s="32"/>
      <c r="X19" s="32"/>
    </row>
    <row r="20" spans="1:24" x14ac:dyDescent="0.25">
      <c r="R20" s="15" t="str">
        <f t="shared" si="1"/>
        <v/>
      </c>
      <c r="S20" s="15" t="str">
        <f>IF(M20="","",IF(AND(M20&lt;&gt;'Tabelas auxiliares'!$B$128,M20&lt;&gt;'Tabelas auxiliares'!$B$129,M20&lt;&gt;'Tabelas auxiliares'!$C$128,M20&lt;&gt;'Tabelas auxiliares'!$C$129,M20&lt;&gt;'Tabelas auxiliares'!$D$128,M20&lt;&gt;'Tabelas auxiliares'!$D$129),"FOLHA DE PESSOAL",IF(R20='Tabelas auxiliares'!$A$129,"CUSTEIO",IF(R20='Tabelas auxiliares'!$A$128,"INVESTIMENTO","ERRO - VERIFICAR"))))</f>
        <v/>
      </c>
      <c r="T20" s="26" t="str">
        <f t="shared" si="0"/>
        <v/>
      </c>
      <c r="U20" s="32"/>
      <c r="V20" s="32"/>
      <c r="W20" s="32"/>
      <c r="X20" s="32"/>
    </row>
    <row r="21" spans="1:24" x14ac:dyDescent="0.25">
      <c r="R21" s="15" t="str">
        <f t="shared" si="1"/>
        <v/>
      </c>
      <c r="S21" s="15" t="str">
        <f>IF(M21="","",IF(AND(M21&lt;&gt;'Tabelas auxiliares'!$B$128,M21&lt;&gt;'Tabelas auxiliares'!$B$129,M21&lt;&gt;'Tabelas auxiliares'!$C$128,M21&lt;&gt;'Tabelas auxiliares'!$C$129,M21&lt;&gt;'Tabelas auxiliares'!$D$128,M21&lt;&gt;'Tabelas auxiliares'!$D$129),"FOLHA DE PESSOAL",IF(R21='Tabelas auxiliares'!$A$129,"CUSTEIO",IF(R21='Tabelas auxiliares'!$A$128,"INVESTIMENTO","ERRO - VERIFICAR"))))</f>
        <v/>
      </c>
      <c r="T21" s="26" t="str">
        <f t="shared" si="0"/>
        <v/>
      </c>
      <c r="U21" s="32"/>
      <c r="V21" s="32"/>
      <c r="W21" s="32"/>
      <c r="X21" s="32"/>
    </row>
    <row r="22" spans="1:24" x14ac:dyDescent="0.25">
      <c r="R22" s="15" t="str">
        <f t="shared" si="1"/>
        <v/>
      </c>
      <c r="S22" s="15" t="str">
        <f>IF(M22="","",IF(AND(M22&lt;&gt;'Tabelas auxiliares'!$B$128,M22&lt;&gt;'Tabelas auxiliares'!$B$129,M22&lt;&gt;'Tabelas auxiliares'!$C$128,M22&lt;&gt;'Tabelas auxiliares'!$C$129,M22&lt;&gt;'Tabelas auxiliares'!$D$128,M22&lt;&gt;'Tabelas auxiliares'!$D$129),"FOLHA DE PESSOAL",IF(R22='Tabelas auxiliares'!$A$129,"CUSTEIO",IF(R22='Tabelas auxiliares'!$A$128,"INVESTIMENTO","ERRO - VERIFICAR"))))</f>
        <v/>
      </c>
      <c r="T22" s="26" t="str">
        <f t="shared" si="0"/>
        <v/>
      </c>
      <c r="U22" s="32"/>
      <c r="V22" s="32"/>
      <c r="W22" s="32"/>
      <c r="X22" s="32"/>
    </row>
    <row r="23" spans="1:24" x14ac:dyDescent="0.25">
      <c r="R23" s="15" t="str">
        <f t="shared" si="1"/>
        <v/>
      </c>
      <c r="S23" s="15" t="str">
        <f>IF(M23="","",IF(AND(M23&lt;&gt;'Tabelas auxiliares'!$B$128,M23&lt;&gt;'Tabelas auxiliares'!$B$129,M23&lt;&gt;'Tabelas auxiliares'!$C$128,M23&lt;&gt;'Tabelas auxiliares'!$C$129,M23&lt;&gt;'Tabelas auxiliares'!$D$128,M23&lt;&gt;'Tabelas auxiliares'!$D$129),"FOLHA DE PESSOAL",IF(R23='Tabelas auxiliares'!$A$129,"CUSTEIO",IF(R23='Tabelas auxiliares'!$A$128,"INVESTIMENTO","ERRO - VERIFICAR"))))</f>
        <v/>
      </c>
      <c r="T23" s="26" t="str">
        <f t="shared" si="0"/>
        <v/>
      </c>
      <c r="U23" s="32"/>
      <c r="V23" s="32"/>
      <c r="W23" s="32"/>
      <c r="X23" s="32"/>
    </row>
    <row r="24" spans="1:24" x14ac:dyDescent="0.25">
      <c r="R24" s="15" t="str">
        <f t="shared" si="1"/>
        <v/>
      </c>
      <c r="S24" s="15" t="str">
        <f>IF(M24="","",IF(AND(M24&lt;&gt;'Tabelas auxiliares'!$B$128,M24&lt;&gt;'Tabelas auxiliares'!$B$129,M24&lt;&gt;'Tabelas auxiliares'!$C$128,M24&lt;&gt;'Tabelas auxiliares'!$C$129,M24&lt;&gt;'Tabelas auxiliares'!$D$128,M24&lt;&gt;'Tabelas auxiliares'!$D$129),"FOLHA DE PESSOAL",IF(R24='Tabelas auxiliares'!$A$129,"CUSTEIO",IF(R24='Tabelas auxiliares'!$A$128,"INVESTIMENTO","ERRO - VERIFICAR"))))</f>
        <v/>
      </c>
      <c r="T24" s="26" t="str">
        <f t="shared" si="0"/>
        <v/>
      </c>
      <c r="U24" s="32"/>
      <c r="V24" s="32"/>
      <c r="W24" s="32"/>
      <c r="X24" s="32"/>
    </row>
    <row r="25" spans="1:24" x14ac:dyDescent="0.25">
      <c r="R25" s="15" t="str">
        <f t="shared" si="1"/>
        <v/>
      </c>
      <c r="S25" s="15" t="str">
        <f>IF(M25="","",IF(AND(M25&lt;&gt;'Tabelas auxiliares'!$B$128,M25&lt;&gt;'Tabelas auxiliares'!$B$129,M25&lt;&gt;'Tabelas auxiliares'!$C$128,M25&lt;&gt;'Tabelas auxiliares'!$C$129,M25&lt;&gt;'Tabelas auxiliares'!$D$128,M25&lt;&gt;'Tabelas auxiliares'!$D$129),"FOLHA DE PESSOAL",IF(R25='Tabelas auxiliares'!$A$129,"CUSTEIO",IF(R25='Tabelas auxiliares'!$A$128,"INVESTIMENTO","ERRO - VERIFICAR"))))</f>
        <v/>
      </c>
      <c r="T25" s="26" t="str">
        <f t="shared" si="0"/>
        <v/>
      </c>
      <c r="U25" s="32"/>
      <c r="V25" s="32"/>
      <c r="W25" s="32"/>
      <c r="X25" s="32"/>
    </row>
    <row r="26" spans="1:24" x14ac:dyDescent="0.25">
      <c r="R26" s="15" t="str">
        <f t="shared" si="1"/>
        <v/>
      </c>
      <c r="S26" s="15" t="str">
        <f>IF(M26="","",IF(AND(M26&lt;&gt;'Tabelas auxiliares'!$B$128,M26&lt;&gt;'Tabelas auxiliares'!$B$129,M26&lt;&gt;'Tabelas auxiliares'!$C$128,M26&lt;&gt;'Tabelas auxiliares'!$C$129,M26&lt;&gt;'Tabelas auxiliares'!$D$128,M26&lt;&gt;'Tabelas auxiliares'!$D$129),"FOLHA DE PESSOAL",IF(R26='Tabelas auxiliares'!$A$129,"CUSTEIO",IF(R26='Tabelas auxiliares'!$A$128,"INVESTIMENTO","ERRO - VERIFICAR"))))</f>
        <v/>
      </c>
      <c r="T26" s="26" t="str">
        <f t="shared" si="0"/>
        <v/>
      </c>
      <c r="U26" s="32"/>
      <c r="V26" s="32"/>
      <c r="W26" s="32"/>
      <c r="X26" s="32"/>
    </row>
    <row r="27" spans="1:24" x14ac:dyDescent="0.25">
      <c r="R27" s="15" t="str">
        <f t="shared" si="1"/>
        <v/>
      </c>
      <c r="S27" s="15" t="str">
        <f>IF(M27="","",IF(AND(M27&lt;&gt;'Tabelas auxiliares'!$B$128,M27&lt;&gt;'Tabelas auxiliares'!$B$129,M27&lt;&gt;'Tabelas auxiliares'!$C$128,M27&lt;&gt;'Tabelas auxiliares'!$C$129,M27&lt;&gt;'Tabelas auxiliares'!$D$128,M27&lt;&gt;'Tabelas auxiliares'!$D$129),"FOLHA DE PESSOAL",IF(R27='Tabelas auxiliares'!$A$129,"CUSTEIO",IF(R27='Tabelas auxiliares'!$A$128,"INVESTIMENTO","ERRO - VERIFICAR"))))</f>
        <v/>
      </c>
      <c r="T27" s="26" t="str">
        <f t="shared" si="0"/>
        <v/>
      </c>
      <c r="U27" s="32"/>
      <c r="V27" s="32"/>
      <c r="W27" s="32"/>
      <c r="X27" s="32"/>
    </row>
    <row r="28" spans="1:24" x14ac:dyDescent="0.25">
      <c r="R28" s="15" t="str">
        <f t="shared" si="1"/>
        <v/>
      </c>
      <c r="S28" s="15" t="str">
        <f>IF(M28="","",IF(AND(M28&lt;&gt;'Tabelas auxiliares'!$B$128,M28&lt;&gt;'Tabelas auxiliares'!$B$129,M28&lt;&gt;'Tabelas auxiliares'!$C$128,M28&lt;&gt;'Tabelas auxiliares'!$C$129,M28&lt;&gt;'Tabelas auxiliares'!$D$128,M28&lt;&gt;'Tabelas auxiliares'!$D$129),"FOLHA DE PESSOAL",IF(R28='Tabelas auxiliares'!$A$129,"CUSTEIO",IF(R28='Tabelas auxiliares'!$A$128,"INVESTIMENTO","ERRO - VERIFICAR"))))</f>
        <v/>
      </c>
      <c r="T28" s="26" t="str">
        <f t="shared" si="0"/>
        <v/>
      </c>
      <c r="U28" s="32"/>
      <c r="V28" s="32"/>
      <c r="W28" s="32"/>
      <c r="X28" s="32"/>
    </row>
    <row r="29" spans="1:24" x14ac:dyDescent="0.25">
      <c r="R29" s="15" t="str">
        <f t="shared" si="1"/>
        <v/>
      </c>
      <c r="S29" s="15" t="str">
        <f>IF(M29="","",IF(AND(M29&lt;&gt;'Tabelas auxiliares'!$B$128,M29&lt;&gt;'Tabelas auxiliares'!$B$129,M29&lt;&gt;'Tabelas auxiliares'!$C$128,M29&lt;&gt;'Tabelas auxiliares'!$C$129,M29&lt;&gt;'Tabelas auxiliares'!$D$128,M29&lt;&gt;'Tabelas auxiliares'!$D$129),"FOLHA DE PESSOAL",IF(R29='Tabelas auxiliares'!$A$129,"CUSTEIO",IF(R29='Tabelas auxiliares'!$A$128,"INVESTIMENTO","ERRO - VERIFICAR"))))</f>
        <v/>
      </c>
      <c r="T29" s="26" t="str">
        <f t="shared" si="0"/>
        <v/>
      </c>
      <c r="U29" s="32"/>
      <c r="V29" s="32"/>
      <c r="W29" s="32"/>
      <c r="X29" s="32"/>
    </row>
    <row r="30" spans="1:24" x14ac:dyDescent="0.25">
      <c r="R30" s="15" t="str">
        <f t="shared" si="1"/>
        <v/>
      </c>
      <c r="S30" s="15" t="str">
        <f>IF(M30="","",IF(AND(M30&lt;&gt;'Tabelas auxiliares'!$B$128,M30&lt;&gt;'Tabelas auxiliares'!$B$129,M30&lt;&gt;'Tabelas auxiliares'!$C$128,M30&lt;&gt;'Tabelas auxiliares'!$C$129,M30&lt;&gt;'Tabelas auxiliares'!$D$128,M30&lt;&gt;'Tabelas auxiliares'!$D$129),"FOLHA DE PESSOAL",IF(R30='Tabelas auxiliares'!$A$129,"CUSTEIO",IF(R30='Tabelas auxiliares'!$A$128,"INVESTIMENTO","ERRO - VERIFICAR"))))</f>
        <v/>
      </c>
      <c r="T30" s="26" t="str">
        <f t="shared" si="0"/>
        <v/>
      </c>
      <c r="U30" s="32"/>
      <c r="V30" s="32"/>
      <c r="W30" s="32"/>
      <c r="X30" s="32"/>
    </row>
    <row r="31" spans="1:24" x14ac:dyDescent="0.25">
      <c r="R31" s="15" t="str">
        <f t="shared" si="1"/>
        <v/>
      </c>
      <c r="S31" s="15" t="str">
        <f>IF(M31="","",IF(AND(M31&lt;&gt;'Tabelas auxiliares'!$B$128,M31&lt;&gt;'Tabelas auxiliares'!$B$129,M31&lt;&gt;'Tabelas auxiliares'!$C$128,M31&lt;&gt;'Tabelas auxiliares'!$C$129,M31&lt;&gt;'Tabelas auxiliares'!$D$128,M31&lt;&gt;'Tabelas auxiliares'!$D$129),"FOLHA DE PESSOAL",IF(R31='Tabelas auxiliares'!$A$129,"CUSTEIO",IF(R31='Tabelas auxiliares'!$A$128,"INVESTIMENTO","ERRO - VERIFICAR"))))</f>
        <v/>
      </c>
      <c r="T31" s="26" t="str">
        <f t="shared" si="0"/>
        <v/>
      </c>
      <c r="U31" s="32"/>
      <c r="V31" s="32"/>
      <c r="W31" s="32"/>
      <c r="X31" s="32"/>
    </row>
    <row r="32" spans="1:24" x14ac:dyDescent="0.25">
      <c r="R32" s="15" t="str">
        <f t="shared" si="1"/>
        <v/>
      </c>
      <c r="S32" s="15" t="str">
        <f>IF(M32="","",IF(AND(M32&lt;&gt;'Tabelas auxiliares'!$B$128,M32&lt;&gt;'Tabelas auxiliares'!$B$129,M32&lt;&gt;'Tabelas auxiliares'!$C$128,M32&lt;&gt;'Tabelas auxiliares'!$C$129,M32&lt;&gt;'Tabelas auxiliares'!$D$128,M32&lt;&gt;'Tabelas auxiliares'!$D$129),"FOLHA DE PESSOAL",IF(R32='Tabelas auxiliares'!$A$129,"CUSTEIO",IF(R32='Tabelas auxiliares'!$A$128,"INVESTIMENTO","ERRO - VERIFICAR"))))</f>
        <v/>
      </c>
      <c r="T32" s="26" t="str">
        <f t="shared" si="0"/>
        <v/>
      </c>
      <c r="U32" s="32"/>
      <c r="V32" s="32"/>
      <c r="W32" s="32"/>
      <c r="X32" s="32"/>
    </row>
    <row r="33" spans="18:24" x14ac:dyDescent="0.25">
      <c r="R33" s="15" t="str">
        <f t="shared" si="1"/>
        <v/>
      </c>
      <c r="S33" s="15" t="str">
        <f>IF(M33="","",IF(AND(M33&lt;&gt;'Tabelas auxiliares'!$B$128,M33&lt;&gt;'Tabelas auxiliares'!$B$129,M33&lt;&gt;'Tabelas auxiliares'!$C$128,M33&lt;&gt;'Tabelas auxiliares'!$C$129,M33&lt;&gt;'Tabelas auxiliares'!$D$128,M33&lt;&gt;'Tabelas auxiliares'!$D$129),"FOLHA DE PESSOAL",IF(R33='Tabelas auxiliares'!$A$129,"CUSTEIO",IF(R33='Tabelas auxiliares'!$A$128,"INVESTIMENTO","ERRO - VERIFICAR"))))</f>
        <v/>
      </c>
      <c r="T33" s="26" t="str">
        <f t="shared" si="0"/>
        <v/>
      </c>
      <c r="U33" s="32"/>
      <c r="V33" s="32"/>
      <c r="W33" s="32"/>
      <c r="X33" s="32"/>
    </row>
    <row r="34" spans="18:24" x14ac:dyDescent="0.25">
      <c r="R34" s="15" t="str">
        <f t="shared" si="1"/>
        <v/>
      </c>
      <c r="S34" s="15" t="str">
        <f>IF(M34="","",IF(AND(M34&lt;&gt;'Tabelas auxiliares'!$B$128,M34&lt;&gt;'Tabelas auxiliares'!$B$129,M34&lt;&gt;'Tabelas auxiliares'!$C$128,M34&lt;&gt;'Tabelas auxiliares'!$C$129,M34&lt;&gt;'Tabelas auxiliares'!$D$128,M34&lt;&gt;'Tabelas auxiliares'!$D$129),"FOLHA DE PESSOAL",IF(R34='Tabelas auxiliares'!$A$129,"CUSTEIO",IF(R34='Tabelas auxiliares'!$A$128,"INVESTIMENTO","ERRO - VERIFICAR"))))</f>
        <v/>
      </c>
      <c r="T34" s="26" t="str">
        <f t="shared" si="0"/>
        <v/>
      </c>
      <c r="U34" s="32"/>
      <c r="V34" s="32"/>
      <c r="W34" s="32"/>
      <c r="X34" s="32"/>
    </row>
    <row r="35" spans="18:24" x14ac:dyDescent="0.25">
      <c r="R35" s="15" t="str">
        <f t="shared" si="1"/>
        <v/>
      </c>
      <c r="S35" s="15" t="str">
        <f>IF(M35="","",IF(AND(M35&lt;&gt;'Tabelas auxiliares'!$B$128,M35&lt;&gt;'Tabelas auxiliares'!$B$129,M35&lt;&gt;'Tabelas auxiliares'!$C$128,M35&lt;&gt;'Tabelas auxiliares'!$C$129,M35&lt;&gt;'Tabelas auxiliares'!$D$128,M35&lt;&gt;'Tabelas auxiliares'!$D$129),"FOLHA DE PESSOAL",IF(R35='Tabelas auxiliares'!$A$129,"CUSTEIO",IF(R35='Tabelas auxiliares'!$A$128,"INVESTIMENTO","ERRO - VERIFICAR"))))</f>
        <v/>
      </c>
      <c r="T35" s="26" t="str">
        <f t="shared" si="0"/>
        <v/>
      </c>
      <c r="U35" s="32"/>
      <c r="V35" s="32"/>
      <c r="W35" s="32"/>
      <c r="X35" s="32"/>
    </row>
    <row r="36" spans="18:24" x14ac:dyDescent="0.25">
      <c r="R36" s="15" t="str">
        <f t="shared" si="1"/>
        <v/>
      </c>
      <c r="S36" s="15" t="str">
        <f>IF(M36="","",IF(AND(M36&lt;&gt;'Tabelas auxiliares'!$B$128,M36&lt;&gt;'Tabelas auxiliares'!$B$129,M36&lt;&gt;'Tabelas auxiliares'!$C$128,M36&lt;&gt;'Tabelas auxiliares'!$C$129,M36&lt;&gt;'Tabelas auxiliares'!$D$128,M36&lt;&gt;'Tabelas auxiliares'!$D$129),"FOLHA DE PESSOAL",IF(R36='Tabelas auxiliares'!$A$129,"CUSTEIO",IF(R36='Tabelas auxiliares'!$A$128,"INVESTIMENTO","ERRO - VERIFICAR"))))</f>
        <v/>
      </c>
      <c r="T36" s="26" t="str">
        <f t="shared" si="0"/>
        <v/>
      </c>
      <c r="U36" s="32"/>
      <c r="V36" s="32"/>
      <c r="W36" s="32"/>
      <c r="X36" s="32"/>
    </row>
    <row r="37" spans="18:24" x14ac:dyDescent="0.25">
      <c r="R37" s="15" t="str">
        <f t="shared" si="1"/>
        <v/>
      </c>
      <c r="S37" s="15" t="str">
        <f>IF(M37="","",IF(AND(M37&lt;&gt;'Tabelas auxiliares'!$B$128,M37&lt;&gt;'Tabelas auxiliares'!$B$129,M37&lt;&gt;'Tabelas auxiliares'!$C$128,M37&lt;&gt;'Tabelas auxiliares'!$C$129,M37&lt;&gt;'Tabelas auxiliares'!$D$128,M37&lt;&gt;'Tabelas auxiliares'!$D$129),"FOLHA DE PESSOAL",IF(R37='Tabelas auxiliares'!$A$129,"CUSTEIO",IF(R37='Tabelas auxiliares'!$A$128,"INVESTIMENTO","ERRO - VERIFICAR"))))</f>
        <v/>
      </c>
      <c r="T37" s="26" t="str">
        <f t="shared" si="0"/>
        <v/>
      </c>
      <c r="U37" s="32"/>
      <c r="V37" s="32"/>
      <c r="W37" s="32"/>
      <c r="X37" s="32"/>
    </row>
    <row r="38" spans="18:24" x14ac:dyDescent="0.25">
      <c r="R38" s="15" t="str">
        <f t="shared" si="1"/>
        <v/>
      </c>
      <c r="S38" s="15" t="str">
        <f>IF(M38="","",IF(AND(M38&lt;&gt;'Tabelas auxiliares'!$B$128,M38&lt;&gt;'Tabelas auxiliares'!$B$129,M38&lt;&gt;'Tabelas auxiliares'!$C$128,M38&lt;&gt;'Tabelas auxiliares'!$C$129,M38&lt;&gt;'Tabelas auxiliares'!$D$128,M38&lt;&gt;'Tabelas auxiliares'!$D$129),"FOLHA DE PESSOAL",IF(R38='Tabelas auxiliares'!$A$129,"CUSTEIO",IF(R38='Tabelas auxiliares'!$A$128,"INVESTIMENTO","ERRO - VERIFICAR"))))</f>
        <v/>
      </c>
      <c r="T38" s="26" t="str">
        <f t="shared" si="0"/>
        <v/>
      </c>
      <c r="U38" s="32"/>
      <c r="V38" s="32"/>
      <c r="W38" s="32"/>
      <c r="X38" s="32"/>
    </row>
    <row r="39" spans="18:24" x14ac:dyDescent="0.25">
      <c r="R39" s="15" t="str">
        <f t="shared" si="1"/>
        <v/>
      </c>
      <c r="S39" s="15" t="str">
        <f>IF(M39="","",IF(AND(M39&lt;&gt;'Tabelas auxiliares'!$B$128,M39&lt;&gt;'Tabelas auxiliares'!$B$129,M39&lt;&gt;'Tabelas auxiliares'!$C$128,M39&lt;&gt;'Tabelas auxiliares'!$C$129,M39&lt;&gt;'Tabelas auxiliares'!$D$128,M39&lt;&gt;'Tabelas auxiliares'!$D$129),"FOLHA DE PESSOAL",IF(R39='Tabelas auxiliares'!$A$129,"CUSTEIO",IF(R39='Tabelas auxiliares'!$A$128,"INVESTIMENTO","ERRO - VERIFICAR"))))</f>
        <v/>
      </c>
      <c r="T39" s="26" t="str">
        <f t="shared" si="0"/>
        <v/>
      </c>
      <c r="U39" s="32"/>
      <c r="V39" s="32"/>
      <c r="W39" s="32"/>
      <c r="X39" s="32"/>
    </row>
    <row r="40" spans="18:24" x14ac:dyDescent="0.25">
      <c r="R40" s="15" t="str">
        <f t="shared" si="1"/>
        <v/>
      </c>
      <c r="S40" s="15" t="str">
        <f>IF(M40="","",IF(AND(M40&lt;&gt;'Tabelas auxiliares'!$B$128,M40&lt;&gt;'Tabelas auxiliares'!$B$129,M40&lt;&gt;'Tabelas auxiliares'!$C$128,M40&lt;&gt;'Tabelas auxiliares'!$C$129,M40&lt;&gt;'Tabelas auxiliares'!$D$128,M40&lt;&gt;'Tabelas auxiliares'!$D$129),"FOLHA DE PESSOAL",IF(R40='Tabelas auxiliares'!$A$129,"CUSTEIO",IF(R40='Tabelas auxiliares'!$A$128,"INVESTIMENTO","ERRO - VERIFICAR"))))</f>
        <v/>
      </c>
      <c r="T40" s="26" t="str">
        <f t="shared" si="0"/>
        <v/>
      </c>
      <c r="U40" s="32"/>
      <c r="V40" s="32"/>
      <c r="W40" s="32"/>
      <c r="X40" s="32"/>
    </row>
    <row r="41" spans="18:24" x14ac:dyDescent="0.25">
      <c r="R41" s="15" t="str">
        <f t="shared" si="1"/>
        <v/>
      </c>
      <c r="S41" s="15" t="str">
        <f>IF(M41="","",IF(AND(M41&lt;&gt;'Tabelas auxiliares'!$B$128,M41&lt;&gt;'Tabelas auxiliares'!$B$129,M41&lt;&gt;'Tabelas auxiliares'!$C$128,M41&lt;&gt;'Tabelas auxiliares'!$C$129,M41&lt;&gt;'Tabelas auxiliares'!$D$128,M41&lt;&gt;'Tabelas auxiliares'!$D$129),"FOLHA DE PESSOAL",IF(R41='Tabelas auxiliares'!$A$129,"CUSTEIO",IF(R41='Tabelas auxiliares'!$A$128,"INVESTIMENTO","ERRO - VERIFICAR"))))</f>
        <v/>
      </c>
      <c r="T41" s="26" t="str">
        <f t="shared" si="0"/>
        <v/>
      </c>
      <c r="U41" s="32"/>
      <c r="V41" s="32"/>
      <c r="W41" s="32"/>
      <c r="X41" s="32"/>
    </row>
    <row r="42" spans="18:24" x14ac:dyDescent="0.25">
      <c r="R42" s="15" t="str">
        <f t="shared" si="1"/>
        <v/>
      </c>
      <c r="S42" s="15" t="str">
        <f>IF(M42="","",IF(AND(M42&lt;&gt;'Tabelas auxiliares'!$B$128,M42&lt;&gt;'Tabelas auxiliares'!$B$129,M42&lt;&gt;'Tabelas auxiliares'!$C$128,M42&lt;&gt;'Tabelas auxiliares'!$C$129,M42&lt;&gt;'Tabelas auxiliares'!$D$128,M42&lt;&gt;'Tabelas auxiliares'!$D$129),"FOLHA DE PESSOAL",IF(R42='Tabelas auxiliares'!$A$129,"CUSTEIO",IF(R42='Tabelas auxiliares'!$A$128,"INVESTIMENTO","ERRO - VERIFICAR"))))</f>
        <v/>
      </c>
      <c r="T42" s="26" t="str">
        <f t="shared" si="0"/>
        <v/>
      </c>
      <c r="U42" s="32"/>
      <c r="V42" s="32"/>
      <c r="W42" s="32"/>
      <c r="X42" s="32"/>
    </row>
    <row r="43" spans="18:24" x14ac:dyDescent="0.25">
      <c r="R43" s="15" t="str">
        <f t="shared" si="1"/>
        <v/>
      </c>
      <c r="S43" s="15" t="str">
        <f>IF(M43="","",IF(AND(M43&lt;&gt;'Tabelas auxiliares'!$B$128,M43&lt;&gt;'Tabelas auxiliares'!$B$129,M43&lt;&gt;'Tabelas auxiliares'!$C$128,M43&lt;&gt;'Tabelas auxiliares'!$C$129,M43&lt;&gt;'Tabelas auxiliares'!$D$128,M43&lt;&gt;'Tabelas auxiliares'!$D$129),"FOLHA DE PESSOAL",IF(R43='Tabelas auxiliares'!$A$129,"CUSTEIO",IF(R43='Tabelas auxiliares'!$A$128,"INVESTIMENTO","ERRO - VERIFICAR"))))</f>
        <v/>
      </c>
      <c r="T43" s="26" t="str">
        <f t="shared" si="0"/>
        <v/>
      </c>
      <c r="U43" s="32"/>
      <c r="V43" s="32"/>
      <c r="W43" s="32"/>
      <c r="X43" s="32"/>
    </row>
    <row r="44" spans="18:24" x14ac:dyDescent="0.25">
      <c r="R44" s="15" t="str">
        <f t="shared" si="1"/>
        <v/>
      </c>
      <c r="S44" s="15" t="str">
        <f>IF(M44="","",IF(AND(M44&lt;&gt;'Tabelas auxiliares'!$B$128,M44&lt;&gt;'Tabelas auxiliares'!$B$129,M44&lt;&gt;'Tabelas auxiliares'!$C$128,M44&lt;&gt;'Tabelas auxiliares'!$C$129,M44&lt;&gt;'Tabelas auxiliares'!$D$128,M44&lt;&gt;'Tabelas auxiliares'!$D$129),"FOLHA DE PESSOAL",IF(R44='Tabelas auxiliares'!$A$129,"CUSTEIO",IF(R44='Tabelas auxiliares'!$A$128,"INVESTIMENTO","ERRO - VERIFICAR"))))</f>
        <v/>
      </c>
      <c r="T44" s="26" t="str">
        <f t="shared" si="0"/>
        <v/>
      </c>
      <c r="U44" s="32"/>
      <c r="V44" s="32"/>
      <c r="W44" s="32"/>
      <c r="X44" s="32"/>
    </row>
    <row r="45" spans="18:24" x14ac:dyDescent="0.25">
      <c r="R45" s="15" t="str">
        <f t="shared" si="1"/>
        <v/>
      </c>
      <c r="S45" s="15" t="str">
        <f>IF(M45="","",IF(AND(M45&lt;&gt;'Tabelas auxiliares'!$B$128,M45&lt;&gt;'Tabelas auxiliares'!$B$129,M45&lt;&gt;'Tabelas auxiliares'!$C$128,M45&lt;&gt;'Tabelas auxiliares'!$C$129,M45&lt;&gt;'Tabelas auxiliares'!$D$128,M45&lt;&gt;'Tabelas auxiliares'!$D$129),"FOLHA DE PESSOAL",IF(R45='Tabelas auxiliares'!$A$129,"CUSTEIO",IF(R45='Tabelas auxiliares'!$A$128,"INVESTIMENTO","ERRO - VERIFICAR"))))</f>
        <v/>
      </c>
      <c r="T45" s="26" t="str">
        <f t="shared" si="0"/>
        <v/>
      </c>
      <c r="U45" s="32"/>
      <c r="V45" s="32"/>
      <c r="W45" s="32"/>
      <c r="X45" s="32"/>
    </row>
    <row r="46" spans="18:24" x14ac:dyDescent="0.25">
      <c r="R46" s="15" t="str">
        <f t="shared" si="1"/>
        <v/>
      </c>
      <c r="S46" s="15" t="str">
        <f>IF(M46="","",IF(AND(M46&lt;&gt;'Tabelas auxiliares'!$B$128,M46&lt;&gt;'Tabelas auxiliares'!$B$129,M46&lt;&gt;'Tabelas auxiliares'!$C$128,M46&lt;&gt;'Tabelas auxiliares'!$C$129,M46&lt;&gt;'Tabelas auxiliares'!$D$128,M46&lt;&gt;'Tabelas auxiliares'!$D$129),"FOLHA DE PESSOAL",IF(R46='Tabelas auxiliares'!$A$129,"CUSTEIO",IF(R46='Tabelas auxiliares'!$A$128,"INVESTIMENTO","ERRO - VERIFICAR"))))</f>
        <v/>
      </c>
      <c r="T46" s="26" t="str">
        <f t="shared" si="0"/>
        <v/>
      </c>
      <c r="U46" s="32"/>
      <c r="V46" s="32"/>
      <c r="W46" s="32"/>
      <c r="X46" s="32"/>
    </row>
    <row r="47" spans="18:24" x14ac:dyDescent="0.25">
      <c r="R47" s="15" t="str">
        <f t="shared" si="1"/>
        <v/>
      </c>
      <c r="S47" s="15" t="str">
        <f>IF(M47="","",IF(AND(M47&lt;&gt;'Tabelas auxiliares'!$B$128,M47&lt;&gt;'Tabelas auxiliares'!$B$129,M47&lt;&gt;'Tabelas auxiliares'!$C$128,M47&lt;&gt;'Tabelas auxiliares'!$C$129,M47&lt;&gt;'Tabelas auxiliares'!$D$128,M47&lt;&gt;'Tabelas auxiliares'!$D$129),"FOLHA DE PESSOAL",IF(R47='Tabelas auxiliares'!$A$129,"CUSTEIO",IF(R47='Tabelas auxiliares'!$A$128,"INVESTIMENTO","ERRO - VERIFICAR"))))</f>
        <v/>
      </c>
      <c r="T47" s="26" t="str">
        <f t="shared" si="0"/>
        <v/>
      </c>
      <c r="U47" s="32"/>
      <c r="V47" s="32"/>
      <c r="W47" s="32"/>
      <c r="X47" s="32"/>
    </row>
    <row r="48" spans="18:24" x14ac:dyDescent="0.25">
      <c r="R48" s="15" t="str">
        <f t="shared" si="1"/>
        <v/>
      </c>
      <c r="S48" s="15" t="str">
        <f>IF(M48="","",IF(AND(M48&lt;&gt;'Tabelas auxiliares'!$B$128,M48&lt;&gt;'Tabelas auxiliares'!$B$129,M48&lt;&gt;'Tabelas auxiliares'!$C$128,M48&lt;&gt;'Tabelas auxiliares'!$C$129,M48&lt;&gt;'Tabelas auxiliares'!$D$128,M48&lt;&gt;'Tabelas auxiliares'!$D$129),"FOLHA DE PESSOAL",IF(R48='Tabelas auxiliares'!$A$129,"CUSTEIO",IF(R48='Tabelas auxiliares'!$A$128,"INVESTIMENTO","ERRO - VERIFICAR"))))</f>
        <v/>
      </c>
      <c r="T48" s="26" t="str">
        <f t="shared" si="0"/>
        <v/>
      </c>
      <c r="U48" s="32"/>
      <c r="V48" s="32"/>
      <c r="W48" s="32"/>
      <c r="X48" s="32"/>
    </row>
    <row r="49" spans="18:24" x14ac:dyDescent="0.25">
      <c r="R49" s="15" t="str">
        <f t="shared" si="1"/>
        <v/>
      </c>
      <c r="S49" s="15" t="str">
        <f>IF(M49="","",IF(AND(M49&lt;&gt;'Tabelas auxiliares'!$B$128,M49&lt;&gt;'Tabelas auxiliares'!$B$129,M49&lt;&gt;'Tabelas auxiliares'!$C$128,M49&lt;&gt;'Tabelas auxiliares'!$C$129,M49&lt;&gt;'Tabelas auxiliares'!$D$128,M49&lt;&gt;'Tabelas auxiliares'!$D$129),"FOLHA DE PESSOAL",IF(R49='Tabelas auxiliares'!$A$129,"CUSTEIO",IF(R49='Tabelas auxiliares'!$A$128,"INVESTIMENTO","ERRO - VERIFICAR"))))</f>
        <v/>
      </c>
      <c r="T49" s="26" t="str">
        <f t="shared" si="0"/>
        <v/>
      </c>
      <c r="U49" s="32"/>
      <c r="V49" s="32"/>
      <c r="W49" s="32"/>
      <c r="X49" s="32"/>
    </row>
    <row r="50" spans="18:24" x14ac:dyDescent="0.25">
      <c r="R50" s="15" t="str">
        <f t="shared" si="1"/>
        <v/>
      </c>
      <c r="S50" s="15" t="str">
        <f>IF(M50="","",IF(AND(M50&lt;&gt;'Tabelas auxiliares'!$B$128,M50&lt;&gt;'Tabelas auxiliares'!$B$129,M50&lt;&gt;'Tabelas auxiliares'!$C$128,M50&lt;&gt;'Tabelas auxiliares'!$C$129,M50&lt;&gt;'Tabelas auxiliares'!$D$128,M50&lt;&gt;'Tabelas auxiliares'!$D$129),"FOLHA DE PESSOAL",IF(R50='Tabelas auxiliares'!$A$129,"CUSTEIO",IF(R50='Tabelas auxiliares'!$A$128,"INVESTIMENTO","ERRO - VERIFICAR"))))</f>
        <v/>
      </c>
      <c r="T50" s="26" t="str">
        <f t="shared" si="0"/>
        <v/>
      </c>
      <c r="U50" s="32"/>
      <c r="V50" s="32"/>
      <c r="W50" s="32"/>
      <c r="X50" s="32"/>
    </row>
    <row r="51" spans="18:24" x14ac:dyDescent="0.25">
      <c r="R51" s="15" t="str">
        <f t="shared" si="1"/>
        <v/>
      </c>
      <c r="S51" s="15" t="str">
        <f>IF(M51="","",IF(AND(M51&lt;&gt;'Tabelas auxiliares'!$B$128,M51&lt;&gt;'Tabelas auxiliares'!$B$129,M51&lt;&gt;'Tabelas auxiliares'!$C$128,M51&lt;&gt;'Tabelas auxiliares'!$C$129,M51&lt;&gt;'Tabelas auxiliares'!$D$128,M51&lt;&gt;'Tabelas auxiliares'!$D$129),"FOLHA DE PESSOAL",IF(R51='Tabelas auxiliares'!$A$129,"CUSTEIO",IF(R51='Tabelas auxiliares'!$A$128,"INVESTIMENTO","ERRO - VERIFICAR"))))</f>
        <v/>
      </c>
      <c r="T51" s="26" t="str">
        <f t="shared" si="0"/>
        <v/>
      </c>
      <c r="U51" s="32"/>
      <c r="V51" s="32"/>
      <c r="W51" s="32"/>
      <c r="X51" s="32"/>
    </row>
    <row r="52" spans="18:24" x14ac:dyDescent="0.25">
      <c r="R52" s="15" t="str">
        <f t="shared" si="1"/>
        <v/>
      </c>
      <c r="S52" s="15" t="str">
        <f>IF(M52="","",IF(AND(M52&lt;&gt;'Tabelas auxiliares'!$B$128,M52&lt;&gt;'Tabelas auxiliares'!$B$129,M52&lt;&gt;'Tabelas auxiliares'!$C$128,M52&lt;&gt;'Tabelas auxiliares'!$C$129,M52&lt;&gt;'Tabelas auxiliares'!$D$128,M52&lt;&gt;'Tabelas auxiliares'!$D$129),"FOLHA DE PESSOAL",IF(R52='Tabelas auxiliares'!$A$129,"CUSTEIO",IF(R52='Tabelas auxiliares'!$A$128,"INVESTIMENTO","ERRO - VERIFICAR"))))</f>
        <v/>
      </c>
      <c r="T52" s="26" t="str">
        <f t="shared" si="0"/>
        <v/>
      </c>
      <c r="U52" s="32"/>
      <c r="V52" s="32"/>
      <c r="W52" s="32"/>
      <c r="X52" s="32"/>
    </row>
    <row r="53" spans="18:24" x14ac:dyDescent="0.25">
      <c r="R53" s="15" t="str">
        <f t="shared" si="1"/>
        <v/>
      </c>
      <c r="S53" s="15" t="str">
        <f>IF(M53="","",IF(AND(M53&lt;&gt;'Tabelas auxiliares'!$B$128,M53&lt;&gt;'Tabelas auxiliares'!$B$129,M53&lt;&gt;'Tabelas auxiliares'!$C$128,M53&lt;&gt;'Tabelas auxiliares'!$C$129,M53&lt;&gt;'Tabelas auxiliares'!$D$128,M53&lt;&gt;'Tabelas auxiliares'!$D$129),"FOLHA DE PESSOAL",IF(R53='Tabelas auxiliares'!$A$129,"CUSTEIO",IF(R53='Tabelas auxiliares'!$A$128,"INVESTIMENTO","ERRO - VERIFICAR"))))</f>
        <v/>
      </c>
      <c r="T53" s="26" t="str">
        <f t="shared" si="0"/>
        <v/>
      </c>
      <c r="U53" s="32"/>
      <c r="V53" s="32"/>
      <c r="W53" s="32"/>
      <c r="X53" s="32"/>
    </row>
    <row r="54" spans="18:24" x14ac:dyDescent="0.25">
      <c r="R54" s="15" t="str">
        <f t="shared" si="1"/>
        <v/>
      </c>
      <c r="S54" s="15" t="str">
        <f>IF(M54="","",IF(AND(M54&lt;&gt;'Tabelas auxiliares'!$B$128,M54&lt;&gt;'Tabelas auxiliares'!$B$129,M54&lt;&gt;'Tabelas auxiliares'!$C$128,M54&lt;&gt;'Tabelas auxiliares'!$C$129,M54&lt;&gt;'Tabelas auxiliares'!$D$128,M54&lt;&gt;'Tabelas auxiliares'!$D$129),"FOLHA DE PESSOAL",IF(R54='Tabelas auxiliares'!$A$129,"CUSTEIO",IF(R54='Tabelas auxiliares'!$A$128,"INVESTIMENTO","ERRO - VERIFICAR"))))</f>
        <v/>
      </c>
      <c r="T54" s="26" t="str">
        <f t="shared" si="0"/>
        <v/>
      </c>
      <c r="U54" s="32"/>
      <c r="V54" s="32"/>
      <c r="W54" s="32"/>
      <c r="X54" s="32"/>
    </row>
    <row r="55" spans="18:24" x14ac:dyDescent="0.25">
      <c r="R55" s="15" t="str">
        <f t="shared" si="1"/>
        <v/>
      </c>
      <c r="S55" s="15" t="str">
        <f>IF(M55="","",IF(AND(M55&lt;&gt;'Tabelas auxiliares'!$B$128,M55&lt;&gt;'Tabelas auxiliares'!$B$129,M55&lt;&gt;'Tabelas auxiliares'!$C$128,M55&lt;&gt;'Tabelas auxiliares'!$C$129,M55&lt;&gt;'Tabelas auxiliares'!$D$128,M55&lt;&gt;'Tabelas auxiliares'!$D$129),"FOLHA DE PESSOAL",IF(R55='Tabelas auxiliares'!$A$129,"CUSTEIO",IF(R55='Tabelas auxiliares'!$A$128,"INVESTIMENTO","ERRO - VERIFICAR"))))</f>
        <v/>
      </c>
      <c r="T55" s="26" t="str">
        <f t="shared" si="0"/>
        <v/>
      </c>
      <c r="U55" s="32"/>
      <c r="V55" s="32"/>
      <c r="W55" s="32"/>
      <c r="X55" s="32"/>
    </row>
    <row r="56" spans="18:24" x14ac:dyDescent="0.25">
      <c r="R56" s="15" t="str">
        <f t="shared" si="1"/>
        <v/>
      </c>
      <c r="S56" s="15" t="str">
        <f>IF(M56="","",IF(AND(M56&lt;&gt;'Tabelas auxiliares'!$B$128,M56&lt;&gt;'Tabelas auxiliares'!$B$129,M56&lt;&gt;'Tabelas auxiliares'!$C$128,M56&lt;&gt;'Tabelas auxiliares'!$C$129,M56&lt;&gt;'Tabelas auxiliares'!$D$128,M56&lt;&gt;'Tabelas auxiliares'!$D$129),"FOLHA DE PESSOAL",IF(R56='Tabelas auxiliares'!$A$129,"CUSTEIO",IF(R56='Tabelas auxiliares'!$A$128,"INVESTIMENTO","ERRO - VERIFICAR"))))</f>
        <v/>
      </c>
      <c r="T56" s="26" t="str">
        <f t="shared" si="0"/>
        <v/>
      </c>
      <c r="U56" s="32"/>
      <c r="V56" s="32"/>
      <c r="W56" s="32"/>
      <c r="X56" s="32"/>
    </row>
    <row r="57" spans="18:24" x14ac:dyDescent="0.25">
      <c r="R57" s="15" t="str">
        <f t="shared" si="1"/>
        <v/>
      </c>
      <c r="S57" s="15" t="str">
        <f>IF(M57="","",IF(AND(M57&lt;&gt;'Tabelas auxiliares'!$B$128,M57&lt;&gt;'Tabelas auxiliares'!$B$129,M57&lt;&gt;'Tabelas auxiliares'!$C$128,M57&lt;&gt;'Tabelas auxiliares'!$C$129,M57&lt;&gt;'Tabelas auxiliares'!$D$128,M57&lt;&gt;'Tabelas auxiliares'!$D$129),"FOLHA DE PESSOAL",IF(R57='Tabelas auxiliares'!$A$129,"CUSTEIO",IF(R57='Tabelas auxiliares'!$A$128,"INVESTIMENTO","ERRO - VERIFICAR"))))</f>
        <v/>
      </c>
      <c r="T57" s="26" t="str">
        <f t="shared" si="0"/>
        <v/>
      </c>
      <c r="U57" s="32"/>
      <c r="V57" s="32"/>
      <c r="W57" s="32"/>
      <c r="X57" s="32"/>
    </row>
    <row r="58" spans="18:24" x14ac:dyDescent="0.25">
      <c r="R58" s="15" t="str">
        <f t="shared" si="1"/>
        <v/>
      </c>
      <c r="S58" s="15" t="str">
        <f>IF(M58="","",IF(AND(M58&lt;&gt;'Tabelas auxiliares'!$B$128,M58&lt;&gt;'Tabelas auxiliares'!$B$129,M58&lt;&gt;'Tabelas auxiliares'!$C$128,M58&lt;&gt;'Tabelas auxiliares'!$C$129,M58&lt;&gt;'Tabelas auxiliares'!$D$128,M58&lt;&gt;'Tabelas auxiliares'!$D$129),"FOLHA DE PESSOAL",IF(R58='Tabelas auxiliares'!$A$129,"CUSTEIO",IF(R58='Tabelas auxiliares'!$A$128,"INVESTIMENTO","ERRO - VERIFICAR"))))</f>
        <v/>
      </c>
      <c r="T58" s="26" t="str">
        <f t="shared" si="0"/>
        <v/>
      </c>
      <c r="U58" s="32"/>
      <c r="V58" s="32"/>
      <c r="W58" s="32"/>
      <c r="X58" s="32"/>
    </row>
    <row r="59" spans="18:24" x14ac:dyDescent="0.25">
      <c r="R59" s="15" t="str">
        <f t="shared" si="1"/>
        <v/>
      </c>
      <c r="S59" s="15" t="str">
        <f>IF(M59="","",IF(AND(M59&lt;&gt;'Tabelas auxiliares'!$B$128,M59&lt;&gt;'Tabelas auxiliares'!$B$129,M59&lt;&gt;'Tabelas auxiliares'!$C$128,M59&lt;&gt;'Tabelas auxiliares'!$C$129,M59&lt;&gt;'Tabelas auxiliares'!$D$128,M59&lt;&gt;'Tabelas auxiliares'!$D$129),"FOLHA DE PESSOAL",IF(R59='Tabelas auxiliares'!$A$129,"CUSTEIO",IF(R59='Tabelas auxiliares'!$A$128,"INVESTIMENTO","ERRO - VERIFICAR"))))</f>
        <v/>
      </c>
      <c r="T59" s="26" t="str">
        <f t="shared" si="0"/>
        <v/>
      </c>
      <c r="U59" s="32"/>
      <c r="V59" s="32"/>
      <c r="W59" s="32"/>
      <c r="X59" s="32"/>
    </row>
    <row r="60" spans="18:24" x14ac:dyDescent="0.25">
      <c r="R60" s="15" t="str">
        <f t="shared" si="1"/>
        <v/>
      </c>
      <c r="S60" s="15" t="str">
        <f>IF(M60="","",IF(AND(M60&lt;&gt;'Tabelas auxiliares'!$B$128,M60&lt;&gt;'Tabelas auxiliares'!$B$129,M60&lt;&gt;'Tabelas auxiliares'!$C$128,M60&lt;&gt;'Tabelas auxiliares'!$C$129,M60&lt;&gt;'Tabelas auxiliares'!$D$128,M60&lt;&gt;'Tabelas auxiliares'!$D$129),"FOLHA DE PESSOAL",IF(R60='Tabelas auxiliares'!$A$129,"CUSTEIO",IF(R60='Tabelas auxiliares'!$A$128,"INVESTIMENTO","ERRO - VERIFICAR"))))</f>
        <v/>
      </c>
      <c r="T60" s="26" t="str">
        <f t="shared" si="0"/>
        <v/>
      </c>
      <c r="U60" s="32"/>
      <c r="V60" s="32"/>
      <c r="W60" s="32"/>
      <c r="X60" s="32"/>
    </row>
    <row r="61" spans="18:24" x14ac:dyDescent="0.25">
      <c r="R61" s="15" t="str">
        <f t="shared" si="1"/>
        <v/>
      </c>
      <c r="S61" s="15" t="str">
        <f>IF(M61="","",IF(AND(M61&lt;&gt;'Tabelas auxiliares'!$B$128,M61&lt;&gt;'Tabelas auxiliares'!$B$129,M61&lt;&gt;'Tabelas auxiliares'!$C$128,M61&lt;&gt;'Tabelas auxiliares'!$C$129,M61&lt;&gt;'Tabelas auxiliares'!$D$128,M61&lt;&gt;'Tabelas auxiliares'!$D$129),"FOLHA DE PESSOAL",IF(R61='Tabelas auxiliares'!$A$129,"CUSTEIO",IF(R61='Tabelas auxiliares'!$A$128,"INVESTIMENTO","ERRO - VERIFICAR"))))</f>
        <v/>
      </c>
      <c r="T61" s="26" t="str">
        <f t="shared" si="0"/>
        <v/>
      </c>
      <c r="U61" s="32"/>
      <c r="V61" s="32"/>
      <c r="W61" s="32"/>
      <c r="X61" s="32"/>
    </row>
    <row r="62" spans="18:24" x14ac:dyDescent="0.25">
      <c r="R62" s="15" t="str">
        <f t="shared" si="1"/>
        <v/>
      </c>
      <c r="S62" s="15" t="str">
        <f>IF(M62="","",IF(AND(M62&lt;&gt;'Tabelas auxiliares'!$B$128,M62&lt;&gt;'Tabelas auxiliares'!$B$129,M62&lt;&gt;'Tabelas auxiliares'!$C$128,M62&lt;&gt;'Tabelas auxiliares'!$C$129,M62&lt;&gt;'Tabelas auxiliares'!$D$128,M62&lt;&gt;'Tabelas auxiliares'!$D$129),"FOLHA DE PESSOAL",IF(R62='Tabelas auxiliares'!$A$129,"CUSTEIO",IF(R62='Tabelas auxiliares'!$A$128,"INVESTIMENTO","ERRO - VERIFICAR"))))</f>
        <v/>
      </c>
      <c r="T62" s="26" t="str">
        <f t="shared" si="0"/>
        <v/>
      </c>
      <c r="U62" s="32"/>
      <c r="V62" s="32"/>
      <c r="W62" s="32"/>
      <c r="X62" s="32"/>
    </row>
    <row r="63" spans="18:24" x14ac:dyDescent="0.25">
      <c r="R63" s="15" t="str">
        <f t="shared" si="1"/>
        <v/>
      </c>
      <c r="S63" s="15" t="str">
        <f>IF(M63="","",IF(AND(M63&lt;&gt;'Tabelas auxiliares'!$B$128,M63&lt;&gt;'Tabelas auxiliares'!$B$129,M63&lt;&gt;'Tabelas auxiliares'!$C$128,M63&lt;&gt;'Tabelas auxiliares'!$C$129,M63&lt;&gt;'Tabelas auxiliares'!$D$128,M63&lt;&gt;'Tabelas auxiliares'!$D$129),"FOLHA DE PESSOAL",IF(R63='Tabelas auxiliares'!$A$129,"CUSTEIO",IF(R63='Tabelas auxiliares'!$A$128,"INVESTIMENTO","ERRO - VERIFICAR"))))</f>
        <v/>
      </c>
      <c r="T63" s="26" t="str">
        <f t="shared" si="0"/>
        <v/>
      </c>
      <c r="U63" s="32"/>
      <c r="V63" s="32"/>
      <c r="W63" s="32"/>
      <c r="X63" s="32"/>
    </row>
    <row r="64" spans="18:24" x14ac:dyDescent="0.25">
      <c r="R64" s="15" t="str">
        <f t="shared" si="1"/>
        <v/>
      </c>
      <c r="S64" s="15" t="str">
        <f>IF(M64="","",IF(AND(M64&lt;&gt;'Tabelas auxiliares'!$B$128,M64&lt;&gt;'Tabelas auxiliares'!$B$129,M64&lt;&gt;'Tabelas auxiliares'!$C$128,M64&lt;&gt;'Tabelas auxiliares'!$C$129,M64&lt;&gt;'Tabelas auxiliares'!$D$128,M64&lt;&gt;'Tabelas auxiliares'!$D$129),"FOLHA DE PESSOAL",IF(R64='Tabelas auxiliares'!$A$129,"CUSTEIO",IF(R64='Tabelas auxiliares'!$A$128,"INVESTIMENTO","ERRO - VERIFICAR"))))</f>
        <v/>
      </c>
      <c r="T64" s="26" t="str">
        <f t="shared" si="0"/>
        <v/>
      </c>
      <c r="U64" s="32"/>
      <c r="V64" s="32"/>
      <c r="W64" s="32"/>
      <c r="X64" s="32"/>
    </row>
    <row r="65" spans="18:24" x14ac:dyDescent="0.25">
      <c r="R65" s="15" t="str">
        <f t="shared" si="1"/>
        <v/>
      </c>
      <c r="S65" s="15" t="str">
        <f>IF(M65="","",IF(AND(M65&lt;&gt;'Tabelas auxiliares'!$B$128,M65&lt;&gt;'Tabelas auxiliares'!$B$129,M65&lt;&gt;'Tabelas auxiliares'!$C$128,M65&lt;&gt;'Tabelas auxiliares'!$C$129,M65&lt;&gt;'Tabelas auxiliares'!$D$128,M65&lt;&gt;'Tabelas auxiliares'!$D$129),"FOLHA DE PESSOAL",IF(R65='Tabelas auxiliares'!$A$129,"CUSTEIO",IF(R65='Tabelas auxiliares'!$A$128,"INVESTIMENTO","ERRO - VERIFICAR"))))</f>
        <v/>
      </c>
      <c r="T65" s="26" t="str">
        <f t="shared" si="0"/>
        <v/>
      </c>
      <c r="U65" s="32"/>
      <c r="V65" s="32"/>
      <c r="W65" s="32"/>
      <c r="X65" s="32"/>
    </row>
    <row r="66" spans="18:24" x14ac:dyDescent="0.25">
      <c r="R66" s="15" t="str">
        <f t="shared" si="1"/>
        <v/>
      </c>
      <c r="S66" s="15" t="str">
        <f>IF(M66="","",IF(AND(M66&lt;&gt;'Tabelas auxiliares'!$B$128,M66&lt;&gt;'Tabelas auxiliares'!$B$129,M66&lt;&gt;'Tabelas auxiliares'!$C$128,M66&lt;&gt;'Tabelas auxiliares'!$C$129,M66&lt;&gt;'Tabelas auxiliares'!$D$128,M66&lt;&gt;'Tabelas auxiliares'!$D$129),"FOLHA DE PESSOAL",IF(R66='Tabelas auxiliares'!$A$129,"CUSTEIO",IF(R66='Tabelas auxiliares'!$A$128,"INVESTIMENTO","ERRO - VERIFICAR"))))</f>
        <v/>
      </c>
      <c r="T66" s="26" t="str">
        <f t="shared" si="0"/>
        <v/>
      </c>
      <c r="U66" s="32"/>
      <c r="V66" s="32"/>
      <c r="W66" s="32"/>
      <c r="X66" s="32"/>
    </row>
    <row r="67" spans="18:24" x14ac:dyDescent="0.25">
      <c r="R67" s="15" t="str">
        <f t="shared" si="1"/>
        <v/>
      </c>
      <c r="S67" s="15" t="str">
        <f>IF(M67="","",IF(AND(M67&lt;&gt;'Tabelas auxiliares'!$B$128,M67&lt;&gt;'Tabelas auxiliares'!$B$129,M67&lt;&gt;'Tabelas auxiliares'!$C$128,M67&lt;&gt;'Tabelas auxiliares'!$C$129,M67&lt;&gt;'Tabelas auxiliares'!$D$128,M67&lt;&gt;'Tabelas auxiliares'!$D$129),"FOLHA DE PESSOAL",IF(R67='Tabelas auxiliares'!$A$129,"CUSTEIO",IF(R67='Tabelas auxiliares'!$A$128,"INVESTIMENTO","ERRO - VERIFICAR"))))</f>
        <v/>
      </c>
      <c r="T67" s="26" t="str">
        <f t="shared" si="0"/>
        <v/>
      </c>
      <c r="U67" s="32"/>
      <c r="V67" s="32"/>
      <c r="W67" s="32"/>
      <c r="X67" s="32"/>
    </row>
    <row r="68" spans="18:24" x14ac:dyDescent="0.25">
      <c r="R68" s="15" t="str">
        <f t="shared" ref="R68:R131" si="2">LEFT(O68,1)</f>
        <v/>
      </c>
      <c r="S68" s="15" t="str">
        <f>IF(M68="","",IF(AND(M68&lt;&gt;'Tabelas auxiliares'!$B$128,M68&lt;&gt;'Tabelas auxiliares'!$B$129,M68&lt;&gt;'Tabelas auxiliares'!$C$128,M68&lt;&gt;'Tabelas auxiliares'!$C$129,M68&lt;&gt;'Tabelas auxiliares'!$D$128,M68&lt;&gt;'Tabelas auxiliares'!$D$129),"FOLHA DE PESSOAL",IF(R68='Tabelas auxiliares'!$A$129,"CUSTEIO",IF(R68='Tabelas auxiliares'!$A$128,"INVESTIMENTO","ERRO - VERIFICAR"))))</f>
        <v/>
      </c>
      <c r="T68" s="26" t="str">
        <f t="shared" ref="T68:T131" si="3">IF(SUM(U68:X68)=0,"",SUM(U68:X68))</f>
        <v/>
      </c>
      <c r="U68" s="32"/>
      <c r="V68" s="32"/>
      <c r="W68" s="32"/>
      <c r="X68" s="32"/>
    </row>
    <row r="69" spans="18:24" x14ac:dyDescent="0.25">
      <c r="R69" s="15" t="str">
        <f t="shared" si="2"/>
        <v/>
      </c>
      <c r="S69" s="15" t="str">
        <f>IF(M69="","",IF(AND(M69&lt;&gt;'Tabelas auxiliares'!$B$128,M69&lt;&gt;'Tabelas auxiliares'!$B$129,M69&lt;&gt;'Tabelas auxiliares'!$C$128,M69&lt;&gt;'Tabelas auxiliares'!$C$129,M69&lt;&gt;'Tabelas auxiliares'!$D$128,M69&lt;&gt;'Tabelas auxiliares'!$D$129),"FOLHA DE PESSOAL",IF(R69='Tabelas auxiliares'!$A$129,"CUSTEIO",IF(R69='Tabelas auxiliares'!$A$128,"INVESTIMENTO","ERRO - VERIFICAR"))))</f>
        <v/>
      </c>
      <c r="T69" s="26" t="str">
        <f t="shared" si="3"/>
        <v/>
      </c>
      <c r="U69" s="32"/>
      <c r="V69" s="32"/>
      <c r="W69" s="32"/>
      <c r="X69" s="32"/>
    </row>
    <row r="70" spans="18:24" x14ac:dyDescent="0.25">
      <c r="R70" s="15" t="str">
        <f t="shared" si="2"/>
        <v/>
      </c>
      <c r="S70" s="15" t="str">
        <f>IF(M70="","",IF(AND(M70&lt;&gt;'Tabelas auxiliares'!$B$128,M70&lt;&gt;'Tabelas auxiliares'!$B$129,M70&lt;&gt;'Tabelas auxiliares'!$C$128,M70&lt;&gt;'Tabelas auxiliares'!$C$129,M70&lt;&gt;'Tabelas auxiliares'!$D$128,M70&lt;&gt;'Tabelas auxiliares'!$D$129),"FOLHA DE PESSOAL",IF(R70='Tabelas auxiliares'!$A$129,"CUSTEIO",IF(R70='Tabelas auxiliares'!$A$128,"INVESTIMENTO","ERRO - VERIFICAR"))))</f>
        <v/>
      </c>
      <c r="T70" s="26" t="str">
        <f t="shared" si="3"/>
        <v/>
      </c>
      <c r="U70" s="32"/>
      <c r="V70" s="32"/>
      <c r="W70" s="32"/>
      <c r="X70" s="32"/>
    </row>
    <row r="71" spans="18:24" x14ac:dyDescent="0.25">
      <c r="R71" s="15" t="str">
        <f t="shared" si="2"/>
        <v/>
      </c>
      <c r="S71" s="15" t="str">
        <f>IF(M71="","",IF(AND(M71&lt;&gt;'Tabelas auxiliares'!$B$128,M71&lt;&gt;'Tabelas auxiliares'!$B$129,M71&lt;&gt;'Tabelas auxiliares'!$C$128,M71&lt;&gt;'Tabelas auxiliares'!$C$129,M71&lt;&gt;'Tabelas auxiliares'!$D$128,M71&lt;&gt;'Tabelas auxiliares'!$D$129),"FOLHA DE PESSOAL",IF(R71='Tabelas auxiliares'!$A$129,"CUSTEIO",IF(R71='Tabelas auxiliares'!$A$128,"INVESTIMENTO","ERRO - VERIFICAR"))))</f>
        <v/>
      </c>
      <c r="T71" s="26" t="str">
        <f t="shared" si="3"/>
        <v/>
      </c>
      <c r="U71" s="32"/>
      <c r="V71" s="32"/>
      <c r="W71" s="32"/>
      <c r="X71" s="32"/>
    </row>
    <row r="72" spans="18:24" x14ac:dyDescent="0.25">
      <c r="R72" s="15" t="str">
        <f t="shared" si="2"/>
        <v/>
      </c>
      <c r="S72" s="15" t="str">
        <f>IF(M72="","",IF(AND(M72&lt;&gt;'Tabelas auxiliares'!$B$128,M72&lt;&gt;'Tabelas auxiliares'!$B$129,M72&lt;&gt;'Tabelas auxiliares'!$C$128,M72&lt;&gt;'Tabelas auxiliares'!$C$129,M72&lt;&gt;'Tabelas auxiliares'!$D$128,M72&lt;&gt;'Tabelas auxiliares'!$D$129),"FOLHA DE PESSOAL",IF(R72='Tabelas auxiliares'!$A$129,"CUSTEIO",IF(R72='Tabelas auxiliares'!$A$128,"INVESTIMENTO","ERRO - VERIFICAR"))))</f>
        <v/>
      </c>
      <c r="T72" s="26" t="str">
        <f t="shared" si="3"/>
        <v/>
      </c>
      <c r="U72" s="32"/>
      <c r="V72" s="32"/>
      <c r="W72" s="32"/>
      <c r="X72" s="32"/>
    </row>
    <row r="73" spans="18:24" x14ac:dyDescent="0.25">
      <c r="R73" s="15" t="str">
        <f t="shared" si="2"/>
        <v/>
      </c>
      <c r="S73" s="15" t="str">
        <f>IF(M73="","",IF(AND(M73&lt;&gt;'Tabelas auxiliares'!$B$128,M73&lt;&gt;'Tabelas auxiliares'!$B$129,M73&lt;&gt;'Tabelas auxiliares'!$C$128,M73&lt;&gt;'Tabelas auxiliares'!$C$129,M73&lt;&gt;'Tabelas auxiliares'!$D$128,M73&lt;&gt;'Tabelas auxiliares'!$D$129),"FOLHA DE PESSOAL",IF(R73='Tabelas auxiliares'!$A$129,"CUSTEIO",IF(R73='Tabelas auxiliares'!$A$128,"INVESTIMENTO","ERRO - VERIFICAR"))))</f>
        <v/>
      </c>
      <c r="T73" s="26" t="str">
        <f t="shared" si="3"/>
        <v/>
      </c>
      <c r="U73" s="32"/>
      <c r="V73" s="32"/>
      <c r="W73" s="32"/>
      <c r="X73" s="32"/>
    </row>
    <row r="74" spans="18:24" x14ac:dyDescent="0.25">
      <c r="R74" s="15" t="str">
        <f t="shared" si="2"/>
        <v/>
      </c>
      <c r="S74" s="15" t="str">
        <f>IF(M74="","",IF(AND(M74&lt;&gt;'Tabelas auxiliares'!$B$128,M74&lt;&gt;'Tabelas auxiliares'!$B$129,M74&lt;&gt;'Tabelas auxiliares'!$C$128,M74&lt;&gt;'Tabelas auxiliares'!$C$129,M74&lt;&gt;'Tabelas auxiliares'!$D$128,M74&lt;&gt;'Tabelas auxiliares'!$D$129),"FOLHA DE PESSOAL",IF(R74='Tabelas auxiliares'!$A$129,"CUSTEIO",IF(R74='Tabelas auxiliares'!$A$128,"INVESTIMENTO","ERRO - VERIFICAR"))))</f>
        <v/>
      </c>
      <c r="T74" s="26" t="str">
        <f t="shared" si="3"/>
        <v/>
      </c>
      <c r="U74" s="32"/>
      <c r="V74" s="32"/>
      <c r="W74" s="32"/>
      <c r="X74" s="32"/>
    </row>
    <row r="75" spans="18:24" x14ac:dyDescent="0.25">
      <c r="R75" s="15" t="str">
        <f t="shared" si="2"/>
        <v/>
      </c>
      <c r="S75" s="15" t="str">
        <f>IF(M75="","",IF(AND(M75&lt;&gt;'Tabelas auxiliares'!$B$128,M75&lt;&gt;'Tabelas auxiliares'!$B$129,M75&lt;&gt;'Tabelas auxiliares'!$C$128,M75&lt;&gt;'Tabelas auxiliares'!$C$129,M75&lt;&gt;'Tabelas auxiliares'!$D$128,M75&lt;&gt;'Tabelas auxiliares'!$D$129),"FOLHA DE PESSOAL",IF(R75='Tabelas auxiliares'!$A$129,"CUSTEIO",IF(R75='Tabelas auxiliares'!$A$128,"INVESTIMENTO","ERRO - VERIFICAR"))))</f>
        <v/>
      </c>
      <c r="T75" s="26" t="str">
        <f t="shared" si="3"/>
        <v/>
      </c>
      <c r="U75" s="32"/>
      <c r="V75" s="32"/>
      <c r="W75" s="32"/>
      <c r="X75" s="32"/>
    </row>
    <row r="76" spans="18:24" x14ac:dyDescent="0.25">
      <c r="R76" s="15" t="str">
        <f t="shared" si="2"/>
        <v/>
      </c>
      <c r="S76" s="15" t="str">
        <f>IF(M76="","",IF(AND(M76&lt;&gt;'Tabelas auxiliares'!$B$128,M76&lt;&gt;'Tabelas auxiliares'!$B$129,M76&lt;&gt;'Tabelas auxiliares'!$C$128,M76&lt;&gt;'Tabelas auxiliares'!$C$129,M76&lt;&gt;'Tabelas auxiliares'!$D$128,M76&lt;&gt;'Tabelas auxiliares'!$D$129),"FOLHA DE PESSOAL",IF(R76='Tabelas auxiliares'!$A$129,"CUSTEIO",IF(R76='Tabelas auxiliares'!$A$128,"INVESTIMENTO","ERRO - VERIFICAR"))))</f>
        <v/>
      </c>
      <c r="T76" s="26" t="str">
        <f t="shared" si="3"/>
        <v/>
      </c>
      <c r="U76" s="32"/>
      <c r="V76" s="32"/>
      <c r="W76" s="32"/>
      <c r="X76" s="32"/>
    </row>
    <row r="77" spans="18:24" x14ac:dyDescent="0.25">
      <c r="R77" s="15" t="str">
        <f t="shared" si="2"/>
        <v/>
      </c>
      <c r="S77" s="15" t="str">
        <f>IF(M77="","",IF(AND(M77&lt;&gt;'Tabelas auxiliares'!$B$128,M77&lt;&gt;'Tabelas auxiliares'!$B$129,M77&lt;&gt;'Tabelas auxiliares'!$C$128,M77&lt;&gt;'Tabelas auxiliares'!$C$129,M77&lt;&gt;'Tabelas auxiliares'!$D$128,M77&lt;&gt;'Tabelas auxiliares'!$D$129),"FOLHA DE PESSOAL",IF(R77='Tabelas auxiliares'!$A$129,"CUSTEIO",IF(R77='Tabelas auxiliares'!$A$128,"INVESTIMENTO","ERRO - VERIFICAR"))))</f>
        <v/>
      </c>
      <c r="T77" s="26" t="str">
        <f t="shared" si="3"/>
        <v/>
      </c>
      <c r="U77" s="32"/>
      <c r="V77" s="32"/>
      <c r="W77" s="32"/>
      <c r="X77" s="32"/>
    </row>
    <row r="78" spans="18:24" x14ac:dyDescent="0.25">
      <c r="R78" s="15" t="str">
        <f t="shared" si="2"/>
        <v/>
      </c>
      <c r="S78" s="15" t="str">
        <f>IF(M78="","",IF(AND(M78&lt;&gt;'Tabelas auxiliares'!$B$128,M78&lt;&gt;'Tabelas auxiliares'!$B$129,M78&lt;&gt;'Tabelas auxiliares'!$C$128,M78&lt;&gt;'Tabelas auxiliares'!$C$129,M78&lt;&gt;'Tabelas auxiliares'!$D$128,M78&lt;&gt;'Tabelas auxiliares'!$D$129),"FOLHA DE PESSOAL",IF(R78='Tabelas auxiliares'!$A$129,"CUSTEIO",IF(R78='Tabelas auxiliares'!$A$128,"INVESTIMENTO","ERRO - VERIFICAR"))))</f>
        <v/>
      </c>
      <c r="T78" s="26" t="str">
        <f t="shared" si="3"/>
        <v/>
      </c>
      <c r="U78" s="32"/>
      <c r="V78" s="32"/>
      <c r="W78" s="32"/>
      <c r="X78" s="32"/>
    </row>
    <row r="79" spans="18:24" x14ac:dyDescent="0.25">
      <c r="R79" s="15" t="str">
        <f t="shared" si="2"/>
        <v/>
      </c>
      <c r="S79" s="15" t="str">
        <f>IF(M79="","",IF(AND(M79&lt;&gt;'Tabelas auxiliares'!$B$128,M79&lt;&gt;'Tabelas auxiliares'!$B$129,M79&lt;&gt;'Tabelas auxiliares'!$C$128,M79&lt;&gt;'Tabelas auxiliares'!$C$129,M79&lt;&gt;'Tabelas auxiliares'!$D$128,M79&lt;&gt;'Tabelas auxiliares'!$D$129),"FOLHA DE PESSOAL",IF(R79='Tabelas auxiliares'!$A$129,"CUSTEIO",IF(R79='Tabelas auxiliares'!$A$128,"INVESTIMENTO","ERRO - VERIFICAR"))))</f>
        <v/>
      </c>
      <c r="T79" s="26" t="str">
        <f t="shared" si="3"/>
        <v/>
      </c>
      <c r="U79" s="32"/>
      <c r="V79" s="32"/>
      <c r="W79" s="32"/>
      <c r="X79" s="32"/>
    </row>
    <row r="80" spans="18:24" x14ac:dyDescent="0.25">
      <c r="R80" s="15" t="str">
        <f t="shared" si="2"/>
        <v/>
      </c>
      <c r="S80" s="15" t="str">
        <f>IF(M80="","",IF(AND(M80&lt;&gt;'Tabelas auxiliares'!$B$128,M80&lt;&gt;'Tabelas auxiliares'!$B$129,M80&lt;&gt;'Tabelas auxiliares'!$C$128,M80&lt;&gt;'Tabelas auxiliares'!$C$129,M80&lt;&gt;'Tabelas auxiliares'!$D$128,M80&lt;&gt;'Tabelas auxiliares'!$D$129),"FOLHA DE PESSOAL",IF(R80='Tabelas auxiliares'!$A$129,"CUSTEIO",IF(R80='Tabelas auxiliares'!$A$128,"INVESTIMENTO","ERRO - VERIFICAR"))))</f>
        <v/>
      </c>
      <c r="T80" s="26" t="str">
        <f t="shared" si="3"/>
        <v/>
      </c>
      <c r="U80" s="32"/>
      <c r="V80" s="32"/>
      <c r="W80" s="32"/>
      <c r="X80" s="32"/>
    </row>
    <row r="81" spans="18:24" x14ac:dyDescent="0.25">
      <c r="R81" s="15" t="str">
        <f t="shared" si="2"/>
        <v/>
      </c>
      <c r="S81" s="15" t="str">
        <f>IF(M81="","",IF(AND(M81&lt;&gt;'Tabelas auxiliares'!$B$128,M81&lt;&gt;'Tabelas auxiliares'!$B$129,M81&lt;&gt;'Tabelas auxiliares'!$C$128,M81&lt;&gt;'Tabelas auxiliares'!$C$129,M81&lt;&gt;'Tabelas auxiliares'!$D$128,M81&lt;&gt;'Tabelas auxiliares'!$D$129),"FOLHA DE PESSOAL",IF(R81='Tabelas auxiliares'!$A$129,"CUSTEIO",IF(R81='Tabelas auxiliares'!$A$128,"INVESTIMENTO","ERRO - VERIFICAR"))))</f>
        <v/>
      </c>
      <c r="T81" s="26" t="str">
        <f t="shared" si="3"/>
        <v/>
      </c>
      <c r="U81" s="32"/>
      <c r="V81" s="32"/>
      <c r="W81" s="32"/>
      <c r="X81" s="32"/>
    </row>
    <row r="82" spans="18:24" x14ac:dyDescent="0.25">
      <c r="R82" s="15" t="str">
        <f t="shared" si="2"/>
        <v/>
      </c>
      <c r="S82" s="15" t="str">
        <f>IF(M82="","",IF(AND(M82&lt;&gt;'Tabelas auxiliares'!$B$128,M82&lt;&gt;'Tabelas auxiliares'!$B$129,M82&lt;&gt;'Tabelas auxiliares'!$C$128,M82&lt;&gt;'Tabelas auxiliares'!$C$129,M82&lt;&gt;'Tabelas auxiliares'!$D$128,M82&lt;&gt;'Tabelas auxiliares'!$D$129),"FOLHA DE PESSOAL",IF(R82='Tabelas auxiliares'!$A$129,"CUSTEIO",IF(R82='Tabelas auxiliares'!$A$128,"INVESTIMENTO","ERRO - VERIFICAR"))))</f>
        <v/>
      </c>
      <c r="T82" s="26" t="str">
        <f t="shared" si="3"/>
        <v/>
      </c>
      <c r="U82" s="32"/>
      <c r="V82" s="32"/>
      <c r="W82" s="32"/>
      <c r="X82" s="32"/>
    </row>
    <row r="83" spans="18:24" x14ac:dyDescent="0.25">
      <c r="R83" s="15" t="str">
        <f t="shared" si="2"/>
        <v/>
      </c>
      <c r="S83" s="15" t="str">
        <f>IF(M83="","",IF(AND(M83&lt;&gt;'Tabelas auxiliares'!$B$128,M83&lt;&gt;'Tabelas auxiliares'!$B$129,M83&lt;&gt;'Tabelas auxiliares'!$C$128,M83&lt;&gt;'Tabelas auxiliares'!$C$129,M83&lt;&gt;'Tabelas auxiliares'!$D$128,M83&lt;&gt;'Tabelas auxiliares'!$D$129),"FOLHA DE PESSOAL",IF(R83='Tabelas auxiliares'!$A$129,"CUSTEIO",IF(R83='Tabelas auxiliares'!$A$128,"INVESTIMENTO","ERRO - VERIFICAR"))))</f>
        <v/>
      </c>
      <c r="T83" s="26" t="str">
        <f t="shared" si="3"/>
        <v/>
      </c>
      <c r="U83" s="32"/>
      <c r="V83" s="32"/>
      <c r="W83" s="32"/>
      <c r="X83" s="32"/>
    </row>
    <row r="84" spans="18:24" x14ac:dyDescent="0.25">
      <c r="R84" s="15" t="str">
        <f t="shared" si="2"/>
        <v/>
      </c>
      <c r="S84" s="15" t="str">
        <f>IF(M84="","",IF(AND(M84&lt;&gt;'Tabelas auxiliares'!$B$128,M84&lt;&gt;'Tabelas auxiliares'!$B$129,M84&lt;&gt;'Tabelas auxiliares'!$C$128,M84&lt;&gt;'Tabelas auxiliares'!$C$129,M84&lt;&gt;'Tabelas auxiliares'!$D$128,M84&lt;&gt;'Tabelas auxiliares'!$D$129),"FOLHA DE PESSOAL",IF(R84='Tabelas auxiliares'!$A$129,"CUSTEIO",IF(R84='Tabelas auxiliares'!$A$128,"INVESTIMENTO","ERRO - VERIFICAR"))))</f>
        <v/>
      </c>
      <c r="T84" s="26" t="str">
        <f t="shared" si="3"/>
        <v/>
      </c>
      <c r="U84" s="32"/>
      <c r="V84" s="32"/>
      <c r="W84" s="32"/>
      <c r="X84" s="32"/>
    </row>
    <row r="85" spans="18:24" x14ac:dyDescent="0.25">
      <c r="R85" s="15" t="str">
        <f t="shared" si="2"/>
        <v/>
      </c>
      <c r="S85" s="15" t="str">
        <f>IF(M85="","",IF(AND(M85&lt;&gt;'Tabelas auxiliares'!$B$128,M85&lt;&gt;'Tabelas auxiliares'!$B$129,M85&lt;&gt;'Tabelas auxiliares'!$C$128,M85&lt;&gt;'Tabelas auxiliares'!$C$129,M85&lt;&gt;'Tabelas auxiliares'!$D$128,M85&lt;&gt;'Tabelas auxiliares'!$D$129),"FOLHA DE PESSOAL",IF(R85='Tabelas auxiliares'!$A$129,"CUSTEIO",IF(R85='Tabelas auxiliares'!$A$128,"INVESTIMENTO","ERRO - VERIFICAR"))))</f>
        <v/>
      </c>
      <c r="T85" s="26" t="str">
        <f t="shared" si="3"/>
        <v/>
      </c>
      <c r="U85" s="32"/>
      <c r="V85" s="32"/>
      <c r="W85" s="32"/>
      <c r="X85" s="32"/>
    </row>
    <row r="86" spans="18:24" x14ac:dyDescent="0.25">
      <c r="R86" s="15" t="str">
        <f t="shared" si="2"/>
        <v/>
      </c>
      <c r="S86" s="15" t="str">
        <f>IF(M86="","",IF(AND(M86&lt;&gt;'Tabelas auxiliares'!$B$128,M86&lt;&gt;'Tabelas auxiliares'!$B$129,M86&lt;&gt;'Tabelas auxiliares'!$C$128,M86&lt;&gt;'Tabelas auxiliares'!$C$129,M86&lt;&gt;'Tabelas auxiliares'!$D$128,M86&lt;&gt;'Tabelas auxiliares'!$D$129),"FOLHA DE PESSOAL",IF(R86='Tabelas auxiliares'!$A$129,"CUSTEIO",IF(R86='Tabelas auxiliares'!$A$128,"INVESTIMENTO","ERRO - VERIFICAR"))))</f>
        <v/>
      </c>
      <c r="T86" s="26" t="str">
        <f t="shared" si="3"/>
        <v/>
      </c>
      <c r="U86" s="32"/>
      <c r="V86" s="32"/>
      <c r="W86" s="32"/>
      <c r="X86" s="32"/>
    </row>
    <row r="87" spans="18:24" x14ac:dyDescent="0.25">
      <c r="R87" s="15" t="str">
        <f t="shared" si="2"/>
        <v/>
      </c>
      <c r="S87" s="15" t="str">
        <f>IF(M87="","",IF(AND(M87&lt;&gt;'Tabelas auxiliares'!$B$128,M87&lt;&gt;'Tabelas auxiliares'!$B$129,M87&lt;&gt;'Tabelas auxiliares'!$C$128,M87&lt;&gt;'Tabelas auxiliares'!$C$129,M87&lt;&gt;'Tabelas auxiliares'!$D$128,M87&lt;&gt;'Tabelas auxiliares'!$D$129),"FOLHA DE PESSOAL",IF(R87='Tabelas auxiliares'!$A$129,"CUSTEIO",IF(R87='Tabelas auxiliares'!$A$128,"INVESTIMENTO","ERRO - VERIFICAR"))))</f>
        <v/>
      </c>
      <c r="T87" s="26" t="str">
        <f t="shared" si="3"/>
        <v/>
      </c>
      <c r="U87" s="32"/>
      <c r="V87" s="32"/>
      <c r="W87" s="32"/>
      <c r="X87" s="32"/>
    </row>
    <row r="88" spans="18:24" x14ac:dyDescent="0.25">
      <c r="R88" s="15" t="str">
        <f t="shared" si="2"/>
        <v/>
      </c>
      <c r="S88" s="15" t="str">
        <f>IF(M88="","",IF(AND(M88&lt;&gt;'Tabelas auxiliares'!$B$128,M88&lt;&gt;'Tabelas auxiliares'!$B$129,M88&lt;&gt;'Tabelas auxiliares'!$C$128,M88&lt;&gt;'Tabelas auxiliares'!$C$129,M88&lt;&gt;'Tabelas auxiliares'!$D$128,M88&lt;&gt;'Tabelas auxiliares'!$D$129),"FOLHA DE PESSOAL",IF(R88='Tabelas auxiliares'!$A$129,"CUSTEIO",IF(R88='Tabelas auxiliares'!$A$128,"INVESTIMENTO","ERRO - VERIFICAR"))))</f>
        <v/>
      </c>
      <c r="T88" s="26" t="str">
        <f t="shared" si="3"/>
        <v/>
      </c>
      <c r="U88" s="32"/>
      <c r="V88" s="32"/>
      <c r="W88" s="32"/>
      <c r="X88" s="32"/>
    </row>
    <row r="89" spans="18:24" x14ac:dyDescent="0.25">
      <c r="R89" s="15" t="str">
        <f t="shared" si="2"/>
        <v/>
      </c>
      <c r="S89" s="15" t="str">
        <f>IF(M89="","",IF(AND(M89&lt;&gt;'Tabelas auxiliares'!$B$128,M89&lt;&gt;'Tabelas auxiliares'!$B$129,M89&lt;&gt;'Tabelas auxiliares'!$C$128,M89&lt;&gt;'Tabelas auxiliares'!$C$129,M89&lt;&gt;'Tabelas auxiliares'!$D$128,M89&lt;&gt;'Tabelas auxiliares'!$D$129),"FOLHA DE PESSOAL",IF(R89='Tabelas auxiliares'!$A$129,"CUSTEIO",IF(R89='Tabelas auxiliares'!$A$128,"INVESTIMENTO","ERRO - VERIFICAR"))))</f>
        <v/>
      </c>
      <c r="T89" s="26" t="str">
        <f t="shared" si="3"/>
        <v/>
      </c>
      <c r="U89" s="32"/>
      <c r="V89" s="32"/>
      <c r="W89" s="32"/>
      <c r="X89" s="32"/>
    </row>
    <row r="90" spans="18:24" x14ac:dyDescent="0.25">
      <c r="R90" s="15" t="str">
        <f t="shared" si="2"/>
        <v/>
      </c>
      <c r="S90" s="15" t="str">
        <f>IF(M90="","",IF(AND(M90&lt;&gt;'Tabelas auxiliares'!$B$128,M90&lt;&gt;'Tabelas auxiliares'!$B$129,M90&lt;&gt;'Tabelas auxiliares'!$C$128,M90&lt;&gt;'Tabelas auxiliares'!$C$129,M90&lt;&gt;'Tabelas auxiliares'!$D$128,M90&lt;&gt;'Tabelas auxiliares'!$D$129),"FOLHA DE PESSOAL",IF(R90='Tabelas auxiliares'!$A$129,"CUSTEIO",IF(R90='Tabelas auxiliares'!$A$128,"INVESTIMENTO","ERRO - VERIFICAR"))))</f>
        <v/>
      </c>
      <c r="T90" s="26" t="str">
        <f t="shared" si="3"/>
        <v/>
      </c>
      <c r="U90" s="32"/>
      <c r="V90" s="32"/>
      <c r="W90" s="32"/>
      <c r="X90" s="32"/>
    </row>
    <row r="91" spans="18:24" x14ac:dyDescent="0.25">
      <c r="R91" s="15" t="str">
        <f t="shared" si="2"/>
        <v/>
      </c>
      <c r="S91" s="15" t="str">
        <f>IF(M91="","",IF(AND(M91&lt;&gt;'Tabelas auxiliares'!$B$128,M91&lt;&gt;'Tabelas auxiliares'!$B$129,M91&lt;&gt;'Tabelas auxiliares'!$C$128,M91&lt;&gt;'Tabelas auxiliares'!$C$129,M91&lt;&gt;'Tabelas auxiliares'!$D$128,M91&lt;&gt;'Tabelas auxiliares'!$D$129),"FOLHA DE PESSOAL",IF(R91='Tabelas auxiliares'!$A$129,"CUSTEIO",IF(R91='Tabelas auxiliares'!$A$128,"INVESTIMENTO","ERRO - VERIFICAR"))))</f>
        <v/>
      </c>
      <c r="T91" s="26" t="str">
        <f t="shared" si="3"/>
        <v/>
      </c>
      <c r="U91" s="32"/>
      <c r="V91" s="32"/>
      <c r="W91" s="32"/>
      <c r="X91" s="32"/>
    </row>
    <row r="92" spans="18:24" x14ac:dyDescent="0.25">
      <c r="R92" s="15" t="str">
        <f t="shared" si="2"/>
        <v/>
      </c>
      <c r="S92" s="15" t="str">
        <f>IF(M92="","",IF(AND(M92&lt;&gt;'Tabelas auxiliares'!$B$128,M92&lt;&gt;'Tabelas auxiliares'!$B$129,M92&lt;&gt;'Tabelas auxiliares'!$C$128,M92&lt;&gt;'Tabelas auxiliares'!$C$129,M92&lt;&gt;'Tabelas auxiliares'!$D$128,M92&lt;&gt;'Tabelas auxiliares'!$D$129),"FOLHA DE PESSOAL",IF(R92='Tabelas auxiliares'!$A$129,"CUSTEIO",IF(R92='Tabelas auxiliares'!$A$128,"INVESTIMENTO","ERRO - VERIFICAR"))))</f>
        <v/>
      </c>
      <c r="T92" s="26" t="str">
        <f t="shared" si="3"/>
        <v/>
      </c>
      <c r="U92" s="32"/>
      <c r="V92" s="32"/>
      <c r="W92" s="32"/>
      <c r="X92" s="32"/>
    </row>
    <row r="93" spans="18:24" x14ac:dyDescent="0.25">
      <c r="R93" s="15" t="str">
        <f t="shared" si="2"/>
        <v/>
      </c>
      <c r="S93" s="15" t="str">
        <f>IF(M93="","",IF(AND(M93&lt;&gt;'Tabelas auxiliares'!$B$128,M93&lt;&gt;'Tabelas auxiliares'!$B$129,M93&lt;&gt;'Tabelas auxiliares'!$C$128,M93&lt;&gt;'Tabelas auxiliares'!$C$129,M93&lt;&gt;'Tabelas auxiliares'!$D$128,M93&lt;&gt;'Tabelas auxiliares'!$D$129),"FOLHA DE PESSOAL",IF(R93='Tabelas auxiliares'!$A$129,"CUSTEIO",IF(R93='Tabelas auxiliares'!$A$128,"INVESTIMENTO","ERRO - VERIFICAR"))))</f>
        <v/>
      </c>
      <c r="T93" s="26" t="str">
        <f t="shared" si="3"/>
        <v/>
      </c>
      <c r="U93" s="32"/>
      <c r="V93" s="32"/>
      <c r="W93" s="32"/>
      <c r="X93" s="32"/>
    </row>
    <row r="94" spans="18:24" x14ac:dyDescent="0.25">
      <c r="R94" s="15" t="str">
        <f t="shared" si="2"/>
        <v/>
      </c>
      <c r="S94" s="15" t="str">
        <f>IF(M94="","",IF(AND(M94&lt;&gt;'Tabelas auxiliares'!$B$128,M94&lt;&gt;'Tabelas auxiliares'!$B$129,M94&lt;&gt;'Tabelas auxiliares'!$C$128,M94&lt;&gt;'Tabelas auxiliares'!$C$129,M94&lt;&gt;'Tabelas auxiliares'!$D$128,M94&lt;&gt;'Tabelas auxiliares'!$D$129),"FOLHA DE PESSOAL",IF(R94='Tabelas auxiliares'!$A$129,"CUSTEIO",IF(R94='Tabelas auxiliares'!$A$128,"INVESTIMENTO","ERRO - VERIFICAR"))))</f>
        <v/>
      </c>
      <c r="T94" s="26" t="str">
        <f t="shared" si="3"/>
        <v/>
      </c>
      <c r="U94" s="32"/>
      <c r="V94" s="32"/>
      <c r="W94" s="32"/>
      <c r="X94" s="32"/>
    </row>
    <row r="95" spans="18:24" x14ac:dyDescent="0.25">
      <c r="R95" s="15" t="str">
        <f t="shared" si="2"/>
        <v/>
      </c>
      <c r="S95" s="15" t="str">
        <f>IF(M95="","",IF(AND(M95&lt;&gt;'Tabelas auxiliares'!$B$128,M95&lt;&gt;'Tabelas auxiliares'!$B$129,M95&lt;&gt;'Tabelas auxiliares'!$C$128,M95&lt;&gt;'Tabelas auxiliares'!$C$129,M95&lt;&gt;'Tabelas auxiliares'!$D$128,M95&lt;&gt;'Tabelas auxiliares'!$D$129),"FOLHA DE PESSOAL",IF(R95='Tabelas auxiliares'!$A$129,"CUSTEIO",IF(R95='Tabelas auxiliares'!$A$128,"INVESTIMENTO","ERRO - VERIFICAR"))))</f>
        <v/>
      </c>
      <c r="T95" s="26" t="str">
        <f t="shared" si="3"/>
        <v/>
      </c>
      <c r="U95" s="32"/>
      <c r="V95" s="32"/>
      <c r="W95" s="32"/>
      <c r="X95" s="32"/>
    </row>
    <row r="96" spans="18:24" x14ac:dyDescent="0.25">
      <c r="R96" s="15" t="str">
        <f t="shared" si="2"/>
        <v/>
      </c>
      <c r="S96" s="15" t="str">
        <f>IF(M96="","",IF(AND(M96&lt;&gt;'Tabelas auxiliares'!$B$128,M96&lt;&gt;'Tabelas auxiliares'!$B$129,M96&lt;&gt;'Tabelas auxiliares'!$C$128,M96&lt;&gt;'Tabelas auxiliares'!$C$129,M96&lt;&gt;'Tabelas auxiliares'!$D$128,M96&lt;&gt;'Tabelas auxiliares'!$D$129),"FOLHA DE PESSOAL",IF(R96='Tabelas auxiliares'!$A$129,"CUSTEIO",IF(R96='Tabelas auxiliares'!$A$128,"INVESTIMENTO","ERRO - VERIFICAR"))))</f>
        <v/>
      </c>
      <c r="T96" s="26" t="str">
        <f t="shared" si="3"/>
        <v/>
      </c>
      <c r="U96" s="32"/>
      <c r="V96" s="32"/>
      <c r="W96" s="32"/>
      <c r="X96" s="32"/>
    </row>
    <row r="97" spans="18:24" x14ac:dyDescent="0.25">
      <c r="R97" s="15" t="str">
        <f t="shared" si="2"/>
        <v/>
      </c>
      <c r="S97" s="15" t="str">
        <f>IF(M97="","",IF(AND(M97&lt;&gt;'Tabelas auxiliares'!$B$128,M97&lt;&gt;'Tabelas auxiliares'!$B$129,M97&lt;&gt;'Tabelas auxiliares'!$C$128,M97&lt;&gt;'Tabelas auxiliares'!$C$129,M97&lt;&gt;'Tabelas auxiliares'!$D$128,M97&lt;&gt;'Tabelas auxiliares'!$D$129),"FOLHA DE PESSOAL",IF(R97='Tabelas auxiliares'!$A$129,"CUSTEIO",IF(R97='Tabelas auxiliares'!$A$128,"INVESTIMENTO","ERRO - VERIFICAR"))))</f>
        <v/>
      </c>
      <c r="T97" s="26" t="str">
        <f t="shared" si="3"/>
        <v/>
      </c>
      <c r="U97" s="32"/>
      <c r="V97" s="32"/>
      <c r="W97" s="32"/>
      <c r="X97" s="32"/>
    </row>
    <row r="98" spans="18:24" x14ac:dyDescent="0.25">
      <c r="R98" s="15" t="str">
        <f t="shared" si="2"/>
        <v/>
      </c>
      <c r="S98" s="15" t="str">
        <f>IF(M98="","",IF(AND(M98&lt;&gt;'Tabelas auxiliares'!$B$128,M98&lt;&gt;'Tabelas auxiliares'!$B$129,M98&lt;&gt;'Tabelas auxiliares'!$C$128,M98&lt;&gt;'Tabelas auxiliares'!$C$129,M98&lt;&gt;'Tabelas auxiliares'!$D$128,M98&lt;&gt;'Tabelas auxiliares'!$D$129),"FOLHA DE PESSOAL",IF(R98='Tabelas auxiliares'!$A$129,"CUSTEIO",IF(R98='Tabelas auxiliares'!$A$128,"INVESTIMENTO","ERRO - VERIFICAR"))))</f>
        <v/>
      </c>
      <c r="T98" s="26" t="str">
        <f t="shared" si="3"/>
        <v/>
      </c>
      <c r="U98" s="32"/>
      <c r="V98" s="32"/>
      <c r="W98" s="32"/>
      <c r="X98" s="32"/>
    </row>
    <row r="99" spans="18:24" x14ac:dyDescent="0.25">
      <c r="R99" s="15" t="str">
        <f t="shared" si="2"/>
        <v/>
      </c>
      <c r="S99" s="15" t="str">
        <f>IF(M99="","",IF(AND(M99&lt;&gt;'Tabelas auxiliares'!$B$128,M99&lt;&gt;'Tabelas auxiliares'!$B$129,M99&lt;&gt;'Tabelas auxiliares'!$C$128,M99&lt;&gt;'Tabelas auxiliares'!$C$129,M99&lt;&gt;'Tabelas auxiliares'!$D$128,M99&lt;&gt;'Tabelas auxiliares'!$D$129),"FOLHA DE PESSOAL",IF(R99='Tabelas auxiliares'!$A$129,"CUSTEIO",IF(R99='Tabelas auxiliares'!$A$128,"INVESTIMENTO","ERRO - VERIFICAR"))))</f>
        <v/>
      </c>
      <c r="T99" s="26" t="str">
        <f t="shared" si="3"/>
        <v/>
      </c>
      <c r="U99" s="32"/>
      <c r="V99" s="32"/>
      <c r="W99" s="32"/>
      <c r="X99" s="32"/>
    </row>
    <row r="100" spans="18:24" x14ac:dyDescent="0.25">
      <c r="R100" s="15" t="str">
        <f t="shared" si="2"/>
        <v/>
      </c>
      <c r="S100" s="15" t="str">
        <f>IF(M100="","",IF(AND(M100&lt;&gt;'Tabelas auxiliares'!$B$128,M100&lt;&gt;'Tabelas auxiliares'!$B$129,M100&lt;&gt;'Tabelas auxiliares'!$C$128,M100&lt;&gt;'Tabelas auxiliares'!$C$129,M100&lt;&gt;'Tabelas auxiliares'!$D$128,M100&lt;&gt;'Tabelas auxiliares'!$D$129),"FOLHA DE PESSOAL",IF(R100='Tabelas auxiliares'!$A$129,"CUSTEIO",IF(R100='Tabelas auxiliares'!$A$128,"INVESTIMENTO","ERRO - VERIFICAR"))))</f>
        <v/>
      </c>
      <c r="T100" s="26" t="str">
        <f t="shared" si="3"/>
        <v/>
      </c>
      <c r="U100" s="32"/>
      <c r="V100" s="32"/>
      <c r="W100" s="32"/>
      <c r="X100" s="32"/>
    </row>
    <row r="101" spans="18:24" x14ac:dyDescent="0.25">
      <c r="R101" s="15" t="str">
        <f t="shared" si="2"/>
        <v/>
      </c>
      <c r="S101" s="15" t="str">
        <f>IF(M101="","",IF(AND(M101&lt;&gt;'Tabelas auxiliares'!$B$128,M101&lt;&gt;'Tabelas auxiliares'!$B$129,M101&lt;&gt;'Tabelas auxiliares'!$C$128,M101&lt;&gt;'Tabelas auxiliares'!$C$129,M101&lt;&gt;'Tabelas auxiliares'!$D$128,M101&lt;&gt;'Tabelas auxiliares'!$D$129),"FOLHA DE PESSOAL",IF(R101='Tabelas auxiliares'!$A$129,"CUSTEIO",IF(R101='Tabelas auxiliares'!$A$128,"INVESTIMENTO","ERRO - VERIFICAR"))))</f>
        <v/>
      </c>
      <c r="T101" s="26" t="str">
        <f t="shared" si="3"/>
        <v/>
      </c>
      <c r="U101" s="32"/>
      <c r="V101" s="32"/>
      <c r="W101" s="32"/>
      <c r="X101" s="32"/>
    </row>
    <row r="102" spans="18:24" x14ac:dyDescent="0.25">
      <c r="R102" s="15" t="str">
        <f t="shared" si="2"/>
        <v/>
      </c>
      <c r="S102" s="15" t="str">
        <f>IF(M102="","",IF(AND(M102&lt;&gt;'Tabelas auxiliares'!$B$128,M102&lt;&gt;'Tabelas auxiliares'!$B$129,M102&lt;&gt;'Tabelas auxiliares'!$C$128,M102&lt;&gt;'Tabelas auxiliares'!$C$129,M102&lt;&gt;'Tabelas auxiliares'!$D$128,M102&lt;&gt;'Tabelas auxiliares'!$D$129),"FOLHA DE PESSOAL",IF(R102='Tabelas auxiliares'!$A$129,"CUSTEIO",IF(R102='Tabelas auxiliares'!$A$128,"INVESTIMENTO","ERRO - VERIFICAR"))))</f>
        <v/>
      </c>
      <c r="T102" s="26" t="str">
        <f t="shared" si="3"/>
        <v/>
      </c>
      <c r="U102" s="32"/>
      <c r="V102" s="32"/>
      <c r="W102" s="32"/>
      <c r="X102" s="32"/>
    </row>
    <row r="103" spans="18:24" x14ac:dyDescent="0.25">
      <c r="R103" s="15" t="str">
        <f t="shared" si="2"/>
        <v/>
      </c>
      <c r="S103" s="15" t="str">
        <f>IF(M103="","",IF(AND(M103&lt;&gt;'Tabelas auxiliares'!$B$128,M103&lt;&gt;'Tabelas auxiliares'!$B$129,M103&lt;&gt;'Tabelas auxiliares'!$C$128,M103&lt;&gt;'Tabelas auxiliares'!$C$129,M103&lt;&gt;'Tabelas auxiliares'!$D$128,M103&lt;&gt;'Tabelas auxiliares'!$D$129),"FOLHA DE PESSOAL",IF(R103='Tabelas auxiliares'!$A$129,"CUSTEIO",IF(R103='Tabelas auxiliares'!$A$128,"INVESTIMENTO","ERRO - VERIFICAR"))))</f>
        <v/>
      </c>
      <c r="T103" s="26" t="str">
        <f t="shared" si="3"/>
        <v/>
      </c>
      <c r="U103" s="32"/>
      <c r="V103" s="32"/>
      <c r="W103" s="32"/>
      <c r="X103" s="32"/>
    </row>
    <row r="104" spans="18:24" x14ac:dyDescent="0.25">
      <c r="R104" s="15" t="str">
        <f t="shared" si="2"/>
        <v/>
      </c>
      <c r="S104" s="15" t="str">
        <f>IF(M104="","",IF(AND(M104&lt;&gt;'Tabelas auxiliares'!$B$128,M104&lt;&gt;'Tabelas auxiliares'!$B$129,M104&lt;&gt;'Tabelas auxiliares'!$C$128,M104&lt;&gt;'Tabelas auxiliares'!$C$129,M104&lt;&gt;'Tabelas auxiliares'!$D$128,M104&lt;&gt;'Tabelas auxiliares'!$D$129),"FOLHA DE PESSOAL",IF(R104='Tabelas auxiliares'!$A$129,"CUSTEIO",IF(R104='Tabelas auxiliares'!$A$128,"INVESTIMENTO","ERRO - VERIFICAR"))))</f>
        <v/>
      </c>
      <c r="T104" s="26" t="str">
        <f t="shared" si="3"/>
        <v/>
      </c>
      <c r="U104" s="32"/>
      <c r="V104" s="32"/>
      <c r="W104" s="32"/>
      <c r="X104" s="32"/>
    </row>
    <row r="105" spans="18:24" x14ac:dyDescent="0.25">
      <c r="R105" s="15" t="str">
        <f t="shared" si="2"/>
        <v/>
      </c>
      <c r="S105" s="15" t="str">
        <f>IF(M105="","",IF(AND(M105&lt;&gt;'Tabelas auxiliares'!$B$128,M105&lt;&gt;'Tabelas auxiliares'!$B$129,M105&lt;&gt;'Tabelas auxiliares'!$C$128,M105&lt;&gt;'Tabelas auxiliares'!$C$129,M105&lt;&gt;'Tabelas auxiliares'!$D$128,M105&lt;&gt;'Tabelas auxiliares'!$D$129),"FOLHA DE PESSOAL",IF(R105='Tabelas auxiliares'!$A$129,"CUSTEIO",IF(R105='Tabelas auxiliares'!$A$128,"INVESTIMENTO","ERRO - VERIFICAR"))))</f>
        <v/>
      </c>
      <c r="T105" s="26" t="str">
        <f t="shared" si="3"/>
        <v/>
      </c>
      <c r="U105" s="32"/>
      <c r="V105" s="32"/>
      <c r="W105" s="32"/>
      <c r="X105" s="32"/>
    </row>
    <row r="106" spans="18:24" x14ac:dyDescent="0.25">
      <c r="R106" s="15" t="str">
        <f t="shared" si="2"/>
        <v/>
      </c>
      <c r="S106" s="15" t="str">
        <f>IF(M106="","",IF(AND(M106&lt;&gt;'Tabelas auxiliares'!$B$128,M106&lt;&gt;'Tabelas auxiliares'!$B$129,M106&lt;&gt;'Tabelas auxiliares'!$C$128,M106&lt;&gt;'Tabelas auxiliares'!$C$129,M106&lt;&gt;'Tabelas auxiliares'!$D$128,M106&lt;&gt;'Tabelas auxiliares'!$D$129),"FOLHA DE PESSOAL",IF(R106='Tabelas auxiliares'!$A$129,"CUSTEIO",IF(R106='Tabelas auxiliares'!$A$128,"INVESTIMENTO","ERRO - VERIFICAR"))))</f>
        <v/>
      </c>
      <c r="T106" s="26" t="str">
        <f t="shared" si="3"/>
        <v/>
      </c>
      <c r="U106" s="32"/>
      <c r="V106" s="32"/>
      <c r="W106" s="32"/>
      <c r="X106" s="32"/>
    </row>
    <row r="107" spans="18:24" x14ac:dyDescent="0.25">
      <c r="R107" s="15" t="str">
        <f t="shared" si="2"/>
        <v/>
      </c>
      <c r="S107" s="15" t="str">
        <f>IF(M107="","",IF(AND(M107&lt;&gt;'Tabelas auxiliares'!$B$128,M107&lt;&gt;'Tabelas auxiliares'!$B$129,M107&lt;&gt;'Tabelas auxiliares'!$C$128,M107&lt;&gt;'Tabelas auxiliares'!$C$129,M107&lt;&gt;'Tabelas auxiliares'!$D$128,M107&lt;&gt;'Tabelas auxiliares'!$D$129),"FOLHA DE PESSOAL",IF(R107='Tabelas auxiliares'!$A$129,"CUSTEIO",IF(R107='Tabelas auxiliares'!$A$128,"INVESTIMENTO","ERRO - VERIFICAR"))))</f>
        <v/>
      </c>
      <c r="T107" s="26" t="str">
        <f t="shared" si="3"/>
        <v/>
      </c>
      <c r="U107" s="32"/>
      <c r="V107" s="32"/>
      <c r="W107" s="32"/>
      <c r="X107" s="32"/>
    </row>
    <row r="108" spans="18:24" x14ac:dyDescent="0.25">
      <c r="R108" s="15" t="str">
        <f t="shared" si="2"/>
        <v/>
      </c>
      <c r="S108" s="15" t="str">
        <f>IF(M108="","",IF(AND(M108&lt;&gt;'Tabelas auxiliares'!$B$128,M108&lt;&gt;'Tabelas auxiliares'!$B$129,M108&lt;&gt;'Tabelas auxiliares'!$C$128,M108&lt;&gt;'Tabelas auxiliares'!$C$129,M108&lt;&gt;'Tabelas auxiliares'!$D$128,M108&lt;&gt;'Tabelas auxiliares'!$D$129),"FOLHA DE PESSOAL",IF(R108='Tabelas auxiliares'!$A$129,"CUSTEIO",IF(R108='Tabelas auxiliares'!$A$128,"INVESTIMENTO","ERRO - VERIFICAR"))))</f>
        <v/>
      </c>
      <c r="T108" s="26" t="str">
        <f t="shared" si="3"/>
        <v/>
      </c>
      <c r="U108" s="32"/>
      <c r="V108" s="32"/>
      <c r="W108" s="32"/>
      <c r="X108" s="32"/>
    </row>
    <row r="109" spans="18:24" x14ac:dyDescent="0.25">
      <c r="R109" s="15" t="str">
        <f t="shared" si="2"/>
        <v/>
      </c>
      <c r="S109" s="15" t="str">
        <f>IF(M109="","",IF(AND(M109&lt;&gt;'Tabelas auxiliares'!$B$128,M109&lt;&gt;'Tabelas auxiliares'!$B$129,M109&lt;&gt;'Tabelas auxiliares'!$C$128,M109&lt;&gt;'Tabelas auxiliares'!$C$129,M109&lt;&gt;'Tabelas auxiliares'!$D$128,M109&lt;&gt;'Tabelas auxiliares'!$D$129),"FOLHA DE PESSOAL",IF(R109='Tabelas auxiliares'!$A$129,"CUSTEIO",IF(R109='Tabelas auxiliares'!$A$128,"INVESTIMENTO","ERRO - VERIFICAR"))))</f>
        <v/>
      </c>
      <c r="T109" s="26" t="str">
        <f t="shared" si="3"/>
        <v/>
      </c>
      <c r="U109" s="32"/>
      <c r="V109" s="32"/>
      <c r="W109" s="32"/>
      <c r="X109" s="32"/>
    </row>
    <row r="110" spans="18:24" x14ac:dyDescent="0.25">
      <c r="R110" s="15" t="str">
        <f t="shared" si="2"/>
        <v/>
      </c>
      <c r="S110" s="15" t="str">
        <f>IF(M110="","",IF(AND(M110&lt;&gt;'Tabelas auxiliares'!$B$128,M110&lt;&gt;'Tabelas auxiliares'!$B$129,M110&lt;&gt;'Tabelas auxiliares'!$C$128,M110&lt;&gt;'Tabelas auxiliares'!$C$129,M110&lt;&gt;'Tabelas auxiliares'!$D$128,M110&lt;&gt;'Tabelas auxiliares'!$D$129),"FOLHA DE PESSOAL",IF(R110='Tabelas auxiliares'!$A$129,"CUSTEIO",IF(R110='Tabelas auxiliares'!$A$128,"INVESTIMENTO","ERRO - VERIFICAR"))))</f>
        <v/>
      </c>
      <c r="T110" s="26" t="str">
        <f t="shared" si="3"/>
        <v/>
      </c>
      <c r="U110" s="32"/>
      <c r="V110" s="32"/>
      <c r="W110" s="32"/>
      <c r="X110" s="32"/>
    </row>
    <row r="111" spans="18:24" x14ac:dyDescent="0.25">
      <c r="R111" s="15" t="str">
        <f t="shared" si="2"/>
        <v/>
      </c>
      <c r="S111" s="15" t="str">
        <f>IF(M111="","",IF(AND(M111&lt;&gt;'Tabelas auxiliares'!$B$128,M111&lt;&gt;'Tabelas auxiliares'!$B$129,M111&lt;&gt;'Tabelas auxiliares'!$C$128,M111&lt;&gt;'Tabelas auxiliares'!$C$129,M111&lt;&gt;'Tabelas auxiliares'!$D$128,M111&lt;&gt;'Tabelas auxiliares'!$D$129),"FOLHA DE PESSOAL",IF(R111='Tabelas auxiliares'!$A$129,"CUSTEIO",IF(R111='Tabelas auxiliares'!$A$128,"INVESTIMENTO","ERRO - VERIFICAR"))))</f>
        <v/>
      </c>
      <c r="T111" s="26" t="str">
        <f t="shared" si="3"/>
        <v/>
      </c>
      <c r="U111" s="32"/>
      <c r="V111" s="32"/>
      <c r="W111" s="32"/>
      <c r="X111" s="32"/>
    </row>
    <row r="112" spans="18:24" x14ac:dyDescent="0.25">
      <c r="R112" s="15" t="str">
        <f t="shared" si="2"/>
        <v/>
      </c>
      <c r="S112" s="15" t="str">
        <f>IF(M112="","",IF(AND(M112&lt;&gt;'Tabelas auxiliares'!$B$128,M112&lt;&gt;'Tabelas auxiliares'!$B$129,M112&lt;&gt;'Tabelas auxiliares'!$C$128,M112&lt;&gt;'Tabelas auxiliares'!$C$129,M112&lt;&gt;'Tabelas auxiliares'!$D$128,M112&lt;&gt;'Tabelas auxiliares'!$D$129),"FOLHA DE PESSOAL",IF(R112='Tabelas auxiliares'!$A$129,"CUSTEIO",IF(R112='Tabelas auxiliares'!$A$128,"INVESTIMENTO","ERRO - VERIFICAR"))))</f>
        <v/>
      </c>
      <c r="T112" s="26" t="str">
        <f t="shared" si="3"/>
        <v/>
      </c>
      <c r="U112" s="32"/>
      <c r="V112" s="32"/>
      <c r="W112" s="32"/>
      <c r="X112" s="32"/>
    </row>
    <row r="113" spans="18:24" x14ac:dyDescent="0.25">
      <c r="R113" s="15" t="str">
        <f t="shared" si="2"/>
        <v/>
      </c>
      <c r="S113" s="15" t="str">
        <f>IF(M113="","",IF(AND(M113&lt;&gt;'Tabelas auxiliares'!$B$128,M113&lt;&gt;'Tabelas auxiliares'!$B$129,M113&lt;&gt;'Tabelas auxiliares'!$C$128,M113&lt;&gt;'Tabelas auxiliares'!$C$129,M113&lt;&gt;'Tabelas auxiliares'!$D$128,M113&lt;&gt;'Tabelas auxiliares'!$D$129),"FOLHA DE PESSOAL",IF(R113='Tabelas auxiliares'!$A$129,"CUSTEIO",IF(R113='Tabelas auxiliares'!$A$128,"INVESTIMENTO","ERRO - VERIFICAR"))))</f>
        <v/>
      </c>
      <c r="T113" s="26" t="str">
        <f t="shared" si="3"/>
        <v/>
      </c>
      <c r="U113" s="32"/>
      <c r="V113" s="32"/>
      <c r="W113" s="32"/>
      <c r="X113" s="32"/>
    </row>
    <row r="114" spans="18:24" x14ac:dyDescent="0.25">
      <c r="R114" s="15" t="str">
        <f t="shared" si="2"/>
        <v/>
      </c>
      <c r="S114" s="15" t="str">
        <f>IF(M114="","",IF(AND(M114&lt;&gt;'Tabelas auxiliares'!$B$128,M114&lt;&gt;'Tabelas auxiliares'!$B$129,M114&lt;&gt;'Tabelas auxiliares'!$C$128,M114&lt;&gt;'Tabelas auxiliares'!$C$129,M114&lt;&gt;'Tabelas auxiliares'!$D$128,M114&lt;&gt;'Tabelas auxiliares'!$D$129),"FOLHA DE PESSOAL",IF(R114='Tabelas auxiliares'!$A$129,"CUSTEIO",IF(R114='Tabelas auxiliares'!$A$128,"INVESTIMENTO","ERRO - VERIFICAR"))))</f>
        <v/>
      </c>
      <c r="T114" s="26" t="str">
        <f t="shared" si="3"/>
        <v/>
      </c>
      <c r="U114" s="32"/>
      <c r="V114" s="32"/>
      <c r="W114" s="32"/>
      <c r="X114" s="32"/>
    </row>
    <row r="115" spans="18:24" x14ac:dyDescent="0.25">
      <c r="R115" s="15" t="str">
        <f t="shared" si="2"/>
        <v/>
      </c>
      <c r="S115" s="15" t="str">
        <f>IF(M115="","",IF(AND(M115&lt;&gt;'Tabelas auxiliares'!$B$128,M115&lt;&gt;'Tabelas auxiliares'!$B$129,M115&lt;&gt;'Tabelas auxiliares'!$C$128,M115&lt;&gt;'Tabelas auxiliares'!$C$129,M115&lt;&gt;'Tabelas auxiliares'!$D$128,M115&lt;&gt;'Tabelas auxiliares'!$D$129),"FOLHA DE PESSOAL",IF(R115='Tabelas auxiliares'!$A$129,"CUSTEIO",IF(R115='Tabelas auxiliares'!$A$128,"INVESTIMENTO","ERRO - VERIFICAR"))))</f>
        <v/>
      </c>
      <c r="T115" s="26" t="str">
        <f t="shared" si="3"/>
        <v/>
      </c>
      <c r="U115" s="32"/>
      <c r="V115" s="32"/>
      <c r="W115" s="32"/>
      <c r="X115" s="32"/>
    </row>
    <row r="116" spans="18:24" x14ac:dyDescent="0.25">
      <c r="R116" s="15" t="str">
        <f t="shared" si="2"/>
        <v/>
      </c>
      <c r="S116" s="15" t="str">
        <f>IF(M116="","",IF(AND(M116&lt;&gt;'Tabelas auxiliares'!$B$128,M116&lt;&gt;'Tabelas auxiliares'!$B$129,M116&lt;&gt;'Tabelas auxiliares'!$C$128,M116&lt;&gt;'Tabelas auxiliares'!$C$129,M116&lt;&gt;'Tabelas auxiliares'!$D$128,M116&lt;&gt;'Tabelas auxiliares'!$D$129),"FOLHA DE PESSOAL",IF(R116='Tabelas auxiliares'!$A$129,"CUSTEIO",IF(R116='Tabelas auxiliares'!$A$128,"INVESTIMENTO","ERRO - VERIFICAR"))))</f>
        <v/>
      </c>
      <c r="T116" s="26" t="str">
        <f t="shared" si="3"/>
        <v/>
      </c>
      <c r="U116" s="32"/>
      <c r="V116" s="32"/>
      <c r="W116" s="32"/>
      <c r="X116" s="32"/>
    </row>
    <row r="117" spans="18:24" x14ac:dyDescent="0.25">
      <c r="R117" s="15" t="str">
        <f t="shared" si="2"/>
        <v/>
      </c>
      <c r="S117" s="15" t="str">
        <f>IF(M117="","",IF(AND(M117&lt;&gt;'Tabelas auxiliares'!$B$128,M117&lt;&gt;'Tabelas auxiliares'!$B$129,M117&lt;&gt;'Tabelas auxiliares'!$C$128,M117&lt;&gt;'Tabelas auxiliares'!$C$129,M117&lt;&gt;'Tabelas auxiliares'!$D$128,M117&lt;&gt;'Tabelas auxiliares'!$D$129),"FOLHA DE PESSOAL",IF(R117='Tabelas auxiliares'!$A$129,"CUSTEIO",IF(R117='Tabelas auxiliares'!$A$128,"INVESTIMENTO","ERRO - VERIFICAR"))))</f>
        <v/>
      </c>
      <c r="T117" s="26" t="str">
        <f t="shared" si="3"/>
        <v/>
      </c>
      <c r="U117" s="32"/>
      <c r="V117" s="32"/>
      <c r="W117" s="32"/>
      <c r="X117" s="32"/>
    </row>
    <row r="118" spans="18:24" x14ac:dyDescent="0.25">
      <c r="R118" s="15" t="str">
        <f t="shared" si="2"/>
        <v/>
      </c>
      <c r="S118" s="15" t="str">
        <f>IF(M118="","",IF(AND(M118&lt;&gt;'Tabelas auxiliares'!$B$128,M118&lt;&gt;'Tabelas auxiliares'!$B$129,M118&lt;&gt;'Tabelas auxiliares'!$C$128,M118&lt;&gt;'Tabelas auxiliares'!$C$129,M118&lt;&gt;'Tabelas auxiliares'!$D$128,M118&lt;&gt;'Tabelas auxiliares'!$D$129),"FOLHA DE PESSOAL",IF(R118='Tabelas auxiliares'!$A$129,"CUSTEIO",IF(R118='Tabelas auxiliares'!$A$128,"INVESTIMENTO","ERRO - VERIFICAR"))))</f>
        <v/>
      </c>
      <c r="T118" s="26" t="str">
        <f t="shared" si="3"/>
        <v/>
      </c>
      <c r="U118" s="32"/>
      <c r="V118" s="32"/>
      <c r="W118" s="32"/>
      <c r="X118" s="32"/>
    </row>
    <row r="119" spans="18:24" x14ac:dyDescent="0.25">
      <c r="R119" s="15" t="str">
        <f t="shared" si="2"/>
        <v/>
      </c>
      <c r="S119" s="15" t="str">
        <f>IF(M119="","",IF(AND(M119&lt;&gt;'Tabelas auxiliares'!$B$128,M119&lt;&gt;'Tabelas auxiliares'!$B$129,M119&lt;&gt;'Tabelas auxiliares'!$C$128,M119&lt;&gt;'Tabelas auxiliares'!$C$129,M119&lt;&gt;'Tabelas auxiliares'!$D$128,M119&lt;&gt;'Tabelas auxiliares'!$D$129),"FOLHA DE PESSOAL",IF(R119='Tabelas auxiliares'!$A$129,"CUSTEIO",IF(R119='Tabelas auxiliares'!$A$128,"INVESTIMENTO","ERRO - VERIFICAR"))))</f>
        <v/>
      </c>
      <c r="T119" s="26" t="str">
        <f t="shared" si="3"/>
        <v/>
      </c>
      <c r="U119" s="32"/>
      <c r="V119" s="32"/>
      <c r="W119" s="32"/>
      <c r="X119" s="32"/>
    </row>
    <row r="120" spans="18:24" x14ac:dyDescent="0.25">
      <c r="R120" s="15" t="str">
        <f t="shared" si="2"/>
        <v/>
      </c>
      <c r="S120" s="15" t="str">
        <f>IF(M120="","",IF(AND(M120&lt;&gt;'Tabelas auxiliares'!$B$128,M120&lt;&gt;'Tabelas auxiliares'!$B$129,M120&lt;&gt;'Tabelas auxiliares'!$C$128,M120&lt;&gt;'Tabelas auxiliares'!$C$129,M120&lt;&gt;'Tabelas auxiliares'!$D$128,M120&lt;&gt;'Tabelas auxiliares'!$D$129),"FOLHA DE PESSOAL",IF(R120='Tabelas auxiliares'!$A$129,"CUSTEIO",IF(R120='Tabelas auxiliares'!$A$128,"INVESTIMENTO","ERRO - VERIFICAR"))))</f>
        <v/>
      </c>
      <c r="T120" s="26" t="str">
        <f t="shared" si="3"/>
        <v/>
      </c>
      <c r="U120" s="32"/>
      <c r="V120" s="32"/>
      <c r="W120" s="32"/>
      <c r="X120" s="32"/>
    </row>
    <row r="121" spans="18:24" x14ac:dyDescent="0.25">
      <c r="R121" s="15" t="str">
        <f t="shared" si="2"/>
        <v/>
      </c>
      <c r="S121" s="15" t="str">
        <f>IF(M121="","",IF(AND(M121&lt;&gt;'Tabelas auxiliares'!$B$128,M121&lt;&gt;'Tabelas auxiliares'!$B$129,M121&lt;&gt;'Tabelas auxiliares'!$C$128,M121&lt;&gt;'Tabelas auxiliares'!$C$129,M121&lt;&gt;'Tabelas auxiliares'!$D$128,M121&lt;&gt;'Tabelas auxiliares'!$D$129),"FOLHA DE PESSOAL",IF(R121='Tabelas auxiliares'!$A$129,"CUSTEIO",IF(R121='Tabelas auxiliares'!$A$128,"INVESTIMENTO","ERRO - VERIFICAR"))))</f>
        <v/>
      </c>
      <c r="T121" s="26" t="str">
        <f t="shared" si="3"/>
        <v/>
      </c>
      <c r="U121" s="32"/>
      <c r="V121" s="32"/>
      <c r="W121" s="32"/>
      <c r="X121" s="32"/>
    </row>
    <row r="122" spans="18:24" x14ac:dyDescent="0.25">
      <c r="R122" s="15" t="str">
        <f t="shared" si="2"/>
        <v/>
      </c>
      <c r="S122" s="15" t="str">
        <f>IF(M122="","",IF(AND(M122&lt;&gt;'Tabelas auxiliares'!$B$128,M122&lt;&gt;'Tabelas auxiliares'!$B$129,M122&lt;&gt;'Tabelas auxiliares'!$C$128,M122&lt;&gt;'Tabelas auxiliares'!$C$129,M122&lt;&gt;'Tabelas auxiliares'!$D$128,M122&lt;&gt;'Tabelas auxiliares'!$D$129),"FOLHA DE PESSOAL",IF(R122='Tabelas auxiliares'!$A$129,"CUSTEIO",IF(R122='Tabelas auxiliares'!$A$128,"INVESTIMENTO","ERRO - VERIFICAR"))))</f>
        <v/>
      </c>
      <c r="T122" s="26" t="str">
        <f t="shared" si="3"/>
        <v/>
      </c>
      <c r="U122" s="32"/>
      <c r="V122" s="32"/>
      <c r="W122" s="32"/>
      <c r="X122" s="32"/>
    </row>
    <row r="123" spans="18:24" x14ac:dyDescent="0.25">
      <c r="R123" s="15" t="str">
        <f t="shared" si="2"/>
        <v/>
      </c>
      <c r="S123" s="15" t="str">
        <f>IF(M123="","",IF(AND(M123&lt;&gt;'Tabelas auxiliares'!$B$128,M123&lt;&gt;'Tabelas auxiliares'!$B$129,M123&lt;&gt;'Tabelas auxiliares'!$C$128,M123&lt;&gt;'Tabelas auxiliares'!$C$129,M123&lt;&gt;'Tabelas auxiliares'!$D$128,M123&lt;&gt;'Tabelas auxiliares'!$D$129),"FOLHA DE PESSOAL",IF(R123='Tabelas auxiliares'!$A$129,"CUSTEIO",IF(R123='Tabelas auxiliares'!$A$128,"INVESTIMENTO","ERRO - VERIFICAR"))))</f>
        <v/>
      </c>
      <c r="T123" s="26" t="str">
        <f t="shared" si="3"/>
        <v/>
      </c>
      <c r="U123" s="32"/>
      <c r="V123" s="32"/>
      <c r="W123" s="32"/>
      <c r="X123" s="32"/>
    </row>
    <row r="124" spans="18:24" x14ac:dyDescent="0.25">
      <c r="R124" s="15" t="str">
        <f t="shared" si="2"/>
        <v/>
      </c>
      <c r="S124" s="15" t="str">
        <f>IF(M124="","",IF(AND(M124&lt;&gt;'Tabelas auxiliares'!$B$128,M124&lt;&gt;'Tabelas auxiliares'!$B$129,M124&lt;&gt;'Tabelas auxiliares'!$C$128,M124&lt;&gt;'Tabelas auxiliares'!$C$129,M124&lt;&gt;'Tabelas auxiliares'!$D$128,M124&lt;&gt;'Tabelas auxiliares'!$D$129),"FOLHA DE PESSOAL",IF(R124='Tabelas auxiliares'!$A$129,"CUSTEIO",IF(R124='Tabelas auxiliares'!$A$128,"INVESTIMENTO","ERRO - VERIFICAR"))))</f>
        <v/>
      </c>
      <c r="T124" s="26" t="str">
        <f t="shared" si="3"/>
        <v/>
      </c>
      <c r="U124" s="32"/>
      <c r="V124" s="32"/>
      <c r="W124" s="32"/>
      <c r="X124" s="32"/>
    </row>
    <row r="125" spans="18:24" x14ac:dyDescent="0.25">
      <c r="R125" s="15" t="str">
        <f t="shared" si="2"/>
        <v/>
      </c>
      <c r="S125" s="15" t="str">
        <f>IF(M125="","",IF(AND(M125&lt;&gt;'Tabelas auxiliares'!$B$128,M125&lt;&gt;'Tabelas auxiliares'!$B$129,M125&lt;&gt;'Tabelas auxiliares'!$C$128,M125&lt;&gt;'Tabelas auxiliares'!$C$129,M125&lt;&gt;'Tabelas auxiliares'!$D$128,M125&lt;&gt;'Tabelas auxiliares'!$D$129),"FOLHA DE PESSOAL",IF(R125='Tabelas auxiliares'!$A$129,"CUSTEIO",IF(R125='Tabelas auxiliares'!$A$128,"INVESTIMENTO","ERRO - VERIFICAR"))))</f>
        <v/>
      </c>
      <c r="T125" s="26" t="str">
        <f t="shared" si="3"/>
        <v/>
      </c>
      <c r="U125" s="32"/>
      <c r="V125" s="32"/>
      <c r="W125" s="32"/>
      <c r="X125" s="32"/>
    </row>
    <row r="126" spans="18:24" x14ac:dyDescent="0.25">
      <c r="R126" s="15" t="str">
        <f t="shared" si="2"/>
        <v/>
      </c>
      <c r="S126" s="15" t="str">
        <f>IF(M126="","",IF(AND(M126&lt;&gt;'Tabelas auxiliares'!$B$128,M126&lt;&gt;'Tabelas auxiliares'!$B$129,M126&lt;&gt;'Tabelas auxiliares'!$C$128,M126&lt;&gt;'Tabelas auxiliares'!$C$129,M126&lt;&gt;'Tabelas auxiliares'!$D$128,M126&lt;&gt;'Tabelas auxiliares'!$D$129),"FOLHA DE PESSOAL",IF(R126='Tabelas auxiliares'!$A$129,"CUSTEIO",IF(R126='Tabelas auxiliares'!$A$128,"INVESTIMENTO","ERRO - VERIFICAR"))))</f>
        <v/>
      </c>
      <c r="T126" s="26" t="str">
        <f t="shared" si="3"/>
        <v/>
      </c>
      <c r="U126" s="32"/>
      <c r="V126" s="32"/>
      <c r="W126" s="32"/>
      <c r="X126" s="32"/>
    </row>
    <row r="127" spans="18:24" x14ac:dyDescent="0.25">
      <c r="R127" s="15" t="str">
        <f t="shared" si="2"/>
        <v/>
      </c>
      <c r="S127" s="15" t="str">
        <f>IF(M127="","",IF(AND(M127&lt;&gt;'Tabelas auxiliares'!$B$128,M127&lt;&gt;'Tabelas auxiliares'!$B$129,M127&lt;&gt;'Tabelas auxiliares'!$C$128,M127&lt;&gt;'Tabelas auxiliares'!$C$129,M127&lt;&gt;'Tabelas auxiliares'!$D$128,M127&lt;&gt;'Tabelas auxiliares'!$D$129),"FOLHA DE PESSOAL",IF(R127='Tabelas auxiliares'!$A$129,"CUSTEIO",IF(R127='Tabelas auxiliares'!$A$128,"INVESTIMENTO","ERRO - VERIFICAR"))))</f>
        <v/>
      </c>
      <c r="T127" s="26" t="str">
        <f t="shared" si="3"/>
        <v/>
      </c>
      <c r="U127" s="32"/>
      <c r="V127" s="32"/>
      <c r="W127" s="32"/>
      <c r="X127" s="32"/>
    </row>
    <row r="128" spans="18:24" x14ac:dyDescent="0.25">
      <c r="R128" s="15" t="str">
        <f t="shared" si="2"/>
        <v/>
      </c>
      <c r="S128" s="15" t="str">
        <f>IF(M128="","",IF(AND(M128&lt;&gt;'Tabelas auxiliares'!$B$128,M128&lt;&gt;'Tabelas auxiliares'!$B$129,M128&lt;&gt;'Tabelas auxiliares'!$C$128,M128&lt;&gt;'Tabelas auxiliares'!$C$129,M128&lt;&gt;'Tabelas auxiliares'!$D$128,M128&lt;&gt;'Tabelas auxiliares'!$D$129),"FOLHA DE PESSOAL",IF(R128='Tabelas auxiliares'!$A$129,"CUSTEIO",IF(R128='Tabelas auxiliares'!$A$128,"INVESTIMENTO","ERRO - VERIFICAR"))))</f>
        <v/>
      </c>
      <c r="T128" s="26" t="str">
        <f t="shared" si="3"/>
        <v/>
      </c>
      <c r="U128" s="32"/>
      <c r="V128" s="32"/>
      <c r="W128" s="32"/>
      <c r="X128" s="32"/>
    </row>
    <row r="129" spans="18:24" x14ac:dyDescent="0.25">
      <c r="R129" s="15" t="str">
        <f t="shared" si="2"/>
        <v/>
      </c>
      <c r="S129" s="15" t="str">
        <f>IF(M129="","",IF(AND(M129&lt;&gt;'Tabelas auxiliares'!$B$128,M129&lt;&gt;'Tabelas auxiliares'!$B$129,M129&lt;&gt;'Tabelas auxiliares'!$C$128,M129&lt;&gt;'Tabelas auxiliares'!$C$129,M129&lt;&gt;'Tabelas auxiliares'!$D$128,M129&lt;&gt;'Tabelas auxiliares'!$D$129),"FOLHA DE PESSOAL",IF(R129='Tabelas auxiliares'!$A$129,"CUSTEIO",IF(R129='Tabelas auxiliares'!$A$128,"INVESTIMENTO","ERRO - VERIFICAR"))))</f>
        <v/>
      </c>
      <c r="T129" s="26" t="str">
        <f t="shared" si="3"/>
        <v/>
      </c>
      <c r="U129" s="32"/>
      <c r="V129" s="32"/>
      <c r="W129" s="32"/>
      <c r="X129" s="32"/>
    </row>
    <row r="130" spans="18:24" x14ac:dyDescent="0.25">
      <c r="R130" s="15" t="str">
        <f t="shared" si="2"/>
        <v/>
      </c>
      <c r="S130" s="15" t="str">
        <f>IF(M130="","",IF(AND(M130&lt;&gt;'Tabelas auxiliares'!$B$128,M130&lt;&gt;'Tabelas auxiliares'!$B$129,M130&lt;&gt;'Tabelas auxiliares'!$C$128,M130&lt;&gt;'Tabelas auxiliares'!$C$129,M130&lt;&gt;'Tabelas auxiliares'!$D$128,M130&lt;&gt;'Tabelas auxiliares'!$D$129),"FOLHA DE PESSOAL",IF(R130='Tabelas auxiliares'!$A$129,"CUSTEIO",IF(R130='Tabelas auxiliares'!$A$128,"INVESTIMENTO","ERRO - VERIFICAR"))))</f>
        <v/>
      </c>
      <c r="T130" s="26" t="str">
        <f t="shared" si="3"/>
        <v/>
      </c>
      <c r="U130" s="32"/>
      <c r="V130" s="32"/>
      <c r="W130" s="32"/>
      <c r="X130" s="32"/>
    </row>
    <row r="131" spans="18:24" x14ac:dyDescent="0.25">
      <c r="R131" s="15" t="str">
        <f t="shared" si="2"/>
        <v/>
      </c>
      <c r="S131" s="15" t="str">
        <f>IF(M131="","",IF(AND(M131&lt;&gt;'Tabelas auxiliares'!$B$128,M131&lt;&gt;'Tabelas auxiliares'!$B$129,M131&lt;&gt;'Tabelas auxiliares'!$C$128,M131&lt;&gt;'Tabelas auxiliares'!$C$129,M131&lt;&gt;'Tabelas auxiliares'!$D$128,M131&lt;&gt;'Tabelas auxiliares'!$D$129),"FOLHA DE PESSOAL",IF(R131='Tabelas auxiliares'!$A$129,"CUSTEIO",IF(R131='Tabelas auxiliares'!$A$128,"INVESTIMENTO","ERRO - VERIFICAR"))))</f>
        <v/>
      </c>
      <c r="T131" s="26" t="str">
        <f t="shared" si="3"/>
        <v/>
      </c>
      <c r="U131" s="32"/>
      <c r="V131" s="32"/>
      <c r="W131" s="32"/>
      <c r="X131" s="32"/>
    </row>
    <row r="132" spans="18:24" x14ac:dyDescent="0.25">
      <c r="R132" s="15" t="str">
        <f t="shared" ref="R132:R195" si="4">LEFT(O132,1)</f>
        <v/>
      </c>
      <c r="S132" s="15" t="str">
        <f>IF(M132="","",IF(AND(M132&lt;&gt;'Tabelas auxiliares'!$B$128,M132&lt;&gt;'Tabelas auxiliares'!$B$129,M132&lt;&gt;'Tabelas auxiliares'!$C$128,M132&lt;&gt;'Tabelas auxiliares'!$C$129,M132&lt;&gt;'Tabelas auxiliares'!$D$128,M132&lt;&gt;'Tabelas auxiliares'!$D$129),"FOLHA DE PESSOAL",IF(R132='Tabelas auxiliares'!$A$129,"CUSTEIO",IF(R132='Tabelas auxiliares'!$A$128,"INVESTIMENTO","ERRO - VERIFICAR"))))</f>
        <v/>
      </c>
      <c r="T132" s="26" t="str">
        <f t="shared" ref="T132:T195" si="5">IF(SUM(U132:X132)=0,"",SUM(U132:X132))</f>
        <v/>
      </c>
      <c r="U132" s="32"/>
      <c r="V132" s="32"/>
      <c r="W132" s="32"/>
      <c r="X132" s="32"/>
    </row>
    <row r="133" spans="18:24" x14ac:dyDescent="0.25">
      <c r="R133" s="15" t="str">
        <f t="shared" si="4"/>
        <v/>
      </c>
      <c r="S133" s="15" t="str">
        <f>IF(M133="","",IF(AND(M133&lt;&gt;'Tabelas auxiliares'!$B$128,M133&lt;&gt;'Tabelas auxiliares'!$B$129,M133&lt;&gt;'Tabelas auxiliares'!$C$128,M133&lt;&gt;'Tabelas auxiliares'!$C$129,M133&lt;&gt;'Tabelas auxiliares'!$D$128,M133&lt;&gt;'Tabelas auxiliares'!$D$129),"FOLHA DE PESSOAL",IF(R133='Tabelas auxiliares'!$A$129,"CUSTEIO",IF(R133='Tabelas auxiliares'!$A$128,"INVESTIMENTO","ERRO - VERIFICAR"))))</f>
        <v/>
      </c>
      <c r="T133" s="26" t="str">
        <f t="shared" si="5"/>
        <v/>
      </c>
      <c r="U133" s="32"/>
      <c r="V133" s="32"/>
      <c r="W133" s="32"/>
      <c r="X133" s="32"/>
    </row>
    <row r="134" spans="18:24" x14ac:dyDescent="0.25">
      <c r="R134" s="15" t="str">
        <f t="shared" si="4"/>
        <v/>
      </c>
      <c r="S134" s="15" t="str">
        <f>IF(M134="","",IF(AND(M134&lt;&gt;'Tabelas auxiliares'!$B$128,M134&lt;&gt;'Tabelas auxiliares'!$B$129,M134&lt;&gt;'Tabelas auxiliares'!$C$128,M134&lt;&gt;'Tabelas auxiliares'!$C$129,M134&lt;&gt;'Tabelas auxiliares'!$D$128,M134&lt;&gt;'Tabelas auxiliares'!$D$129),"FOLHA DE PESSOAL",IF(R134='Tabelas auxiliares'!$A$129,"CUSTEIO",IF(R134='Tabelas auxiliares'!$A$128,"INVESTIMENTO","ERRO - VERIFICAR"))))</f>
        <v/>
      </c>
      <c r="T134" s="26" t="str">
        <f t="shared" si="5"/>
        <v/>
      </c>
      <c r="U134" s="32"/>
      <c r="V134" s="32"/>
      <c r="W134" s="32"/>
      <c r="X134" s="32"/>
    </row>
    <row r="135" spans="18:24" x14ac:dyDescent="0.25">
      <c r="R135" s="15" t="str">
        <f t="shared" si="4"/>
        <v/>
      </c>
      <c r="S135" s="15" t="str">
        <f>IF(M135="","",IF(AND(M135&lt;&gt;'Tabelas auxiliares'!$B$128,M135&lt;&gt;'Tabelas auxiliares'!$B$129,M135&lt;&gt;'Tabelas auxiliares'!$C$128,M135&lt;&gt;'Tabelas auxiliares'!$C$129,M135&lt;&gt;'Tabelas auxiliares'!$D$128,M135&lt;&gt;'Tabelas auxiliares'!$D$129),"FOLHA DE PESSOAL",IF(R135='Tabelas auxiliares'!$A$129,"CUSTEIO",IF(R135='Tabelas auxiliares'!$A$128,"INVESTIMENTO","ERRO - VERIFICAR"))))</f>
        <v/>
      </c>
      <c r="T135" s="26" t="str">
        <f t="shared" si="5"/>
        <v/>
      </c>
      <c r="U135" s="32"/>
      <c r="V135" s="32"/>
      <c r="W135" s="32"/>
      <c r="X135" s="32"/>
    </row>
    <row r="136" spans="18:24" x14ac:dyDescent="0.25">
      <c r="R136" s="15" t="str">
        <f t="shared" si="4"/>
        <v/>
      </c>
      <c r="S136" s="15" t="str">
        <f>IF(M136="","",IF(AND(M136&lt;&gt;'Tabelas auxiliares'!$B$128,M136&lt;&gt;'Tabelas auxiliares'!$B$129,M136&lt;&gt;'Tabelas auxiliares'!$C$128,M136&lt;&gt;'Tabelas auxiliares'!$C$129,M136&lt;&gt;'Tabelas auxiliares'!$D$128,M136&lt;&gt;'Tabelas auxiliares'!$D$129),"FOLHA DE PESSOAL",IF(R136='Tabelas auxiliares'!$A$129,"CUSTEIO",IF(R136='Tabelas auxiliares'!$A$128,"INVESTIMENTO","ERRO - VERIFICAR"))))</f>
        <v/>
      </c>
      <c r="T136" s="26" t="str">
        <f t="shared" si="5"/>
        <v/>
      </c>
      <c r="U136" s="32"/>
      <c r="V136" s="32"/>
      <c r="W136" s="32"/>
      <c r="X136" s="32"/>
    </row>
    <row r="137" spans="18:24" x14ac:dyDescent="0.25">
      <c r="R137" s="15" t="str">
        <f t="shared" si="4"/>
        <v/>
      </c>
      <c r="S137" s="15" t="str">
        <f>IF(M137="","",IF(AND(M137&lt;&gt;'Tabelas auxiliares'!$B$128,M137&lt;&gt;'Tabelas auxiliares'!$B$129,M137&lt;&gt;'Tabelas auxiliares'!$C$128,M137&lt;&gt;'Tabelas auxiliares'!$C$129,M137&lt;&gt;'Tabelas auxiliares'!$D$128,M137&lt;&gt;'Tabelas auxiliares'!$D$129),"FOLHA DE PESSOAL",IF(R137='Tabelas auxiliares'!$A$129,"CUSTEIO",IF(R137='Tabelas auxiliares'!$A$128,"INVESTIMENTO","ERRO - VERIFICAR"))))</f>
        <v/>
      </c>
      <c r="T137" s="26" t="str">
        <f t="shared" si="5"/>
        <v/>
      </c>
      <c r="U137" s="32"/>
      <c r="V137" s="32"/>
      <c r="W137" s="32"/>
      <c r="X137" s="32"/>
    </row>
    <row r="138" spans="18:24" x14ac:dyDescent="0.25">
      <c r="R138" s="15" t="str">
        <f t="shared" si="4"/>
        <v/>
      </c>
      <c r="S138" s="15" t="str">
        <f>IF(M138="","",IF(AND(M138&lt;&gt;'Tabelas auxiliares'!$B$128,M138&lt;&gt;'Tabelas auxiliares'!$B$129,M138&lt;&gt;'Tabelas auxiliares'!$C$128,M138&lt;&gt;'Tabelas auxiliares'!$C$129,M138&lt;&gt;'Tabelas auxiliares'!$D$128,M138&lt;&gt;'Tabelas auxiliares'!$D$129),"FOLHA DE PESSOAL",IF(R138='Tabelas auxiliares'!$A$129,"CUSTEIO",IF(R138='Tabelas auxiliares'!$A$128,"INVESTIMENTO","ERRO - VERIFICAR"))))</f>
        <v/>
      </c>
      <c r="T138" s="26" t="str">
        <f t="shared" si="5"/>
        <v/>
      </c>
      <c r="U138" s="32"/>
      <c r="V138" s="32"/>
      <c r="W138" s="32"/>
      <c r="X138" s="32"/>
    </row>
    <row r="139" spans="18:24" x14ac:dyDescent="0.25">
      <c r="R139" s="15" t="str">
        <f t="shared" si="4"/>
        <v/>
      </c>
      <c r="S139" s="15" t="str">
        <f>IF(M139="","",IF(AND(M139&lt;&gt;'Tabelas auxiliares'!$B$128,M139&lt;&gt;'Tabelas auxiliares'!$B$129,M139&lt;&gt;'Tabelas auxiliares'!$C$128,M139&lt;&gt;'Tabelas auxiliares'!$C$129,M139&lt;&gt;'Tabelas auxiliares'!$D$128,M139&lt;&gt;'Tabelas auxiliares'!$D$129),"FOLHA DE PESSOAL",IF(R139='Tabelas auxiliares'!$A$129,"CUSTEIO",IF(R139='Tabelas auxiliares'!$A$128,"INVESTIMENTO","ERRO - VERIFICAR"))))</f>
        <v/>
      </c>
      <c r="T139" s="26" t="str">
        <f t="shared" si="5"/>
        <v/>
      </c>
      <c r="U139" s="32"/>
      <c r="V139" s="32"/>
      <c r="W139" s="32"/>
      <c r="X139" s="32"/>
    </row>
    <row r="140" spans="18:24" x14ac:dyDescent="0.25">
      <c r="R140" s="15" t="str">
        <f t="shared" si="4"/>
        <v/>
      </c>
      <c r="S140" s="15" t="str">
        <f>IF(M140="","",IF(AND(M140&lt;&gt;'Tabelas auxiliares'!$B$128,M140&lt;&gt;'Tabelas auxiliares'!$B$129,M140&lt;&gt;'Tabelas auxiliares'!$C$128,M140&lt;&gt;'Tabelas auxiliares'!$C$129,M140&lt;&gt;'Tabelas auxiliares'!$D$128,M140&lt;&gt;'Tabelas auxiliares'!$D$129),"FOLHA DE PESSOAL",IF(R140='Tabelas auxiliares'!$A$129,"CUSTEIO",IF(R140='Tabelas auxiliares'!$A$128,"INVESTIMENTO","ERRO - VERIFICAR"))))</f>
        <v/>
      </c>
      <c r="T140" s="26" t="str">
        <f t="shared" si="5"/>
        <v/>
      </c>
      <c r="U140" s="32"/>
      <c r="V140" s="32"/>
      <c r="W140" s="32"/>
      <c r="X140" s="32"/>
    </row>
    <row r="141" spans="18:24" x14ac:dyDescent="0.25">
      <c r="R141" s="15" t="str">
        <f t="shared" si="4"/>
        <v/>
      </c>
      <c r="S141" s="15" t="str">
        <f>IF(M141="","",IF(AND(M141&lt;&gt;'Tabelas auxiliares'!$B$128,M141&lt;&gt;'Tabelas auxiliares'!$B$129,M141&lt;&gt;'Tabelas auxiliares'!$C$128,M141&lt;&gt;'Tabelas auxiliares'!$C$129,M141&lt;&gt;'Tabelas auxiliares'!$D$128,M141&lt;&gt;'Tabelas auxiliares'!$D$129),"FOLHA DE PESSOAL",IF(R141='Tabelas auxiliares'!$A$129,"CUSTEIO",IF(R141='Tabelas auxiliares'!$A$128,"INVESTIMENTO","ERRO - VERIFICAR"))))</f>
        <v/>
      </c>
      <c r="T141" s="26" t="str">
        <f t="shared" si="5"/>
        <v/>
      </c>
      <c r="U141" s="32"/>
      <c r="V141" s="32"/>
      <c r="W141" s="32"/>
      <c r="X141" s="32"/>
    </row>
    <row r="142" spans="18:24" x14ac:dyDescent="0.25">
      <c r="R142" s="15" t="str">
        <f t="shared" si="4"/>
        <v/>
      </c>
      <c r="S142" s="15" t="str">
        <f>IF(M142="","",IF(AND(M142&lt;&gt;'Tabelas auxiliares'!$B$128,M142&lt;&gt;'Tabelas auxiliares'!$B$129,M142&lt;&gt;'Tabelas auxiliares'!$C$128,M142&lt;&gt;'Tabelas auxiliares'!$C$129,M142&lt;&gt;'Tabelas auxiliares'!$D$128,M142&lt;&gt;'Tabelas auxiliares'!$D$129),"FOLHA DE PESSOAL",IF(R142='Tabelas auxiliares'!$A$129,"CUSTEIO",IF(R142='Tabelas auxiliares'!$A$128,"INVESTIMENTO","ERRO - VERIFICAR"))))</f>
        <v/>
      </c>
      <c r="T142" s="26" t="str">
        <f t="shared" si="5"/>
        <v/>
      </c>
      <c r="U142" s="32"/>
      <c r="V142" s="32"/>
      <c r="W142" s="32"/>
      <c r="X142" s="32"/>
    </row>
    <row r="143" spans="18:24" x14ac:dyDescent="0.25">
      <c r="R143" s="15" t="str">
        <f t="shared" si="4"/>
        <v/>
      </c>
      <c r="S143" s="15" t="str">
        <f>IF(M143="","",IF(AND(M143&lt;&gt;'Tabelas auxiliares'!$B$128,M143&lt;&gt;'Tabelas auxiliares'!$B$129,M143&lt;&gt;'Tabelas auxiliares'!$C$128,M143&lt;&gt;'Tabelas auxiliares'!$C$129,M143&lt;&gt;'Tabelas auxiliares'!$D$128,M143&lt;&gt;'Tabelas auxiliares'!$D$129),"FOLHA DE PESSOAL",IF(R143='Tabelas auxiliares'!$A$129,"CUSTEIO",IF(R143='Tabelas auxiliares'!$A$128,"INVESTIMENTO","ERRO - VERIFICAR"))))</f>
        <v/>
      </c>
      <c r="T143" s="26" t="str">
        <f t="shared" si="5"/>
        <v/>
      </c>
      <c r="U143" s="32"/>
      <c r="V143" s="32"/>
      <c r="W143" s="32"/>
      <c r="X143" s="32"/>
    </row>
    <row r="144" spans="18:24" x14ac:dyDescent="0.25">
      <c r="R144" s="15" t="str">
        <f t="shared" si="4"/>
        <v/>
      </c>
      <c r="S144" s="15" t="str">
        <f>IF(M144="","",IF(AND(M144&lt;&gt;'Tabelas auxiliares'!$B$128,M144&lt;&gt;'Tabelas auxiliares'!$B$129,M144&lt;&gt;'Tabelas auxiliares'!$C$128,M144&lt;&gt;'Tabelas auxiliares'!$C$129,M144&lt;&gt;'Tabelas auxiliares'!$D$128,M144&lt;&gt;'Tabelas auxiliares'!$D$129),"FOLHA DE PESSOAL",IF(R144='Tabelas auxiliares'!$A$129,"CUSTEIO",IF(R144='Tabelas auxiliares'!$A$128,"INVESTIMENTO","ERRO - VERIFICAR"))))</f>
        <v/>
      </c>
      <c r="T144" s="26" t="str">
        <f t="shared" si="5"/>
        <v/>
      </c>
      <c r="U144" s="32"/>
      <c r="V144" s="32"/>
      <c r="W144" s="32"/>
      <c r="X144" s="32"/>
    </row>
    <row r="145" spans="18:24" x14ac:dyDescent="0.25">
      <c r="R145" s="15" t="str">
        <f t="shared" si="4"/>
        <v/>
      </c>
      <c r="S145" s="15" t="str">
        <f>IF(M145="","",IF(AND(M145&lt;&gt;'Tabelas auxiliares'!$B$128,M145&lt;&gt;'Tabelas auxiliares'!$B$129,M145&lt;&gt;'Tabelas auxiliares'!$C$128,M145&lt;&gt;'Tabelas auxiliares'!$C$129,M145&lt;&gt;'Tabelas auxiliares'!$D$128,M145&lt;&gt;'Tabelas auxiliares'!$D$129),"FOLHA DE PESSOAL",IF(R145='Tabelas auxiliares'!$A$129,"CUSTEIO",IF(R145='Tabelas auxiliares'!$A$128,"INVESTIMENTO","ERRO - VERIFICAR"))))</f>
        <v/>
      </c>
      <c r="T145" s="26" t="str">
        <f t="shared" si="5"/>
        <v/>
      </c>
      <c r="U145" s="32"/>
      <c r="V145" s="32"/>
      <c r="W145" s="32"/>
      <c r="X145" s="32"/>
    </row>
    <row r="146" spans="18:24" x14ac:dyDescent="0.25">
      <c r="R146" s="15" t="str">
        <f t="shared" si="4"/>
        <v/>
      </c>
      <c r="S146" s="15" t="str">
        <f>IF(M146="","",IF(AND(M146&lt;&gt;'Tabelas auxiliares'!$B$128,M146&lt;&gt;'Tabelas auxiliares'!$B$129,M146&lt;&gt;'Tabelas auxiliares'!$C$128,M146&lt;&gt;'Tabelas auxiliares'!$C$129,M146&lt;&gt;'Tabelas auxiliares'!$D$128,M146&lt;&gt;'Tabelas auxiliares'!$D$129),"FOLHA DE PESSOAL",IF(R146='Tabelas auxiliares'!$A$129,"CUSTEIO",IF(R146='Tabelas auxiliares'!$A$128,"INVESTIMENTO","ERRO - VERIFICAR"))))</f>
        <v/>
      </c>
      <c r="T146" s="26" t="str">
        <f t="shared" si="5"/>
        <v/>
      </c>
      <c r="U146" s="32"/>
      <c r="V146" s="32"/>
      <c r="W146" s="32"/>
      <c r="X146" s="32"/>
    </row>
    <row r="147" spans="18:24" x14ac:dyDescent="0.25">
      <c r="R147" s="15" t="str">
        <f t="shared" si="4"/>
        <v/>
      </c>
      <c r="S147" s="15" t="str">
        <f>IF(M147="","",IF(AND(M147&lt;&gt;'Tabelas auxiliares'!$B$128,M147&lt;&gt;'Tabelas auxiliares'!$B$129,M147&lt;&gt;'Tabelas auxiliares'!$C$128,M147&lt;&gt;'Tabelas auxiliares'!$C$129,M147&lt;&gt;'Tabelas auxiliares'!$D$128,M147&lt;&gt;'Tabelas auxiliares'!$D$129),"FOLHA DE PESSOAL",IF(R147='Tabelas auxiliares'!$A$129,"CUSTEIO",IF(R147='Tabelas auxiliares'!$A$128,"INVESTIMENTO","ERRO - VERIFICAR"))))</f>
        <v/>
      </c>
      <c r="T147" s="26" t="str">
        <f t="shared" si="5"/>
        <v/>
      </c>
      <c r="U147" s="32"/>
      <c r="V147" s="32"/>
      <c r="W147" s="32"/>
      <c r="X147" s="32"/>
    </row>
    <row r="148" spans="18:24" x14ac:dyDescent="0.25">
      <c r="R148" s="15" t="str">
        <f t="shared" si="4"/>
        <v/>
      </c>
      <c r="S148" s="15" t="str">
        <f>IF(M148="","",IF(AND(M148&lt;&gt;'Tabelas auxiliares'!$B$128,M148&lt;&gt;'Tabelas auxiliares'!$B$129,M148&lt;&gt;'Tabelas auxiliares'!$C$128,M148&lt;&gt;'Tabelas auxiliares'!$C$129,M148&lt;&gt;'Tabelas auxiliares'!$D$128,M148&lt;&gt;'Tabelas auxiliares'!$D$129),"FOLHA DE PESSOAL",IF(R148='Tabelas auxiliares'!$A$129,"CUSTEIO",IF(R148='Tabelas auxiliares'!$A$128,"INVESTIMENTO","ERRO - VERIFICAR"))))</f>
        <v/>
      </c>
      <c r="T148" s="26" t="str">
        <f t="shared" si="5"/>
        <v/>
      </c>
      <c r="U148" s="32"/>
      <c r="V148" s="32"/>
      <c r="W148" s="32"/>
      <c r="X148" s="32"/>
    </row>
    <row r="149" spans="18:24" x14ac:dyDescent="0.25">
      <c r="R149" s="15" t="str">
        <f t="shared" si="4"/>
        <v/>
      </c>
      <c r="S149" s="15" t="str">
        <f>IF(M149="","",IF(AND(M149&lt;&gt;'Tabelas auxiliares'!$B$128,M149&lt;&gt;'Tabelas auxiliares'!$B$129,M149&lt;&gt;'Tabelas auxiliares'!$C$128,M149&lt;&gt;'Tabelas auxiliares'!$C$129,M149&lt;&gt;'Tabelas auxiliares'!$D$128,M149&lt;&gt;'Tabelas auxiliares'!$D$129),"FOLHA DE PESSOAL",IF(R149='Tabelas auxiliares'!$A$129,"CUSTEIO",IF(R149='Tabelas auxiliares'!$A$128,"INVESTIMENTO","ERRO - VERIFICAR"))))</f>
        <v/>
      </c>
      <c r="T149" s="26" t="str">
        <f t="shared" si="5"/>
        <v/>
      </c>
      <c r="U149" s="32"/>
      <c r="V149" s="32"/>
      <c r="W149" s="32"/>
      <c r="X149" s="32"/>
    </row>
    <row r="150" spans="18:24" x14ac:dyDescent="0.25">
      <c r="R150" s="15" t="str">
        <f t="shared" si="4"/>
        <v/>
      </c>
      <c r="S150" s="15" t="str">
        <f>IF(M150="","",IF(AND(M150&lt;&gt;'Tabelas auxiliares'!$B$128,M150&lt;&gt;'Tabelas auxiliares'!$B$129,M150&lt;&gt;'Tabelas auxiliares'!$C$128,M150&lt;&gt;'Tabelas auxiliares'!$C$129,M150&lt;&gt;'Tabelas auxiliares'!$D$128,M150&lt;&gt;'Tabelas auxiliares'!$D$129),"FOLHA DE PESSOAL",IF(R150='Tabelas auxiliares'!$A$129,"CUSTEIO",IF(R150='Tabelas auxiliares'!$A$128,"INVESTIMENTO","ERRO - VERIFICAR"))))</f>
        <v/>
      </c>
      <c r="T150" s="26" t="str">
        <f t="shared" si="5"/>
        <v/>
      </c>
      <c r="U150" s="32"/>
      <c r="V150" s="32"/>
      <c r="W150" s="32"/>
      <c r="X150" s="32"/>
    </row>
    <row r="151" spans="18:24" x14ac:dyDescent="0.25">
      <c r="R151" s="15" t="str">
        <f t="shared" si="4"/>
        <v/>
      </c>
      <c r="S151" s="15" t="str">
        <f>IF(M151="","",IF(AND(M151&lt;&gt;'Tabelas auxiliares'!$B$128,M151&lt;&gt;'Tabelas auxiliares'!$B$129,M151&lt;&gt;'Tabelas auxiliares'!$C$128,M151&lt;&gt;'Tabelas auxiliares'!$C$129,M151&lt;&gt;'Tabelas auxiliares'!$D$128,M151&lt;&gt;'Tabelas auxiliares'!$D$129),"FOLHA DE PESSOAL",IF(R151='Tabelas auxiliares'!$A$129,"CUSTEIO",IF(R151='Tabelas auxiliares'!$A$128,"INVESTIMENTO","ERRO - VERIFICAR"))))</f>
        <v/>
      </c>
      <c r="T151" s="26" t="str">
        <f t="shared" si="5"/>
        <v/>
      </c>
      <c r="U151" s="32"/>
      <c r="V151" s="32"/>
      <c r="W151" s="32"/>
      <c r="X151" s="32"/>
    </row>
    <row r="152" spans="18:24" x14ac:dyDescent="0.25">
      <c r="R152" s="15" t="str">
        <f t="shared" si="4"/>
        <v/>
      </c>
      <c r="S152" s="15" t="str">
        <f>IF(M152="","",IF(AND(M152&lt;&gt;'Tabelas auxiliares'!$B$128,M152&lt;&gt;'Tabelas auxiliares'!$B$129,M152&lt;&gt;'Tabelas auxiliares'!$C$128,M152&lt;&gt;'Tabelas auxiliares'!$C$129,M152&lt;&gt;'Tabelas auxiliares'!$D$128,M152&lt;&gt;'Tabelas auxiliares'!$D$129),"FOLHA DE PESSOAL",IF(R152='Tabelas auxiliares'!$A$129,"CUSTEIO",IF(R152='Tabelas auxiliares'!$A$128,"INVESTIMENTO","ERRO - VERIFICAR"))))</f>
        <v/>
      </c>
      <c r="T152" s="26" t="str">
        <f t="shared" si="5"/>
        <v/>
      </c>
      <c r="U152" s="32"/>
      <c r="V152" s="32"/>
      <c r="W152" s="32"/>
      <c r="X152" s="32"/>
    </row>
    <row r="153" spans="18:24" x14ac:dyDescent="0.25">
      <c r="R153" s="15" t="str">
        <f t="shared" si="4"/>
        <v/>
      </c>
      <c r="S153" s="15" t="str">
        <f>IF(M153="","",IF(AND(M153&lt;&gt;'Tabelas auxiliares'!$B$128,M153&lt;&gt;'Tabelas auxiliares'!$B$129,M153&lt;&gt;'Tabelas auxiliares'!$C$128,M153&lt;&gt;'Tabelas auxiliares'!$C$129,M153&lt;&gt;'Tabelas auxiliares'!$D$128,M153&lt;&gt;'Tabelas auxiliares'!$D$129),"FOLHA DE PESSOAL",IF(R153='Tabelas auxiliares'!$A$129,"CUSTEIO",IF(R153='Tabelas auxiliares'!$A$128,"INVESTIMENTO","ERRO - VERIFICAR"))))</f>
        <v/>
      </c>
      <c r="T153" s="26" t="str">
        <f t="shared" si="5"/>
        <v/>
      </c>
      <c r="U153" s="32"/>
      <c r="V153" s="32"/>
      <c r="W153" s="32"/>
      <c r="X153" s="32"/>
    </row>
    <row r="154" spans="18:24" x14ac:dyDescent="0.25">
      <c r="R154" s="15" t="str">
        <f t="shared" si="4"/>
        <v/>
      </c>
      <c r="S154" s="15" t="str">
        <f>IF(M154="","",IF(AND(M154&lt;&gt;'Tabelas auxiliares'!$B$128,M154&lt;&gt;'Tabelas auxiliares'!$B$129,M154&lt;&gt;'Tabelas auxiliares'!$C$128,M154&lt;&gt;'Tabelas auxiliares'!$C$129,M154&lt;&gt;'Tabelas auxiliares'!$D$128,M154&lt;&gt;'Tabelas auxiliares'!$D$129),"FOLHA DE PESSOAL",IF(R154='Tabelas auxiliares'!$A$129,"CUSTEIO",IF(R154='Tabelas auxiliares'!$A$128,"INVESTIMENTO","ERRO - VERIFICAR"))))</f>
        <v/>
      </c>
      <c r="T154" s="26" t="str">
        <f t="shared" si="5"/>
        <v/>
      </c>
      <c r="U154" s="32"/>
      <c r="V154" s="32"/>
      <c r="W154" s="32"/>
      <c r="X154" s="32"/>
    </row>
    <row r="155" spans="18:24" x14ac:dyDescent="0.25">
      <c r="R155" s="15" t="str">
        <f t="shared" si="4"/>
        <v/>
      </c>
      <c r="S155" s="15" t="str">
        <f>IF(M155="","",IF(AND(M155&lt;&gt;'Tabelas auxiliares'!$B$128,M155&lt;&gt;'Tabelas auxiliares'!$B$129,M155&lt;&gt;'Tabelas auxiliares'!$C$128,M155&lt;&gt;'Tabelas auxiliares'!$C$129,M155&lt;&gt;'Tabelas auxiliares'!$D$128,M155&lt;&gt;'Tabelas auxiliares'!$D$129),"FOLHA DE PESSOAL",IF(R155='Tabelas auxiliares'!$A$129,"CUSTEIO",IF(R155='Tabelas auxiliares'!$A$128,"INVESTIMENTO","ERRO - VERIFICAR"))))</f>
        <v/>
      </c>
      <c r="T155" s="26" t="str">
        <f t="shared" si="5"/>
        <v/>
      </c>
      <c r="U155" s="32"/>
      <c r="V155" s="32"/>
      <c r="W155" s="32"/>
      <c r="X155" s="32"/>
    </row>
    <row r="156" spans="18:24" x14ac:dyDescent="0.25">
      <c r="R156" s="15" t="str">
        <f t="shared" si="4"/>
        <v/>
      </c>
      <c r="S156" s="15" t="str">
        <f>IF(M156="","",IF(AND(M156&lt;&gt;'Tabelas auxiliares'!$B$128,M156&lt;&gt;'Tabelas auxiliares'!$B$129,M156&lt;&gt;'Tabelas auxiliares'!$C$128,M156&lt;&gt;'Tabelas auxiliares'!$C$129,M156&lt;&gt;'Tabelas auxiliares'!$D$128,M156&lt;&gt;'Tabelas auxiliares'!$D$129),"FOLHA DE PESSOAL",IF(R156='Tabelas auxiliares'!$A$129,"CUSTEIO",IF(R156='Tabelas auxiliares'!$A$128,"INVESTIMENTO","ERRO - VERIFICAR"))))</f>
        <v/>
      </c>
      <c r="T156" s="26" t="str">
        <f t="shared" si="5"/>
        <v/>
      </c>
      <c r="U156" s="32"/>
      <c r="V156" s="32"/>
      <c r="W156" s="32"/>
      <c r="X156" s="32"/>
    </row>
    <row r="157" spans="18:24" x14ac:dyDescent="0.25">
      <c r="R157" s="15" t="str">
        <f t="shared" si="4"/>
        <v/>
      </c>
      <c r="S157" s="15" t="str">
        <f>IF(M157="","",IF(AND(M157&lt;&gt;'Tabelas auxiliares'!$B$128,M157&lt;&gt;'Tabelas auxiliares'!$B$129,M157&lt;&gt;'Tabelas auxiliares'!$C$128,M157&lt;&gt;'Tabelas auxiliares'!$C$129,M157&lt;&gt;'Tabelas auxiliares'!$D$128,M157&lt;&gt;'Tabelas auxiliares'!$D$129),"FOLHA DE PESSOAL",IF(R157='Tabelas auxiliares'!$A$129,"CUSTEIO",IF(R157='Tabelas auxiliares'!$A$128,"INVESTIMENTO","ERRO - VERIFICAR"))))</f>
        <v/>
      </c>
      <c r="T157" s="26" t="str">
        <f t="shared" si="5"/>
        <v/>
      </c>
      <c r="U157" s="32"/>
      <c r="V157" s="32"/>
      <c r="W157" s="32"/>
      <c r="X157" s="32"/>
    </row>
    <row r="158" spans="18:24" x14ac:dyDescent="0.25">
      <c r="R158" s="15" t="str">
        <f t="shared" si="4"/>
        <v/>
      </c>
      <c r="S158" s="15" t="str">
        <f>IF(M158="","",IF(AND(M158&lt;&gt;'Tabelas auxiliares'!$B$128,M158&lt;&gt;'Tabelas auxiliares'!$B$129,M158&lt;&gt;'Tabelas auxiliares'!$C$128,M158&lt;&gt;'Tabelas auxiliares'!$C$129,M158&lt;&gt;'Tabelas auxiliares'!$D$128,M158&lt;&gt;'Tabelas auxiliares'!$D$129),"FOLHA DE PESSOAL",IF(R158='Tabelas auxiliares'!$A$129,"CUSTEIO",IF(R158='Tabelas auxiliares'!$A$128,"INVESTIMENTO","ERRO - VERIFICAR"))))</f>
        <v/>
      </c>
      <c r="T158" s="26" t="str">
        <f t="shared" si="5"/>
        <v/>
      </c>
      <c r="U158" s="32"/>
      <c r="V158" s="32"/>
      <c r="W158" s="32"/>
      <c r="X158" s="32"/>
    </row>
    <row r="159" spans="18:24" x14ac:dyDescent="0.25">
      <c r="R159" s="15" t="str">
        <f t="shared" si="4"/>
        <v/>
      </c>
      <c r="S159" s="15" t="str">
        <f>IF(M159="","",IF(AND(M159&lt;&gt;'Tabelas auxiliares'!$B$128,M159&lt;&gt;'Tabelas auxiliares'!$B$129,M159&lt;&gt;'Tabelas auxiliares'!$C$128,M159&lt;&gt;'Tabelas auxiliares'!$C$129,M159&lt;&gt;'Tabelas auxiliares'!$D$128,M159&lt;&gt;'Tabelas auxiliares'!$D$129),"FOLHA DE PESSOAL",IF(R159='Tabelas auxiliares'!$A$129,"CUSTEIO",IF(R159='Tabelas auxiliares'!$A$128,"INVESTIMENTO","ERRO - VERIFICAR"))))</f>
        <v/>
      </c>
      <c r="T159" s="26" t="str">
        <f t="shared" si="5"/>
        <v/>
      </c>
      <c r="U159" s="32"/>
      <c r="V159" s="32"/>
      <c r="W159" s="32"/>
      <c r="X159" s="32"/>
    </row>
    <row r="160" spans="18:24" x14ac:dyDescent="0.25">
      <c r="R160" s="15" t="str">
        <f t="shared" si="4"/>
        <v/>
      </c>
      <c r="S160" s="15" t="str">
        <f>IF(M160="","",IF(AND(M160&lt;&gt;'Tabelas auxiliares'!$B$128,M160&lt;&gt;'Tabelas auxiliares'!$B$129,M160&lt;&gt;'Tabelas auxiliares'!$C$128,M160&lt;&gt;'Tabelas auxiliares'!$C$129,M160&lt;&gt;'Tabelas auxiliares'!$D$128,M160&lt;&gt;'Tabelas auxiliares'!$D$129),"FOLHA DE PESSOAL",IF(R160='Tabelas auxiliares'!$A$129,"CUSTEIO",IF(R160='Tabelas auxiliares'!$A$128,"INVESTIMENTO","ERRO - VERIFICAR"))))</f>
        <v/>
      </c>
      <c r="T160" s="26" t="str">
        <f t="shared" si="5"/>
        <v/>
      </c>
      <c r="U160" s="32"/>
      <c r="V160" s="32"/>
      <c r="W160" s="32"/>
      <c r="X160" s="32"/>
    </row>
    <row r="161" spans="18:24" x14ac:dyDescent="0.25">
      <c r="R161" s="15" t="str">
        <f t="shared" si="4"/>
        <v/>
      </c>
      <c r="S161" s="15" t="str">
        <f>IF(M161="","",IF(AND(M161&lt;&gt;'Tabelas auxiliares'!$B$128,M161&lt;&gt;'Tabelas auxiliares'!$B$129,M161&lt;&gt;'Tabelas auxiliares'!$C$128,M161&lt;&gt;'Tabelas auxiliares'!$C$129,M161&lt;&gt;'Tabelas auxiliares'!$D$128,M161&lt;&gt;'Tabelas auxiliares'!$D$129),"FOLHA DE PESSOAL",IF(R161='Tabelas auxiliares'!$A$129,"CUSTEIO",IF(R161='Tabelas auxiliares'!$A$128,"INVESTIMENTO","ERRO - VERIFICAR"))))</f>
        <v/>
      </c>
      <c r="T161" s="26" t="str">
        <f t="shared" si="5"/>
        <v/>
      </c>
      <c r="U161" s="32"/>
      <c r="V161" s="32"/>
      <c r="W161" s="32"/>
      <c r="X161" s="32"/>
    </row>
    <row r="162" spans="18:24" x14ac:dyDescent="0.25">
      <c r="R162" s="15" t="str">
        <f t="shared" si="4"/>
        <v/>
      </c>
      <c r="S162" s="15" t="str">
        <f>IF(M162="","",IF(AND(M162&lt;&gt;'Tabelas auxiliares'!$B$128,M162&lt;&gt;'Tabelas auxiliares'!$B$129,M162&lt;&gt;'Tabelas auxiliares'!$C$128,M162&lt;&gt;'Tabelas auxiliares'!$C$129,M162&lt;&gt;'Tabelas auxiliares'!$D$128,M162&lt;&gt;'Tabelas auxiliares'!$D$129),"FOLHA DE PESSOAL",IF(R162='Tabelas auxiliares'!$A$129,"CUSTEIO",IF(R162='Tabelas auxiliares'!$A$128,"INVESTIMENTO","ERRO - VERIFICAR"))))</f>
        <v/>
      </c>
      <c r="T162" s="26" t="str">
        <f t="shared" si="5"/>
        <v/>
      </c>
      <c r="U162" s="32"/>
      <c r="V162" s="32"/>
      <c r="W162" s="32"/>
      <c r="X162" s="32"/>
    </row>
    <row r="163" spans="18:24" x14ac:dyDescent="0.25">
      <c r="R163" s="15" t="str">
        <f t="shared" si="4"/>
        <v/>
      </c>
      <c r="S163" s="15" t="str">
        <f>IF(M163="","",IF(AND(M163&lt;&gt;'Tabelas auxiliares'!$B$128,M163&lt;&gt;'Tabelas auxiliares'!$B$129,M163&lt;&gt;'Tabelas auxiliares'!$C$128,M163&lt;&gt;'Tabelas auxiliares'!$C$129,M163&lt;&gt;'Tabelas auxiliares'!$D$128,M163&lt;&gt;'Tabelas auxiliares'!$D$129),"FOLHA DE PESSOAL",IF(R163='Tabelas auxiliares'!$A$129,"CUSTEIO",IF(R163='Tabelas auxiliares'!$A$128,"INVESTIMENTO","ERRO - VERIFICAR"))))</f>
        <v/>
      </c>
      <c r="T163" s="26" t="str">
        <f t="shared" si="5"/>
        <v/>
      </c>
      <c r="U163" s="32"/>
      <c r="V163" s="32"/>
      <c r="W163" s="32"/>
      <c r="X163" s="32"/>
    </row>
    <row r="164" spans="18:24" x14ac:dyDescent="0.25">
      <c r="R164" s="15" t="str">
        <f t="shared" si="4"/>
        <v/>
      </c>
      <c r="S164" s="15" t="str">
        <f>IF(M164="","",IF(AND(M164&lt;&gt;'Tabelas auxiliares'!$B$128,M164&lt;&gt;'Tabelas auxiliares'!$B$129,M164&lt;&gt;'Tabelas auxiliares'!$C$128,M164&lt;&gt;'Tabelas auxiliares'!$C$129,M164&lt;&gt;'Tabelas auxiliares'!$D$128,M164&lt;&gt;'Tabelas auxiliares'!$D$129),"FOLHA DE PESSOAL",IF(R164='Tabelas auxiliares'!$A$129,"CUSTEIO",IF(R164='Tabelas auxiliares'!$A$128,"INVESTIMENTO","ERRO - VERIFICAR"))))</f>
        <v/>
      </c>
      <c r="T164" s="26" t="str">
        <f t="shared" si="5"/>
        <v/>
      </c>
      <c r="U164" s="32"/>
      <c r="V164" s="32"/>
      <c r="W164" s="32"/>
      <c r="X164" s="32"/>
    </row>
    <row r="165" spans="18:24" x14ac:dyDescent="0.25">
      <c r="R165" s="15" t="str">
        <f t="shared" si="4"/>
        <v/>
      </c>
      <c r="S165" s="15" t="str">
        <f>IF(M165="","",IF(AND(M165&lt;&gt;'Tabelas auxiliares'!$B$128,M165&lt;&gt;'Tabelas auxiliares'!$B$129,M165&lt;&gt;'Tabelas auxiliares'!$C$128,M165&lt;&gt;'Tabelas auxiliares'!$C$129,M165&lt;&gt;'Tabelas auxiliares'!$D$128,M165&lt;&gt;'Tabelas auxiliares'!$D$129),"FOLHA DE PESSOAL",IF(R165='Tabelas auxiliares'!$A$129,"CUSTEIO",IF(R165='Tabelas auxiliares'!$A$128,"INVESTIMENTO","ERRO - VERIFICAR"))))</f>
        <v/>
      </c>
      <c r="T165" s="26" t="str">
        <f t="shared" si="5"/>
        <v/>
      </c>
      <c r="U165" s="32"/>
      <c r="V165" s="32"/>
      <c r="W165" s="32"/>
      <c r="X165" s="32"/>
    </row>
    <row r="166" spans="18:24" x14ac:dyDescent="0.25">
      <c r="R166" s="15" t="str">
        <f t="shared" si="4"/>
        <v/>
      </c>
      <c r="S166" s="15" t="str">
        <f>IF(M166="","",IF(AND(M166&lt;&gt;'Tabelas auxiliares'!$B$128,M166&lt;&gt;'Tabelas auxiliares'!$B$129,M166&lt;&gt;'Tabelas auxiliares'!$C$128,M166&lt;&gt;'Tabelas auxiliares'!$C$129,M166&lt;&gt;'Tabelas auxiliares'!$D$128,M166&lt;&gt;'Tabelas auxiliares'!$D$129),"FOLHA DE PESSOAL",IF(R166='Tabelas auxiliares'!$A$129,"CUSTEIO",IF(R166='Tabelas auxiliares'!$A$128,"INVESTIMENTO","ERRO - VERIFICAR"))))</f>
        <v/>
      </c>
      <c r="T166" s="26" t="str">
        <f t="shared" si="5"/>
        <v/>
      </c>
      <c r="U166" s="32"/>
      <c r="V166" s="32"/>
      <c r="W166" s="32"/>
      <c r="X166" s="32"/>
    </row>
    <row r="167" spans="18:24" x14ac:dyDescent="0.25">
      <c r="R167" s="15" t="str">
        <f t="shared" si="4"/>
        <v/>
      </c>
      <c r="S167" s="15" t="str">
        <f>IF(M167="","",IF(AND(M167&lt;&gt;'Tabelas auxiliares'!$B$128,M167&lt;&gt;'Tabelas auxiliares'!$B$129,M167&lt;&gt;'Tabelas auxiliares'!$C$128,M167&lt;&gt;'Tabelas auxiliares'!$C$129,M167&lt;&gt;'Tabelas auxiliares'!$D$128,M167&lt;&gt;'Tabelas auxiliares'!$D$129),"FOLHA DE PESSOAL",IF(R167='Tabelas auxiliares'!$A$129,"CUSTEIO",IF(R167='Tabelas auxiliares'!$A$128,"INVESTIMENTO","ERRO - VERIFICAR"))))</f>
        <v/>
      </c>
      <c r="T167" s="26" t="str">
        <f t="shared" si="5"/>
        <v/>
      </c>
      <c r="U167" s="32"/>
      <c r="V167" s="32"/>
      <c r="W167" s="32"/>
      <c r="X167" s="32"/>
    </row>
    <row r="168" spans="18:24" x14ac:dyDescent="0.25">
      <c r="R168" s="15" t="str">
        <f t="shared" si="4"/>
        <v/>
      </c>
      <c r="S168" s="15" t="str">
        <f>IF(M168="","",IF(AND(M168&lt;&gt;'Tabelas auxiliares'!$B$128,M168&lt;&gt;'Tabelas auxiliares'!$B$129,M168&lt;&gt;'Tabelas auxiliares'!$C$128,M168&lt;&gt;'Tabelas auxiliares'!$C$129,M168&lt;&gt;'Tabelas auxiliares'!$D$128,M168&lt;&gt;'Tabelas auxiliares'!$D$129),"FOLHA DE PESSOAL",IF(R168='Tabelas auxiliares'!$A$129,"CUSTEIO",IF(R168='Tabelas auxiliares'!$A$128,"INVESTIMENTO","ERRO - VERIFICAR"))))</f>
        <v/>
      </c>
      <c r="T168" s="26" t="str">
        <f t="shared" si="5"/>
        <v/>
      </c>
      <c r="U168" s="32"/>
      <c r="V168" s="32"/>
      <c r="W168" s="32"/>
      <c r="X168" s="32"/>
    </row>
    <row r="169" spans="18:24" x14ac:dyDescent="0.25">
      <c r="R169" s="15" t="str">
        <f t="shared" si="4"/>
        <v/>
      </c>
      <c r="S169" s="15" t="str">
        <f>IF(M169="","",IF(AND(M169&lt;&gt;'Tabelas auxiliares'!$B$128,M169&lt;&gt;'Tabelas auxiliares'!$B$129,M169&lt;&gt;'Tabelas auxiliares'!$C$128,M169&lt;&gt;'Tabelas auxiliares'!$C$129,M169&lt;&gt;'Tabelas auxiliares'!$D$128,M169&lt;&gt;'Tabelas auxiliares'!$D$129),"FOLHA DE PESSOAL",IF(R169='Tabelas auxiliares'!$A$129,"CUSTEIO",IF(R169='Tabelas auxiliares'!$A$128,"INVESTIMENTO","ERRO - VERIFICAR"))))</f>
        <v/>
      </c>
      <c r="T169" s="26" t="str">
        <f t="shared" si="5"/>
        <v/>
      </c>
      <c r="U169" s="32"/>
      <c r="V169" s="32"/>
      <c r="W169" s="32"/>
      <c r="X169" s="32"/>
    </row>
    <row r="170" spans="18:24" x14ac:dyDescent="0.25">
      <c r="R170" s="15" t="str">
        <f t="shared" si="4"/>
        <v/>
      </c>
      <c r="S170" s="15" t="str">
        <f>IF(M170="","",IF(AND(M170&lt;&gt;'Tabelas auxiliares'!$B$128,M170&lt;&gt;'Tabelas auxiliares'!$B$129,M170&lt;&gt;'Tabelas auxiliares'!$C$128,M170&lt;&gt;'Tabelas auxiliares'!$C$129,M170&lt;&gt;'Tabelas auxiliares'!$D$128,M170&lt;&gt;'Tabelas auxiliares'!$D$129),"FOLHA DE PESSOAL",IF(R170='Tabelas auxiliares'!$A$129,"CUSTEIO",IF(R170='Tabelas auxiliares'!$A$128,"INVESTIMENTO","ERRO - VERIFICAR"))))</f>
        <v/>
      </c>
      <c r="T170" s="26" t="str">
        <f t="shared" si="5"/>
        <v/>
      </c>
      <c r="U170" s="32"/>
      <c r="V170" s="32"/>
      <c r="W170" s="32"/>
      <c r="X170" s="32"/>
    </row>
    <row r="171" spans="18:24" x14ac:dyDescent="0.25">
      <c r="R171" s="15" t="str">
        <f t="shared" si="4"/>
        <v/>
      </c>
      <c r="S171" s="15" t="str">
        <f>IF(M171="","",IF(AND(M171&lt;&gt;'Tabelas auxiliares'!$B$128,M171&lt;&gt;'Tabelas auxiliares'!$B$129,M171&lt;&gt;'Tabelas auxiliares'!$C$128,M171&lt;&gt;'Tabelas auxiliares'!$C$129,M171&lt;&gt;'Tabelas auxiliares'!$D$128,M171&lt;&gt;'Tabelas auxiliares'!$D$129),"FOLHA DE PESSOAL",IF(R171='Tabelas auxiliares'!$A$129,"CUSTEIO",IF(R171='Tabelas auxiliares'!$A$128,"INVESTIMENTO","ERRO - VERIFICAR"))))</f>
        <v/>
      </c>
      <c r="T171" s="26" t="str">
        <f t="shared" si="5"/>
        <v/>
      </c>
      <c r="U171" s="32"/>
      <c r="V171" s="32"/>
      <c r="W171" s="32"/>
      <c r="X171" s="32"/>
    </row>
    <row r="172" spans="18:24" x14ac:dyDescent="0.25">
      <c r="R172" s="15" t="str">
        <f t="shared" si="4"/>
        <v/>
      </c>
      <c r="S172" s="15" t="str">
        <f>IF(M172="","",IF(AND(M172&lt;&gt;'Tabelas auxiliares'!$B$128,M172&lt;&gt;'Tabelas auxiliares'!$B$129,M172&lt;&gt;'Tabelas auxiliares'!$C$128,M172&lt;&gt;'Tabelas auxiliares'!$C$129,M172&lt;&gt;'Tabelas auxiliares'!$D$128,M172&lt;&gt;'Tabelas auxiliares'!$D$129),"FOLHA DE PESSOAL",IF(R172='Tabelas auxiliares'!$A$129,"CUSTEIO",IF(R172='Tabelas auxiliares'!$A$128,"INVESTIMENTO","ERRO - VERIFICAR"))))</f>
        <v/>
      </c>
      <c r="T172" s="26" t="str">
        <f t="shared" si="5"/>
        <v/>
      </c>
      <c r="U172" s="32"/>
      <c r="V172" s="32"/>
      <c r="W172" s="32"/>
      <c r="X172" s="32"/>
    </row>
    <row r="173" spans="18:24" x14ac:dyDescent="0.25">
      <c r="R173" s="15" t="str">
        <f t="shared" si="4"/>
        <v/>
      </c>
      <c r="S173" s="15" t="str">
        <f>IF(M173="","",IF(AND(M173&lt;&gt;'Tabelas auxiliares'!$B$128,M173&lt;&gt;'Tabelas auxiliares'!$B$129,M173&lt;&gt;'Tabelas auxiliares'!$C$128,M173&lt;&gt;'Tabelas auxiliares'!$C$129,M173&lt;&gt;'Tabelas auxiliares'!$D$128,M173&lt;&gt;'Tabelas auxiliares'!$D$129),"FOLHA DE PESSOAL",IF(R173='Tabelas auxiliares'!$A$129,"CUSTEIO",IF(R173='Tabelas auxiliares'!$A$128,"INVESTIMENTO","ERRO - VERIFICAR"))))</f>
        <v/>
      </c>
      <c r="T173" s="26" t="str">
        <f t="shared" si="5"/>
        <v/>
      </c>
      <c r="U173" s="32"/>
      <c r="V173" s="32"/>
      <c r="W173" s="32"/>
      <c r="X173" s="32"/>
    </row>
    <row r="174" spans="18:24" x14ac:dyDescent="0.25">
      <c r="R174" s="15" t="str">
        <f t="shared" si="4"/>
        <v/>
      </c>
      <c r="S174" s="15" t="str">
        <f>IF(M174="","",IF(AND(M174&lt;&gt;'Tabelas auxiliares'!$B$128,M174&lt;&gt;'Tabelas auxiliares'!$B$129,M174&lt;&gt;'Tabelas auxiliares'!$C$128,M174&lt;&gt;'Tabelas auxiliares'!$C$129,M174&lt;&gt;'Tabelas auxiliares'!$D$128,M174&lt;&gt;'Tabelas auxiliares'!$D$129),"FOLHA DE PESSOAL",IF(R174='Tabelas auxiliares'!$A$129,"CUSTEIO",IF(R174='Tabelas auxiliares'!$A$128,"INVESTIMENTO","ERRO - VERIFICAR"))))</f>
        <v/>
      </c>
      <c r="T174" s="26" t="str">
        <f t="shared" si="5"/>
        <v/>
      </c>
      <c r="U174" s="32"/>
      <c r="V174" s="32"/>
      <c r="W174" s="32"/>
      <c r="X174" s="32"/>
    </row>
    <row r="175" spans="18:24" x14ac:dyDescent="0.25">
      <c r="R175" s="15" t="str">
        <f t="shared" si="4"/>
        <v/>
      </c>
      <c r="S175" s="15" t="str">
        <f>IF(M175="","",IF(AND(M175&lt;&gt;'Tabelas auxiliares'!$B$128,M175&lt;&gt;'Tabelas auxiliares'!$B$129,M175&lt;&gt;'Tabelas auxiliares'!$C$128,M175&lt;&gt;'Tabelas auxiliares'!$C$129,M175&lt;&gt;'Tabelas auxiliares'!$D$128,M175&lt;&gt;'Tabelas auxiliares'!$D$129),"FOLHA DE PESSOAL",IF(R175='Tabelas auxiliares'!$A$129,"CUSTEIO",IF(R175='Tabelas auxiliares'!$A$128,"INVESTIMENTO","ERRO - VERIFICAR"))))</f>
        <v/>
      </c>
      <c r="T175" s="26" t="str">
        <f t="shared" si="5"/>
        <v/>
      </c>
      <c r="U175" s="32"/>
      <c r="V175" s="32"/>
      <c r="W175" s="32"/>
      <c r="X175" s="32"/>
    </row>
    <row r="176" spans="18:24" x14ac:dyDescent="0.25">
      <c r="R176" s="15" t="str">
        <f t="shared" si="4"/>
        <v/>
      </c>
      <c r="S176" s="15" t="str">
        <f>IF(M176="","",IF(AND(M176&lt;&gt;'Tabelas auxiliares'!$B$128,M176&lt;&gt;'Tabelas auxiliares'!$B$129,M176&lt;&gt;'Tabelas auxiliares'!$C$128,M176&lt;&gt;'Tabelas auxiliares'!$C$129,M176&lt;&gt;'Tabelas auxiliares'!$D$128,M176&lt;&gt;'Tabelas auxiliares'!$D$129),"FOLHA DE PESSOAL",IF(R176='Tabelas auxiliares'!$A$129,"CUSTEIO",IF(R176='Tabelas auxiliares'!$A$128,"INVESTIMENTO","ERRO - VERIFICAR"))))</f>
        <v/>
      </c>
      <c r="T176" s="26" t="str">
        <f t="shared" si="5"/>
        <v/>
      </c>
      <c r="U176" s="32"/>
      <c r="V176" s="32"/>
      <c r="W176" s="32"/>
      <c r="X176" s="32"/>
    </row>
    <row r="177" spans="18:24" x14ac:dyDescent="0.25">
      <c r="R177" s="15" t="str">
        <f t="shared" si="4"/>
        <v/>
      </c>
      <c r="S177" s="15" t="str">
        <f>IF(M177="","",IF(AND(M177&lt;&gt;'Tabelas auxiliares'!$B$128,M177&lt;&gt;'Tabelas auxiliares'!$B$129,M177&lt;&gt;'Tabelas auxiliares'!$C$128,M177&lt;&gt;'Tabelas auxiliares'!$C$129,M177&lt;&gt;'Tabelas auxiliares'!$D$128,M177&lt;&gt;'Tabelas auxiliares'!$D$129),"FOLHA DE PESSOAL",IF(R177='Tabelas auxiliares'!$A$129,"CUSTEIO",IF(R177='Tabelas auxiliares'!$A$128,"INVESTIMENTO","ERRO - VERIFICAR"))))</f>
        <v/>
      </c>
      <c r="T177" s="26" t="str">
        <f t="shared" si="5"/>
        <v/>
      </c>
      <c r="U177" s="32"/>
      <c r="V177" s="32"/>
      <c r="W177" s="32"/>
      <c r="X177" s="32"/>
    </row>
    <row r="178" spans="18:24" x14ac:dyDescent="0.25">
      <c r="R178" s="15" t="str">
        <f t="shared" si="4"/>
        <v/>
      </c>
      <c r="S178" s="15" t="str">
        <f>IF(M178="","",IF(AND(M178&lt;&gt;'Tabelas auxiliares'!$B$128,M178&lt;&gt;'Tabelas auxiliares'!$B$129,M178&lt;&gt;'Tabelas auxiliares'!$C$128,M178&lt;&gt;'Tabelas auxiliares'!$C$129,M178&lt;&gt;'Tabelas auxiliares'!$D$128,M178&lt;&gt;'Tabelas auxiliares'!$D$129),"FOLHA DE PESSOAL",IF(R178='Tabelas auxiliares'!$A$129,"CUSTEIO",IF(R178='Tabelas auxiliares'!$A$128,"INVESTIMENTO","ERRO - VERIFICAR"))))</f>
        <v/>
      </c>
      <c r="T178" s="26" t="str">
        <f t="shared" si="5"/>
        <v/>
      </c>
      <c r="U178" s="32"/>
      <c r="V178" s="32"/>
      <c r="W178" s="32"/>
      <c r="X178" s="32"/>
    </row>
    <row r="179" spans="18:24" x14ac:dyDescent="0.25">
      <c r="R179" s="15" t="str">
        <f t="shared" si="4"/>
        <v/>
      </c>
      <c r="S179" s="15" t="str">
        <f>IF(M179="","",IF(AND(M179&lt;&gt;'Tabelas auxiliares'!$B$128,M179&lt;&gt;'Tabelas auxiliares'!$B$129,M179&lt;&gt;'Tabelas auxiliares'!$C$128,M179&lt;&gt;'Tabelas auxiliares'!$C$129,M179&lt;&gt;'Tabelas auxiliares'!$D$128,M179&lt;&gt;'Tabelas auxiliares'!$D$129),"FOLHA DE PESSOAL",IF(R179='Tabelas auxiliares'!$A$129,"CUSTEIO",IF(R179='Tabelas auxiliares'!$A$128,"INVESTIMENTO","ERRO - VERIFICAR"))))</f>
        <v/>
      </c>
      <c r="T179" s="26" t="str">
        <f t="shared" si="5"/>
        <v/>
      </c>
      <c r="U179" s="32"/>
      <c r="V179" s="32"/>
      <c r="W179" s="32"/>
      <c r="X179" s="32"/>
    </row>
    <row r="180" spans="18:24" x14ac:dyDescent="0.25">
      <c r="R180" s="15" t="str">
        <f t="shared" si="4"/>
        <v/>
      </c>
      <c r="S180" s="15" t="str">
        <f>IF(M180="","",IF(AND(M180&lt;&gt;'Tabelas auxiliares'!$B$128,M180&lt;&gt;'Tabelas auxiliares'!$B$129,M180&lt;&gt;'Tabelas auxiliares'!$C$128,M180&lt;&gt;'Tabelas auxiliares'!$C$129,M180&lt;&gt;'Tabelas auxiliares'!$D$128,M180&lt;&gt;'Tabelas auxiliares'!$D$129),"FOLHA DE PESSOAL",IF(R180='Tabelas auxiliares'!$A$129,"CUSTEIO",IF(R180='Tabelas auxiliares'!$A$128,"INVESTIMENTO","ERRO - VERIFICAR"))))</f>
        <v/>
      </c>
      <c r="T180" s="26" t="str">
        <f t="shared" si="5"/>
        <v/>
      </c>
      <c r="U180" s="32"/>
      <c r="V180" s="32"/>
      <c r="W180" s="32"/>
      <c r="X180" s="32"/>
    </row>
    <row r="181" spans="18:24" x14ac:dyDescent="0.25">
      <c r="R181" s="15" t="str">
        <f t="shared" si="4"/>
        <v/>
      </c>
      <c r="S181" s="15" t="str">
        <f>IF(M181="","",IF(AND(M181&lt;&gt;'Tabelas auxiliares'!$B$128,M181&lt;&gt;'Tabelas auxiliares'!$B$129,M181&lt;&gt;'Tabelas auxiliares'!$C$128,M181&lt;&gt;'Tabelas auxiliares'!$C$129,M181&lt;&gt;'Tabelas auxiliares'!$D$128,M181&lt;&gt;'Tabelas auxiliares'!$D$129),"FOLHA DE PESSOAL",IF(R181='Tabelas auxiliares'!$A$129,"CUSTEIO",IF(R181='Tabelas auxiliares'!$A$128,"INVESTIMENTO","ERRO - VERIFICAR"))))</f>
        <v/>
      </c>
      <c r="T181" s="26" t="str">
        <f t="shared" si="5"/>
        <v/>
      </c>
      <c r="U181" s="32"/>
      <c r="V181" s="32"/>
      <c r="W181" s="32"/>
      <c r="X181" s="32"/>
    </row>
    <row r="182" spans="18:24" x14ac:dyDescent="0.25">
      <c r="R182" s="15" t="str">
        <f t="shared" si="4"/>
        <v/>
      </c>
      <c r="S182" s="15" t="str">
        <f>IF(M182="","",IF(AND(M182&lt;&gt;'Tabelas auxiliares'!$B$128,M182&lt;&gt;'Tabelas auxiliares'!$B$129,M182&lt;&gt;'Tabelas auxiliares'!$C$128,M182&lt;&gt;'Tabelas auxiliares'!$C$129,M182&lt;&gt;'Tabelas auxiliares'!$D$128,M182&lt;&gt;'Tabelas auxiliares'!$D$129),"FOLHA DE PESSOAL",IF(R182='Tabelas auxiliares'!$A$129,"CUSTEIO",IF(R182='Tabelas auxiliares'!$A$128,"INVESTIMENTO","ERRO - VERIFICAR"))))</f>
        <v/>
      </c>
      <c r="T182" s="26" t="str">
        <f t="shared" si="5"/>
        <v/>
      </c>
      <c r="U182" s="32"/>
      <c r="V182" s="32"/>
      <c r="W182" s="32"/>
      <c r="X182" s="32"/>
    </row>
    <row r="183" spans="18:24" x14ac:dyDescent="0.25">
      <c r="R183" s="15" t="str">
        <f t="shared" si="4"/>
        <v/>
      </c>
      <c r="S183" s="15" t="str">
        <f>IF(M183="","",IF(AND(M183&lt;&gt;'Tabelas auxiliares'!$B$128,M183&lt;&gt;'Tabelas auxiliares'!$B$129,M183&lt;&gt;'Tabelas auxiliares'!$C$128,M183&lt;&gt;'Tabelas auxiliares'!$C$129,M183&lt;&gt;'Tabelas auxiliares'!$D$128,M183&lt;&gt;'Tabelas auxiliares'!$D$129),"FOLHA DE PESSOAL",IF(R183='Tabelas auxiliares'!$A$129,"CUSTEIO",IF(R183='Tabelas auxiliares'!$A$128,"INVESTIMENTO","ERRO - VERIFICAR"))))</f>
        <v/>
      </c>
      <c r="T183" s="26" t="str">
        <f t="shared" si="5"/>
        <v/>
      </c>
      <c r="U183" s="32"/>
      <c r="V183" s="32"/>
      <c r="W183" s="32"/>
      <c r="X183" s="32"/>
    </row>
    <row r="184" spans="18:24" x14ac:dyDescent="0.25">
      <c r="R184" s="15" t="str">
        <f t="shared" si="4"/>
        <v/>
      </c>
      <c r="S184" s="15" t="str">
        <f>IF(M184="","",IF(AND(M184&lt;&gt;'Tabelas auxiliares'!$B$128,M184&lt;&gt;'Tabelas auxiliares'!$B$129,M184&lt;&gt;'Tabelas auxiliares'!$C$128,M184&lt;&gt;'Tabelas auxiliares'!$C$129,M184&lt;&gt;'Tabelas auxiliares'!$D$128,M184&lt;&gt;'Tabelas auxiliares'!$D$129),"FOLHA DE PESSOAL",IF(R184='Tabelas auxiliares'!$A$129,"CUSTEIO",IF(R184='Tabelas auxiliares'!$A$128,"INVESTIMENTO","ERRO - VERIFICAR"))))</f>
        <v/>
      </c>
      <c r="T184" s="26" t="str">
        <f t="shared" si="5"/>
        <v/>
      </c>
      <c r="U184" s="32"/>
      <c r="V184" s="32"/>
      <c r="W184" s="32"/>
      <c r="X184" s="32"/>
    </row>
    <row r="185" spans="18:24" x14ac:dyDescent="0.25">
      <c r="R185" s="15" t="str">
        <f t="shared" si="4"/>
        <v/>
      </c>
      <c r="S185" s="15" t="str">
        <f>IF(M185="","",IF(AND(M185&lt;&gt;'Tabelas auxiliares'!$B$128,M185&lt;&gt;'Tabelas auxiliares'!$B$129,M185&lt;&gt;'Tabelas auxiliares'!$C$128,M185&lt;&gt;'Tabelas auxiliares'!$C$129,M185&lt;&gt;'Tabelas auxiliares'!$D$128,M185&lt;&gt;'Tabelas auxiliares'!$D$129),"FOLHA DE PESSOAL",IF(R185='Tabelas auxiliares'!$A$129,"CUSTEIO",IF(R185='Tabelas auxiliares'!$A$128,"INVESTIMENTO","ERRO - VERIFICAR"))))</f>
        <v/>
      </c>
      <c r="T185" s="26" t="str">
        <f t="shared" si="5"/>
        <v/>
      </c>
      <c r="U185" s="32"/>
      <c r="V185" s="32"/>
      <c r="W185" s="32"/>
      <c r="X185" s="32"/>
    </row>
    <row r="186" spans="18:24" x14ac:dyDescent="0.25">
      <c r="R186" s="15" t="str">
        <f t="shared" si="4"/>
        <v/>
      </c>
      <c r="S186" s="15" t="str">
        <f>IF(M186="","",IF(AND(M186&lt;&gt;'Tabelas auxiliares'!$B$128,M186&lt;&gt;'Tabelas auxiliares'!$B$129,M186&lt;&gt;'Tabelas auxiliares'!$C$128,M186&lt;&gt;'Tabelas auxiliares'!$C$129,M186&lt;&gt;'Tabelas auxiliares'!$D$128,M186&lt;&gt;'Tabelas auxiliares'!$D$129),"FOLHA DE PESSOAL",IF(R186='Tabelas auxiliares'!$A$129,"CUSTEIO",IF(R186='Tabelas auxiliares'!$A$128,"INVESTIMENTO","ERRO - VERIFICAR"))))</f>
        <v/>
      </c>
      <c r="T186" s="26" t="str">
        <f t="shared" si="5"/>
        <v/>
      </c>
      <c r="U186" s="32"/>
      <c r="V186" s="32"/>
      <c r="W186" s="32"/>
      <c r="X186" s="32"/>
    </row>
    <row r="187" spans="18:24" x14ac:dyDescent="0.25">
      <c r="R187" s="15" t="str">
        <f t="shared" si="4"/>
        <v/>
      </c>
      <c r="S187" s="15" t="str">
        <f>IF(M187="","",IF(AND(M187&lt;&gt;'Tabelas auxiliares'!$B$128,M187&lt;&gt;'Tabelas auxiliares'!$B$129,M187&lt;&gt;'Tabelas auxiliares'!$C$128,M187&lt;&gt;'Tabelas auxiliares'!$C$129,M187&lt;&gt;'Tabelas auxiliares'!$D$128,M187&lt;&gt;'Tabelas auxiliares'!$D$129),"FOLHA DE PESSOAL",IF(R187='Tabelas auxiliares'!$A$129,"CUSTEIO",IF(R187='Tabelas auxiliares'!$A$128,"INVESTIMENTO","ERRO - VERIFICAR"))))</f>
        <v/>
      </c>
      <c r="T187" s="26" t="str">
        <f t="shared" si="5"/>
        <v/>
      </c>
      <c r="U187" s="32"/>
      <c r="V187" s="32"/>
      <c r="W187" s="32"/>
      <c r="X187" s="32"/>
    </row>
    <row r="188" spans="18:24" x14ac:dyDescent="0.25">
      <c r="R188" s="15" t="str">
        <f t="shared" si="4"/>
        <v/>
      </c>
      <c r="S188" s="15" t="str">
        <f>IF(M188="","",IF(AND(M188&lt;&gt;'Tabelas auxiliares'!$B$128,M188&lt;&gt;'Tabelas auxiliares'!$B$129,M188&lt;&gt;'Tabelas auxiliares'!$C$128,M188&lt;&gt;'Tabelas auxiliares'!$C$129,M188&lt;&gt;'Tabelas auxiliares'!$D$128,M188&lt;&gt;'Tabelas auxiliares'!$D$129),"FOLHA DE PESSOAL",IF(R188='Tabelas auxiliares'!$A$129,"CUSTEIO",IF(R188='Tabelas auxiliares'!$A$128,"INVESTIMENTO","ERRO - VERIFICAR"))))</f>
        <v/>
      </c>
      <c r="T188" s="26" t="str">
        <f t="shared" si="5"/>
        <v/>
      </c>
      <c r="U188" s="32"/>
      <c r="V188" s="32"/>
      <c r="W188" s="32"/>
      <c r="X188" s="32"/>
    </row>
    <row r="189" spans="18:24" x14ac:dyDescent="0.25">
      <c r="R189" s="15" t="str">
        <f t="shared" si="4"/>
        <v/>
      </c>
      <c r="S189" s="15" t="str">
        <f>IF(M189="","",IF(AND(M189&lt;&gt;'Tabelas auxiliares'!$B$128,M189&lt;&gt;'Tabelas auxiliares'!$B$129,M189&lt;&gt;'Tabelas auxiliares'!$C$128,M189&lt;&gt;'Tabelas auxiliares'!$C$129,M189&lt;&gt;'Tabelas auxiliares'!$D$128,M189&lt;&gt;'Tabelas auxiliares'!$D$129),"FOLHA DE PESSOAL",IF(R189='Tabelas auxiliares'!$A$129,"CUSTEIO",IF(R189='Tabelas auxiliares'!$A$128,"INVESTIMENTO","ERRO - VERIFICAR"))))</f>
        <v/>
      </c>
      <c r="T189" s="26" t="str">
        <f t="shared" si="5"/>
        <v/>
      </c>
      <c r="U189" s="32"/>
      <c r="V189" s="32"/>
      <c r="W189" s="32"/>
      <c r="X189" s="32"/>
    </row>
    <row r="190" spans="18:24" x14ac:dyDescent="0.25">
      <c r="R190" s="15" t="str">
        <f t="shared" si="4"/>
        <v/>
      </c>
      <c r="S190" s="15" t="str">
        <f>IF(M190="","",IF(AND(M190&lt;&gt;'Tabelas auxiliares'!$B$128,M190&lt;&gt;'Tabelas auxiliares'!$B$129,M190&lt;&gt;'Tabelas auxiliares'!$C$128,M190&lt;&gt;'Tabelas auxiliares'!$C$129,M190&lt;&gt;'Tabelas auxiliares'!$D$128,M190&lt;&gt;'Tabelas auxiliares'!$D$129),"FOLHA DE PESSOAL",IF(R190='Tabelas auxiliares'!$A$129,"CUSTEIO",IF(R190='Tabelas auxiliares'!$A$128,"INVESTIMENTO","ERRO - VERIFICAR"))))</f>
        <v/>
      </c>
      <c r="T190" s="26" t="str">
        <f t="shared" si="5"/>
        <v/>
      </c>
      <c r="U190" s="32"/>
      <c r="V190" s="32"/>
      <c r="W190" s="32"/>
      <c r="X190" s="32"/>
    </row>
    <row r="191" spans="18:24" x14ac:dyDescent="0.25">
      <c r="R191" s="15" t="str">
        <f t="shared" si="4"/>
        <v/>
      </c>
      <c r="S191" s="15" t="str">
        <f>IF(M191="","",IF(AND(M191&lt;&gt;'Tabelas auxiliares'!$B$128,M191&lt;&gt;'Tabelas auxiliares'!$B$129,M191&lt;&gt;'Tabelas auxiliares'!$C$128,M191&lt;&gt;'Tabelas auxiliares'!$C$129,M191&lt;&gt;'Tabelas auxiliares'!$D$128,M191&lt;&gt;'Tabelas auxiliares'!$D$129),"FOLHA DE PESSOAL",IF(R191='Tabelas auxiliares'!$A$129,"CUSTEIO",IF(R191='Tabelas auxiliares'!$A$128,"INVESTIMENTO","ERRO - VERIFICAR"))))</f>
        <v/>
      </c>
      <c r="T191" s="26" t="str">
        <f t="shared" si="5"/>
        <v/>
      </c>
      <c r="U191" s="32"/>
      <c r="V191" s="32"/>
      <c r="W191" s="32"/>
      <c r="X191" s="32"/>
    </row>
    <row r="192" spans="18:24" x14ac:dyDescent="0.25">
      <c r="R192" s="15" t="str">
        <f t="shared" si="4"/>
        <v/>
      </c>
      <c r="S192" s="15" t="str">
        <f>IF(M192="","",IF(AND(M192&lt;&gt;'Tabelas auxiliares'!$B$128,M192&lt;&gt;'Tabelas auxiliares'!$B$129,M192&lt;&gt;'Tabelas auxiliares'!$C$128,M192&lt;&gt;'Tabelas auxiliares'!$C$129,M192&lt;&gt;'Tabelas auxiliares'!$D$128,M192&lt;&gt;'Tabelas auxiliares'!$D$129),"FOLHA DE PESSOAL",IF(R192='Tabelas auxiliares'!$A$129,"CUSTEIO",IF(R192='Tabelas auxiliares'!$A$128,"INVESTIMENTO","ERRO - VERIFICAR"))))</f>
        <v/>
      </c>
      <c r="T192" s="26" t="str">
        <f t="shared" si="5"/>
        <v/>
      </c>
      <c r="U192" s="32"/>
      <c r="V192" s="32"/>
      <c r="W192" s="32"/>
      <c r="X192" s="32"/>
    </row>
    <row r="193" spans="18:24" x14ac:dyDescent="0.25">
      <c r="R193" s="15" t="str">
        <f t="shared" si="4"/>
        <v/>
      </c>
      <c r="S193" s="15" t="str">
        <f>IF(M193="","",IF(AND(M193&lt;&gt;'Tabelas auxiliares'!$B$128,M193&lt;&gt;'Tabelas auxiliares'!$B$129,M193&lt;&gt;'Tabelas auxiliares'!$C$128,M193&lt;&gt;'Tabelas auxiliares'!$C$129,M193&lt;&gt;'Tabelas auxiliares'!$D$128,M193&lt;&gt;'Tabelas auxiliares'!$D$129),"FOLHA DE PESSOAL",IF(R193='Tabelas auxiliares'!$A$129,"CUSTEIO",IF(R193='Tabelas auxiliares'!$A$128,"INVESTIMENTO","ERRO - VERIFICAR"))))</f>
        <v/>
      </c>
      <c r="T193" s="26" t="str">
        <f t="shared" si="5"/>
        <v/>
      </c>
      <c r="U193" s="32"/>
      <c r="V193" s="32"/>
      <c r="W193" s="32"/>
      <c r="X193" s="32"/>
    </row>
    <row r="194" spans="18:24" x14ac:dyDescent="0.25">
      <c r="R194" s="15" t="str">
        <f t="shared" si="4"/>
        <v/>
      </c>
      <c r="S194" s="15" t="str">
        <f>IF(M194="","",IF(AND(M194&lt;&gt;'Tabelas auxiliares'!$B$128,M194&lt;&gt;'Tabelas auxiliares'!$B$129,M194&lt;&gt;'Tabelas auxiliares'!$C$128,M194&lt;&gt;'Tabelas auxiliares'!$C$129,M194&lt;&gt;'Tabelas auxiliares'!$D$128,M194&lt;&gt;'Tabelas auxiliares'!$D$129),"FOLHA DE PESSOAL",IF(R194='Tabelas auxiliares'!$A$129,"CUSTEIO",IF(R194='Tabelas auxiliares'!$A$128,"INVESTIMENTO","ERRO - VERIFICAR"))))</f>
        <v/>
      </c>
      <c r="T194" s="26" t="str">
        <f t="shared" si="5"/>
        <v/>
      </c>
      <c r="U194" s="32"/>
      <c r="V194" s="32"/>
      <c r="W194" s="32"/>
      <c r="X194" s="32"/>
    </row>
    <row r="195" spans="18:24" x14ac:dyDescent="0.25">
      <c r="R195" s="15" t="str">
        <f t="shared" si="4"/>
        <v/>
      </c>
      <c r="S195" s="15" t="str">
        <f>IF(M195="","",IF(AND(M195&lt;&gt;'Tabelas auxiliares'!$B$128,M195&lt;&gt;'Tabelas auxiliares'!$B$129,M195&lt;&gt;'Tabelas auxiliares'!$C$128,M195&lt;&gt;'Tabelas auxiliares'!$C$129,M195&lt;&gt;'Tabelas auxiliares'!$D$128,M195&lt;&gt;'Tabelas auxiliares'!$D$129),"FOLHA DE PESSOAL",IF(R195='Tabelas auxiliares'!$A$129,"CUSTEIO",IF(R195='Tabelas auxiliares'!$A$128,"INVESTIMENTO","ERRO - VERIFICAR"))))</f>
        <v/>
      </c>
      <c r="T195" s="26" t="str">
        <f t="shared" si="5"/>
        <v/>
      </c>
      <c r="U195" s="32"/>
      <c r="V195" s="32"/>
      <c r="W195" s="32"/>
      <c r="X195" s="32"/>
    </row>
    <row r="196" spans="18:24" x14ac:dyDescent="0.25">
      <c r="R196" s="15" t="str">
        <f t="shared" ref="R196:R259" si="6">LEFT(O196,1)</f>
        <v/>
      </c>
      <c r="S196" s="15" t="str">
        <f>IF(M196="","",IF(AND(M196&lt;&gt;'Tabelas auxiliares'!$B$128,M196&lt;&gt;'Tabelas auxiliares'!$B$129,M196&lt;&gt;'Tabelas auxiliares'!$C$128,M196&lt;&gt;'Tabelas auxiliares'!$C$129,M196&lt;&gt;'Tabelas auxiliares'!$D$128,M196&lt;&gt;'Tabelas auxiliares'!$D$129),"FOLHA DE PESSOAL",IF(R196='Tabelas auxiliares'!$A$129,"CUSTEIO",IF(R196='Tabelas auxiliares'!$A$128,"INVESTIMENTO","ERRO - VERIFICAR"))))</f>
        <v/>
      </c>
      <c r="T196" s="26" t="str">
        <f t="shared" ref="T196:T259" si="7">IF(SUM(U196:X196)=0,"",SUM(U196:X196))</f>
        <v/>
      </c>
      <c r="U196" s="32"/>
      <c r="V196" s="32"/>
      <c r="W196" s="32"/>
      <c r="X196" s="32"/>
    </row>
    <row r="197" spans="18:24" x14ac:dyDescent="0.25">
      <c r="R197" s="15" t="str">
        <f t="shared" si="6"/>
        <v/>
      </c>
      <c r="S197" s="15" t="str">
        <f>IF(M197="","",IF(AND(M197&lt;&gt;'Tabelas auxiliares'!$B$128,M197&lt;&gt;'Tabelas auxiliares'!$B$129,M197&lt;&gt;'Tabelas auxiliares'!$C$128,M197&lt;&gt;'Tabelas auxiliares'!$C$129,M197&lt;&gt;'Tabelas auxiliares'!$D$128,M197&lt;&gt;'Tabelas auxiliares'!$D$129),"FOLHA DE PESSOAL",IF(R197='Tabelas auxiliares'!$A$129,"CUSTEIO",IF(R197='Tabelas auxiliares'!$A$128,"INVESTIMENTO","ERRO - VERIFICAR"))))</f>
        <v/>
      </c>
      <c r="T197" s="26" t="str">
        <f t="shared" si="7"/>
        <v/>
      </c>
      <c r="U197" s="32"/>
      <c r="V197" s="32"/>
      <c r="W197" s="32"/>
      <c r="X197" s="32"/>
    </row>
    <row r="198" spans="18:24" x14ac:dyDescent="0.25">
      <c r="R198" s="15" t="str">
        <f t="shared" si="6"/>
        <v/>
      </c>
      <c r="S198" s="15" t="str">
        <f>IF(M198="","",IF(AND(M198&lt;&gt;'Tabelas auxiliares'!$B$128,M198&lt;&gt;'Tabelas auxiliares'!$B$129,M198&lt;&gt;'Tabelas auxiliares'!$C$128,M198&lt;&gt;'Tabelas auxiliares'!$C$129,M198&lt;&gt;'Tabelas auxiliares'!$D$128,M198&lt;&gt;'Tabelas auxiliares'!$D$129),"FOLHA DE PESSOAL",IF(R198='Tabelas auxiliares'!$A$129,"CUSTEIO",IF(R198='Tabelas auxiliares'!$A$128,"INVESTIMENTO","ERRO - VERIFICAR"))))</f>
        <v/>
      </c>
      <c r="T198" s="26" t="str">
        <f t="shared" si="7"/>
        <v/>
      </c>
      <c r="U198" s="32"/>
      <c r="V198" s="32"/>
      <c r="W198" s="32"/>
      <c r="X198" s="32"/>
    </row>
    <row r="199" spans="18:24" x14ac:dyDescent="0.25">
      <c r="R199" s="15" t="str">
        <f t="shared" si="6"/>
        <v/>
      </c>
      <c r="S199" s="15" t="str">
        <f>IF(M199="","",IF(AND(M199&lt;&gt;'Tabelas auxiliares'!$B$128,M199&lt;&gt;'Tabelas auxiliares'!$B$129,M199&lt;&gt;'Tabelas auxiliares'!$C$128,M199&lt;&gt;'Tabelas auxiliares'!$C$129,M199&lt;&gt;'Tabelas auxiliares'!$D$128,M199&lt;&gt;'Tabelas auxiliares'!$D$129),"FOLHA DE PESSOAL",IF(R199='Tabelas auxiliares'!$A$129,"CUSTEIO",IF(R199='Tabelas auxiliares'!$A$128,"INVESTIMENTO","ERRO - VERIFICAR"))))</f>
        <v/>
      </c>
      <c r="T199" s="26" t="str">
        <f t="shared" si="7"/>
        <v/>
      </c>
      <c r="U199" s="32"/>
      <c r="V199" s="32"/>
      <c r="W199" s="32"/>
      <c r="X199" s="32"/>
    </row>
    <row r="200" spans="18:24" x14ac:dyDescent="0.25">
      <c r="R200" s="15" t="str">
        <f t="shared" si="6"/>
        <v/>
      </c>
      <c r="S200" s="15" t="str">
        <f>IF(M200="","",IF(AND(M200&lt;&gt;'Tabelas auxiliares'!$B$128,M200&lt;&gt;'Tabelas auxiliares'!$B$129,M200&lt;&gt;'Tabelas auxiliares'!$C$128,M200&lt;&gt;'Tabelas auxiliares'!$C$129,M200&lt;&gt;'Tabelas auxiliares'!$D$128,M200&lt;&gt;'Tabelas auxiliares'!$D$129),"FOLHA DE PESSOAL",IF(R200='Tabelas auxiliares'!$A$129,"CUSTEIO",IF(R200='Tabelas auxiliares'!$A$128,"INVESTIMENTO","ERRO - VERIFICAR"))))</f>
        <v/>
      </c>
      <c r="T200" s="26" t="str">
        <f t="shared" si="7"/>
        <v/>
      </c>
      <c r="U200" s="32"/>
      <c r="V200" s="32"/>
      <c r="W200" s="32"/>
      <c r="X200" s="32"/>
    </row>
    <row r="201" spans="18:24" x14ac:dyDescent="0.25">
      <c r="R201" s="15" t="str">
        <f t="shared" si="6"/>
        <v/>
      </c>
      <c r="S201" s="15" t="str">
        <f>IF(M201="","",IF(AND(M201&lt;&gt;'Tabelas auxiliares'!$B$128,M201&lt;&gt;'Tabelas auxiliares'!$B$129,M201&lt;&gt;'Tabelas auxiliares'!$C$128,M201&lt;&gt;'Tabelas auxiliares'!$C$129,M201&lt;&gt;'Tabelas auxiliares'!$D$128,M201&lt;&gt;'Tabelas auxiliares'!$D$129),"FOLHA DE PESSOAL",IF(R201='Tabelas auxiliares'!$A$129,"CUSTEIO",IF(R201='Tabelas auxiliares'!$A$128,"INVESTIMENTO","ERRO - VERIFICAR"))))</f>
        <v/>
      </c>
      <c r="T201" s="26" t="str">
        <f t="shared" si="7"/>
        <v/>
      </c>
      <c r="U201" s="32"/>
      <c r="V201" s="32"/>
      <c r="W201" s="32"/>
      <c r="X201" s="32"/>
    </row>
    <row r="202" spans="18:24" x14ac:dyDescent="0.25">
      <c r="R202" s="15" t="str">
        <f t="shared" si="6"/>
        <v/>
      </c>
      <c r="S202" s="15" t="str">
        <f>IF(M202="","",IF(AND(M202&lt;&gt;'Tabelas auxiliares'!$B$128,M202&lt;&gt;'Tabelas auxiliares'!$B$129,M202&lt;&gt;'Tabelas auxiliares'!$C$128,M202&lt;&gt;'Tabelas auxiliares'!$C$129,M202&lt;&gt;'Tabelas auxiliares'!$D$128,M202&lt;&gt;'Tabelas auxiliares'!$D$129),"FOLHA DE PESSOAL",IF(R202='Tabelas auxiliares'!$A$129,"CUSTEIO",IF(R202='Tabelas auxiliares'!$A$128,"INVESTIMENTO","ERRO - VERIFICAR"))))</f>
        <v/>
      </c>
      <c r="T202" s="26" t="str">
        <f t="shared" si="7"/>
        <v/>
      </c>
      <c r="U202" s="32"/>
      <c r="V202" s="32"/>
      <c r="W202" s="32"/>
      <c r="X202" s="32"/>
    </row>
    <row r="203" spans="18:24" x14ac:dyDescent="0.25">
      <c r="R203" s="15" t="str">
        <f t="shared" si="6"/>
        <v/>
      </c>
      <c r="S203" s="15" t="str">
        <f>IF(M203="","",IF(AND(M203&lt;&gt;'Tabelas auxiliares'!$B$128,M203&lt;&gt;'Tabelas auxiliares'!$B$129,M203&lt;&gt;'Tabelas auxiliares'!$C$128,M203&lt;&gt;'Tabelas auxiliares'!$C$129,M203&lt;&gt;'Tabelas auxiliares'!$D$128,M203&lt;&gt;'Tabelas auxiliares'!$D$129),"FOLHA DE PESSOAL",IF(R203='Tabelas auxiliares'!$A$129,"CUSTEIO",IF(R203='Tabelas auxiliares'!$A$128,"INVESTIMENTO","ERRO - VERIFICAR"))))</f>
        <v/>
      </c>
      <c r="T203" s="26" t="str">
        <f t="shared" si="7"/>
        <v/>
      </c>
      <c r="U203" s="32"/>
      <c r="V203" s="32"/>
      <c r="W203" s="32"/>
      <c r="X203" s="32"/>
    </row>
    <row r="204" spans="18:24" x14ac:dyDescent="0.25">
      <c r="R204" s="15" t="str">
        <f t="shared" si="6"/>
        <v/>
      </c>
      <c r="S204" s="15" t="str">
        <f>IF(M204="","",IF(AND(M204&lt;&gt;'Tabelas auxiliares'!$B$128,M204&lt;&gt;'Tabelas auxiliares'!$B$129,M204&lt;&gt;'Tabelas auxiliares'!$C$128,M204&lt;&gt;'Tabelas auxiliares'!$C$129,M204&lt;&gt;'Tabelas auxiliares'!$D$128,M204&lt;&gt;'Tabelas auxiliares'!$D$129),"FOLHA DE PESSOAL",IF(R204='Tabelas auxiliares'!$A$129,"CUSTEIO",IF(R204='Tabelas auxiliares'!$A$128,"INVESTIMENTO","ERRO - VERIFICAR"))))</f>
        <v/>
      </c>
      <c r="T204" s="26" t="str">
        <f t="shared" si="7"/>
        <v/>
      </c>
      <c r="U204" s="32"/>
      <c r="V204" s="32"/>
      <c r="W204" s="32"/>
      <c r="X204" s="32"/>
    </row>
    <row r="205" spans="18:24" x14ac:dyDescent="0.25">
      <c r="R205" s="15" t="str">
        <f t="shared" si="6"/>
        <v/>
      </c>
      <c r="S205" s="15" t="str">
        <f>IF(M205="","",IF(AND(M205&lt;&gt;'Tabelas auxiliares'!$B$128,M205&lt;&gt;'Tabelas auxiliares'!$B$129,M205&lt;&gt;'Tabelas auxiliares'!$C$128,M205&lt;&gt;'Tabelas auxiliares'!$C$129,M205&lt;&gt;'Tabelas auxiliares'!$D$128,M205&lt;&gt;'Tabelas auxiliares'!$D$129),"FOLHA DE PESSOAL",IF(R205='Tabelas auxiliares'!$A$129,"CUSTEIO",IF(R205='Tabelas auxiliares'!$A$128,"INVESTIMENTO","ERRO - VERIFICAR"))))</f>
        <v/>
      </c>
      <c r="T205" s="26" t="str">
        <f t="shared" si="7"/>
        <v/>
      </c>
      <c r="U205" s="32"/>
      <c r="V205" s="32"/>
      <c r="W205" s="32"/>
      <c r="X205" s="32"/>
    </row>
    <row r="206" spans="18:24" x14ac:dyDescent="0.25">
      <c r="R206" s="15" t="str">
        <f t="shared" si="6"/>
        <v/>
      </c>
      <c r="S206" s="15" t="str">
        <f>IF(M206="","",IF(AND(M206&lt;&gt;'Tabelas auxiliares'!$B$128,M206&lt;&gt;'Tabelas auxiliares'!$B$129,M206&lt;&gt;'Tabelas auxiliares'!$C$128,M206&lt;&gt;'Tabelas auxiliares'!$C$129,M206&lt;&gt;'Tabelas auxiliares'!$D$128,M206&lt;&gt;'Tabelas auxiliares'!$D$129),"FOLHA DE PESSOAL",IF(R206='Tabelas auxiliares'!$A$129,"CUSTEIO",IF(R206='Tabelas auxiliares'!$A$128,"INVESTIMENTO","ERRO - VERIFICAR"))))</f>
        <v/>
      </c>
      <c r="T206" s="26" t="str">
        <f t="shared" si="7"/>
        <v/>
      </c>
      <c r="U206" s="32"/>
      <c r="V206" s="32"/>
      <c r="W206" s="32"/>
      <c r="X206" s="32"/>
    </row>
    <row r="207" spans="18:24" x14ac:dyDescent="0.25">
      <c r="R207" s="15" t="str">
        <f t="shared" si="6"/>
        <v/>
      </c>
      <c r="S207" s="15" t="str">
        <f>IF(M207="","",IF(AND(M207&lt;&gt;'Tabelas auxiliares'!$B$128,M207&lt;&gt;'Tabelas auxiliares'!$B$129,M207&lt;&gt;'Tabelas auxiliares'!$C$128,M207&lt;&gt;'Tabelas auxiliares'!$C$129,M207&lt;&gt;'Tabelas auxiliares'!$D$128,M207&lt;&gt;'Tabelas auxiliares'!$D$129),"FOLHA DE PESSOAL",IF(R207='Tabelas auxiliares'!$A$129,"CUSTEIO",IF(R207='Tabelas auxiliares'!$A$128,"INVESTIMENTO","ERRO - VERIFICAR"))))</f>
        <v/>
      </c>
      <c r="T207" s="26" t="str">
        <f t="shared" si="7"/>
        <v/>
      </c>
      <c r="U207" s="32"/>
      <c r="V207" s="32"/>
      <c r="W207" s="32"/>
      <c r="X207" s="32"/>
    </row>
    <row r="208" spans="18:24" x14ac:dyDescent="0.25">
      <c r="R208" s="15" t="str">
        <f t="shared" si="6"/>
        <v/>
      </c>
      <c r="S208" s="15" t="str">
        <f>IF(M208="","",IF(AND(M208&lt;&gt;'Tabelas auxiliares'!$B$128,M208&lt;&gt;'Tabelas auxiliares'!$B$129,M208&lt;&gt;'Tabelas auxiliares'!$C$128,M208&lt;&gt;'Tabelas auxiliares'!$C$129,M208&lt;&gt;'Tabelas auxiliares'!$D$128,M208&lt;&gt;'Tabelas auxiliares'!$D$129),"FOLHA DE PESSOAL",IF(R208='Tabelas auxiliares'!$A$129,"CUSTEIO",IF(R208='Tabelas auxiliares'!$A$128,"INVESTIMENTO","ERRO - VERIFICAR"))))</f>
        <v/>
      </c>
      <c r="T208" s="26" t="str">
        <f t="shared" si="7"/>
        <v/>
      </c>
      <c r="U208" s="32"/>
      <c r="V208" s="32"/>
      <c r="W208" s="32"/>
      <c r="X208" s="32"/>
    </row>
    <row r="209" spans="18:24" x14ac:dyDescent="0.25">
      <c r="R209" s="15" t="str">
        <f t="shared" si="6"/>
        <v/>
      </c>
      <c r="S209" s="15" t="str">
        <f>IF(M209="","",IF(AND(M209&lt;&gt;'Tabelas auxiliares'!$B$128,M209&lt;&gt;'Tabelas auxiliares'!$B$129,M209&lt;&gt;'Tabelas auxiliares'!$C$128,M209&lt;&gt;'Tabelas auxiliares'!$C$129,M209&lt;&gt;'Tabelas auxiliares'!$D$128,M209&lt;&gt;'Tabelas auxiliares'!$D$129),"FOLHA DE PESSOAL",IF(R209='Tabelas auxiliares'!$A$129,"CUSTEIO",IF(R209='Tabelas auxiliares'!$A$128,"INVESTIMENTO","ERRO - VERIFICAR"))))</f>
        <v/>
      </c>
      <c r="T209" s="26" t="str">
        <f t="shared" si="7"/>
        <v/>
      </c>
      <c r="U209" s="32"/>
      <c r="V209" s="32"/>
      <c r="W209" s="32"/>
      <c r="X209" s="32"/>
    </row>
    <row r="210" spans="18:24" x14ac:dyDescent="0.25">
      <c r="R210" s="15" t="str">
        <f t="shared" si="6"/>
        <v/>
      </c>
      <c r="S210" s="15" t="str">
        <f>IF(M210="","",IF(AND(M210&lt;&gt;'Tabelas auxiliares'!$B$128,M210&lt;&gt;'Tabelas auxiliares'!$B$129,M210&lt;&gt;'Tabelas auxiliares'!$C$128,M210&lt;&gt;'Tabelas auxiliares'!$C$129,M210&lt;&gt;'Tabelas auxiliares'!$D$128,M210&lt;&gt;'Tabelas auxiliares'!$D$129),"FOLHA DE PESSOAL",IF(R210='Tabelas auxiliares'!$A$129,"CUSTEIO",IF(R210='Tabelas auxiliares'!$A$128,"INVESTIMENTO","ERRO - VERIFICAR"))))</f>
        <v/>
      </c>
      <c r="T210" s="26" t="str">
        <f t="shared" si="7"/>
        <v/>
      </c>
      <c r="U210" s="32"/>
      <c r="V210" s="32"/>
      <c r="W210" s="32"/>
      <c r="X210" s="32"/>
    </row>
    <row r="211" spans="18:24" x14ac:dyDescent="0.25">
      <c r="R211" s="15" t="str">
        <f t="shared" si="6"/>
        <v/>
      </c>
      <c r="S211" s="15" t="str">
        <f>IF(M211="","",IF(AND(M211&lt;&gt;'Tabelas auxiliares'!$B$128,M211&lt;&gt;'Tabelas auxiliares'!$B$129,M211&lt;&gt;'Tabelas auxiliares'!$C$128,M211&lt;&gt;'Tabelas auxiliares'!$C$129,M211&lt;&gt;'Tabelas auxiliares'!$D$128,M211&lt;&gt;'Tabelas auxiliares'!$D$129),"FOLHA DE PESSOAL",IF(R211='Tabelas auxiliares'!$A$129,"CUSTEIO",IF(R211='Tabelas auxiliares'!$A$128,"INVESTIMENTO","ERRO - VERIFICAR"))))</f>
        <v/>
      </c>
      <c r="T211" s="26" t="str">
        <f t="shared" si="7"/>
        <v/>
      </c>
      <c r="U211" s="32"/>
      <c r="V211" s="32"/>
      <c r="W211" s="32"/>
      <c r="X211" s="32"/>
    </row>
    <row r="212" spans="18:24" x14ac:dyDescent="0.25">
      <c r="R212" s="15" t="str">
        <f t="shared" si="6"/>
        <v/>
      </c>
      <c r="S212" s="15" t="str">
        <f>IF(M212="","",IF(AND(M212&lt;&gt;'Tabelas auxiliares'!$B$128,M212&lt;&gt;'Tabelas auxiliares'!$B$129,M212&lt;&gt;'Tabelas auxiliares'!$C$128,M212&lt;&gt;'Tabelas auxiliares'!$C$129,M212&lt;&gt;'Tabelas auxiliares'!$D$128,M212&lt;&gt;'Tabelas auxiliares'!$D$129),"FOLHA DE PESSOAL",IF(R212='Tabelas auxiliares'!$A$129,"CUSTEIO",IF(R212='Tabelas auxiliares'!$A$128,"INVESTIMENTO","ERRO - VERIFICAR"))))</f>
        <v/>
      </c>
      <c r="T212" s="26" t="str">
        <f t="shared" si="7"/>
        <v/>
      </c>
      <c r="U212" s="32"/>
      <c r="V212" s="32"/>
      <c r="W212" s="32"/>
      <c r="X212" s="32"/>
    </row>
    <row r="213" spans="18:24" x14ac:dyDescent="0.25">
      <c r="R213" s="15" t="str">
        <f t="shared" si="6"/>
        <v/>
      </c>
      <c r="S213" s="15" t="str">
        <f>IF(M213="","",IF(AND(M213&lt;&gt;'Tabelas auxiliares'!$B$128,M213&lt;&gt;'Tabelas auxiliares'!$B$129,M213&lt;&gt;'Tabelas auxiliares'!$C$128,M213&lt;&gt;'Tabelas auxiliares'!$C$129,M213&lt;&gt;'Tabelas auxiliares'!$D$128,M213&lt;&gt;'Tabelas auxiliares'!$D$129),"FOLHA DE PESSOAL",IF(R213='Tabelas auxiliares'!$A$129,"CUSTEIO",IF(R213='Tabelas auxiliares'!$A$128,"INVESTIMENTO","ERRO - VERIFICAR"))))</f>
        <v/>
      </c>
      <c r="T213" s="26" t="str">
        <f t="shared" si="7"/>
        <v/>
      </c>
      <c r="U213" s="32"/>
      <c r="V213" s="32"/>
      <c r="W213" s="32"/>
      <c r="X213" s="32"/>
    </row>
    <row r="214" spans="18:24" x14ac:dyDescent="0.25">
      <c r="R214" s="15" t="str">
        <f t="shared" si="6"/>
        <v/>
      </c>
      <c r="S214" s="15" t="str">
        <f>IF(M214="","",IF(AND(M214&lt;&gt;'Tabelas auxiliares'!$B$128,M214&lt;&gt;'Tabelas auxiliares'!$B$129,M214&lt;&gt;'Tabelas auxiliares'!$C$128,M214&lt;&gt;'Tabelas auxiliares'!$C$129,M214&lt;&gt;'Tabelas auxiliares'!$D$128,M214&lt;&gt;'Tabelas auxiliares'!$D$129),"FOLHA DE PESSOAL",IF(R214='Tabelas auxiliares'!$A$129,"CUSTEIO",IF(R214='Tabelas auxiliares'!$A$128,"INVESTIMENTO","ERRO - VERIFICAR"))))</f>
        <v/>
      </c>
      <c r="T214" s="26" t="str">
        <f t="shared" si="7"/>
        <v/>
      </c>
      <c r="U214" s="32"/>
      <c r="V214" s="32"/>
      <c r="W214" s="32"/>
      <c r="X214" s="32"/>
    </row>
    <row r="215" spans="18:24" x14ac:dyDescent="0.25">
      <c r="R215" s="15" t="str">
        <f t="shared" si="6"/>
        <v/>
      </c>
      <c r="S215" s="15" t="str">
        <f>IF(M215="","",IF(AND(M215&lt;&gt;'Tabelas auxiliares'!$B$128,M215&lt;&gt;'Tabelas auxiliares'!$B$129,M215&lt;&gt;'Tabelas auxiliares'!$C$128,M215&lt;&gt;'Tabelas auxiliares'!$C$129,M215&lt;&gt;'Tabelas auxiliares'!$D$128,M215&lt;&gt;'Tabelas auxiliares'!$D$129),"FOLHA DE PESSOAL",IF(R215='Tabelas auxiliares'!$A$129,"CUSTEIO",IF(R215='Tabelas auxiliares'!$A$128,"INVESTIMENTO","ERRO - VERIFICAR"))))</f>
        <v/>
      </c>
      <c r="T215" s="26" t="str">
        <f t="shared" si="7"/>
        <v/>
      </c>
      <c r="U215" s="32"/>
      <c r="V215" s="32"/>
      <c r="W215" s="32"/>
      <c r="X215" s="32"/>
    </row>
    <row r="216" spans="18:24" x14ac:dyDescent="0.25">
      <c r="R216" s="15" t="str">
        <f t="shared" si="6"/>
        <v/>
      </c>
      <c r="S216" s="15" t="str">
        <f>IF(M216="","",IF(AND(M216&lt;&gt;'Tabelas auxiliares'!$B$128,M216&lt;&gt;'Tabelas auxiliares'!$B$129,M216&lt;&gt;'Tabelas auxiliares'!$C$128,M216&lt;&gt;'Tabelas auxiliares'!$C$129,M216&lt;&gt;'Tabelas auxiliares'!$D$128,M216&lt;&gt;'Tabelas auxiliares'!$D$129),"FOLHA DE PESSOAL",IF(R216='Tabelas auxiliares'!$A$129,"CUSTEIO",IF(R216='Tabelas auxiliares'!$A$128,"INVESTIMENTO","ERRO - VERIFICAR"))))</f>
        <v/>
      </c>
      <c r="T216" s="26" t="str">
        <f t="shared" si="7"/>
        <v/>
      </c>
      <c r="U216" s="32"/>
      <c r="V216" s="32"/>
      <c r="W216" s="32"/>
      <c r="X216" s="32"/>
    </row>
    <row r="217" spans="18:24" x14ac:dyDescent="0.25">
      <c r="R217" s="15" t="str">
        <f t="shared" si="6"/>
        <v/>
      </c>
      <c r="S217" s="15" t="str">
        <f>IF(M217="","",IF(AND(M217&lt;&gt;'Tabelas auxiliares'!$B$128,M217&lt;&gt;'Tabelas auxiliares'!$B$129,M217&lt;&gt;'Tabelas auxiliares'!$C$128,M217&lt;&gt;'Tabelas auxiliares'!$C$129,M217&lt;&gt;'Tabelas auxiliares'!$D$128,M217&lt;&gt;'Tabelas auxiliares'!$D$129),"FOLHA DE PESSOAL",IF(R217='Tabelas auxiliares'!$A$129,"CUSTEIO",IF(R217='Tabelas auxiliares'!$A$128,"INVESTIMENTO","ERRO - VERIFICAR"))))</f>
        <v/>
      </c>
      <c r="T217" s="26" t="str">
        <f t="shared" si="7"/>
        <v/>
      </c>
      <c r="U217" s="32"/>
      <c r="V217" s="32"/>
      <c r="W217" s="32"/>
      <c r="X217" s="32"/>
    </row>
    <row r="218" spans="18:24" x14ac:dyDescent="0.25">
      <c r="R218" s="15" t="str">
        <f t="shared" si="6"/>
        <v/>
      </c>
      <c r="S218" s="15" t="str">
        <f>IF(M218="","",IF(AND(M218&lt;&gt;'Tabelas auxiliares'!$B$128,M218&lt;&gt;'Tabelas auxiliares'!$B$129,M218&lt;&gt;'Tabelas auxiliares'!$C$128,M218&lt;&gt;'Tabelas auxiliares'!$C$129,M218&lt;&gt;'Tabelas auxiliares'!$D$128,M218&lt;&gt;'Tabelas auxiliares'!$D$129),"FOLHA DE PESSOAL",IF(R218='Tabelas auxiliares'!$A$129,"CUSTEIO",IF(R218='Tabelas auxiliares'!$A$128,"INVESTIMENTO","ERRO - VERIFICAR"))))</f>
        <v/>
      </c>
      <c r="T218" s="26" t="str">
        <f t="shared" si="7"/>
        <v/>
      </c>
      <c r="U218" s="32"/>
      <c r="V218" s="32"/>
      <c r="W218" s="32"/>
      <c r="X218" s="32"/>
    </row>
    <row r="219" spans="18:24" x14ac:dyDescent="0.25">
      <c r="R219" s="15" t="str">
        <f t="shared" si="6"/>
        <v/>
      </c>
      <c r="S219" s="15" t="str">
        <f>IF(M219="","",IF(AND(M219&lt;&gt;'Tabelas auxiliares'!$B$128,M219&lt;&gt;'Tabelas auxiliares'!$B$129,M219&lt;&gt;'Tabelas auxiliares'!$C$128,M219&lt;&gt;'Tabelas auxiliares'!$C$129,M219&lt;&gt;'Tabelas auxiliares'!$D$128,M219&lt;&gt;'Tabelas auxiliares'!$D$129),"FOLHA DE PESSOAL",IF(R219='Tabelas auxiliares'!$A$129,"CUSTEIO",IF(R219='Tabelas auxiliares'!$A$128,"INVESTIMENTO","ERRO - VERIFICAR"))))</f>
        <v/>
      </c>
      <c r="T219" s="26" t="str">
        <f t="shared" si="7"/>
        <v/>
      </c>
      <c r="U219" s="32"/>
      <c r="V219" s="32"/>
      <c r="W219" s="32"/>
      <c r="X219" s="32"/>
    </row>
    <row r="220" spans="18:24" x14ac:dyDescent="0.25">
      <c r="R220" s="15" t="str">
        <f t="shared" si="6"/>
        <v/>
      </c>
      <c r="S220" s="15" t="str">
        <f>IF(M220="","",IF(AND(M220&lt;&gt;'Tabelas auxiliares'!$B$128,M220&lt;&gt;'Tabelas auxiliares'!$B$129,M220&lt;&gt;'Tabelas auxiliares'!$C$128,M220&lt;&gt;'Tabelas auxiliares'!$C$129,M220&lt;&gt;'Tabelas auxiliares'!$D$128,M220&lt;&gt;'Tabelas auxiliares'!$D$129),"FOLHA DE PESSOAL",IF(R220='Tabelas auxiliares'!$A$129,"CUSTEIO",IF(R220='Tabelas auxiliares'!$A$128,"INVESTIMENTO","ERRO - VERIFICAR"))))</f>
        <v/>
      </c>
      <c r="T220" s="26" t="str">
        <f t="shared" si="7"/>
        <v/>
      </c>
      <c r="U220" s="32"/>
      <c r="V220" s="32"/>
      <c r="W220" s="32"/>
      <c r="X220" s="32"/>
    </row>
    <row r="221" spans="18:24" x14ac:dyDescent="0.25">
      <c r="R221" s="15" t="str">
        <f t="shared" si="6"/>
        <v/>
      </c>
      <c r="S221" s="15" t="str">
        <f>IF(M221="","",IF(AND(M221&lt;&gt;'Tabelas auxiliares'!$B$128,M221&lt;&gt;'Tabelas auxiliares'!$B$129,M221&lt;&gt;'Tabelas auxiliares'!$C$128,M221&lt;&gt;'Tabelas auxiliares'!$C$129,M221&lt;&gt;'Tabelas auxiliares'!$D$128,M221&lt;&gt;'Tabelas auxiliares'!$D$129),"FOLHA DE PESSOAL",IF(R221='Tabelas auxiliares'!$A$129,"CUSTEIO",IF(R221='Tabelas auxiliares'!$A$128,"INVESTIMENTO","ERRO - VERIFICAR"))))</f>
        <v/>
      </c>
      <c r="T221" s="26" t="str">
        <f t="shared" si="7"/>
        <v/>
      </c>
      <c r="U221" s="32"/>
      <c r="V221" s="32"/>
      <c r="W221" s="32"/>
      <c r="X221" s="32"/>
    </row>
    <row r="222" spans="18:24" x14ac:dyDescent="0.25">
      <c r="R222" s="15" t="str">
        <f t="shared" si="6"/>
        <v/>
      </c>
      <c r="S222" s="15" t="str">
        <f>IF(M222="","",IF(AND(M222&lt;&gt;'Tabelas auxiliares'!$B$128,M222&lt;&gt;'Tabelas auxiliares'!$B$129,M222&lt;&gt;'Tabelas auxiliares'!$C$128,M222&lt;&gt;'Tabelas auxiliares'!$C$129,M222&lt;&gt;'Tabelas auxiliares'!$D$128,M222&lt;&gt;'Tabelas auxiliares'!$D$129),"FOLHA DE PESSOAL",IF(R222='Tabelas auxiliares'!$A$129,"CUSTEIO",IF(R222='Tabelas auxiliares'!$A$128,"INVESTIMENTO","ERRO - VERIFICAR"))))</f>
        <v/>
      </c>
      <c r="T222" s="26" t="str">
        <f t="shared" si="7"/>
        <v/>
      </c>
      <c r="U222" s="32"/>
      <c r="V222" s="32"/>
      <c r="W222" s="32"/>
      <c r="X222" s="32"/>
    </row>
    <row r="223" spans="18:24" x14ac:dyDescent="0.25">
      <c r="R223" s="15" t="str">
        <f t="shared" si="6"/>
        <v/>
      </c>
      <c r="S223" s="15" t="str">
        <f>IF(M223="","",IF(AND(M223&lt;&gt;'Tabelas auxiliares'!$B$128,M223&lt;&gt;'Tabelas auxiliares'!$B$129,M223&lt;&gt;'Tabelas auxiliares'!$C$128,M223&lt;&gt;'Tabelas auxiliares'!$C$129,M223&lt;&gt;'Tabelas auxiliares'!$D$128,M223&lt;&gt;'Tabelas auxiliares'!$D$129),"FOLHA DE PESSOAL",IF(R223='Tabelas auxiliares'!$A$129,"CUSTEIO",IF(R223='Tabelas auxiliares'!$A$128,"INVESTIMENTO","ERRO - VERIFICAR"))))</f>
        <v/>
      </c>
      <c r="T223" s="26" t="str">
        <f t="shared" si="7"/>
        <v/>
      </c>
      <c r="U223" s="32"/>
      <c r="V223" s="32"/>
      <c r="W223" s="32"/>
      <c r="X223" s="32"/>
    </row>
    <row r="224" spans="18:24" x14ac:dyDescent="0.25">
      <c r="R224" s="15" t="str">
        <f t="shared" si="6"/>
        <v/>
      </c>
      <c r="S224" s="15" t="str">
        <f>IF(M224="","",IF(AND(M224&lt;&gt;'Tabelas auxiliares'!$B$128,M224&lt;&gt;'Tabelas auxiliares'!$B$129,M224&lt;&gt;'Tabelas auxiliares'!$C$128,M224&lt;&gt;'Tabelas auxiliares'!$C$129,M224&lt;&gt;'Tabelas auxiliares'!$D$128,M224&lt;&gt;'Tabelas auxiliares'!$D$129),"FOLHA DE PESSOAL",IF(R224='Tabelas auxiliares'!$A$129,"CUSTEIO",IF(R224='Tabelas auxiliares'!$A$128,"INVESTIMENTO","ERRO - VERIFICAR"))))</f>
        <v/>
      </c>
      <c r="T224" s="26" t="str">
        <f t="shared" si="7"/>
        <v/>
      </c>
      <c r="U224" s="32"/>
      <c r="V224" s="32"/>
      <c r="W224" s="32"/>
      <c r="X224" s="32"/>
    </row>
    <row r="225" spans="1:24" x14ac:dyDescent="0.25">
      <c r="R225" s="15" t="str">
        <f t="shared" si="6"/>
        <v/>
      </c>
      <c r="S225" s="15" t="str">
        <f>IF(M225="","",IF(AND(M225&lt;&gt;'Tabelas auxiliares'!$B$128,M225&lt;&gt;'Tabelas auxiliares'!$B$129,M225&lt;&gt;'Tabelas auxiliares'!$C$128,M225&lt;&gt;'Tabelas auxiliares'!$C$129,M225&lt;&gt;'Tabelas auxiliares'!$D$128,M225&lt;&gt;'Tabelas auxiliares'!$D$129),"FOLHA DE PESSOAL",IF(R225='Tabelas auxiliares'!$A$129,"CUSTEIO",IF(R225='Tabelas auxiliares'!$A$128,"INVESTIMENTO","ERRO - VERIFICAR"))))</f>
        <v/>
      </c>
      <c r="T225" s="26" t="str">
        <f t="shared" si="7"/>
        <v/>
      </c>
      <c r="U225" s="32"/>
      <c r="V225" s="32"/>
      <c r="W225" s="32"/>
      <c r="X225" s="32"/>
    </row>
    <row r="226" spans="1:24" x14ac:dyDescent="0.25">
      <c r="R226" s="15" t="str">
        <f t="shared" si="6"/>
        <v/>
      </c>
      <c r="S226" s="15" t="str">
        <f>IF(M226="","",IF(AND(M226&lt;&gt;'Tabelas auxiliares'!$B$128,M226&lt;&gt;'Tabelas auxiliares'!$B$129,M226&lt;&gt;'Tabelas auxiliares'!$C$128,M226&lt;&gt;'Tabelas auxiliares'!$C$129,M226&lt;&gt;'Tabelas auxiliares'!$D$128,M226&lt;&gt;'Tabelas auxiliares'!$D$129),"FOLHA DE PESSOAL",IF(R226='Tabelas auxiliares'!$A$129,"CUSTEIO",IF(R226='Tabelas auxiliares'!$A$128,"INVESTIMENTO","ERRO - VERIFICAR"))))</f>
        <v/>
      </c>
      <c r="T226" s="26" t="str">
        <f t="shared" si="7"/>
        <v/>
      </c>
      <c r="U226" s="32"/>
      <c r="V226" s="32"/>
      <c r="W226" s="32"/>
      <c r="X226" s="32"/>
    </row>
    <row r="227" spans="1:24" x14ac:dyDescent="0.25">
      <c r="R227" s="15" t="str">
        <f t="shared" si="6"/>
        <v/>
      </c>
      <c r="S227" s="15" t="str">
        <f>IF(M227="","",IF(AND(M227&lt;&gt;'Tabelas auxiliares'!$B$128,M227&lt;&gt;'Tabelas auxiliares'!$B$129,M227&lt;&gt;'Tabelas auxiliares'!$C$128,M227&lt;&gt;'Tabelas auxiliares'!$C$129,M227&lt;&gt;'Tabelas auxiliares'!$D$128,M227&lt;&gt;'Tabelas auxiliares'!$D$129),"FOLHA DE PESSOAL",IF(R227='Tabelas auxiliares'!$A$129,"CUSTEIO",IF(R227='Tabelas auxiliares'!$A$128,"INVESTIMENTO","ERRO - VERIFICAR"))))</f>
        <v/>
      </c>
      <c r="T227" s="26" t="str">
        <f t="shared" si="7"/>
        <v/>
      </c>
      <c r="U227" s="32"/>
      <c r="V227" s="32"/>
      <c r="W227" s="32"/>
      <c r="X227" s="32"/>
    </row>
    <row r="228" spans="1:24" x14ac:dyDescent="0.25">
      <c r="R228" s="15" t="str">
        <f t="shared" si="6"/>
        <v/>
      </c>
      <c r="S228" s="15" t="str">
        <f>IF(M228="","",IF(AND(M228&lt;&gt;'Tabelas auxiliares'!$B$128,M228&lt;&gt;'Tabelas auxiliares'!$B$129,M228&lt;&gt;'Tabelas auxiliares'!$C$128,M228&lt;&gt;'Tabelas auxiliares'!$C$129,M228&lt;&gt;'Tabelas auxiliares'!$D$128,M228&lt;&gt;'Tabelas auxiliares'!$D$129),"FOLHA DE PESSOAL",IF(R228='Tabelas auxiliares'!$A$129,"CUSTEIO",IF(R228='Tabelas auxiliares'!$A$128,"INVESTIMENTO","ERRO - VERIFICAR"))))</f>
        <v/>
      </c>
      <c r="T228" s="26" t="str">
        <f t="shared" si="7"/>
        <v/>
      </c>
      <c r="U228" s="32"/>
      <c r="V228" s="32"/>
      <c r="W228" s="32"/>
      <c r="X228" s="32"/>
    </row>
    <row r="229" spans="1:24" x14ac:dyDescent="0.25">
      <c r="A229" s="101"/>
      <c r="B229" s="101"/>
      <c r="C229" s="101"/>
      <c r="D229" s="101"/>
      <c r="E229" s="101"/>
      <c r="F229" s="101"/>
      <c r="G229" s="101"/>
      <c r="H229" s="101"/>
      <c r="I229" s="101"/>
      <c r="J229" s="101"/>
      <c r="K229" s="101"/>
      <c r="L229" s="101"/>
      <c r="M229" s="101"/>
      <c r="N229" s="101"/>
      <c r="O229" s="101"/>
      <c r="P229" s="101"/>
      <c r="Q229" s="101"/>
      <c r="R229" s="15" t="str">
        <f t="shared" si="6"/>
        <v/>
      </c>
      <c r="S229" s="15" t="str">
        <f>IF(M229="","",IF(AND(M229&lt;&gt;'Tabelas auxiliares'!$B$128,M229&lt;&gt;'Tabelas auxiliares'!$B$129,M229&lt;&gt;'Tabelas auxiliares'!$C$128,M229&lt;&gt;'Tabelas auxiliares'!$C$129,M229&lt;&gt;'Tabelas auxiliares'!$D$128,M229&lt;&gt;'Tabelas auxiliares'!$D$129),"FOLHA DE PESSOAL",IF(R229='Tabelas auxiliares'!$A$129,"CUSTEIO",IF(R229='Tabelas auxiliares'!$A$128,"INVESTIMENTO","ERRO - VERIFICAR"))))</f>
        <v/>
      </c>
      <c r="T229" s="26" t="str">
        <f t="shared" si="7"/>
        <v/>
      </c>
      <c r="U229" s="32"/>
      <c r="V229" s="32"/>
      <c r="W229" s="32"/>
      <c r="X229" s="32"/>
    </row>
    <row r="230" spans="1:24" x14ac:dyDescent="0.25">
      <c r="A230" s="101"/>
      <c r="B230" s="101"/>
      <c r="C230" s="101"/>
      <c r="D230" s="101"/>
      <c r="E230" s="101"/>
      <c r="F230" s="101"/>
      <c r="G230" s="101"/>
      <c r="H230" s="101"/>
      <c r="I230" s="101"/>
      <c r="J230" s="101"/>
      <c r="K230" s="101"/>
      <c r="L230" s="101"/>
      <c r="M230" s="101"/>
      <c r="N230" s="101"/>
      <c r="O230" s="101"/>
      <c r="P230" s="101"/>
      <c r="Q230" s="101"/>
      <c r="R230" s="15" t="str">
        <f t="shared" si="6"/>
        <v/>
      </c>
      <c r="S230" s="15" t="str">
        <f>IF(M230="","",IF(AND(M230&lt;&gt;'Tabelas auxiliares'!$B$128,M230&lt;&gt;'Tabelas auxiliares'!$B$129,M230&lt;&gt;'Tabelas auxiliares'!$C$128,M230&lt;&gt;'Tabelas auxiliares'!$C$129,M230&lt;&gt;'Tabelas auxiliares'!$D$128,M230&lt;&gt;'Tabelas auxiliares'!$D$129),"FOLHA DE PESSOAL",IF(R230='Tabelas auxiliares'!$A$129,"CUSTEIO",IF(R230='Tabelas auxiliares'!$A$128,"INVESTIMENTO","ERRO - VERIFICAR"))))</f>
        <v/>
      </c>
      <c r="T230" s="26" t="str">
        <f t="shared" si="7"/>
        <v/>
      </c>
      <c r="U230" s="32"/>
      <c r="V230" s="32"/>
      <c r="W230" s="32"/>
      <c r="X230" s="32"/>
    </row>
    <row r="231" spans="1:24" x14ac:dyDescent="0.25">
      <c r="A231" s="101"/>
      <c r="B231" s="101"/>
      <c r="C231" s="101"/>
      <c r="D231" s="101"/>
      <c r="E231" s="101"/>
      <c r="F231" s="101"/>
      <c r="G231" s="101"/>
      <c r="H231" s="101"/>
      <c r="I231" s="101"/>
      <c r="J231" s="101"/>
      <c r="K231" s="101"/>
      <c r="L231" s="101"/>
      <c r="M231" s="101"/>
      <c r="N231" s="101"/>
      <c r="O231" s="101"/>
      <c r="P231" s="101"/>
      <c r="Q231" s="101"/>
      <c r="R231" s="15" t="str">
        <f t="shared" si="6"/>
        <v/>
      </c>
      <c r="S231" s="15" t="str">
        <f>IF(M231="","",IF(AND(M231&lt;&gt;'Tabelas auxiliares'!$B$128,M231&lt;&gt;'Tabelas auxiliares'!$B$129,M231&lt;&gt;'Tabelas auxiliares'!$C$128,M231&lt;&gt;'Tabelas auxiliares'!$C$129,M231&lt;&gt;'Tabelas auxiliares'!$D$128,M231&lt;&gt;'Tabelas auxiliares'!$D$129),"FOLHA DE PESSOAL",IF(R231='Tabelas auxiliares'!$A$129,"CUSTEIO",IF(R231='Tabelas auxiliares'!$A$128,"INVESTIMENTO","ERRO - VERIFICAR"))))</f>
        <v/>
      </c>
      <c r="T231" s="26" t="str">
        <f t="shared" si="7"/>
        <v/>
      </c>
      <c r="U231" s="32"/>
      <c r="V231" s="32"/>
      <c r="W231" s="32"/>
      <c r="X231" s="32"/>
    </row>
    <row r="232" spans="1:24" x14ac:dyDescent="0.25">
      <c r="A232" s="101"/>
      <c r="B232" s="101"/>
      <c r="C232" s="101"/>
      <c r="D232" s="101"/>
      <c r="E232" s="101"/>
      <c r="F232" s="101"/>
      <c r="G232" s="101"/>
      <c r="H232" s="101"/>
      <c r="I232" s="101"/>
      <c r="J232" s="101"/>
      <c r="K232" s="101"/>
      <c r="L232" s="101"/>
      <c r="M232" s="101"/>
      <c r="N232" s="101"/>
      <c r="O232" s="101"/>
      <c r="P232" s="101"/>
      <c r="Q232" s="101"/>
      <c r="R232" s="15" t="str">
        <f t="shared" si="6"/>
        <v/>
      </c>
      <c r="S232" s="15" t="str">
        <f>IF(M232="","",IF(AND(M232&lt;&gt;'Tabelas auxiliares'!$B$128,M232&lt;&gt;'Tabelas auxiliares'!$B$129,M232&lt;&gt;'Tabelas auxiliares'!$C$128,M232&lt;&gt;'Tabelas auxiliares'!$C$129,M232&lt;&gt;'Tabelas auxiliares'!$D$128,M232&lt;&gt;'Tabelas auxiliares'!$D$129),"FOLHA DE PESSOAL",IF(R232='Tabelas auxiliares'!$A$129,"CUSTEIO",IF(R232='Tabelas auxiliares'!$A$128,"INVESTIMENTO","ERRO - VERIFICAR"))))</f>
        <v/>
      </c>
      <c r="T232" s="26" t="str">
        <f t="shared" si="7"/>
        <v/>
      </c>
      <c r="U232" s="32"/>
      <c r="V232" s="32"/>
      <c r="W232" s="32"/>
      <c r="X232" s="32"/>
    </row>
    <row r="233" spans="1:24" x14ac:dyDescent="0.25">
      <c r="A233" s="101"/>
      <c r="B233" s="101"/>
      <c r="C233" s="101"/>
      <c r="D233" s="101"/>
      <c r="E233" s="101"/>
      <c r="F233" s="101"/>
      <c r="G233" s="101"/>
      <c r="H233" s="101"/>
      <c r="I233" s="101"/>
      <c r="J233" s="101"/>
      <c r="K233" s="101"/>
      <c r="L233" s="101"/>
      <c r="M233" s="101"/>
      <c r="N233" s="101"/>
      <c r="O233" s="101"/>
      <c r="P233" s="101"/>
      <c r="Q233" s="101"/>
      <c r="R233" s="15" t="str">
        <f t="shared" si="6"/>
        <v/>
      </c>
      <c r="S233" s="15" t="str">
        <f>IF(M233="","",IF(AND(M233&lt;&gt;'Tabelas auxiliares'!$B$128,M233&lt;&gt;'Tabelas auxiliares'!$B$129,M233&lt;&gt;'Tabelas auxiliares'!$C$128,M233&lt;&gt;'Tabelas auxiliares'!$C$129,M233&lt;&gt;'Tabelas auxiliares'!$D$128,M233&lt;&gt;'Tabelas auxiliares'!$D$129),"FOLHA DE PESSOAL",IF(R233='Tabelas auxiliares'!$A$129,"CUSTEIO",IF(R233='Tabelas auxiliares'!$A$128,"INVESTIMENTO","ERRO - VERIFICAR"))))</f>
        <v/>
      </c>
      <c r="T233" s="26" t="str">
        <f t="shared" si="7"/>
        <v/>
      </c>
      <c r="U233" s="32"/>
      <c r="V233" s="32"/>
      <c r="W233" s="32"/>
      <c r="X233" s="32"/>
    </row>
    <row r="234" spans="1:24" x14ac:dyDescent="0.25">
      <c r="A234" s="101"/>
      <c r="B234" s="101"/>
      <c r="C234" s="101"/>
      <c r="D234" s="101"/>
      <c r="E234" s="101"/>
      <c r="F234" s="101"/>
      <c r="G234" s="101"/>
      <c r="H234" s="101"/>
      <c r="I234" s="101"/>
      <c r="J234" s="101"/>
      <c r="K234" s="101"/>
      <c r="L234" s="101"/>
      <c r="M234" s="101"/>
      <c r="N234" s="101"/>
      <c r="O234" s="101"/>
      <c r="P234" s="101"/>
      <c r="Q234" s="101"/>
      <c r="R234" s="15" t="str">
        <f t="shared" si="6"/>
        <v/>
      </c>
      <c r="S234" s="15" t="str">
        <f>IF(M234="","",IF(AND(M234&lt;&gt;'Tabelas auxiliares'!$B$128,M234&lt;&gt;'Tabelas auxiliares'!$B$129,M234&lt;&gt;'Tabelas auxiliares'!$C$128,M234&lt;&gt;'Tabelas auxiliares'!$C$129,M234&lt;&gt;'Tabelas auxiliares'!$D$128,M234&lt;&gt;'Tabelas auxiliares'!$D$129),"FOLHA DE PESSOAL",IF(R234='Tabelas auxiliares'!$A$129,"CUSTEIO",IF(R234='Tabelas auxiliares'!$A$128,"INVESTIMENTO","ERRO - VERIFICAR"))))</f>
        <v/>
      </c>
      <c r="T234" s="26" t="str">
        <f t="shared" si="7"/>
        <v/>
      </c>
      <c r="U234" s="32"/>
      <c r="V234" s="32"/>
      <c r="W234" s="32"/>
      <c r="X234" s="32"/>
    </row>
    <row r="235" spans="1:24" x14ac:dyDescent="0.25">
      <c r="A235" s="101"/>
      <c r="B235" s="101"/>
      <c r="C235" s="101"/>
      <c r="D235" s="101"/>
      <c r="E235" s="101"/>
      <c r="F235" s="101"/>
      <c r="G235" s="101"/>
      <c r="H235" s="101"/>
      <c r="I235" s="101"/>
      <c r="J235" s="101"/>
      <c r="K235" s="101"/>
      <c r="L235" s="101"/>
      <c r="M235" s="101"/>
      <c r="N235" s="101"/>
      <c r="O235" s="101"/>
      <c r="P235" s="101"/>
      <c r="Q235" s="101"/>
      <c r="R235" s="15" t="str">
        <f t="shared" si="6"/>
        <v/>
      </c>
      <c r="S235" s="15" t="str">
        <f>IF(M235="","",IF(AND(M235&lt;&gt;'Tabelas auxiliares'!$B$128,M235&lt;&gt;'Tabelas auxiliares'!$B$129,M235&lt;&gt;'Tabelas auxiliares'!$C$128,M235&lt;&gt;'Tabelas auxiliares'!$C$129,M235&lt;&gt;'Tabelas auxiliares'!$D$128,M235&lt;&gt;'Tabelas auxiliares'!$D$129),"FOLHA DE PESSOAL",IF(R235='Tabelas auxiliares'!$A$129,"CUSTEIO",IF(R235='Tabelas auxiliares'!$A$128,"INVESTIMENTO","ERRO - VERIFICAR"))))</f>
        <v/>
      </c>
      <c r="T235" s="26" t="str">
        <f t="shared" si="7"/>
        <v/>
      </c>
      <c r="U235" s="32"/>
      <c r="V235" s="32"/>
      <c r="W235" s="32"/>
      <c r="X235" s="32"/>
    </row>
    <row r="236" spans="1:24" x14ac:dyDescent="0.25">
      <c r="A236" s="101"/>
      <c r="B236" s="101"/>
      <c r="C236" s="101"/>
      <c r="D236" s="101"/>
      <c r="E236" s="101"/>
      <c r="F236" s="101"/>
      <c r="G236" s="101"/>
      <c r="H236" s="101"/>
      <c r="I236" s="101"/>
      <c r="J236" s="101"/>
      <c r="K236" s="101"/>
      <c r="L236" s="101"/>
      <c r="M236" s="101"/>
      <c r="N236" s="101"/>
      <c r="O236" s="101"/>
      <c r="P236" s="101"/>
      <c r="Q236" s="101"/>
      <c r="R236" s="15" t="str">
        <f t="shared" si="6"/>
        <v/>
      </c>
      <c r="S236" s="15" t="str">
        <f>IF(M236="","",IF(AND(M236&lt;&gt;'Tabelas auxiliares'!$B$128,M236&lt;&gt;'Tabelas auxiliares'!$B$129,M236&lt;&gt;'Tabelas auxiliares'!$C$128,M236&lt;&gt;'Tabelas auxiliares'!$C$129,M236&lt;&gt;'Tabelas auxiliares'!$D$128,M236&lt;&gt;'Tabelas auxiliares'!$D$129),"FOLHA DE PESSOAL",IF(R236='Tabelas auxiliares'!$A$129,"CUSTEIO",IF(R236='Tabelas auxiliares'!$A$128,"INVESTIMENTO","ERRO - VERIFICAR"))))</f>
        <v/>
      </c>
      <c r="T236" s="26" t="str">
        <f t="shared" si="7"/>
        <v/>
      </c>
      <c r="U236" s="32"/>
      <c r="V236" s="32"/>
      <c r="W236" s="32"/>
      <c r="X236" s="32"/>
    </row>
    <row r="237" spans="1:24" x14ac:dyDescent="0.25">
      <c r="A237" s="101"/>
      <c r="B237" s="101"/>
      <c r="C237" s="101"/>
      <c r="D237" s="101"/>
      <c r="E237" s="101"/>
      <c r="F237" s="101"/>
      <c r="G237" s="101"/>
      <c r="H237" s="101"/>
      <c r="I237" s="101"/>
      <c r="J237" s="101"/>
      <c r="K237" s="101"/>
      <c r="L237" s="101"/>
      <c r="M237" s="101"/>
      <c r="N237" s="101"/>
      <c r="O237" s="101"/>
      <c r="P237" s="101"/>
      <c r="Q237" s="101"/>
      <c r="R237" s="15" t="str">
        <f t="shared" si="6"/>
        <v/>
      </c>
      <c r="S237" s="15" t="str">
        <f>IF(M237="","",IF(AND(M237&lt;&gt;'Tabelas auxiliares'!$B$128,M237&lt;&gt;'Tabelas auxiliares'!$B$129,M237&lt;&gt;'Tabelas auxiliares'!$C$128,M237&lt;&gt;'Tabelas auxiliares'!$C$129,M237&lt;&gt;'Tabelas auxiliares'!$D$128,M237&lt;&gt;'Tabelas auxiliares'!$D$129),"FOLHA DE PESSOAL",IF(R237='Tabelas auxiliares'!$A$129,"CUSTEIO",IF(R237='Tabelas auxiliares'!$A$128,"INVESTIMENTO","ERRO - VERIFICAR"))))</f>
        <v/>
      </c>
      <c r="T237" s="26" t="str">
        <f t="shared" si="7"/>
        <v/>
      </c>
      <c r="U237" s="32"/>
      <c r="V237" s="32"/>
      <c r="W237" s="32"/>
      <c r="X237" s="32"/>
    </row>
    <row r="238" spans="1:24" x14ac:dyDescent="0.25">
      <c r="A238" s="101"/>
      <c r="B238" s="101"/>
      <c r="C238" s="101"/>
      <c r="D238" s="101"/>
      <c r="E238" s="101"/>
      <c r="F238" s="101"/>
      <c r="G238" s="101"/>
      <c r="H238" s="101"/>
      <c r="I238" s="101"/>
      <c r="J238" s="101"/>
      <c r="K238" s="101"/>
      <c r="L238" s="101"/>
      <c r="M238" s="101"/>
      <c r="N238" s="101"/>
      <c r="O238" s="101"/>
      <c r="P238" s="101"/>
      <c r="Q238" s="101"/>
      <c r="R238" s="15" t="str">
        <f t="shared" si="6"/>
        <v/>
      </c>
      <c r="S238" s="15" t="str">
        <f>IF(M238="","",IF(AND(M238&lt;&gt;'Tabelas auxiliares'!$B$128,M238&lt;&gt;'Tabelas auxiliares'!$B$129,M238&lt;&gt;'Tabelas auxiliares'!$C$128,M238&lt;&gt;'Tabelas auxiliares'!$C$129,M238&lt;&gt;'Tabelas auxiliares'!$D$128,M238&lt;&gt;'Tabelas auxiliares'!$D$129),"FOLHA DE PESSOAL",IF(R238='Tabelas auxiliares'!$A$129,"CUSTEIO",IF(R238='Tabelas auxiliares'!$A$128,"INVESTIMENTO","ERRO - VERIFICAR"))))</f>
        <v/>
      </c>
      <c r="T238" s="26" t="str">
        <f t="shared" si="7"/>
        <v/>
      </c>
      <c r="U238" s="32"/>
      <c r="V238" s="32"/>
      <c r="W238" s="32"/>
      <c r="X238" s="32"/>
    </row>
    <row r="239" spans="1:24" x14ac:dyDescent="0.25">
      <c r="A239" s="101"/>
      <c r="B239" s="101"/>
      <c r="C239" s="101"/>
      <c r="D239" s="101"/>
      <c r="E239" s="101"/>
      <c r="F239" s="101"/>
      <c r="G239" s="101"/>
      <c r="H239" s="101"/>
      <c r="I239" s="101"/>
      <c r="J239" s="101"/>
      <c r="K239" s="101"/>
      <c r="L239" s="101"/>
      <c r="M239" s="101"/>
      <c r="N239" s="101"/>
      <c r="O239" s="101"/>
      <c r="P239" s="101"/>
      <c r="Q239" s="101"/>
      <c r="R239" s="15" t="str">
        <f t="shared" si="6"/>
        <v/>
      </c>
      <c r="S239" s="15" t="str">
        <f>IF(M239="","",IF(AND(M239&lt;&gt;'Tabelas auxiliares'!$B$128,M239&lt;&gt;'Tabelas auxiliares'!$B$129,M239&lt;&gt;'Tabelas auxiliares'!$C$128,M239&lt;&gt;'Tabelas auxiliares'!$C$129,M239&lt;&gt;'Tabelas auxiliares'!$D$128,M239&lt;&gt;'Tabelas auxiliares'!$D$129),"FOLHA DE PESSOAL",IF(R239='Tabelas auxiliares'!$A$129,"CUSTEIO",IF(R239='Tabelas auxiliares'!$A$128,"INVESTIMENTO","ERRO - VERIFICAR"))))</f>
        <v/>
      </c>
      <c r="T239" s="26" t="str">
        <f t="shared" si="7"/>
        <v/>
      </c>
      <c r="U239" s="32"/>
      <c r="V239" s="32"/>
      <c r="W239" s="32"/>
      <c r="X239" s="32"/>
    </row>
    <row r="240" spans="1:24" x14ac:dyDescent="0.25">
      <c r="A240" s="101"/>
      <c r="B240" s="101"/>
      <c r="C240" s="101"/>
      <c r="D240" s="101"/>
      <c r="E240" s="101"/>
      <c r="F240" s="101"/>
      <c r="G240" s="101"/>
      <c r="H240" s="101"/>
      <c r="I240" s="101"/>
      <c r="J240" s="101"/>
      <c r="K240" s="101"/>
      <c r="L240" s="101"/>
      <c r="M240" s="101"/>
      <c r="N240" s="101"/>
      <c r="O240" s="101"/>
      <c r="P240" s="101"/>
      <c r="Q240" s="101"/>
      <c r="R240" s="15" t="str">
        <f t="shared" si="6"/>
        <v/>
      </c>
      <c r="S240" s="15" t="str">
        <f>IF(M240="","",IF(AND(M240&lt;&gt;'Tabelas auxiliares'!$B$128,M240&lt;&gt;'Tabelas auxiliares'!$B$129,M240&lt;&gt;'Tabelas auxiliares'!$C$128,M240&lt;&gt;'Tabelas auxiliares'!$C$129,M240&lt;&gt;'Tabelas auxiliares'!$D$128,M240&lt;&gt;'Tabelas auxiliares'!$D$129),"FOLHA DE PESSOAL",IF(R240='Tabelas auxiliares'!$A$129,"CUSTEIO",IF(R240='Tabelas auxiliares'!$A$128,"INVESTIMENTO","ERRO - VERIFICAR"))))</f>
        <v/>
      </c>
      <c r="T240" s="26" t="str">
        <f t="shared" si="7"/>
        <v/>
      </c>
      <c r="U240" s="32"/>
      <c r="V240" s="32"/>
      <c r="W240" s="32"/>
      <c r="X240" s="32"/>
    </row>
    <row r="241" spans="1:24" x14ac:dyDescent="0.25">
      <c r="A241" s="101"/>
      <c r="B241" s="101"/>
      <c r="C241" s="101"/>
      <c r="D241" s="101"/>
      <c r="E241" s="101"/>
      <c r="F241" s="101"/>
      <c r="G241" s="101"/>
      <c r="H241" s="101"/>
      <c r="I241" s="101"/>
      <c r="J241" s="101"/>
      <c r="K241" s="101"/>
      <c r="L241" s="101"/>
      <c r="M241" s="101"/>
      <c r="N241" s="101"/>
      <c r="O241" s="101"/>
      <c r="P241" s="101"/>
      <c r="Q241" s="101"/>
      <c r="R241" s="15" t="str">
        <f t="shared" si="6"/>
        <v/>
      </c>
      <c r="S241" s="15" t="str">
        <f>IF(M241="","",IF(AND(M241&lt;&gt;'Tabelas auxiliares'!$B$128,M241&lt;&gt;'Tabelas auxiliares'!$B$129,M241&lt;&gt;'Tabelas auxiliares'!$C$128,M241&lt;&gt;'Tabelas auxiliares'!$C$129,M241&lt;&gt;'Tabelas auxiliares'!$D$128,M241&lt;&gt;'Tabelas auxiliares'!$D$129),"FOLHA DE PESSOAL",IF(R241='Tabelas auxiliares'!$A$129,"CUSTEIO",IF(R241='Tabelas auxiliares'!$A$128,"INVESTIMENTO","ERRO - VERIFICAR"))))</f>
        <v/>
      </c>
      <c r="T241" s="26" t="str">
        <f t="shared" si="7"/>
        <v/>
      </c>
      <c r="U241" s="32"/>
      <c r="V241" s="32"/>
      <c r="W241" s="32"/>
      <c r="X241" s="32"/>
    </row>
    <row r="242" spans="1:24" x14ac:dyDescent="0.25">
      <c r="A242" s="101"/>
      <c r="B242" s="101"/>
      <c r="C242" s="101"/>
      <c r="D242" s="101"/>
      <c r="E242" s="101"/>
      <c r="F242" s="101"/>
      <c r="G242" s="101"/>
      <c r="H242" s="101"/>
      <c r="I242" s="101"/>
      <c r="J242" s="101"/>
      <c r="K242" s="101"/>
      <c r="L242" s="101"/>
      <c r="M242" s="101"/>
      <c r="N242" s="101"/>
      <c r="O242" s="101"/>
      <c r="P242" s="101"/>
      <c r="Q242" s="101"/>
      <c r="R242" s="15" t="str">
        <f t="shared" si="6"/>
        <v/>
      </c>
      <c r="S242" s="15" t="str">
        <f>IF(M242="","",IF(AND(M242&lt;&gt;'Tabelas auxiliares'!$B$128,M242&lt;&gt;'Tabelas auxiliares'!$B$129,M242&lt;&gt;'Tabelas auxiliares'!$C$128,M242&lt;&gt;'Tabelas auxiliares'!$C$129,M242&lt;&gt;'Tabelas auxiliares'!$D$128,M242&lt;&gt;'Tabelas auxiliares'!$D$129),"FOLHA DE PESSOAL",IF(R242='Tabelas auxiliares'!$A$129,"CUSTEIO",IF(R242='Tabelas auxiliares'!$A$128,"INVESTIMENTO","ERRO - VERIFICAR"))))</f>
        <v/>
      </c>
      <c r="T242" s="26" t="str">
        <f t="shared" si="7"/>
        <v/>
      </c>
      <c r="U242" s="32"/>
      <c r="V242" s="32"/>
      <c r="W242" s="32"/>
      <c r="X242" s="32"/>
    </row>
    <row r="243" spans="1:24" x14ac:dyDescent="0.25">
      <c r="A243" s="101"/>
      <c r="B243" s="101"/>
      <c r="C243" s="101"/>
      <c r="D243" s="101"/>
      <c r="E243" s="101"/>
      <c r="F243" s="101"/>
      <c r="G243" s="101"/>
      <c r="H243" s="101"/>
      <c r="I243" s="101"/>
      <c r="J243" s="101"/>
      <c r="K243" s="101"/>
      <c r="L243" s="101"/>
      <c r="M243" s="101"/>
      <c r="N243" s="101"/>
      <c r="O243" s="101"/>
      <c r="P243" s="101"/>
      <c r="Q243" s="101"/>
      <c r="R243" s="15" t="str">
        <f t="shared" si="6"/>
        <v/>
      </c>
      <c r="S243" s="15" t="str">
        <f>IF(M243="","",IF(AND(M243&lt;&gt;'Tabelas auxiliares'!$B$128,M243&lt;&gt;'Tabelas auxiliares'!$B$129,M243&lt;&gt;'Tabelas auxiliares'!$C$128,M243&lt;&gt;'Tabelas auxiliares'!$C$129,M243&lt;&gt;'Tabelas auxiliares'!$D$128,M243&lt;&gt;'Tabelas auxiliares'!$D$129),"FOLHA DE PESSOAL",IF(R243='Tabelas auxiliares'!$A$129,"CUSTEIO",IF(R243='Tabelas auxiliares'!$A$128,"INVESTIMENTO","ERRO - VERIFICAR"))))</f>
        <v/>
      </c>
      <c r="T243" s="26" t="str">
        <f t="shared" si="7"/>
        <v/>
      </c>
      <c r="U243" s="32"/>
      <c r="V243" s="32"/>
      <c r="W243" s="32"/>
      <c r="X243" s="32"/>
    </row>
    <row r="244" spans="1:24" x14ac:dyDescent="0.25">
      <c r="A244" s="101"/>
      <c r="B244" s="101"/>
      <c r="C244" s="101"/>
      <c r="D244" s="101"/>
      <c r="E244" s="101"/>
      <c r="F244" s="101"/>
      <c r="G244" s="101"/>
      <c r="H244" s="101"/>
      <c r="I244" s="101"/>
      <c r="J244" s="101"/>
      <c r="K244" s="101"/>
      <c r="L244" s="101"/>
      <c r="M244" s="101"/>
      <c r="N244" s="101"/>
      <c r="O244" s="101"/>
      <c r="P244" s="101"/>
      <c r="Q244" s="101"/>
      <c r="R244" s="15" t="str">
        <f t="shared" si="6"/>
        <v/>
      </c>
      <c r="S244" s="15" t="str">
        <f>IF(M244="","",IF(AND(M244&lt;&gt;'Tabelas auxiliares'!$B$128,M244&lt;&gt;'Tabelas auxiliares'!$B$129,M244&lt;&gt;'Tabelas auxiliares'!$C$128,M244&lt;&gt;'Tabelas auxiliares'!$C$129,M244&lt;&gt;'Tabelas auxiliares'!$D$128,M244&lt;&gt;'Tabelas auxiliares'!$D$129),"FOLHA DE PESSOAL",IF(R244='Tabelas auxiliares'!$A$129,"CUSTEIO",IF(R244='Tabelas auxiliares'!$A$128,"INVESTIMENTO","ERRO - VERIFICAR"))))</f>
        <v/>
      </c>
      <c r="T244" s="26" t="str">
        <f t="shared" si="7"/>
        <v/>
      </c>
      <c r="U244" s="32"/>
      <c r="V244" s="32"/>
      <c r="W244" s="32"/>
      <c r="X244" s="32"/>
    </row>
    <row r="245" spans="1:24" x14ac:dyDescent="0.25">
      <c r="A245" s="101"/>
      <c r="B245" s="101"/>
      <c r="C245" s="101"/>
      <c r="D245" s="101"/>
      <c r="E245" s="101"/>
      <c r="F245" s="101"/>
      <c r="G245" s="101"/>
      <c r="H245" s="101"/>
      <c r="I245" s="101"/>
      <c r="J245" s="101"/>
      <c r="K245" s="101"/>
      <c r="L245" s="101"/>
      <c r="M245" s="101"/>
      <c r="N245" s="101"/>
      <c r="O245" s="101"/>
      <c r="P245" s="101"/>
      <c r="Q245" s="101"/>
      <c r="R245" s="15" t="str">
        <f t="shared" si="6"/>
        <v/>
      </c>
      <c r="S245" s="15" t="str">
        <f>IF(M245="","",IF(AND(M245&lt;&gt;'Tabelas auxiliares'!$B$128,M245&lt;&gt;'Tabelas auxiliares'!$B$129,M245&lt;&gt;'Tabelas auxiliares'!$C$128,M245&lt;&gt;'Tabelas auxiliares'!$C$129,M245&lt;&gt;'Tabelas auxiliares'!$D$128,M245&lt;&gt;'Tabelas auxiliares'!$D$129),"FOLHA DE PESSOAL",IF(R245='Tabelas auxiliares'!$A$129,"CUSTEIO",IF(R245='Tabelas auxiliares'!$A$128,"INVESTIMENTO","ERRO - VERIFICAR"))))</f>
        <v/>
      </c>
      <c r="T245" s="26" t="str">
        <f t="shared" si="7"/>
        <v/>
      </c>
      <c r="U245" s="32"/>
      <c r="V245" s="32"/>
      <c r="W245" s="32"/>
      <c r="X245" s="32"/>
    </row>
    <row r="246" spans="1:24" x14ac:dyDescent="0.25">
      <c r="A246" s="101"/>
      <c r="B246" s="101"/>
      <c r="C246" s="101"/>
      <c r="D246" s="101"/>
      <c r="E246" s="101"/>
      <c r="F246" s="101"/>
      <c r="G246" s="101"/>
      <c r="H246" s="101"/>
      <c r="I246" s="101"/>
      <c r="J246" s="101"/>
      <c r="K246" s="101"/>
      <c r="L246" s="101"/>
      <c r="M246" s="101"/>
      <c r="N246" s="101"/>
      <c r="O246" s="101"/>
      <c r="P246" s="101"/>
      <c r="Q246" s="101"/>
      <c r="R246" s="15" t="str">
        <f t="shared" si="6"/>
        <v/>
      </c>
      <c r="S246" s="15" t="str">
        <f>IF(M246="","",IF(AND(M246&lt;&gt;'Tabelas auxiliares'!$B$128,M246&lt;&gt;'Tabelas auxiliares'!$B$129,M246&lt;&gt;'Tabelas auxiliares'!$C$128,M246&lt;&gt;'Tabelas auxiliares'!$C$129,M246&lt;&gt;'Tabelas auxiliares'!$D$128,M246&lt;&gt;'Tabelas auxiliares'!$D$129),"FOLHA DE PESSOAL",IF(R246='Tabelas auxiliares'!$A$129,"CUSTEIO",IF(R246='Tabelas auxiliares'!$A$128,"INVESTIMENTO","ERRO - VERIFICAR"))))</f>
        <v/>
      </c>
      <c r="T246" s="26" t="str">
        <f t="shared" si="7"/>
        <v/>
      </c>
      <c r="U246" s="32"/>
      <c r="V246" s="32"/>
      <c r="W246" s="32"/>
      <c r="X246" s="32"/>
    </row>
    <row r="247" spans="1:24" x14ac:dyDescent="0.25">
      <c r="A247" s="101"/>
      <c r="B247" s="101"/>
      <c r="C247" s="101"/>
      <c r="D247" s="101"/>
      <c r="E247" s="101"/>
      <c r="F247" s="101"/>
      <c r="G247" s="101"/>
      <c r="H247" s="101"/>
      <c r="I247" s="101"/>
      <c r="J247" s="101"/>
      <c r="K247" s="101"/>
      <c r="L247" s="101"/>
      <c r="M247" s="101"/>
      <c r="N247" s="101"/>
      <c r="O247" s="101"/>
      <c r="P247" s="101"/>
      <c r="Q247" s="101"/>
      <c r="R247" s="15" t="str">
        <f t="shared" si="6"/>
        <v/>
      </c>
      <c r="S247" s="15" t="str">
        <f>IF(M247="","",IF(AND(M247&lt;&gt;'Tabelas auxiliares'!$B$128,M247&lt;&gt;'Tabelas auxiliares'!$B$129,M247&lt;&gt;'Tabelas auxiliares'!$C$128,M247&lt;&gt;'Tabelas auxiliares'!$C$129,M247&lt;&gt;'Tabelas auxiliares'!$D$128,M247&lt;&gt;'Tabelas auxiliares'!$D$129),"FOLHA DE PESSOAL",IF(R247='Tabelas auxiliares'!$A$129,"CUSTEIO",IF(R247='Tabelas auxiliares'!$A$128,"INVESTIMENTO","ERRO - VERIFICAR"))))</f>
        <v/>
      </c>
      <c r="T247" s="26" t="str">
        <f t="shared" si="7"/>
        <v/>
      </c>
      <c r="U247" s="32"/>
      <c r="V247" s="32"/>
      <c r="W247" s="32"/>
      <c r="X247" s="32"/>
    </row>
    <row r="248" spans="1:24" x14ac:dyDescent="0.25">
      <c r="A248" s="101"/>
      <c r="B248" s="101"/>
      <c r="C248" s="101"/>
      <c r="D248" s="101"/>
      <c r="E248" s="101"/>
      <c r="F248" s="101"/>
      <c r="G248" s="101"/>
      <c r="H248" s="101"/>
      <c r="I248" s="101"/>
      <c r="J248" s="101"/>
      <c r="K248" s="101"/>
      <c r="L248" s="101"/>
      <c r="M248" s="101"/>
      <c r="N248" s="101"/>
      <c r="O248" s="101"/>
      <c r="P248" s="101"/>
      <c r="Q248" s="101"/>
      <c r="R248" s="15" t="str">
        <f t="shared" si="6"/>
        <v/>
      </c>
      <c r="S248" s="15" t="str">
        <f>IF(M248="","",IF(AND(M248&lt;&gt;'Tabelas auxiliares'!$B$128,M248&lt;&gt;'Tabelas auxiliares'!$B$129,M248&lt;&gt;'Tabelas auxiliares'!$C$128,M248&lt;&gt;'Tabelas auxiliares'!$C$129,M248&lt;&gt;'Tabelas auxiliares'!$D$128,M248&lt;&gt;'Tabelas auxiliares'!$D$129),"FOLHA DE PESSOAL",IF(R248='Tabelas auxiliares'!$A$129,"CUSTEIO",IF(R248='Tabelas auxiliares'!$A$128,"INVESTIMENTO","ERRO - VERIFICAR"))))</f>
        <v/>
      </c>
      <c r="T248" s="26" t="str">
        <f t="shared" si="7"/>
        <v/>
      </c>
      <c r="U248" s="32"/>
      <c r="V248" s="32"/>
      <c r="W248" s="32"/>
      <c r="X248" s="32"/>
    </row>
    <row r="249" spans="1:24" x14ac:dyDescent="0.25">
      <c r="A249" s="101"/>
      <c r="B249" s="101"/>
      <c r="C249" s="101"/>
      <c r="D249" s="101"/>
      <c r="E249" s="101"/>
      <c r="F249" s="101"/>
      <c r="G249" s="101"/>
      <c r="H249" s="101"/>
      <c r="I249" s="101"/>
      <c r="J249" s="101"/>
      <c r="K249" s="101"/>
      <c r="L249" s="101"/>
      <c r="M249" s="101"/>
      <c r="N249" s="101"/>
      <c r="O249" s="101"/>
      <c r="P249" s="101"/>
      <c r="Q249" s="101"/>
      <c r="R249" s="15" t="str">
        <f t="shared" si="6"/>
        <v/>
      </c>
      <c r="S249" s="15" t="str">
        <f>IF(M249="","",IF(AND(M249&lt;&gt;'Tabelas auxiliares'!$B$128,M249&lt;&gt;'Tabelas auxiliares'!$B$129,M249&lt;&gt;'Tabelas auxiliares'!$C$128,M249&lt;&gt;'Tabelas auxiliares'!$C$129,M249&lt;&gt;'Tabelas auxiliares'!$D$128,M249&lt;&gt;'Tabelas auxiliares'!$D$129),"FOLHA DE PESSOAL",IF(R249='Tabelas auxiliares'!$A$129,"CUSTEIO",IF(R249='Tabelas auxiliares'!$A$128,"INVESTIMENTO","ERRO - VERIFICAR"))))</f>
        <v/>
      </c>
      <c r="T249" s="26" t="str">
        <f t="shared" si="7"/>
        <v/>
      </c>
      <c r="U249" s="32"/>
      <c r="V249" s="32"/>
      <c r="W249" s="32"/>
      <c r="X249" s="32"/>
    </row>
    <row r="250" spans="1:24" x14ac:dyDescent="0.25">
      <c r="A250" s="101"/>
      <c r="B250" s="101"/>
      <c r="C250" s="101"/>
      <c r="D250" s="101"/>
      <c r="E250" s="101"/>
      <c r="F250" s="101"/>
      <c r="G250" s="101"/>
      <c r="H250" s="101"/>
      <c r="I250" s="101"/>
      <c r="J250" s="101"/>
      <c r="K250" s="101"/>
      <c r="L250" s="101"/>
      <c r="M250" s="101"/>
      <c r="N250" s="101"/>
      <c r="O250" s="101"/>
      <c r="P250" s="101"/>
      <c r="Q250" s="101"/>
      <c r="R250" s="15" t="str">
        <f t="shared" si="6"/>
        <v/>
      </c>
      <c r="S250" s="15" t="str">
        <f>IF(M250="","",IF(AND(M250&lt;&gt;'Tabelas auxiliares'!$B$128,M250&lt;&gt;'Tabelas auxiliares'!$B$129,M250&lt;&gt;'Tabelas auxiliares'!$C$128,M250&lt;&gt;'Tabelas auxiliares'!$C$129,M250&lt;&gt;'Tabelas auxiliares'!$D$128,M250&lt;&gt;'Tabelas auxiliares'!$D$129),"FOLHA DE PESSOAL",IF(R250='Tabelas auxiliares'!$A$129,"CUSTEIO",IF(R250='Tabelas auxiliares'!$A$128,"INVESTIMENTO","ERRO - VERIFICAR"))))</f>
        <v/>
      </c>
      <c r="T250" s="26" t="str">
        <f t="shared" si="7"/>
        <v/>
      </c>
      <c r="U250" s="32"/>
      <c r="V250" s="32"/>
      <c r="W250" s="32"/>
      <c r="X250" s="32"/>
    </row>
    <row r="251" spans="1:24" x14ac:dyDescent="0.25">
      <c r="A251" s="101"/>
      <c r="B251" s="101"/>
      <c r="C251" s="101"/>
      <c r="D251" s="101"/>
      <c r="E251" s="101"/>
      <c r="F251" s="101"/>
      <c r="G251" s="101"/>
      <c r="H251" s="101"/>
      <c r="I251" s="101"/>
      <c r="J251" s="101"/>
      <c r="K251" s="101"/>
      <c r="L251" s="101"/>
      <c r="M251" s="101"/>
      <c r="N251" s="101"/>
      <c r="O251" s="101"/>
      <c r="P251" s="101"/>
      <c r="Q251" s="101"/>
      <c r="R251" s="15" t="str">
        <f t="shared" si="6"/>
        <v/>
      </c>
      <c r="S251" s="15" t="str">
        <f>IF(M251="","",IF(AND(M251&lt;&gt;'Tabelas auxiliares'!$B$128,M251&lt;&gt;'Tabelas auxiliares'!$B$129,M251&lt;&gt;'Tabelas auxiliares'!$C$128,M251&lt;&gt;'Tabelas auxiliares'!$C$129,M251&lt;&gt;'Tabelas auxiliares'!$D$128,M251&lt;&gt;'Tabelas auxiliares'!$D$129),"FOLHA DE PESSOAL",IF(R251='Tabelas auxiliares'!$A$129,"CUSTEIO",IF(R251='Tabelas auxiliares'!$A$128,"INVESTIMENTO","ERRO - VERIFICAR"))))</f>
        <v/>
      </c>
      <c r="T251" s="26" t="str">
        <f t="shared" si="7"/>
        <v/>
      </c>
      <c r="U251" s="32"/>
      <c r="V251" s="32"/>
      <c r="W251" s="32"/>
      <c r="X251" s="32"/>
    </row>
    <row r="252" spans="1:24" x14ac:dyDescent="0.25">
      <c r="A252" s="101"/>
      <c r="B252" s="101"/>
      <c r="C252" s="101"/>
      <c r="D252" s="101"/>
      <c r="E252" s="101"/>
      <c r="F252" s="101"/>
      <c r="G252" s="101"/>
      <c r="H252" s="101"/>
      <c r="I252" s="101"/>
      <c r="J252" s="101"/>
      <c r="K252" s="101"/>
      <c r="L252" s="101"/>
      <c r="M252" s="101"/>
      <c r="N252" s="101"/>
      <c r="O252" s="101"/>
      <c r="P252" s="101"/>
      <c r="Q252" s="101"/>
      <c r="R252" s="15" t="str">
        <f t="shared" si="6"/>
        <v/>
      </c>
      <c r="S252" s="15" t="str">
        <f>IF(M252="","",IF(AND(M252&lt;&gt;'Tabelas auxiliares'!$B$128,M252&lt;&gt;'Tabelas auxiliares'!$B$129,M252&lt;&gt;'Tabelas auxiliares'!$C$128,M252&lt;&gt;'Tabelas auxiliares'!$C$129,M252&lt;&gt;'Tabelas auxiliares'!$D$128,M252&lt;&gt;'Tabelas auxiliares'!$D$129),"FOLHA DE PESSOAL",IF(R252='Tabelas auxiliares'!$A$129,"CUSTEIO",IF(R252='Tabelas auxiliares'!$A$128,"INVESTIMENTO","ERRO - VERIFICAR"))))</f>
        <v/>
      </c>
      <c r="T252" s="26" t="str">
        <f t="shared" si="7"/>
        <v/>
      </c>
      <c r="U252" s="32"/>
      <c r="V252" s="32"/>
      <c r="W252" s="32"/>
      <c r="X252" s="32"/>
    </row>
    <row r="253" spans="1:24" x14ac:dyDescent="0.25">
      <c r="A253" s="101"/>
      <c r="B253" s="101"/>
      <c r="C253" s="101"/>
      <c r="D253" s="101"/>
      <c r="E253" s="101"/>
      <c r="F253" s="101"/>
      <c r="G253" s="101"/>
      <c r="H253" s="101"/>
      <c r="I253" s="101"/>
      <c r="J253" s="101"/>
      <c r="K253" s="101"/>
      <c r="L253" s="101"/>
      <c r="M253" s="101"/>
      <c r="N253" s="101"/>
      <c r="O253" s="101"/>
      <c r="P253" s="101"/>
      <c r="Q253" s="101"/>
      <c r="R253" s="15" t="str">
        <f t="shared" si="6"/>
        <v/>
      </c>
      <c r="S253" s="15" t="str">
        <f>IF(M253="","",IF(AND(M253&lt;&gt;'Tabelas auxiliares'!$B$128,M253&lt;&gt;'Tabelas auxiliares'!$B$129,M253&lt;&gt;'Tabelas auxiliares'!$C$128,M253&lt;&gt;'Tabelas auxiliares'!$C$129,M253&lt;&gt;'Tabelas auxiliares'!$D$128,M253&lt;&gt;'Tabelas auxiliares'!$D$129),"FOLHA DE PESSOAL",IF(R253='Tabelas auxiliares'!$A$129,"CUSTEIO",IF(R253='Tabelas auxiliares'!$A$128,"INVESTIMENTO","ERRO - VERIFICAR"))))</f>
        <v/>
      </c>
      <c r="T253" s="26" t="str">
        <f t="shared" si="7"/>
        <v/>
      </c>
      <c r="U253" s="32"/>
      <c r="V253" s="32"/>
      <c r="W253" s="32"/>
      <c r="X253" s="32"/>
    </row>
    <row r="254" spans="1:24" x14ac:dyDescent="0.25">
      <c r="A254" s="101"/>
      <c r="B254" s="101"/>
      <c r="C254" s="101"/>
      <c r="D254" s="101"/>
      <c r="E254" s="101"/>
      <c r="F254" s="101"/>
      <c r="G254" s="101"/>
      <c r="H254" s="101"/>
      <c r="I254" s="101"/>
      <c r="J254" s="101"/>
      <c r="K254" s="101"/>
      <c r="L254" s="101"/>
      <c r="M254" s="101"/>
      <c r="N254" s="101"/>
      <c r="O254" s="101"/>
      <c r="P254" s="101"/>
      <c r="Q254" s="101"/>
      <c r="R254" s="15" t="str">
        <f t="shared" si="6"/>
        <v/>
      </c>
      <c r="S254" s="15" t="str">
        <f>IF(M254="","",IF(AND(M254&lt;&gt;'Tabelas auxiliares'!$B$128,M254&lt;&gt;'Tabelas auxiliares'!$B$129,M254&lt;&gt;'Tabelas auxiliares'!$C$128,M254&lt;&gt;'Tabelas auxiliares'!$C$129,M254&lt;&gt;'Tabelas auxiliares'!$D$128,M254&lt;&gt;'Tabelas auxiliares'!$D$129),"FOLHA DE PESSOAL",IF(R254='Tabelas auxiliares'!$A$129,"CUSTEIO",IF(R254='Tabelas auxiliares'!$A$128,"INVESTIMENTO","ERRO - VERIFICAR"))))</f>
        <v/>
      </c>
      <c r="T254" s="26" t="str">
        <f t="shared" si="7"/>
        <v/>
      </c>
      <c r="U254" s="32"/>
      <c r="V254" s="32"/>
      <c r="W254" s="32"/>
      <c r="X254" s="32"/>
    </row>
    <row r="255" spans="1:24" x14ac:dyDescent="0.25">
      <c r="A255" s="153"/>
      <c r="B255" s="154"/>
      <c r="C255" s="154"/>
      <c r="D255" s="154"/>
      <c r="E255" s="154"/>
      <c r="F255" s="154"/>
      <c r="G255" s="154"/>
      <c r="H255" s="154"/>
      <c r="I255" s="154"/>
      <c r="J255" s="154"/>
      <c r="K255" s="154"/>
      <c r="L255" s="154"/>
      <c r="M255" s="154"/>
      <c r="N255" s="154"/>
      <c r="O255" s="154"/>
      <c r="P255" s="154"/>
      <c r="Q255" s="154"/>
      <c r="R255" s="15" t="str">
        <f t="shared" si="6"/>
        <v/>
      </c>
      <c r="S255" s="15" t="str">
        <f>IF(M255="","",IF(AND(M255&lt;&gt;'Tabelas auxiliares'!$B$128,M255&lt;&gt;'Tabelas auxiliares'!$B$129,M255&lt;&gt;'Tabelas auxiliares'!$C$128,M255&lt;&gt;'Tabelas auxiliares'!$C$129,M255&lt;&gt;'Tabelas auxiliares'!$D$128,M255&lt;&gt;'Tabelas auxiliares'!$D$129),"FOLHA DE PESSOAL",IF(R255='Tabelas auxiliares'!$A$129,"CUSTEIO",IF(R255='Tabelas auxiliares'!$A$128,"INVESTIMENTO","ERRO - VERIFICAR"))))</f>
        <v/>
      </c>
      <c r="T255" s="26" t="str">
        <f t="shared" si="7"/>
        <v/>
      </c>
      <c r="U255" s="32"/>
      <c r="V255" s="32"/>
      <c r="W255" s="32"/>
    </row>
    <row r="256" spans="1:24" x14ac:dyDescent="0.25">
      <c r="A256" s="154"/>
      <c r="B256" s="154"/>
      <c r="C256" s="154"/>
      <c r="D256" s="154"/>
      <c r="E256" s="154"/>
      <c r="F256" s="154"/>
      <c r="G256" s="154"/>
      <c r="H256" s="154"/>
      <c r="I256" s="154"/>
      <c r="J256" s="154"/>
      <c r="K256" s="154"/>
      <c r="L256" s="154"/>
      <c r="M256" s="154"/>
      <c r="N256" s="154"/>
      <c r="O256" s="154"/>
      <c r="P256" s="154"/>
      <c r="Q256" s="154"/>
      <c r="R256" s="15" t="str">
        <f t="shared" si="6"/>
        <v/>
      </c>
      <c r="S256" s="15" t="str">
        <f>IF(M256="","",IF(AND(M256&lt;&gt;'Tabelas auxiliares'!$B$128,M256&lt;&gt;'Tabelas auxiliares'!$B$129,M256&lt;&gt;'Tabelas auxiliares'!$C$128,M256&lt;&gt;'Tabelas auxiliares'!$C$129,M256&lt;&gt;'Tabelas auxiliares'!$D$128,M256&lt;&gt;'Tabelas auxiliares'!$D$129),"FOLHA DE PESSOAL",IF(R256='Tabelas auxiliares'!$A$129,"CUSTEIO",IF(R256='Tabelas auxiliares'!$A$128,"INVESTIMENTO","ERRO - VERIFICAR"))))</f>
        <v/>
      </c>
      <c r="T256" s="26" t="str">
        <f t="shared" si="7"/>
        <v/>
      </c>
      <c r="U256" s="32"/>
      <c r="V256" s="32"/>
      <c r="W256" s="32"/>
    </row>
    <row r="257" spans="1:24" x14ac:dyDescent="0.25">
      <c r="A257" s="154"/>
      <c r="B257" s="154"/>
      <c r="C257" s="154"/>
      <c r="D257" s="154"/>
      <c r="E257" s="154"/>
      <c r="F257" s="154"/>
      <c r="G257" s="154"/>
      <c r="H257" s="154"/>
      <c r="I257" s="154"/>
      <c r="J257" s="154"/>
      <c r="K257" s="154"/>
      <c r="L257" s="154"/>
      <c r="M257" s="154"/>
      <c r="N257" s="154"/>
      <c r="O257" s="154"/>
      <c r="P257" s="154"/>
      <c r="Q257" s="154"/>
      <c r="R257" s="15" t="str">
        <f t="shared" si="6"/>
        <v/>
      </c>
      <c r="S257" s="15" t="str">
        <f>IF(M257="","",IF(AND(M257&lt;&gt;'Tabelas auxiliares'!$B$128,M257&lt;&gt;'Tabelas auxiliares'!$B$129,M257&lt;&gt;'Tabelas auxiliares'!$C$128,M257&lt;&gt;'Tabelas auxiliares'!$C$129,M257&lt;&gt;'Tabelas auxiliares'!$D$128,M257&lt;&gt;'Tabelas auxiliares'!$D$129),"FOLHA DE PESSOAL",IF(R257='Tabelas auxiliares'!$A$129,"CUSTEIO",IF(R257='Tabelas auxiliares'!$A$128,"INVESTIMENTO","ERRO - VERIFICAR"))))</f>
        <v/>
      </c>
      <c r="T257" s="26" t="str">
        <f t="shared" si="7"/>
        <v/>
      </c>
      <c r="U257" s="32"/>
      <c r="V257" s="32"/>
      <c r="W257" s="32"/>
    </row>
    <row r="258" spans="1:24" x14ac:dyDescent="0.25">
      <c r="A258" s="154"/>
      <c r="B258" s="154"/>
      <c r="C258" s="154"/>
      <c r="D258" s="154"/>
      <c r="E258" s="154"/>
      <c r="F258" s="154"/>
      <c r="G258" s="154"/>
      <c r="H258" s="154"/>
      <c r="I258" s="154"/>
      <c r="J258" s="154"/>
      <c r="K258" s="154"/>
      <c r="L258" s="154"/>
      <c r="M258" s="154"/>
      <c r="N258" s="154"/>
      <c r="O258" s="154"/>
      <c r="P258" s="154"/>
      <c r="Q258" s="154"/>
      <c r="R258" s="15" t="str">
        <f t="shared" si="6"/>
        <v/>
      </c>
      <c r="S258" s="15" t="str">
        <f>IF(M258="","",IF(AND(M258&lt;&gt;'Tabelas auxiliares'!$B$128,M258&lt;&gt;'Tabelas auxiliares'!$B$129,M258&lt;&gt;'Tabelas auxiliares'!$C$128,M258&lt;&gt;'Tabelas auxiliares'!$C$129,M258&lt;&gt;'Tabelas auxiliares'!$D$128,M258&lt;&gt;'Tabelas auxiliares'!$D$129),"FOLHA DE PESSOAL",IF(R258='Tabelas auxiliares'!$A$129,"CUSTEIO",IF(R258='Tabelas auxiliares'!$A$128,"INVESTIMENTO","ERRO - VERIFICAR"))))</f>
        <v/>
      </c>
      <c r="T258" s="26" t="str">
        <f t="shared" si="7"/>
        <v/>
      </c>
      <c r="U258" s="32"/>
      <c r="V258" s="32"/>
      <c r="W258" s="32"/>
    </row>
    <row r="259" spans="1:24" x14ac:dyDescent="0.25">
      <c r="A259" s="154"/>
      <c r="B259" s="154"/>
      <c r="C259" s="154"/>
      <c r="D259" s="154"/>
      <c r="E259" s="154"/>
      <c r="F259" s="154"/>
      <c r="G259" s="154"/>
      <c r="H259" s="154"/>
      <c r="I259" s="154"/>
      <c r="J259" s="154"/>
      <c r="K259" s="154"/>
      <c r="L259" s="154"/>
      <c r="M259" s="154"/>
      <c r="N259" s="154"/>
      <c r="O259" s="154"/>
      <c r="P259" s="154"/>
      <c r="Q259" s="154"/>
      <c r="R259" s="15" t="str">
        <f t="shared" si="6"/>
        <v/>
      </c>
      <c r="S259" s="15" t="str">
        <f>IF(M259="","",IF(AND(M259&lt;&gt;'Tabelas auxiliares'!$B$128,M259&lt;&gt;'Tabelas auxiliares'!$B$129,M259&lt;&gt;'Tabelas auxiliares'!$C$128,M259&lt;&gt;'Tabelas auxiliares'!$C$129,M259&lt;&gt;'Tabelas auxiliares'!$D$128,M259&lt;&gt;'Tabelas auxiliares'!$D$129),"FOLHA DE PESSOAL",IF(R259='Tabelas auxiliares'!$A$129,"CUSTEIO",IF(R259='Tabelas auxiliares'!$A$128,"INVESTIMENTO","ERRO - VERIFICAR"))))</f>
        <v/>
      </c>
      <c r="T259" s="26" t="str">
        <f t="shared" si="7"/>
        <v/>
      </c>
      <c r="U259" s="32"/>
      <c r="V259" s="32"/>
      <c r="W259" s="32"/>
    </row>
    <row r="260" spans="1:24" x14ac:dyDescent="0.25">
      <c r="A260" s="154"/>
      <c r="B260" s="154"/>
      <c r="C260" s="154"/>
      <c r="D260" s="154"/>
      <c r="E260" s="154"/>
      <c r="F260" s="154"/>
      <c r="G260" s="154"/>
      <c r="H260" s="154"/>
      <c r="I260" s="154"/>
      <c r="J260" s="154"/>
      <c r="K260" s="154"/>
      <c r="L260" s="154"/>
      <c r="M260" s="154"/>
      <c r="N260" s="154"/>
      <c r="O260" s="154"/>
      <c r="P260" s="154"/>
      <c r="Q260" s="154"/>
      <c r="R260" s="15" t="str">
        <f t="shared" ref="R260:R323" si="8">LEFT(O260,1)</f>
        <v/>
      </c>
      <c r="S260" s="15" t="str">
        <f>IF(M260="","",IF(AND(M260&lt;&gt;'Tabelas auxiliares'!$B$128,M260&lt;&gt;'Tabelas auxiliares'!$B$129,M260&lt;&gt;'Tabelas auxiliares'!$C$128,M260&lt;&gt;'Tabelas auxiliares'!$C$129,M260&lt;&gt;'Tabelas auxiliares'!$D$128,M260&lt;&gt;'Tabelas auxiliares'!$D$129),"FOLHA DE PESSOAL",IF(R260='Tabelas auxiliares'!$A$129,"CUSTEIO",IF(R260='Tabelas auxiliares'!$A$128,"INVESTIMENTO","ERRO - VERIFICAR"))))</f>
        <v/>
      </c>
      <c r="T260" s="26" t="str">
        <f t="shared" ref="T260:T323" si="9">IF(SUM(U260:X260)=0,"",SUM(U260:X260))</f>
        <v/>
      </c>
      <c r="U260" s="32"/>
      <c r="V260" s="32"/>
      <c r="W260" s="32"/>
    </row>
    <row r="261" spans="1:24" x14ac:dyDescent="0.25">
      <c r="A261" s="154"/>
      <c r="B261" s="154"/>
      <c r="C261" s="154"/>
      <c r="D261" s="154"/>
      <c r="E261" s="154"/>
      <c r="F261" s="154"/>
      <c r="G261" s="154"/>
      <c r="H261" s="154"/>
      <c r="I261" s="154"/>
      <c r="J261" s="154"/>
      <c r="K261" s="154"/>
      <c r="L261" s="154"/>
      <c r="M261" s="154"/>
      <c r="N261" s="154"/>
      <c r="O261" s="154"/>
      <c r="P261" s="154"/>
      <c r="Q261" s="154"/>
      <c r="R261" s="15" t="str">
        <f t="shared" si="8"/>
        <v/>
      </c>
      <c r="S261" s="15" t="str">
        <f>IF(M261="","",IF(AND(M261&lt;&gt;'Tabelas auxiliares'!$B$128,M261&lt;&gt;'Tabelas auxiliares'!$B$129,M261&lt;&gt;'Tabelas auxiliares'!$C$128,M261&lt;&gt;'Tabelas auxiliares'!$C$129,M261&lt;&gt;'Tabelas auxiliares'!$D$128,M261&lt;&gt;'Tabelas auxiliares'!$D$129),"FOLHA DE PESSOAL",IF(R261='Tabelas auxiliares'!$A$129,"CUSTEIO",IF(R261='Tabelas auxiliares'!$A$128,"INVESTIMENTO","ERRO - VERIFICAR"))))</f>
        <v/>
      </c>
      <c r="T261" s="26" t="str">
        <f t="shared" si="9"/>
        <v/>
      </c>
      <c r="U261" s="32"/>
      <c r="V261" s="32"/>
      <c r="W261" s="32"/>
    </row>
    <row r="262" spans="1:24" x14ac:dyDescent="0.25">
      <c r="A262" s="154"/>
      <c r="B262" s="154"/>
      <c r="C262" s="154"/>
      <c r="D262" s="154"/>
      <c r="E262" s="154"/>
      <c r="F262" s="154"/>
      <c r="G262" s="154"/>
      <c r="H262" s="154"/>
      <c r="I262" s="154"/>
      <c r="J262" s="154"/>
      <c r="K262" s="154"/>
      <c r="L262" s="154"/>
      <c r="M262" s="154"/>
      <c r="N262" s="154"/>
      <c r="O262" s="154"/>
      <c r="P262" s="154"/>
      <c r="Q262" s="154"/>
      <c r="R262" s="15" t="str">
        <f t="shared" si="8"/>
        <v/>
      </c>
      <c r="S262" s="15" t="str">
        <f>IF(M262="","",IF(AND(M262&lt;&gt;'Tabelas auxiliares'!$B$128,M262&lt;&gt;'Tabelas auxiliares'!$B$129,M262&lt;&gt;'Tabelas auxiliares'!$C$128,M262&lt;&gt;'Tabelas auxiliares'!$C$129,M262&lt;&gt;'Tabelas auxiliares'!$D$128,M262&lt;&gt;'Tabelas auxiliares'!$D$129),"FOLHA DE PESSOAL",IF(R262='Tabelas auxiliares'!$A$129,"CUSTEIO",IF(R262='Tabelas auxiliares'!$A$128,"INVESTIMENTO","ERRO - VERIFICAR"))))</f>
        <v/>
      </c>
      <c r="T262" s="26" t="str">
        <f t="shared" si="9"/>
        <v/>
      </c>
      <c r="U262" s="32"/>
      <c r="V262" s="32"/>
      <c r="W262" s="32"/>
    </row>
    <row r="263" spans="1:24" x14ac:dyDescent="0.25">
      <c r="A263" s="154"/>
      <c r="B263" s="154"/>
      <c r="C263" s="154"/>
      <c r="D263" s="154"/>
      <c r="E263" s="154"/>
      <c r="F263" s="154"/>
      <c r="G263" s="154"/>
      <c r="H263" s="154"/>
      <c r="I263" s="154"/>
      <c r="J263" s="154"/>
      <c r="K263" s="154"/>
      <c r="L263" s="154"/>
      <c r="M263" s="154"/>
      <c r="N263" s="154"/>
      <c r="O263" s="154"/>
      <c r="P263" s="154"/>
      <c r="Q263" s="154"/>
      <c r="R263" s="15" t="str">
        <f t="shared" si="8"/>
        <v/>
      </c>
      <c r="S263" s="15" t="str">
        <f>IF(M263="","",IF(AND(M263&lt;&gt;'Tabelas auxiliares'!$B$128,M263&lt;&gt;'Tabelas auxiliares'!$B$129,M263&lt;&gt;'Tabelas auxiliares'!$C$128,M263&lt;&gt;'Tabelas auxiliares'!$C$129,M263&lt;&gt;'Tabelas auxiliares'!$D$128,M263&lt;&gt;'Tabelas auxiliares'!$D$129),"FOLHA DE PESSOAL",IF(R263='Tabelas auxiliares'!$A$129,"CUSTEIO",IF(R263='Tabelas auxiliares'!$A$128,"INVESTIMENTO","ERRO - VERIFICAR"))))</f>
        <v/>
      </c>
      <c r="T263" s="26" t="str">
        <f t="shared" si="9"/>
        <v/>
      </c>
      <c r="U263" s="32"/>
      <c r="V263" s="32"/>
      <c r="W263" s="32"/>
    </row>
    <row r="264" spans="1:24" x14ac:dyDescent="0.25">
      <c r="A264" s="154"/>
      <c r="B264" s="154"/>
      <c r="C264" s="154"/>
      <c r="D264" s="154"/>
      <c r="E264" s="154"/>
      <c r="F264" s="154"/>
      <c r="G264" s="154"/>
      <c r="H264" s="154"/>
      <c r="I264" s="154"/>
      <c r="J264" s="154"/>
      <c r="K264" s="154"/>
      <c r="L264" s="154"/>
      <c r="M264" s="154"/>
      <c r="N264" s="154"/>
      <c r="O264" s="154"/>
      <c r="P264" s="154"/>
      <c r="Q264" s="154"/>
      <c r="R264" s="15" t="str">
        <f t="shared" si="8"/>
        <v/>
      </c>
      <c r="S264" s="15" t="str">
        <f>IF(M264="","",IF(AND(M264&lt;&gt;'Tabelas auxiliares'!$B$128,M264&lt;&gt;'Tabelas auxiliares'!$B$129,M264&lt;&gt;'Tabelas auxiliares'!$C$128,M264&lt;&gt;'Tabelas auxiliares'!$C$129,M264&lt;&gt;'Tabelas auxiliares'!$D$128,M264&lt;&gt;'Tabelas auxiliares'!$D$129),"FOLHA DE PESSOAL",IF(R264='Tabelas auxiliares'!$A$129,"CUSTEIO",IF(R264='Tabelas auxiliares'!$A$128,"INVESTIMENTO","ERRO - VERIFICAR"))))</f>
        <v/>
      </c>
      <c r="T264" s="26" t="str">
        <f t="shared" si="9"/>
        <v/>
      </c>
      <c r="U264" s="32"/>
      <c r="V264" s="32"/>
      <c r="W264" s="32"/>
    </row>
    <row r="265" spans="1:24" x14ac:dyDescent="0.25">
      <c r="A265" s="154"/>
      <c r="B265" s="154"/>
      <c r="C265" s="154"/>
      <c r="D265" s="154"/>
      <c r="E265" s="154"/>
      <c r="F265" s="154"/>
      <c r="G265" s="154"/>
      <c r="H265" s="154"/>
      <c r="I265" s="154"/>
      <c r="J265" s="154"/>
      <c r="K265" s="154"/>
      <c r="L265" s="154"/>
      <c r="M265" s="154"/>
      <c r="N265" s="154"/>
      <c r="O265" s="154"/>
      <c r="P265" s="154"/>
      <c r="Q265" s="154"/>
      <c r="R265" s="15" t="str">
        <f t="shared" si="8"/>
        <v/>
      </c>
      <c r="S265" s="15" t="str">
        <f>IF(M265="","",IF(AND(M265&lt;&gt;'Tabelas auxiliares'!$B$128,M265&lt;&gt;'Tabelas auxiliares'!$B$129,M265&lt;&gt;'Tabelas auxiliares'!$C$128,M265&lt;&gt;'Tabelas auxiliares'!$C$129,M265&lt;&gt;'Tabelas auxiliares'!$D$128,M265&lt;&gt;'Tabelas auxiliares'!$D$129),"FOLHA DE PESSOAL",IF(R265='Tabelas auxiliares'!$A$129,"CUSTEIO",IF(R265='Tabelas auxiliares'!$A$128,"INVESTIMENTO","ERRO - VERIFICAR"))))</f>
        <v/>
      </c>
      <c r="T265" s="26" t="str">
        <f t="shared" si="9"/>
        <v/>
      </c>
      <c r="U265" s="32"/>
      <c r="V265" s="32"/>
      <c r="W265" s="32"/>
    </row>
    <row r="266" spans="1:24" x14ac:dyDescent="0.25">
      <c r="A266" s="154"/>
      <c r="B266" s="154"/>
      <c r="C266" s="154"/>
      <c r="D266" s="154"/>
      <c r="E266" s="154"/>
      <c r="F266" s="154"/>
      <c r="G266" s="154"/>
      <c r="H266" s="154"/>
      <c r="I266" s="154"/>
      <c r="J266" s="154"/>
      <c r="K266" s="154"/>
      <c r="L266" s="154"/>
      <c r="M266" s="154"/>
      <c r="N266" s="154"/>
      <c r="O266" s="154"/>
      <c r="P266" s="154"/>
      <c r="Q266" s="154"/>
      <c r="R266" s="15" t="str">
        <f t="shared" si="8"/>
        <v/>
      </c>
      <c r="S266" s="15" t="str">
        <f>IF(M266="","",IF(AND(M266&lt;&gt;'Tabelas auxiliares'!$B$128,M266&lt;&gt;'Tabelas auxiliares'!$B$129,M266&lt;&gt;'Tabelas auxiliares'!$C$128,M266&lt;&gt;'Tabelas auxiliares'!$C$129,M266&lt;&gt;'Tabelas auxiliares'!$D$128,M266&lt;&gt;'Tabelas auxiliares'!$D$129),"FOLHA DE PESSOAL",IF(R266='Tabelas auxiliares'!$A$129,"CUSTEIO",IF(R266='Tabelas auxiliares'!$A$128,"INVESTIMENTO","ERRO - VERIFICAR"))))</f>
        <v/>
      </c>
      <c r="T266" s="26" t="str">
        <f t="shared" si="9"/>
        <v/>
      </c>
      <c r="U266" s="32"/>
      <c r="V266" s="32"/>
      <c r="W266" s="32"/>
    </row>
    <row r="267" spans="1:24" x14ac:dyDescent="0.25">
      <c r="A267" s="154"/>
      <c r="B267" s="154"/>
      <c r="C267" s="154"/>
      <c r="D267" s="154"/>
      <c r="E267" s="154"/>
      <c r="F267" s="154"/>
      <c r="G267" s="154"/>
      <c r="H267" s="154"/>
      <c r="I267" s="154"/>
      <c r="J267" s="154"/>
      <c r="K267" s="154"/>
      <c r="L267" s="154"/>
      <c r="M267" s="154"/>
      <c r="N267" s="154"/>
      <c r="O267" s="154"/>
      <c r="P267" s="154"/>
      <c r="Q267" s="154"/>
      <c r="R267" s="15" t="str">
        <f t="shared" si="8"/>
        <v/>
      </c>
      <c r="S267" s="15" t="str">
        <f>IF(M267="","",IF(AND(M267&lt;&gt;'Tabelas auxiliares'!$B$128,M267&lt;&gt;'Tabelas auxiliares'!$B$129,M267&lt;&gt;'Tabelas auxiliares'!$C$128,M267&lt;&gt;'Tabelas auxiliares'!$C$129,M267&lt;&gt;'Tabelas auxiliares'!$D$128,M267&lt;&gt;'Tabelas auxiliares'!$D$129),"FOLHA DE PESSOAL",IF(R267='Tabelas auxiliares'!$A$129,"CUSTEIO",IF(R267='Tabelas auxiliares'!$A$128,"INVESTIMENTO","ERRO - VERIFICAR"))))</f>
        <v/>
      </c>
      <c r="T267" s="26" t="str">
        <f t="shared" si="9"/>
        <v/>
      </c>
      <c r="U267" s="32"/>
      <c r="V267" s="32"/>
      <c r="W267" s="32"/>
    </row>
    <row r="268" spans="1:24" x14ac:dyDescent="0.25">
      <c r="A268" s="154"/>
      <c r="B268" s="154"/>
      <c r="C268" s="154"/>
      <c r="D268" s="154"/>
      <c r="E268" s="154"/>
      <c r="F268" s="154"/>
      <c r="G268" s="154"/>
      <c r="H268" s="154"/>
      <c r="I268" s="154"/>
      <c r="J268" s="154"/>
      <c r="K268" s="154"/>
      <c r="L268" s="154"/>
      <c r="M268" s="154"/>
      <c r="N268" s="154"/>
      <c r="O268" s="154"/>
      <c r="P268" s="154"/>
      <c r="Q268" s="154"/>
      <c r="R268" s="15" t="str">
        <f t="shared" si="8"/>
        <v/>
      </c>
      <c r="S268" s="15" t="str">
        <f>IF(M268="","",IF(AND(M268&lt;&gt;'Tabelas auxiliares'!$B$128,M268&lt;&gt;'Tabelas auxiliares'!$B$129,M268&lt;&gt;'Tabelas auxiliares'!$C$128,M268&lt;&gt;'Tabelas auxiliares'!$C$129,M268&lt;&gt;'Tabelas auxiliares'!$D$128,M268&lt;&gt;'Tabelas auxiliares'!$D$129),"FOLHA DE PESSOAL",IF(R268='Tabelas auxiliares'!$A$129,"CUSTEIO",IF(R268='Tabelas auxiliares'!$A$128,"INVESTIMENTO","ERRO - VERIFICAR"))))</f>
        <v/>
      </c>
      <c r="T268" s="26" t="str">
        <f t="shared" si="9"/>
        <v/>
      </c>
      <c r="U268" s="32"/>
      <c r="V268" s="32"/>
      <c r="W268" s="32"/>
      <c r="X268" s="32"/>
    </row>
    <row r="269" spans="1:24" x14ac:dyDescent="0.25">
      <c r="A269" s="101"/>
      <c r="B269" s="101"/>
      <c r="C269" s="101"/>
      <c r="D269" s="101"/>
      <c r="E269" s="101"/>
      <c r="F269" s="101"/>
      <c r="G269" s="101"/>
      <c r="H269" s="101"/>
      <c r="I269" s="101"/>
      <c r="J269" s="101"/>
      <c r="K269" s="101"/>
      <c r="L269" s="101"/>
      <c r="M269" s="101"/>
      <c r="N269" s="101"/>
      <c r="O269" s="101"/>
      <c r="P269" s="101"/>
      <c r="Q269" s="101"/>
      <c r="R269" s="15" t="str">
        <f t="shared" si="8"/>
        <v/>
      </c>
      <c r="S269" s="15" t="str">
        <f>IF(M269="","",IF(AND(M269&lt;&gt;'Tabelas auxiliares'!$B$128,M269&lt;&gt;'Tabelas auxiliares'!$B$129,M269&lt;&gt;'Tabelas auxiliares'!$C$128,M269&lt;&gt;'Tabelas auxiliares'!$C$129,M269&lt;&gt;'Tabelas auxiliares'!$D$128,M269&lt;&gt;'Tabelas auxiliares'!$D$129),"FOLHA DE PESSOAL",IF(R269='Tabelas auxiliares'!$A$129,"CUSTEIO",IF(R269='Tabelas auxiliares'!$A$128,"INVESTIMENTO","ERRO - VERIFICAR"))))</f>
        <v/>
      </c>
      <c r="T269" s="26" t="str">
        <f t="shared" si="9"/>
        <v/>
      </c>
      <c r="U269" s="32"/>
      <c r="V269" s="32"/>
      <c r="W269" s="32"/>
      <c r="X269" s="32"/>
    </row>
    <row r="270" spans="1:24" x14ac:dyDescent="0.25">
      <c r="A270" s="101"/>
      <c r="B270" s="101"/>
      <c r="C270" s="101"/>
      <c r="D270" s="101"/>
      <c r="E270" s="101"/>
      <c r="F270" s="101"/>
      <c r="G270" s="101"/>
      <c r="H270" s="101"/>
      <c r="I270" s="101"/>
      <c r="J270" s="101"/>
      <c r="K270" s="101"/>
      <c r="L270" s="101"/>
      <c r="M270" s="101"/>
      <c r="N270" s="101"/>
      <c r="O270" s="101"/>
      <c r="P270" s="101"/>
      <c r="Q270" s="101"/>
      <c r="R270" s="15" t="str">
        <f t="shared" si="8"/>
        <v/>
      </c>
      <c r="S270" s="15" t="str">
        <f>IF(M270="","",IF(AND(M270&lt;&gt;'Tabelas auxiliares'!$B$128,M270&lt;&gt;'Tabelas auxiliares'!$B$129,M270&lt;&gt;'Tabelas auxiliares'!$C$128,M270&lt;&gt;'Tabelas auxiliares'!$C$129,M270&lt;&gt;'Tabelas auxiliares'!$D$128,M270&lt;&gt;'Tabelas auxiliares'!$D$129),"FOLHA DE PESSOAL",IF(R270='Tabelas auxiliares'!$A$129,"CUSTEIO",IF(R270='Tabelas auxiliares'!$A$128,"INVESTIMENTO","ERRO - VERIFICAR"))))</f>
        <v/>
      </c>
      <c r="T270" s="26" t="str">
        <f t="shared" si="9"/>
        <v/>
      </c>
      <c r="U270" s="32"/>
      <c r="V270" s="32"/>
      <c r="W270" s="32"/>
      <c r="X270" s="32"/>
    </row>
    <row r="271" spans="1:24" x14ac:dyDescent="0.25">
      <c r="A271" s="101"/>
      <c r="B271" s="101"/>
      <c r="C271" s="101"/>
      <c r="D271" s="101"/>
      <c r="E271" s="101"/>
      <c r="F271" s="101"/>
      <c r="G271" s="101"/>
      <c r="H271" s="101"/>
      <c r="I271" s="101"/>
      <c r="J271" s="101"/>
      <c r="K271" s="101"/>
      <c r="L271" s="101"/>
      <c r="M271" s="101"/>
      <c r="N271" s="101"/>
      <c r="O271" s="101"/>
      <c r="P271" s="101"/>
      <c r="Q271" s="101"/>
      <c r="R271" s="15" t="str">
        <f t="shared" si="8"/>
        <v/>
      </c>
      <c r="S271" s="15" t="str">
        <f>IF(M271="","",IF(AND(M271&lt;&gt;'Tabelas auxiliares'!$B$128,M271&lt;&gt;'Tabelas auxiliares'!$B$129,M271&lt;&gt;'Tabelas auxiliares'!$C$128,M271&lt;&gt;'Tabelas auxiliares'!$C$129,M271&lt;&gt;'Tabelas auxiliares'!$D$128,M271&lt;&gt;'Tabelas auxiliares'!$D$129),"FOLHA DE PESSOAL",IF(R271='Tabelas auxiliares'!$A$129,"CUSTEIO",IF(R271='Tabelas auxiliares'!$A$128,"INVESTIMENTO","ERRO - VERIFICAR"))))</f>
        <v/>
      </c>
      <c r="T271" s="26" t="str">
        <f t="shared" si="9"/>
        <v/>
      </c>
      <c r="U271" s="32"/>
      <c r="V271" s="32"/>
      <c r="W271" s="32"/>
      <c r="X271" s="32"/>
    </row>
    <row r="272" spans="1:24" x14ac:dyDescent="0.25">
      <c r="A272" s="101"/>
      <c r="B272" s="101"/>
      <c r="C272" s="101"/>
      <c r="D272" s="101"/>
      <c r="E272" s="101"/>
      <c r="F272" s="101"/>
      <c r="G272" s="101"/>
      <c r="H272" s="101"/>
      <c r="I272" s="101"/>
      <c r="J272" s="101"/>
      <c r="K272" s="101"/>
      <c r="L272" s="101"/>
      <c r="M272" s="101"/>
      <c r="N272" s="101"/>
      <c r="O272" s="101"/>
      <c r="P272" s="101"/>
      <c r="Q272" s="101"/>
      <c r="R272" s="15" t="str">
        <f t="shared" si="8"/>
        <v/>
      </c>
      <c r="S272" s="15" t="str">
        <f>IF(M272="","",IF(AND(M272&lt;&gt;'Tabelas auxiliares'!$B$128,M272&lt;&gt;'Tabelas auxiliares'!$B$129,M272&lt;&gt;'Tabelas auxiliares'!$C$128,M272&lt;&gt;'Tabelas auxiliares'!$C$129,M272&lt;&gt;'Tabelas auxiliares'!$D$128,M272&lt;&gt;'Tabelas auxiliares'!$D$129),"FOLHA DE PESSOAL",IF(R272='Tabelas auxiliares'!$A$129,"CUSTEIO",IF(R272='Tabelas auxiliares'!$A$128,"INVESTIMENTO","ERRO - VERIFICAR"))))</f>
        <v/>
      </c>
      <c r="T272" s="26" t="str">
        <f t="shared" si="9"/>
        <v/>
      </c>
      <c r="U272" s="32"/>
      <c r="V272" s="32"/>
      <c r="W272" s="32"/>
      <c r="X272" s="32"/>
    </row>
    <row r="273" spans="1:24" x14ac:dyDescent="0.25">
      <c r="A273" s="101"/>
      <c r="B273" s="101"/>
      <c r="C273" s="101"/>
      <c r="D273" s="101"/>
      <c r="E273" s="101"/>
      <c r="F273" s="101"/>
      <c r="G273" s="101"/>
      <c r="H273" s="101"/>
      <c r="I273" s="101"/>
      <c r="J273" s="101"/>
      <c r="K273" s="101"/>
      <c r="L273" s="101"/>
      <c r="M273" s="101"/>
      <c r="N273" s="101"/>
      <c r="O273" s="101"/>
      <c r="P273" s="101"/>
      <c r="Q273" s="101"/>
      <c r="R273" s="15" t="str">
        <f t="shared" si="8"/>
        <v/>
      </c>
      <c r="S273" s="15" t="str">
        <f>IF(M273="","",IF(AND(M273&lt;&gt;'Tabelas auxiliares'!$B$128,M273&lt;&gt;'Tabelas auxiliares'!$B$129,M273&lt;&gt;'Tabelas auxiliares'!$C$128,M273&lt;&gt;'Tabelas auxiliares'!$C$129,M273&lt;&gt;'Tabelas auxiliares'!$D$128,M273&lt;&gt;'Tabelas auxiliares'!$D$129),"FOLHA DE PESSOAL",IF(R273='Tabelas auxiliares'!$A$129,"CUSTEIO",IF(R273='Tabelas auxiliares'!$A$128,"INVESTIMENTO","ERRO - VERIFICAR"))))</f>
        <v/>
      </c>
      <c r="T273" s="26" t="str">
        <f t="shared" si="9"/>
        <v/>
      </c>
      <c r="U273" s="32"/>
      <c r="V273" s="32"/>
      <c r="W273" s="32"/>
      <c r="X273" s="32"/>
    </row>
    <row r="274" spans="1:24" x14ac:dyDescent="0.25">
      <c r="R274" s="15" t="str">
        <f t="shared" si="8"/>
        <v/>
      </c>
      <c r="S274" s="15" t="str">
        <f>IF(M274="","",IF(AND(M274&lt;&gt;'Tabelas auxiliares'!$B$128,M274&lt;&gt;'Tabelas auxiliares'!$B$129,M274&lt;&gt;'Tabelas auxiliares'!$C$128,M274&lt;&gt;'Tabelas auxiliares'!$C$129,M274&lt;&gt;'Tabelas auxiliares'!$D$128,M274&lt;&gt;'Tabelas auxiliares'!$D$129),"FOLHA DE PESSOAL",IF(R274='Tabelas auxiliares'!$A$129,"CUSTEIO",IF(R274='Tabelas auxiliares'!$A$128,"INVESTIMENTO","ERRO - VERIFICAR"))))</f>
        <v/>
      </c>
      <c r="T274" s="26" t="str">
        <f t="shared" si="9"/>
        <v/>
      </c>
      <c r="U274" s="32"/>
      <c r="V274" s="32"/>
      <c r="W274" s="32"/>
      <c r="X274" s="32"/>
    </row>
    <row r="275" spans="1:24" x14ac:dyDescent="0.25">
      <c r="R275" s="15" t="str">
        <f t="shared" si="8"/>
        <v/>
      </c>
      <c r="S275" s="15" t="str">
        <f>IF(M275="","",IF(AND(M275&lt;&gt;'Tabelas auxiliares'!$B$128,M275&lt;&gt;'Tabelas auxiliares'!$B$129,M275&lt;&gt;'Tabelas auxiliares'!$C$128,M275&lt;&gt;'Tabelas auxiliares'!$C$129,M275&lt;&gt;'Tabelas auxiliares'!$D$128,M275&lt;&gt;'Tabelas auxiliares'!$D$129),"FOLHA DE PESSOAL",IF(R275='Tabelas auxiliares'!$A$129,"CUSTEIO",IF(R275='Tabelas auxiliares'!$A$128,"INVESTIMENTO","ERRO - VERIFICAR"))))</f>
        <v/>
      </c>
      <c r="T275" s="26" t="str">
        <f t="shared" si="9"/>
        <v/>
      </c>
      <c r="U275" s="32"/>
      <c r="V275" s="32"/>
      <c r="W275" s="32"/>
      <c r="X275" s="32"/>
    </row>
    <row r="276" spans="1:24" x14ac:dyDescent="0.25">
      <c r="R276" s="15" t="str">
        <f t="shared" si="8"/>
        <v/>
      </c>
      <c r="S276" s="15" t="str">
        <f>IF(M276="","",IF(AND(M276&lt;&gt;'Tabelas auxiliares'!$B$128,M276&lt;&gt;'Tabelas auxiliares'!$B$129,M276&lt;&gt;'Tabelas auxiliares'!$C$128,M276&lt;&gt;'Tabelas auxiliares'!$C$129,M276&lt;&gt;'Tabelas auxiliares'!$D$128,M276&lt;&gt;'Tabelas auxiliares'!$D$129),"FOLHA DE PESSOAL",IF(R276='Tabelas auxiliares'!$A$129,"CUSTEIO",IF(R276='Tabelas auxiliares'!$A$128,"INVESTIMENTO","ERRO - VERIFICAR"))))</f>
        <v/>
      </c>
      <c r="T276" s="26" t="str">
        <f t="shared" si="9"/>
        <v/>
      </c>
      <c r="U276" s="32"/>
      <c r="V276" s="32"/>
      <c r="W276" s="32"/>
      <c r="X276" s="32"/>
    </row>
    <row r="277" spans="1:24" x14ac:dyDescent="0.25">
      <c r="R277" s="15" t="str">
        <f t="shared" si="8"/>
        <v/>
      </c>
      <c r="S277" s="15" t="str">
        <f>IF(M277="","",IF(AND(M277&lt;&gt;'Tabelas auxiliares'!$B$128,M277&lt;&gt;'Tabelas auxiliares'!$B$129,M277&lt;&gt;'Tabelas auxiliares'!$C$128,M277&lt;&gt;'Tabelas auxiliares'!$C$129,M277&lt;&gt;'Tabelas auxiliares'!$D$128,M277&lt;&gt;'Tabelas auxiliares'!$D$129),"FOLHA DE PESSOAL",IF(R277='Tabelas auxiliares'!$A$129,"CUSTEIO",IF(R277='Tabelas auxiliares'!$A$128,"INVESTIMENTO","ERRO - VERIFICAR"))))</f>
        <v/>
      </c>
      <c r="T277" s="26" t="str">
        <f t="shared" si="9"/>
        <v/>
      </c>
      <c r="U277" s="32"/>
      <c r="V277" s="32"/>
      <c r="W277" s="32"/>
      <c r="X277" s="32"/>
    </row>
    <row r="278" spans="1:24" x14ac:dyDescent="0.25">
      <c r="R278" s="15" t="str">
        <f t="shared" si="8"/>
        <v/>
      </c>
      <c r="S278" s="15" t="str">
        <f>IF(M278="","",IF(AND(M278&lt;&gt;'Tabelas auxiliares'!$B$128,M278&lt;&gt;'Tabelas auxiliares'!$B$129,M278&lt;&gt;'Tabelas auxiliares'!$C$128,M278&lt;&gt;'Tabelas auxiliares'!$C$129,M278&lt;&gt;'Tabelas auxiliares'!$D$128,M278&lt;&gt;'Tabelas auxiliares'!$D$129),"FOLHA DE PESSOAL",IF(R278='Tabelas auxiliares'!$A$129,"CUSTEIO",IF(R278='Tabelas auxiliares'!$A$128,"INVESTIMENTO","ERRO - VERIFICAR"))))</f>
        <v/>
      </c>
      <c r="T278" s="26" t="str">
        <f t="shared" si="9"/>
        <v/>
      </c>
      <c r="U278" s="32"/>
      <c r="V278" s="32"/>
      <c r="W278" s="32"/>
      <c r="X278" s="32"/>
    </row>
    <row r="279" spans="1:24" x14ac:dyDescent="0.25">
      <c r="R279" s="15" t="str">
        <f t="shared" si="8"/>
        <v/>
      </c>
      <c r="S279" s="15" t="str">
        <f>IF(M279="","",IF(AND(M279&lt;&gt;'Tabelas auxiliares'!$B$128,M279&lt;&gt;'Tabelas auxiliares'!$B$129,M279&lt;&gt;'Tabelas auxiliares'!$C$128,M279&lt;&gt;'Tabelas auxiliares'!$C$129,M279&lt;&gt;'Tabelas auxiliares'!$D$128,M279&lt;&gt;'Tabelas auxiliares'!$D$129),"FOLHA DE PESSOAL",IF(R279='Tabelas auxiliares'!$A$129,"CUSTEIO",IF(R279='Tabelas auxiliares'!$A$128,"INVESTIMENTO","ERRO - VERIFICAR"))))</f>
        <v/>
      </c>
      <c r="T279" s="26" t="str">
        <f t="shared" si="9"/>
        <v/>
      </c>
      <c r="U279" s="32"/>
      <c r="V279" s="32"/>
      <c r="W279" s="32"/>
      <c r="X279" s="32"/>
    </row>
    <row r="280" spans="1:24" x14ac:dyDescent="0.25">
      <c r="R280" s="15" t="str">
        <f t="shared" si="8"/>
        <v/>
      </c>
      <c r="S280" s="15" t="str">
        <f>IF(M280="","",IF(AND(M280&lt;&gt;'Tabelas auxiliares'!$B$128,M280&lt;&gt;'Tabelas auxiliares'!$B$129,M280&lt;&gt;'Tabelas auxiliares'!$C$128,M280&lt;&gt;'Tabelas auxiliares'!$C$129,M280&lt;&gt;'Tabelas auxiliares'!$D$128,M280&lt;&gt;'Tabelas auxiliares'!$D$129),"FOLHA DE PESSOAL",IF(R280='Tabelas auxiliares'!$A$129,"CUSTEIO",IF(R280='Tabelas auxiliares'!$A$128,"INVESTIMENTO","ERRO - VERIFICAR"))))</f>
        <v/>
      </c>
      <c r="T280" s="26" t="str">
        <f t="shared" si="9"/>
        <v/>
      </c>
      <c r="U280" s="32"/>
      <c r="V280" s="32"/>
      <c r="W280" s="32"/>
      <c r="X280" s="32"/>
    </row>
    <row r="281" spans="1:24" x14ac:dyDescent="0.25">
      <c r="R281" s="15" t="str">
        <f t="shared" si="8"/>
        <v/>
      </c>
      <c r="S281" s="15" t="str">
        <f>IF(M281="","",IF(AND(M281&lt;&gt;'Tabelas auxiliares'!$B$128,M281&lt;&gt;'Tabelas auxiliares'!$B$129,M281&lt;&gt;'Tabelas auxiliares'!$C$128,M281&lt;&gt;'Tabelas auxiliares'!$C$129,M281&lt;&gt;'Tabelas auxiliares'!$D$128,M281&lt;&gt;'Tabelas auxiliares'!$D$129),"FOLHA DE PESSOAL",IF(R281='Tabelas auxiliares'!$A$129,"CUSTEIO",IF(R281='Tabelas auxiliares'!$A$128,"INVESTIMENTO","ERRO - VERIFICAR"))))</f>
        <v/>
      </c>
      <c r="T281" s="26" t="str">
        <f t="shared" si="9"/>
        <v/>
      </c>
      <c r="U281" s="32"/>
      <c r="V281" s="32"/>
      <c r="W281" s="32"/>
      <c r="X281" s="32"/>
    </row>
    <row r="282" spans="1:24" x14ac:dyDescent="0.25">
      <c r="R282" s="15" t="str">
        <f t="shared" si="8"/>
        <v/>
      </c>
      <c r="S282" s="15" t="str">
        <f>IF(M282="","",IF(AND(M282&lt;&gt;'Tabelas auxiliares'!$B$128,M282&lt;&gt;'Tabelas auxiliares'!$B$129,M282&lt;&gt;'Tabelas auxiliares'!$C$128,M282&lt;&gt;'Tabelas auxiliares'!$C$129,M282&lt;&gt;'Tabelas auxiliares'!$D$128,M282&lt;&gt;'Tabelas auxiliares'!$D$129),"FOLHA DE PESSOAL",IF(R282='Tabelas auxiliares'!$A$129,"CUSTEIO",IF(R282='Tabelas auxiliares'!$A$128,"INVESTIMENTO","ERRO - VERIFICAR"))))</f>
        <v/>
      </c>
      <c r="T282" s="26" t="str">
        <f t="shared" si="9"/>
        <v/>
      </c>
      <c r="U282" s="32"/>
      <c r="V282" s="32"/>
      <c r="W282" s="32"/>
      <c r="X282" s="32"/>
    </row>
    <row r="283" spans="1:24" x14ac:dyDescent="0.25">
      <c r="R283" s="15" t="str">
        <f t="shared" si="8"/>
        <v/>
      </c>
      <c r="S283" s="15" t="str">
        <f>IF(M283="","",IF(AND(M283&lt;&gt;'Tabelas auxiliares'!$B$128,M283&lt;&gt;'Tabelas auxiliares'!$B$129,M283&lt;&gt;'Tabelas auxiliares'!$C$128,M283&lt;&gt;'Tabelas auxiliares'!$C$129,M283&lt;&gt;'Tabelas auxiliares'!$D$128,M283&lt;&gt;'Tabelas auxiliares'!$D$129),"FOLHA DE PESSOAL",IF(R283='Tabelas auxiliares'!$A$129,"CUSTEIO",IF(R283='Tabelas auxiliares'!$A$128,"INVESTIMENTO","ERRO - VERIFICAR"))))</f>
        <v/>
      </c>
      <c r="T283" s="26" t="str">
        <f t="shared" si="9"/>
        <v/>
      </c>
      <c r="U283" s="32"/>
      <c r="V283" s="32"/>
      <c r="W283" s="32"/>
      <c r="X283" s="32"/>
    </row>
    <row r="284" spans="1:24" x14ac:dyDescent="0.25">
      <c r="R284" s="15" t="str">
        <f t="shared" si="8"/>
        <v/>
      </c>
      <c r="S284" s="15" t="str">
        <f>IF(M284="","",IF(AND(M284&lt;&gt;'Tabelas auxiliares'!$B$128,M284&lt;&gt;'Tabelas auxiliares'!$B$129,M284&lt;&gt;'Tabelas auxiliares'!$C$128,M284&lt;&gt;'Tabelas auxiliares'!$C$129,M284&lt;&gt;'Tabelas auxiliares'!$D$128,M284&lt;&gt;'Tabelas auxiliares'!$D$129),"FOLHA DE PESSOAL",IF(R284='Tabelas auxiliares'!$A$129,"CUSTEIO",IF(R284='Tabelas auxiliares'!$A$128,"INVESTIMENTO","ERRO - VERIFICAR"))))</f>
        <v/>
      </c>
      <c r="T284" s="26" t="str">
        <f t="shared" si="9"/>
        <v/>
      </c>
      <c r="U284" s="32"/>
      <c r="V284" s="32"/>
      <c r="W284" s="32"/>
      <c r="X284" s="32"/>
    </row>
    <row r="285" spans="1:24" x14ac:dyDescent="0.25">
      <c r="R285" s="15" t="str">
        <f t="shared" si="8"/>
        <v/>
      </c>
      <c r="S285" s="15" t="str">
        <f>IF(M285="","",IF(AND(M285&lt;&gt;'Tabelas auxiliares'!$B$128,M285&lt;&gt;'Tabelas auxiliares'!$B$129,M285&lt;&gt;'Tabelas auxiliares'!$C$128,M285&lt;&gt;'Tabelas auxiliares'!$C$129,M285&lt;&gt;'Tabelas auxiliares'!$D$128,M285&lt;&gt;'Tabelas auxiliares'!$D$129),"FOLHA DE PESSOAL",IF(R285='Tabelas auxiliares'!$A$129,"CUSTEIO",IF(R285='Tabelas auxiliares'!$A$128,"INVESTIMENTO","ERRO - VERIFICAR"))))</f>
        <v/>
      </c>
      <c r="T285" s="26" t="str">
        <f t="shared" si="9"/>
        <v/>
      </c>
      <c r="U285" s="32"/>
      <c r="V285" s="32"/>
      <c r="W285" s="32"/>
      <c r="X285" s="32"/>
    </row>
    <row r="286" spans="1:24" x14ac:dyDescent="0.25">
      <c r="R286" s="15" t="str">
        <f t="shared" si="8"/>
        <v/>
      </c>
      <c r="S286" s="15" t="str">
        <f>IF(M286="","",IF(AND(M286&lt;&gt;'Tabelas auxiliares'!$B$128,M286&lt;&gt;'Tabelas auxiliares'!$B$129,M286&lt;&gt;'Tabelas auxiliares'!$C$128,M286&lt;&gt;'Tabelas auxiliares'!$C$129,M286&lt;&gt;'Tabelas auxiliares'!$D$128,M286&lt;&gt;'Tabelas auxiliares'!$D$129),"FOLHA DE PESSOAL",IF(R286='Tabelas auxiliares'!$A$129,"CUSTEIO",IF(R286='Tabelas auxiliares'!$A$128,"INVESTIMENTO","ERRO - VERIFICAR"))))</f>
        <v/>
      </c>
      <c r="T286" s="26" t="str">
        <f t="shared" si="9"/>
        <v/>
      </c>
      <c r="U286" s="32"/>
      <c r="V286" s="32"/>
      <c r="W286" s="32"/>
      <c r="X286" s="32"/>
    </row>
    <row r="287" spans="1:24" x14ac:dyDescent="0.25">
      <c r="R287" s="15" t="str">
        <f t="shared" si="8"/>
        <v/>
      </c>
      <c r="S287" s="15" t="str">
        <f>IF(M287="","",IF(AND(M287&lt;&gt;'Tabelas auxiliares'!$B$128,M287&lt;&gt;'Tabelas auxiliares'!$B$129,M287&lt;&gt;'Tabelas auxiliares'!$C$128,M287&lt;&gt;'Tabelas auxiliares'!$C$129,M287&lt;&gt;'Tabelas auxiliares'!$D$128,M287&lt;&gt;'Tabelas auxiliares'!$D$129),"FOLHA DE PESSOAL",IF(R287='Tabelas auxiliares'!$A$129,"CUSTEIO",IF(R287='Tabelas auxiliares'!$A$128,"INVESTIMENTO","ERRO - VERIFICAR"))))</f>
        <v/>
      </c>
      <c r="T287" s="26" t="str">
        <f t="shared" si="9"/>
        <v/>
      </c>
      <c r="U287" s="32"/>
      <c r="V287" s="32"/>
      <c r="W287" s="32"/>
      <c r="X287" s="32"/>
    </row>
    <row r="288" spans="1:24" x14ac:dyDescent="0.25">
      <c r="R288" s="15" t="str">
        <f t="shared" si="8"/>
        <v/>
      </c>
      <c r="S288" s="15" t="str">
        <f>IF(M288="","",IF(AND(M288&lt;&gt;'Tabelas auxiliares'!$B$128,M288&lt;&gt;'Tabelas auxiliares'!$B$129,M288&lt;&gt;'Tabelas auxiliares'!$C$128,M288&lt;&gt;'Tabelas auxiliares'!$C$129,M288&lt;&gt;'Tabelas auxiliares'!$D$128,M288&lt;&gt;'Tabelas auxiliares'!$D$129),"FOLHA DE PESSOAL",IF(R288='Tabelas auxiliares'!$A$129,"CUSTEIO",IF(R288='Tabelas auxiliares'!$A$128,"INVESTIMENTO","ERRO - VERIFICAR"))))</f>
        <v/>
      </c>
      <c r="T288" s="26" t="str">
        <f t="shared" si="9"/>
        <v/>
      </c>
      <c r="U288" s="32"/>
      <c r="V288" s="32"/>
      <c r="W288" s="32"/>
      <c r="X288" s="32"/>
    </row>
    <row r="289" spans="18:24" x14ac:dyDescent="0.25">
      <c r="R289" s="15" t="str">
        <f t="shared" si="8"/>
        <v/>
      </c>
      <c r="S289" s="15" t="str">
        <f>IF(M289="","",IF(AND(M289&lt;&gt;'Tabelas auxiliares'!$B$128,M289&lt;&gt;'Tabelas auxiliares'!$B$129,M289&lt;&gt;'Tabelas auxiliares'!$C$128,M289&lt;&gt;'Tabelas auxiliares'!$C$129,M289&lt;&gt;'Tabelas auxiliares'!$D$128,M289&lt;&gt;'Tabelas auxiliares'!$D$129),"FOLHA DE PESSOAL",IF(R289='Tabelas auxiliares'!$A$129,"CUSTEIO",IF(R289='Tabelas auxiliares'!$A$128,"INVESTIMENTO","ERRO - VERIFICAR"))))</f>
        <v/>
      </c>
      <c r="T289" s="26" t="str">
        <f t="shared" si="9"/>
        <v/>
      </c>
      <c r="U289" s="32"/>
      <c r="V289" s="32"/>
      <c r="W289" s="32"/>
      <c r="X289" s="32"/>
    </row>
    <row r="290" spans="18:24" x14ac:dyDescent="0.25">
      <c r="R290" s="15" t="str">
        <f t="shared" si="8"/>
        <v/>
      </c>
      <c r="S290" s="15" t="str">
        <f>IF(M290="","",IF(AND(M290&lt;&gt;'Tabelas auxiliares'!$B$128,M290&lt;&gt;'Tabelas auxiliares'!$B$129,M290&lt;&gt;'Tabelas auxiliares'!$C$128,M290&lt;&gt;'Tabelas auxiliares'!$C$129,M290&lt;&gt;'Tabelas auxiliares'!$D$128,M290&lt;&gt;'Tabelas auxiliares'!$D$129),"FOLHA DE PESSOAL",IF(R290='Tabelas auxiliares'!$A$129,"CUSTEIO",IF(R290='Tabelas auxiliares'!$A$128,"INVESTIMENTO","ERRO - VERIFICAR"))))</f>
        <v/>
      </c>
      <c r="T290" s="26" t="str">
        <f t="shared" si="9"/>
        <v/>
      </c>
      <c r="U290" s="32"/>
      <c r="V290" s="32"/>
      <c r="W290" s="32"/>
      <c r="X290" s="32"/>
    </row>
    <row r="291" spans="18:24" x14ac:dyDescent="0.25">
      <c r="R291" s="15" t="str">
        <f t="shared" si="8"/>
        <v/>
      </c>
      <c r="S291" s="15" t="str">
        <f>IF(M291="","",IF(AND(M291&lt;&gt;'Tabelas auxiliares'!$B$128,M291&lt;&gt;'Tabelas auxiliares'!$B$129,M291&lt;&gt;'Tabelas auxiliares'!$C$128,M291&lt;&gt;'Tabelas auxiliares'!$C$129,M291&lt;&gt;'Tabelas auxiliares'!$D$128,M291&lt;&gt;'Tabelas auxiliares'!$D$129),"FOLHA DE PESSOAL",IF(R291='Tabelas auxiliares'!$A$129,"CUSTEIO",IF(R291='Tabelas auxiliares'!$A$128,"INVESTIMENTO","ERRO - VERIFICAR"))))</f>
        <v/>
      </c>
      <c r="T291" s="26" t="str">
        <f t="shared" si="9"/>
        <v/>
      </c>
      <c r="U291" s="32"/>
      <c r="V291" s="32"/>
      <c r="W291" s="32"/>
      <c r="X291" s="32"/>
    </row>
    <row r="292" spans="18:24" x14ac:dyDescent="0.25">
      <c r="R292" s="15" t="str">
        <f t="shared" si="8"/>
        <v/>
      </c>
      <c r="S292" s="15" t="str">
        <f>IF(M292="","",IF(AND(M292&lt;&gt;'Tabelas auxiliares'!$B$128,M292&lt;&gt;'Tabelas auxiliares'!$B$129,M292&lt;&gt;'Tabelas auxiliares'!$C$128,M292&lt;&gt;'Tabelas auxiliares'!$C$129,M292&lt;&gt;'Tabelas auxiliares'!$D$128,M292&lt;&gt;'Tabelas auxiliares'!$D$129),"FOLHA DE PESSOAL",IF(R292='Tabelas auxiliares'!$A$129,"CUSTEIO",IF(R292='Tabelas auxiliares'!$A$128,"INVESTIMENTO","ERRO - VERIFICAR"))))</f>
        <v/>
      </c>
      <c r="T292" s="26" t="str">
        <f t="shared" si="9"/>
        <v/>
      </c>
      <c r="U292" s="32"/>
      <c r="V292" s="32"/>
      <c r="W292" s="32"/>
      <c r="X292" s="32"/>
    </row>
    <row r="293" spans="18:24" x14ac:dyDescent="0.25">
      <c r="R293" s="15" t="str">
        <f t="shared" si="8"/>
        <v/>
      </c>
      <c r="S293" s="15" t="str">
        <f>IF(M293="","",IF(AND(M293&lt;&gt;'Tabelas auxiliares'!$B$128,M293&lt;&gt;'Tabelas auxiliares'!$B$129,M293&lt;&gt;'Tabelas auxiliares'!$C$128,M293&lt;&gt;'Tabelas auxiliares'!$C$129,M293&lt;&gt;'Tabelas auxiliares'!$D$128,M293&lt;&gt;'Tabelas auxiliares'!$D$129),"FOLHA DE PESSOAL",IF(R293='Tabelas auxiliares'!$A$129,"CUSTEIO",IF(R293='Tabelas auxiliares'!$A$128,"INVESTIMENTO","ERRO - VERIFICAR"))))</f>
        <v/>
      </c>
      <c r="T293" s="26" t="str">
        <f t="shared" si="9"/>
        <v/>
      </c>
      <c r="U293" s="32"/>
      <c r="V293" s="32"/>
      <c r="W293" s="32"/>
      <c r="X293" s="32"/>
    </row>
    <row r="294" spans="18:24" x14ac:dyDescent="0.25">
      <c r="R294" s="15" t="str">
        <f t="shared" si="8"/>
        <v/>
      </c>
      <c r="S294" s="15" t="str">
        <f>IF(M294="","",IF(AND(M294&lt;&gt;'Tabelas auxiliares'!$B$128,M294&lt;&gt;'Tabelas auxiliares'!$B$129,M294&lt;&gt;'Tabelas auxiliares'!$C$128,M294&lt;&gt;'Tabelas auxiliares'!$C$129,M294&lt;&gt;'Tabelas auxiliares'!$D$128,M294&lt;&gt;'Tabelas auxiliares'!$D$129),"FOLHA DE PESSOAL",IF(R294='Tabelas auxiliares'!$A$129,"CUSTEIO",IF(R294='Tabelas auxiliares'!$A$128,"INVESTIMENTO","ERRO - VERIFICAR"))))</f>
        <v/>
      </c>
      <c r="T294" s="26" t="str">
        <f t="shared" si="9"/>
        <v/>
      </c>
      <c r="U294" s="32"/>
      <c r="V294" s="32"/>
      <c r="W294" s="32"/>
      <c r="X294" s="32"/>
    </row>
    <row r="295" spans="18:24" x14ac:dyDescent="0.25">
      <c r="R295" s="15" t="str">
        <f t="shared" si="8"/>
        <v/>
      </c>
      <c r="S295" s="15" t="str">
        <f>IF(M295="","",IF(AND(M295&lt;&gt;'Tabelas auxiliares'!$B$128,M295&lt;&gt;'Tabelas auxiliares'!$B$129,M295&lt;&gt;'Tabelas auxiliares'!$C$128,M295&lt;&gt;'Tabelas auxiliares'!$C$129,M295&lt;&gt;'Tabelas auxiliares'!$D$128,M295&lt;&gt;'Tabelas auxiliares'!$D$129),"FOLHA DE PESSOAL",IF(R295='Tabelas auxiliares'!$A$129,"CUSTEIO",IF(R295='Tabelas auxiliares'!$A$128,"INVESTIMENTO","ERRO - VERIFICAR"))))</f>
        <v/>
      </c>
      <c r="T295" s="26" t="str">
        <f t="shared" si="9"/>
        <v/>
      </c>
      <c r="U295" s="32"/>
      <c r="V295" s="32"/>
      <c r="W295" s="32"/>
      <c r="X295" s="32"/>
    </row>
    <row r="296" spans="18:24" x14ac:dyDescent="0.25">
      <c r="R296" s="15" t="str">
        <f t="shared" si="8"/>
        <v/>
      </c>
      <c r="S296" s="15" t="str">
        <f>IF(M296="","",IF(AND(M296&lt;&gt;'Tabelas auxiliares'!$B$128,M296&lt;&gt;'Tabelas auxiliares'!$B$129,M296&lt;&gt;'Tabelas auxiliares'!$C$128,M296&lt;&gt;'Tabelas auxiliares'!$C$129,M296&lt;&gt;'Tabelas auxiliares'!$D$128,M296&lt;&gt;'Tabelas auxiliares'!$D$129),"FOLHA DE PESSOAL",IF(R296='Tabelas auxiliares'!$A$129,"CUSTEIO",IF(R296='Tabelas auxiliares'!$A$128,"INVESTIMENTO","ERRO - VERIFICAR"))))</f>
        <v/>
      </c>
      <c r="T296" s="26" t="str">
        <f t="shared" si="9"/>
        <v/>
      </c>
      <c r="U296" s="32"/>
      <c r="V296" s="32"/>
      <c r="W296" s="32"/>
      <c r="X296" s="32"/>
    </row>
    <row r="297" spans="18:24" x14ac:dyDescent="0.25">
      <c r="R297" s="15" t="str">
        <f t="shared" si="8"/>
        <v/>
      </c>
      <c r="S297" s="15" t="str">
        <f>IF(M297="","",IF(AND(M297&lt;&gt;'Tabelas auxiliares'!$B$128,M297&lt;&gt;'Tabelas auxiliares'!$B$129,M297&lt;&gt;'Tabelas auxiliares'!$C$128,M297&lt;&gt;'Tabelas auxiliares'!$C$129,M297&lt;&gt;'Tabelas auxiliares'!$D$128,M297&lt;&gt;'Tabelas auxiliares'!$D$129),"FOLHA DE PESSOAL",IF(R297='Tabelas auxiliares'!$A$129,"CUSTEIO",IF(R297='Tabelas auxiliares'!$A$128,"INVESTIMENTO","ERRO - VERIFICAR"))))</f>
        <v/>
      </c>
      <c r="T297" s="26" t="str">
        <f t="shared" si="9"/>
        <v/>
      </c>
      <c r="U297" s="32"/>
      <c r="V297" s="32"/>
      <c r="W297" s="32"/>
      <c r="X297" s="32"/>
    </row>
    <row r="298" spans="18:24" x14ac:dyDescent="0.25">
      <c r="R298" s="15" t="str">
        <f t="shared" si="8"/>
        <v/>
      </c>
      <c r="S298" s="15" t="str">
        <f>IF(M298="","",IF(AND(M298&lt;&gt;'Tabelas auxiliares'!$B$128,M298&lt;&gt;'Tabelas auxiliares'!$B$129,M298&lt;&gt;'Tabelas auxiliares'!$C$128,M298&lt;&gt;'Tabelas auxiliares'!$C$129,M298&lt;&gt;'Tabelas auxiliares'!$D$128,M298&lt;&gt;'Tabelas auxiliares'!$D$129),"FOLHA DE PESSOAL",IF(R298='Tabelas auxiliares'!$A$129,"CUSTEIO",IF(R298='Tabelas auxiliares'!$A$128,"INVESTIMENTO","ERRO - VERIFICAR"))))</f>
        <v/>
      </c>
      <c r="T298" s="26" t="str">
        <f t="shared" si="9"/>
        <v/>
      </c>
      <c r="U298" s="32"/>
      <c r="V298" s="32"/>
      <c r="W298" s="32"/>
      <c r="X298" s="32"/>
    </row>
    <row r="299" spans="18:24" x14ac:dyDescent="0.25">
      <c r="R299" s="15" t="str">
        <f t="shared" si="8"/>
        <v/>
      </c>
      <c r="S299" s="15" t="str">
        <f>IF(M299="","",IF(AND(M299&lt;&gt;'Tabelas auxiliares'!$B$128,M299&lt;&gt;'Tabelas auxiliares'!$B$129,M299&lt;&gt;'Tabelas auxiliares'!$C$128,M299&lt;&gt;'Tabelas auxiliares'!$C$129,M299&lt;&gt;'Tabelas auxiliares'!$D$128,M299&lt;&gt;'Tabelas auxiliares'!$D$129),"FOLHA DE PESSOAL",IF(R299='Tabelas auxiliares'!$A$129,"CUSTEIO",IF(R299='Tabelas auxiliares'!$A$128,"INVESTIMENTO","ERRO - VERIFICAR"))))</f>
        <v/>
      </c>
      <c r="T299" s="26" t="str">
        <f t="shared" si="9"/>
        <v/>
      </c>
      <c r="U299" s="32"/>
      <c r="V299" s="32"/>
      <c r="W299" s="32"/>
      <c r="X299" s="32"/>
    </row>
    <row r="300" spans="18:24" x14ac:dyDescent="0.25">
      <c r="R300" s="15" t="str">
        <f t="shared" si="8"/>
        <v/>
      </c>
      <c r="S300" s="15" t="str">
        <f>IF(M300="","",IF(AND(M300&lt;&gt;'Tabelas auxiliares'!$B$128,M300&lt;&gt;'Tabelas auxiliares'!$B$129,M300&lt;&gt;'Tabelas auxiliares'!$C$128,M300&lt;&gt;'Tabelas auxiliares'!$C$129,M300&lt;&gt;'Tabelas auxiliares'!$D$128,M300&lt;&gt;'Tabelas auxiliares'!$D$129),"FOLHA DE PESSOAL",IF(R300='Tabelas auxiliares'!$A$129,"CUSTEIO",IF(R300='Tabelas auxiliares'!$A$128,"INVESTIMENTO","ERRO - VERIFICAR"))))</f>
        <v/>
      </c>
      <c r="T300" s="26" t="str">
        <f t="shared" si="9"/>
        <v/>
      </c>
      <c r="U300" s="32"/>
      <c r="V300" s="32"/>
      <c r="W300" s="32"/>
      <c r="X300" s="32"/>
    </row>
    <row r="301" spans="18:24" x14ac:dyDescent="0.25">
      <c r="R301" s="15" t="str">
        <f t="shared" si="8"/>
        <v/>
      </c>
      <c r="S301" s="15" t="str">
        <f>IF(M301="","",IF(AND(M301&lt;&gt;'Tabelas auxiliares'!$B$128,M301&lt;&gt;'Tabelas auxiliares'!$B$129,M301&lt;&gt;'Tabelas auxiliares'!$C$128,M301&lt;&gt;'Tabelas auxiliares'!$C$129,M301&lt;&gt;'Tabelas auxiliares'!$D$128,M301&lt;&gt;'Tabelas auxiliares'!$D$129),"FOLHA DE PESSOAL",IF(R301='Tabelas auxiliares'!$A$129,"CUSTEIO",IF(R301='Tabelas auxiliares'!$A$128,"INVESTIMENTO","ERRO - VERIFICAR"))))</f>
        <v/>
      </c>
      <c r="T301" s="26" t="str">
        <f t="shared" si="9"/>
        <v/>
      </c>
      <c r="U301" s="32"/>
      <c r="V301" s="32"/>
      <c r="W301" s="32"/>
      <c r="X301" s="32"/>
    </row>
    <row r="302" spans="18:24" x14ac:dyDescent="0.25">
      <c r="R302" s="15" t="str">
        <f t="shared" si="8"/>
        <v/>
      </c>
      <c r="S302" s="15" t="str">
        <f>IF(M302="","",IF(AND(M302&lt;&gt;'Tabelas auxiliares'!$B$128,M302&lt;&gt;'Tabelas auxiliares'!$B$129,M302&lt;&gt;'Tabelas auxiliares'!$C$128,M302&lt;&gt;'Tabelas auxiliares'!$C$129,M302&lt;&gt;'Tabelas auxiliares'!$D$128,M302&lt;&gt;'Tabelas auxiliares'!$D$129),"FOLHA DE PESSOAL",IF(R302='Tabelas auxiliares'!$A$129,"CUSTEIO",IF(R302='Tabelas auxiliares'!$A$128,"INVESTIMENTO","ERRO - VERIFICAR"))))</f>
        <v/>
      </c>
      <c r="T302" s="26" t="str">
        <f t="shared" si="9"/>
        <v/>
      </c>
      <c r="U302" s="32"/>
      <c r="V302" s="32"/>
      <c r="W302" s="32"/>
      <c r="X302" s="32"/>
    </row>
    <row r="303" spans="18:24" x14ac:dyDescent="0.25">
      <c r="R303" s="15" t="str">
        <f t="shared" si="8"/>
        <v/>
      </c>
      <c r="S303" s="15" t="str">
        <f>IF(M303="","",IF(AND(M303&lt;&gt;'Tabelas auxiliares'!$B$128,M303&lt;&gt;'Tabelas auxiliares'!$B$129,M303&lt;&gt;'Tabelas auxiliares'!$C$128,M303&lt;&gt;'Tabelas auxiliares'!$C$129,M303&lt;&gt;'Tabelas auxiliares'!$D$128,M303&lt;&gt;'Tabelas auxiliares'!$D$129),"FOLHA DE PESSOAL",IF(R303='Tabelas auxiliares'!$A$129,"CUSTEIO",IF(R303='Tabelas auxiliares'!$A$128,"INVESTIMENTO","ERRO - VERIFICAR"))))</f>
        <v/>
      </c>
      <c r="T303" s="26" t="str">
        <f t="shared" si="9"/>
        <v/>
      </c>
      <c r="U303" s="32"/>
      <c r="V303" s="32"/>
      <c r="W303" s="32"/>
      <c r="X303" s="32"/>
    </row>
    <row r="304" spans="18:24" x14ac:dyDescent="0.25">
      <c r="R304" s="15" t="str">
        <f t="shared" si="8"/>
        <v/>
      </c>
      <c r="S304" s="15" t="str">
        <f>IF(M304="","",IF(AND(M304&lt;&gt;'Tabelas auxiliares'!$B$128,M304&lt;&gt;'Tabelas auxiliares'!$B$129,M304&lt;&gt;'Tabelas auxiliares'!$C$128,M304&lt;&gt;'Tabelas auxiliares'!$C$129,M304&lt;&gt;'Tabelas auxiliares'!$D$128,M304&lt;&gt;'Tabelas auxiliares'!$D$129),"FOLHA DE PESSOAL",IF(R304='Tabelas auxiliares'!$A$129,"CUSTEIO",IF(R304='Tabelas auxiliares'!$A$128,"INVESTIMENTO","ERRO - VERIFICAR"))))</f>
        <v/>
      </c>
      <c r="T304" s="26" t="str">
        <f t="shared" si="9"/>
        <v/>
      </c>
      <c r="U304" s="32"/>
      <c r="V304" s="32"/>
      <c r="W304" s="32"/>
      <c r="X304" s="32"/>
    </row>
    <row r="305" spans="18:24" x14ac:dyDescent="0.25">
      <c r="R305" s="15" t="str">
        <f t="shared" si="8"/>
        <v/>
      </c>
      <c r="S305" s="15" t="str">
        <f>IF(M305="","",IF(AND(M305&lt;&gt;'Tabelas auxiliares'!$B$128,M305&lt;&gt;'Tabelas auxiliares'!$B$129,M305&lt;&gt;'Tabelas auxiliares'!$C$128,M305&lt;&gt;'Tabelas auxiliares'!$C$129,M305&lt;&gt;'Tabelas auxiliares'!$D$128,M305&lt;&gt;'Tabelas auxiliares'!$D$129),"FOLHA DE PESSOAL",IF(R305='Tabelas auxiliares'!$A$129,"CUSTEIO",IF(R305='Tabelas auxiliares'!$A$128,"INVESTIMENTO","ERRO - VERIFICAR"))))</f>
        <v/>
      </c>
      <c r="T305" s="26" t="str">
        <f t="shared" si="9"/>
        <v/>
      </c>
      <c r="U305" s="32"/>
      <c r="V305" s="32"/>
      <c r="W305" s="32"/>
      <c r="X305" s="32"/>
    </row>
    <row r="306" spans="18:24" x14ac:dyDescent="0.25">
      <c r="R306" s="15" t="str">
        <f t="shared" si="8"/>
        <v/>
      </c>
      <c r="S306" s="15" t="str">
        <f>IF(M306="","",IF(AND(M306&lt;&gt;'Tabelas auxiliares'!$B$128,M306&lt;&gt;'Tabelas auxiliares'!$B$129,M306&lt;&gt;'Tabelas auxiliares'!$C$128,M306&lt;&gt;'Tabelas auxiliares'!$C$129,M306&lt;&gt;'Tabelas auxiliares'!$D$128,M306&lt;&gt;'Tabelas auxiliares'!$D$129),"FOLHA DE PESSOAL",IF(R306='Tabelas auxiliares'!$A$129,"CUSTEIO",IF(R306='Tabelas auxiliares'!$A$128,"INVESTIMENTO","ERRO - VERIFICAR"))))</f>
        <v/>
      </c>
      <c r="T306" s="26" t="str">
        <f t="shared" si="9"/>
        <v/>
      </c>
      <c r="U306" s="32"/>
      <c r="V306" s="32"/>
      <c r="W306" s="32"/>
      <c r="X306" s="32"/>
    </row>
    <row r="307" spans="18:24" x14ac:dyDescent="0.25">
      <c r="R307" s="15" t="str">
        <f t="shared" si="8"/>
        <v/>
      </c>
      <c r="S307" s="15" t="str">
        <f>IF(M307="","",IF(AND(M307&lt;&gt;'Tabelas auxiliares'!$B$128,M307&lt;&gt;'Tabelas auxiliares'!$B$129,M307&lt;&gt;'Tabelas auxiliares'!$C$128,M307&lt;&gt;'Tabelas auxiliares'!$C$129,M307&lt;&gt;'Tabelas auxiliares'!$D$128,M307&lt;&gt;'Tabelas auxiliares'!$D$129),"FOLHA DE PESSOAL",IF(R307='Tabelas auxiliares'!$A$129,"CUSTEIO",IF(R307='Tabelas auxiliares'!$A$128,"INVESTIMENTO","ERRO - VERIFICAR"))))</f>
        <v/>
      </c>
      <c r="T307" s="26" t="str">
        <f t="shared" si="9"/>
        <v/>
      </c>
      <c r="U307" s="32"/>
      <c r="V307" s="32"/>
      <c r="W307" s="32"/>
      <c r="X307" s="32"/>
    </row>
    <row r="308" spans="18:24" x14ac:dyDescent="0.25">
      <c r="R308" s="15" t="str">
        <f t="shared" si="8"/>
        <v/>
      </c>
      <c r="S308" s="15" t="str">
        <f>IF(M308="","",IF(AND(M308&lt;&gt;'Tabelas auxiliares'!$B$128,M308&lt;&gt;'Tabelas auxiliares'!$B$129,M308&lt;&gt;'Tabelas auxiliares'!$C$128,M308&lt;&gt;'Tabelas auxiliares'!$C$129,M308&lt;&gt;'Tabelas auxiliares'!$D$128,M308&lt;&gt;'Tabelas auxiliares'!$D$129),"FOLHA DE PESSOAL",IF(R308='Tabelas auxiliares'!$A$129,"CUSTEIO",IF(R308='Tabelas auxiliares'!$A$128,"INVESTIMENTO","ERRO - VERIFICAR"))))</f>
        <v/>
      </c>
      <c r="T308" s="26" t="str">
        <f t="shared" si="9"/>
        <v/>
      </c>
      <c r="U308" s="32"/>
      <c r="V308" s="32"/>
      <c r="W308" s="32"/>
      <c r="X308" s="32"/>
    </row>
    <row r="309" spans="18:24" x14ac:dyDescent="0.25">
      <c r="R309" s="15" t="str">
        <f t="shared" si="8"/>
        <v/>
      </c>
      <c r="S309" s="15" t="str">
        <f>IF(M309="","",IF(AND(M309&lt;&gt;'Tabelas auxiliares'!$B$128,M309&lt;&gt;'Tabelas auxiliares'!$B$129,M309&lt;&gt;'Tabelas auxiliares'!$C$128,M309&lt;&gt;'Tabelas auxiliares'!$C$129,M309&lt;&gt;'Tabelas auxiliares'!$D$128,M309&lt;&gt;'Tabelas auxiliares'!$D$129),"FOLHA DE PESSOAL",IF(R309='Tabelas auxiliares'!$A$129,"CUSTEIO",IF(R309='Tabelas auxiliares'!$A$128,"INVESTIMENTO","ERRO - VERIFICAR"))))</f>
        <v/>
      </c>
      <c r="T309" s="26" t="str">
        <f t="shared" si="9"/>
        <v/>
      </c>
      <c r="U309" s="32"/>
      <c r="V309" s="32"/>
      <c r="W309" s="32"/>
      <c r="X309" s="32"/>
    </row>
    <row r="310" spans="18:24" x14ac:dyDescent="0.25">
      <c r="R310" s="15" t="str">
        <f t="shared" si="8"/>
        <v/>
      </c>
      <c r="S310" s="15" t="str">
        <f>IF(M310="","",IF(AND(M310&lt;&gt;'Tabelas auxiliares'!$B$128,M310&lt;&gt;'Tabelas auxiliares'!$B$129,M310&lt;&gt;'Tabelas auxiliares'!$C$128,M310&lt;&gt;'Tabelas auxiliares'!$C$129,M310&lt;&gt;'Tabelas auxiliares'!$D$128,M310&lt;&gt;'Tabelas auxiliares'!$D$129),"FOLHA DE PESSOAL",IF(R310='Tabelas auxiliares'!$A$129,"CUSTEIO",IF(R310='Tabelas auxiliares'!$A$128,"INVESTIMENTO","ERRO - VERIFICAR"))))</f>
        <v/>
      </c>
      <c r="T310" s="26" t="str">
        <f t="shared" si="9"/>
        <v/>
      </c>
      <c r="U310" s="32"/>
      <c r="V310" s="32"/>
      <c r="W310" s="32"/>
      <c r="X310" s="32"/>
    </row>
    <row r="311" spans="18:24" x14ac:dyDescent="0.25">
      <c r="R311" s="15" t="str">
        <f t="shared" si="8"/>
        <v/>
      </c>
      <c r="S311" s="15" t="str">
        <f>IF(M311="","",IF(AND(M311&lt;&gt;'Tabelas auxiliares'!$B$128,M311&lt;&gt;'Tabelas auxiliares'!$B$129,M311&lt;&gt;'Tabelas auxiliares'!$C$128,M311&lt;&gt;'Tabelas auxiliares'!$C$129,M311&lt;&gt;'Tabelas auxiliares'!$D$128,M311&lt;&gt;'Tabelas auxiliares'!$D$129),"FOLHA DE PESSOAL",IF(R311='Tabelas auxiliares'!$A$129,"CUSTEIO",IF(R311='Tabelas auxiliares'!$A$128,"INVESTIMENTO","ERRO - VERIFICAR"))))</f>
        <v/>
      </c>
      <c r="T311" s="26" t="str">
        <f t="shared" si="9"/>
        <v/>
      </c>
      <c r="U311" s="32"/>
      <c r="V311" s="32"/>
      <c r="W311" s="32"/>
      <c r="X311" s="32"/>
    </row>
    <row r="312" spans="18:24" x14ac:dyDescent="0.25">
      <c r="R312" s="15" t="str">
        <f t="shared" si="8"/>
        <v/>
      </c>
      <c r="S312" s="15" t="str">
        <f>IF(M312="","",IF(AND(M312&lt;&gt;'Tabelas auxiliares'!$B$128,M312&lt;&gt;'Tabelas auxiliares'!$B$129,M312&lt;&gt;'Tabelas auxiliares'!$C$128,M312&lt;&gt;'Tabelas auxiliares'!$C$129,M312&lt;&gt;'Tabelas auxiliares'!$D$128,M312&lt;&gt;'Tabelas auxiliares'!$D$129),"FOLHA DE PESSOAL",IF(R312='Tabelas auxiliares'!$A$129,"CUSTEIO",IF(R312='Tabelas auxiliares'!$A$128,"INVESTIMENTO","ERRO - VERIFICAR"))))</f>
        <v/>
      </c>
      <c r="T312" s="26" t="str">
        <f t="shared" si="9"/>
        <v/>
      </c>
      <c r="U312" s="32"/>
      <c r="V312" s="32"/>
      <c r="W312" s="32"/>
      <c r="X312" s="32"/>
    </row>
    <row r="313" spans="18:24" x14ac:dyDescent="0.25">
      <c r="R313" s="15" t="str">
        <f t="shared" si="8"/>
        <v/>
      </c>
      <c r="S313" s="15" t="str">
        <f>IF(M313="","",IF(AND(M313&lt;&gt;'Tabelas auxiliares'!$B$128,M313&lt;&gt;'Tabelas auxiliares'!$B$129,M313&lt;&gt;'Tabelas auxiliares'!$C$128,M313&lt;&gt;'Tabelas auxiliares'!$C$129,M313&lt;&gt;'Tabelas auxiliares'!$D$128,M313&lt;&gt;'Tabelas auxiliares'!$D$129),"FOLHA DE PESSOAL",IF(R313='Tabelas auxiliares'!$A$129,"CUSTEIO",IF(R313='Tabelas auxiliares'!$A$128,"INVESTIMENTO","ERRO - VERIFICAR"))))</f>
        <v/>
      </c>
      <c r="T313" s="26" t="str">
        <f t="shared" si="9"/>
        <v/>
      </c>
      <c r="U313" s="32"/>
      <c r="V313" s="32"/>
      <c r="W313" s="32"/>
      <c r="X313" s="32"/>
    </row>
    <row r="314" spans="18:24" x14ac:dyDescent="0.25">
      <c r="R314" s="15" t="str">
        <f t="shared" si="8"/>
        <v/>
      </c>
      <c r="S314" s="15" t="str">
        <f>IF(M314="","",IF(AND(M314&lt;&gt;'Tabelas auxiliares'!$B$128,M314&lt;&gt;'Tabelas auxiliares'!$B$129,M314&lt;&gt;'Tabelas auxiliares'!$C$128,M314&lt;&gt;'Tabelas auxiliares'!$C$129,M314&lt;&gt;'Tabelas auxiliares'!$D$128,M314&lt;&gt;'Tabelas auxiliares'!$D$129),"FOLHA DE PESSOAL",IF(R314='Tabelas auxiliares'!$A$129,"CUSTEIO",IF(R314='Tabelas auxiliares'!$A$128,"INVESTIMENTO","ERRO - VERIFICAR"))))</f>
        <v/>
      </c>
      <c r="T314" s="26" t="str">
        <f t="shared" si="9"/>
        <v/>
      </c>
      <c r="U314" s="32"/>
      <c r="V314" s="32"/>
      <c r="W314" s="32"/>
      <c r="X314" s="32"/>
    </row>
    <row r="315" spans="18:24" x14ac:dyDescent="0.25">
      <c r="R315" s="15" t="str">
        <f t="shared" si="8"/>
        <v/>
      </c>
      <c r="S315" s="15" t="str">
        <f>IF(M315="","",IF(AND(M315&lt;&gt;'Tabelas auxiliares'!$B$128,M315&lt;&gt;'Tabelas auxiliares'!$B$129,M315&lt;&gt;'Tabelas auxiliares'!$C$128,M315&lt;&gt;'Tabelas auxiliares'!$C$129,M315&lt;&gt;'Tabelas auxiliares'!$D$128,M315&lt;&gt;'Tabelas auxiliares'!$D$129),"FOLHA DE PESSOAL",IF(R315='Tabelas auxiliares'!$A$129,"CUSTEIO",IF(R315='Tabelas auxiliares'!$A$128,"INVESTIMENTO","ERRO - VERIFICAR"))))</f>
        <v/>
      </c>
      <c r="T315" s="26" t="str">
        <f t="shared" si="9"/>
        <v/>
      </c>
      <c r="U315" s="32"/>
      <c r="V315" s="32"/>
      <c r="W315" s="32"/>
      <c r="X315" s="32"/>
    </row>
    <row r="316" spans="18:24" x14ac:dyDescent="0.25">
      <c r="R316" s="15" t="str">
        <f t="shared" si="8"/>
        <v/>
      </c>
      <c r="S316" s="15" t="str">
        <f>IF(M316="","",IF(AND(M316&lt;&gt;'Tabelas auxiliares'!$B$128,M316&lt;&gt;'Tabelas auxiliares'!$B$129,M316&lt;&gt;'Tabelas auxiliares'!$C$128,M316&lt;&gt;'Tabelas auxiliares'!$C$129,M316&lt;&gt;'Tabelas auxiliares'!$D$128,M316&lt;&gt;'Tabelas auxiliares'!$D$129),"FOLHA DE PESSOAL",IF(R316='Tabelas auxiliares'!$A$129,"CUSTEIO",IF(R316='Tabelas auxiliares'!$A$128,"INVESTIMENTO","ERRO - VERIFICAR"))))</f>
        <v/>
      </c>
      <c r="T316" s="26" t="str">
        <f t="shared" si="9"/>
        <v/>
      </c>
      <c r="U316" s="32"/>
      <c r="V316" s="32"/>
      <c r="W316" s="32"/>
      <c r="X316" s="32"/>
    </row>
    <row r="317" spans="18:24" x14ac:dyDescent="0.25">
      <c r="R317" s="15" t="str">
        <f t="shared" si="8"/>
        <v/>
      </c>
      <c r="S317" s="15" t="str">
        <f>IF(M317="","",IF(AND(M317&lt;&gt;'Tabelas auxiliares'!$B$128,M317&lt;&gt;'Tabelas auxiliares'!$B$129,M317&lt;&gt;'Tabelas auxiliares'!$C$128,M317&lt;&gt;'Tabelas auxiliares'!$C$129,M317&lt;&gt;'Tabelas auxiliares'!$D$128,M317&lt;&gt;'Tabelas auxiliares'!$D$129),"FOLHA DE PESSOAL",IF(R317='Tabelas auxiliares'!$A$129,"CUSTEIO",IF(R317='Tabelas auxiliares'!$A$128,"INVESTIMENTO","ERRO - VERIFICAR"))))</f>
        <v/>
      </c>
      <c r="T317" s="26" t="str">
        <f t="shared" si="9"/>
        <v/>
      </c>
      <c r="U317" s="32"/>
      <c r="V317" s="32"/>
      <c r="W317" s="32"/>
      <c r="X317" s="32"/>
    </row>
    <row r="318" spans="18:24" x14ac:dyDescent="0.25">
      <c r="R318" s="15" t="str">
        <f t="shared" si="8"/>
        <v/>
      </c>
      <c r="S318" s="15" t="str">
        <f>IF(M318="","",IF(AND(M318&lt;&gt;'Tabelas auxiliares'!$B$128,M318&lt;&gt;'Tabelas auxiliares'!$B$129,M318&lt;&gt;'Tabelas auxiliares'!$C$128,M318&lt;&gt;'Tabelas auxiliares'!$C$129,M318&lt;&gt;'Tabelas auxiliares'!$D$128,M318&lt;&gt;'Tabelas auxiliares'!$D$129),"FOLHA DE PESSOAL",IF(R318='Tabelas auxiliares'!$A$129,"CUSTEIO",IF(R318='Tabelas auxiliares'!$A$128,"INVESTIMENTO","ERRO - VERIFICAR"))))</f>
        <v/>
      </c>
      <c r="T318" s="26" t="str">
        <f t="shared" si="9"/>
        <v/>
      </c>
      <c r="U318" s="32"/>
      <c r="V318" s="32"/>
      <c r="W318" s="32"/>
      <c r="X318" s="32"/>
    </row>
    <row r="319" spans="18:24" x14ac:dyDescent="0.25">
      <c r="R319" s="15" t="str">
        <f t="shared" si="8"/>
        <v/>
      </c>
      <c r="S319" s="15" t="str">
        <f>IF(M319="","",IF(AND(M319&lt;&gt;'Tabelas auxiliares'!$B$128,M319&lt;&gt;'Tabelas auxiliares'!$B$129,M319&lt;&gt;'Tabelas auxiliares'!$C$128,M319&lt;&gt;'Tabelas auxiliares'!$C$129,M319&lt;&gt;'Tabelas auxiliares'!$D$128,M319&lt;&gt;'Tabelas auxiliares'!$D$129),"FOLHA DE PESSOAL",IF(R319='Tabelas auxiliares'!$A$129,"CUSTEIO",IF(R319='Tabelas auxiliares'!$A$128,"INVESTIMENTO","ERRO - VERIFICAR"))))</f>
        <v/>
      </c>
      <c r="T319" s="26" t="str">
        <f t="shared" si="9"/>
        <v/>
      </c>
      <c r="U319" s="32"/>
      <c r="V319" s="32"/>
      <c r="W319" s="32"/>
      <c r="X319" s="32"/>
    </row>
    <row r="320" spans="18:24" x14ac:dyDescent="0.25">
      <c r="R320" s="15" t="str">
        <f t="shared" si="8"/>
        <v/>
      </c>
      <c r="S320" s="15" t="str">
        <f>IF(M320="","",IF(AND(M320&lt;&gt;'Tabelas auxiliares'!$B$128,M320&lt;&gt;'Tabelas auxiliares'!$B$129,M320&lt;&gt;'Tabelas auxiliares'!$C$128,M320&lt;&gt;'Tabelas auxiliares'!$C$129,M320&lt;&gt;'Tabelas auxiliares'!$D$128,M320&lt;&gt;'Tabelas auxiliares'!$D$129),"FOLHA DE PESSOAL",IF(R320='Tabelas auxiliares'!$A$129,"CUSTEIO",IF(R320='Tabelas auxiliares'!$A$128,"INVESTIMENTO","ERRO - VERIFICAR"))))</f>
        <v/>
      </c>
      <c r="T320" s="26" t="str">
        <f t="shared" si="9"/>
        <v/>
      </c>
      <c r="U320" s="32"/>
      <c r="V320" s="32"/>
      <c r="W320" s="32"/>
      <c r="X320" s="32"/>
    </row>
    <row r="321" spans="18:24" x14ac:dyDescent="0.25">
      <c r="R321" s="15" t="str">
        <f t="shared" si="8"/>
        <v/>
      </c>
      <c r="S321" s="15" t="str">
        <f>IF(M321="","",IF(AND(M321&lt;&gt;'Tabelas auxiliares'!$B$128,M321&lt;&gt;'Tabelas auxiliares'!$B$129,M321&lt;&gt;'Tabelas auxiliares'!$C$128,M321&lt;&gt;'Tabelas auxiliares'!$C$129,M321&lt;&gt;'Tabelas auxiliares'!$D$128,M321&lt;&gt;'Tabelas auxiliares'!$D$129),"FOLHA DE PESSOAL",IF(R321='Tabelas auxiliares'!$A$129,"CUSTEIO",IF(R321='Tabelas auxiliares'!$A$128,"INVESTIMENTO","ERRO - VERIFICAR"))))</f>
        <v/>
      </c>
      <c r="T321" s="26" t="str">
        <f t="shared" si="9"/>
        <v/>
      </c>
      <c r="U321" s="32"/>
      <c r="V321" s="32"/>
      <c r="W321" s="32"/>
      <c r="X321" s="32"/>
    </row>
    <row r="322" spans="18:24" x14ac:dyDescent="0.25">
      <c r="R322" s="15" t="str">
        <f t="shared" si="8"/>
        <v/>
      </c>
      <c r="S322" s="15" t="str">
        <f>IF(M322="","",IF(AND(M322&lt;&gt;'Tabelas auxiliares'!$B$128,M322&lt;&gt;'Tabelas auxiliares'!$B$129,M322&lt;&gt;'Tabelas auxiliares'!$C$128,M322&lt;&gt;'Tabelas auxiliares'!$C$129,M322&lt;&gt;'Tabelas auxiliares'!$D$128,M322&lt;&gt;'Tabelas auxiliares'!$D$129),"FOLHA DE PESSOAL",IF(R322='Tabelas auxiliares'!$A$129,"CUSTEIO",IF(R322='Tabelas auxiliares'!$A$128,"INVESTIMENTO","ERRO - VERIFICAR"))))</f>
        <v/>
      </c>
      <c r="T322" s="26" t="str">
        <f t="shared" si="9"/>
        <v/>
      </c>
      <c r="U322" s="32"/>
      <c r="V322" s="32"/>
      <c r="W322" s="32"/>
      <c r="X322" s="32"/>
    </row>
    <row r="323" spans="18:24" x14ac:dyDescent="0.25">
      <c r="R323" s="15" t="str">
        <f t="shared" si="8"/>
        <v/>
      </c>
      <c r="S323" s="15" t="str">
        <f>IF(M323="","",IF(AND(M323&lt;&gt;'Tabelas auxiliares'!$B$128,M323&lt;&gt;'Tabelas auxiliares'!$B$129,M323&lt;&gt;'Tabelas auxiliares'!$C$128,M323&lt;&gt;'Tabelas auxiliares'!$C$129,M323&lt;&gt;'Tabelas auxiliares'!$D$128,M323&lt;&gt;'Tabelas auxiliares'!$D$129),"FOLHA DE PESSOAL",IF(R323='Tabelas auxiliares'!$A$129,"CUSTEIO",IF(R323='Tabelas auxiliares'!$A$128,"INVESTIMENTO","ERRO - VERIFICAR"))))</f>
        <v/>
      </c>
      <c r="T323" s="26" t="str">
        <f t="shared" si="9"/>
        <v/>
      </c>
      <c r="U323" s="32"/>
      <c r="V323" s="32"/>
      <c r="W323" s="32"/>
      <c r="X323" s="32"/>
    </row>
    <row r="324" spans="18:24" x14ac:dyDescent="0.25">
      <c r="R324" s="15" t="str">
        <f t="shared" ref="R324:R387" si="10">LEFT(O324,1)</f>
        <v/>
      </c>
      <c r="S324" s="15" t="str">
        <f>IF(M324="","",IF(AND(M324&lt;&gt;'Tabelas auxiliares'!$B$128,M324&lt;&gt;'Tabelas auxiliares'!$B$129,M324&lt;&gt;'Tabelas auxiliares'!$C$128,M324&lt;&gt;'Tabelas auxiliares'!$C$129,M324&lt;&gt;'Tabelas auxiliares'!$D$128,M324&lt;&gt;'Tabelas auxiliares'!$D$129),"FOLHA DE PESSOAL",IF(R324='Tabelas auxiliares'!$A$129,"CUSTEIO",IF(R324='Tabelas auxiliares'!$A$128,"INVESTIMENTO","ERRO - VERIFICAR"))))</f>
        <v/>
      </c>
      <c r="T324" s="26" t="str">
        <f t="shared" ref="T324:T387" si="11">IF(SUM(U324:X324)=0,"",SUM(U324:X324))</f>
        <v/>
      </c>
      <c r="U324" s="32"/>
      <c r="V324" s="32"/>
      <c r="W324" s="32"/>
      <c r="X324" s="32"/>
    </row>
    <row r="325" spans="18:24" x14ac:dyDescent="0.25">
      <c r="R325" s="15" t="str">
        <f t="shared" si="10"/>
        <v/>
      </c>
      <c r="S325" s="15" t="str">
        <f>IF(M325="","",IF(AND(M325&lt;&gt;'Tabelas auxiliares'!$B$128,M325&lt;&gt;'Tabelas auxiliares'!$B$129,M325&lt;&gt;'Tabelas auxiliares'!$C$128,M325&lt;&gt;'Tabelas auxiliares'!$C$129,M325&lt;&gt;'Tabelas auxiliares'!$D$128,M325&lt;&gt;'Tabelas auxiliares'!$D$129),"FOLHA DE PESSOAL",IF(R325='Tabelas auxiliares'!$A$129,"CUSTEIO",IF(R325='Tabelas auxiliares'!$A$128,"INVESTIMENTO","ERRO - VERIFICAR"))))</f>
        <v/>
      </c>
      <c r="T325" s="26" t="str">
        <f t="shared" si="11"/>
        <v/>
      </c>
      <c r="U325" s="32"/>
      <c r="V325" s="32"/>
      <c r="W325" s="32"/>
      <c r="X325" s="32"/>
    </row>
    <row r="326" spans="18:24" x14ac:dyDescent="0.25">
      <c r="R326" s="15" t="str">
        <f t="shared" si="10"/>
        <v/>
      </c>
      <c r="S326" s="15" t="str">
        <f>IF(M326="","",IF(AND(M326&lt;&gt;'Tabelas auxiliares'!$B$128,M326&lt;&gt;'Tabelas auxiliares'!$B$129,M326&lt;&gt;'Tabelas auxiliares'!$C$128,M326&lt;&gt;'Tabelas auxiliares'!$C$129,M326&lt;&gt;'Tabelas auxiliares'!$D$128,M326&lt;&gt;'Tabelas auxiliares'!$D$129),"FOLHA DE PESSOAL",IF(R326='Tabelas auxiliares'!$A$129,"CUSTEIO",IF(R326='Tabelas auxiliares'!$A$128,"INVESTIMENTO","ERRO - VERIFICAR"))))</f>
        <v/>
      </c>
      <c r="T326" s="26" t="str">
        <f t="shared" si="11"/>
        <v/>
      </c>
      <c r="U326" s="32"/>
      <c r="V326" s="32"/>
      <c r="W326" s="32"/>
      <c r="X326" s="32"/>
    </row>
    <row r="327" spans="18:24" x14ac:dyDescent="0.25">
      <c r="R327" s="15" t="str">
        <f t="shared" si="10"/>
        <v/>
      </c>
      <c r="S327" s="15" t="str">
        <f>IF(M327="","",IF(AND(M327&lt;&gt;'Tabelas auxiliares'!$B$128,M327&lt;&gt;'Tabelas auxiliares'!$B$129,M327&lt;&gt;'Tabelas auxiliares'!$C$128,M327&lt;&gt;'Tabelas auxiliares'!$C$129,M327&lt;&gt;'Tabelas auxiliares'!$D$128,M327&lt;&gt;'Tabelas auxiliares'!$D$129),"FOLHA DE PESSOAL",IF(R327='Tabelas auxiliares'!$A$129,"CUSTEIO",IF(R327='Tabelas auxiliares'!$A$128,"INVESTIMENTO","ERRO - VERIFICAR"))))</f>
        <v/>
      </c>
      <c r="T327" s="26" t="str">
        <f t="shared" si="11"/>
        <v/>
      </c>
      <c r="U327" s="32"/>
      <c r="V327" s="32"/>
      <c r="W327" s="32"/>
      <c r="X327" s="32"/>
    </row>
    <row r="328" spans="18:24" x14ac:dyDescent="0.25">
      <c r="R328" s="15" t="str">
        <f t="shared" si="10"/>
        <v/>
      </c>
      <c r="S328" s="15" t="str">
        <f>IF(M328="","",IF(AND(M328&lt;&gt;'Tabelas auxiliares'!$B$128,M328&lt;&gt;'Tabelas auxiliares'!$B$129,M328&lt;&gt;'Tabelas auxiliares'!$C$128,M328&lt;&gt;'Tabelas auxiliares'!$C$129,M328&lt;&gt;'Tabelas auxiliares'!$D$128,M328&lt;&gt;'Tabelas auxiliares'!$D$129),"FOLHA DE PESSOAL",IF(R328='Tabelas auxiliares'!$A$129,"CUSTEIO",IF(R328='Tabelas auxiliares'!$A$128,"INVESTIMENTO","ERRO - VERIFICAR"))))</f>
        <v/>
      </c>
      <c r="T328" s="26" t="str">
        <f t="shared" si="11"/>
        <v/>
      </c>
      <c r="U328" s="32"/>
      <c r="V328" s="32"/>
      <c r="W328" s="32"/>
      <c r="X328" s="32"/>
    </row>
    <row r="329" spans="18:24" x14ac:dyDescent="0.25">
      <c r="R329" s="15" t="str">
        <f t="shared" si="10"/>
        <v/>
      </c>
      <c r="S329" s="15" t="str">
        <f>IF(M329="","",IF(AND(M329&lt;&gt;'Tabelas auxiliares'!$B$128,M329&lt;&gt;'Tabelas auxiliares'!$B$129,M329&lt;&gt;'Tabelas auxiliares'!$C$128,M329&lt;&gt;'Tabelas auxiliares'!$C$129,M329&lt;&gt;'Tabelas auxiliares'!$D$128,M329&lt;&gt;'Tabelas auxiliares'!$D$129),"FOLHA DE PESSOAL",IF(R329='Tabelas auxiliares'!$A$129,"CUSTEIO",IF(R329='Tabelas auxiliares'!$A$128,"INVESTIMENTO","ERRO - VERIFICAR"))))</f>
        <v/>
      </c>
      <c r="T329" s="26" t="str">
        <f t="shared" si="11"/>
        <v/>
      </c>
      <c r="U329" s="32"/>
      <c r="V329" s="32"/>
      <c r="W329" s="32"/>
      <c r="X329" s="32"/>
    </row>
    <row r="330" spans="18:24" x14ac:dyDescent="0.25">
      <c r="R330" s="15" t="str">
        <f t="shared" si="10"/>
        <v/>
      </c>
      <c r="S330" s="15" t="str">
        <f>IF(M330="","",IF(AND(M330&lt;&gt;'Tabelas auxiliares'!$B$128,M330&lt;&gt;'Tabelas auxiliares'!$B$129,M330&lt;&gt;'Tabelas auxiliares'!$C$128,M330&lt;&gt;'Tabelas auxiliares'!$C$129,M330&lt;&gt;'Tabelas auxiliares'!$D$128,M330&lt;&gt;'Tabelas auxiliares'!$D$129),"FOLHA DE PESSOAL",IF(R330='Tabelas auxiliares'!$A$129,"CUSTEIO",IF(R330='Tabelas auxiliares'!$A$128,"INVESTIMENTO","ERRO - VERIFICAR"))))</f>
        <v/>
      </c>
      <c r="T330" s="26" t="str">
        <f t="shared" si="11"/>
        <v/>
      </c>
      <c r="U330" s="32"/>
      <c r="V330" s="32"/>
      <c r="W330" s="32"/>
      <c r="X330" s="32"/>
    </row>
    <row r="331" spans="18:24" x14ac:dyDescent="0.25">
      <c r="R331" s="15" t="str">
        <f t="shared" si="10"/>
        <v/>
      </c>
      <c r="S331" s="15" t="str">
        <f>IF(M331="","",IF(AND(M331&lt;&gt;'Tabelas auxiliares'!$B$128,M331&lt;&gt;'Tabelas auxiliares'!$B$129,M331&lt;&gt;'Tabelas auxiliares'!$C$128,M331&lt;&gt;'Tabelas auxiliares'!$C$129,M331&lt;&gt;'Tabelas auxiliares'!$D$128,M331&lt;&gt;'Tabelas auxiliares'!$D$129),"FOLHA DE PESSOAL",IF(R331='Tabelas auxiliares'!$A$129,"CUSTEIO",IF(R331='Tabelas auxiliares'!$A$128,"INVESTIMENTO","ERRO - VERIFICAR"))))</f>
        <v/>
      </c>
      <c r="T331" s="26" t="str">
        <f t="shared" si="11"/>
        <v/>
      </c>
      <c r="U331" s="32"/>
      <c r="V331" s="32"/>
      <c r="W331" s="32"/>
      <c r="X331" s="32"/>
    </row>
    <row r="332" spans="18:24" x14ac:dyDescent="0.25">
      <c r="R332" s="15" t="str">
        <f t="shared" si="10"/>
        <v/>
      </c>
      <c r="S332" s="15" t="str">
        <f>IF(M332="","",IF(AND(M332&lt;&gt;'Tabelas auxiliares'!$B$128,M332&lt;&gt;'Tabelas auxiliares'!$B$129,M332&lt;&gt;'Tabelas auxiliares'!$C$128,M332&lt;&gt;'Tabelas auxiliares'!$C$129,M332&lt;&gt;'Tabelas auxiliares'!$D$128,M332&lt;&gt;'Tabelas auxiliares'!$D$129),"FOLHA DE PESSOAL",IF(R332='Tabelas auxiliares'!$A$129,"CUSTEIO",IF(R332='Tabelas auxiliares'!$A$128,"INVESTIMENTO","ERRO - VERIFICAR"))))</f>
        <v/>
      </c>
      <c r="T332" s="26" t="str">
        <f t="shared" si="11"/>
        <v/>
      </c>
      <c r="U332" s="32"/>
      <c r="V332" s="32"/>
      <c r="W332" s="32"/>
      <c r="X332" s="32"/>
    </row>
    <row r="333" spans="18:24" x14ac:dyDescent="0.25">
      <c r="R333" s="15" t="str">
        <f t="shared" si="10"/>
        <v/>
      </c>
      <c r="S333" s="15" t="str">
        <f>IF(M333="","",IF(AND(M333&lt;&gt;'Tabelas auxiliares'!$B$128,M333&lt;&gt;'Tabelas auxiliares'!$B$129,M333&lt;&gt;'Tabelas auxiliares'!$C$128,M333&lt;&gt;'Tabelas auxiliares'!$C$129,M333&lt;&gt;'Tabelas auxiliares'!$D$128,M333&lt;&gt;'Tabelas auxiliares'!$D$129),"FOLHA DE PESSOAL",IF(R333='Tabelas auxiliares'!$A$129,"CUSTEIO",IF(R333='Tabelas auxiliares'!$A$128,"INVESTIMENTO","ERRO - VERIFICAR"))))</f>
        <v/>
      </c>
      <c r="T333" s="26" t="str">
        <f t="shared" si="11"/>
        <v/>
      </c>
      <c r="U333" s="32"/>
      <c r="V333" s="32"/>
      <c r="W333" s="32"/>
      <c r="X333" s="32"/>
    </row>
    <row r="334" spans="18:24" x14ac:dyDescent="0.25">
      <c r="R334" s="15" t="str">
        <f t="shared" si="10"/>
        <v/>
      </c>
      <c r="S334" s="15" t="str">
        <f>IF(M334="","",IF(AND(M334&lt;&gt;'Tabelas auxiliares'!$B$128,M334&lt;&gt;'Tabelas auxiliares'!$B$129,M334&lt;&gt;'Tabelas auxiliares'!$C$128,M334&lt;&gt;'Tabelas auxiliares'!$C$129,M334&lt;&gt;'Tabelas auxiliares'!$D$128,M334&lt;&gt;'Tabelas auxiliares'!$D$129),"FOLHA DE PESSOAL",IF(R334='Tabelas auxiliares'!$A$129,"CUSTEIO",IF(R334='Tabelas auxiliares'!$A$128,"INVESTIMENTO","ERRO - VERIFICAR"))))</f>
        <v/>
      </c>
      <c r="T334" s="26" t="str">
        <f t="shared" si="11"/>
        <v/>
      </c>
      <c r="U334" s="32"/>
      <c r="V334" s="32"/>
      <c r="W334" s="32"/>
      <c r="X334" s="32"/>
    </row>
    <row r="335" spans="18:24" x14ac:dyDescent="0.25">
      <c r="R335" s="15" t="str">
        <f t="shared" si="10"/>
        <v/>
      </c>
      <c r="S335" s="15" t="str">
        <f>IF(M335="","",IF(AND(M335&lt;&gt;'Tabelas auxiliares'!$B$128,M335&lt;&gt;'Tabelas auxiliares'!$B$129,M335&lt;&gt;'Tabelas auxiliares'!$C$128,M335&lt;&gt;'Tabelas auxiliares'!$C$129,M335&lt;&gt;'Tabelas auxiliares'!$D$128,M335&lt;&gt;'Tabelas auxiliares'!$D$129),"FOLHA DE PESSOAL",IF(R335='Tabelas auxiliares'!$A$129,"CUSTEIO",IF(R335='Tabelas auxiliares'!$A$128,"INVESTIMENTO","ERRO - VERIFICAR"))))</f>
        <v/>
      </c>
      <c r="T335" s="26" t="str">
        <f t="shared" si="11"/>
        <v/>
      </c>
      <c r="U335" s="32"/>
      <c r="V335" s="32"/>
      <c r="W335" s="32"/>
      <c r="X335" s="32"/>
    </row>
    <row r="336" spans="18:24" x14ac:dyDescent="0.25">
      <c r="R336" s="15" t="str">
        <f t="shared" si="10"/>
        <v/>
      </c>
      <c r="S336" s="15" t="str">
        <f>IF(M336="","",IF(AND(M336&lt;&gt;'Tabelas auxiliares'!$B$128,M336&lt;&gt;'Tabelas auxiliares'!$B$129,M336&lt;&gt;'Tabelas auxiliares'!$C$128,M336&lt;&gt;'Tabelas auxiliares'!$C$129,M336&lt;&gt;'Tabelas auxiliares'!$D$128,M336&lt;&gt;'Tabelas auxiliares'!$D$129),"FOLHA DE PESSOAL",IF(R336='Tabelas auxiliares'!$A$129,"CUSTEIO",IF(R336='Tabelas auxiliares'!$A$128,"INVESTIMENTO","ERRO - VERIFICAR"))))</f>
        <v/>
      </c>
      <c r="T336" s="26" t="str">
        <f t="shared" si="11"/>
        <v/>
      </c>
      <c r="U336" s="32"/>
      <c r="V336" s="32"/>
      <c r="W336" s="32"/>
      <c r="X336" s="32"/>
    </row>
    <row r="337" spans="18:24" x14ac:dyDescent="0.25">
      <c r="R337" s="15" t="str">
        <f t="shared" si="10"/>
        <v/>
      </c>
      <c r="S337" s="15" t="str">
        <f>IF(M337="","",IF(AND(M337&lt;&gt;'Tabelas auxiliares'!$B$128,M337&lt;&gt;'Tabelas auxiliares'!$B$129,M337&lt;&gt;'Tabelas auxiliares'!$C$128,M337&lt;&gt;'Tabelas auxiliares'!$C$129,M337&lt;&gt;'Tabelas auxiliares'!$D$128,M337&lt;&gt;'Tabelas auxiliares'!$D$129),"FOLHA DE PESSOAL",IF(R337='Tabelas auxiliares'!$A$129,"CUSTEIO",IF(R337='Tabelas auxiliares'!$A$128,"INVESTIMENTO","ERRO - VERIFICAR"))))</f>
        <v/>
      </c>
      <c r="T337" s="26" t="str">
        <f t="shared" si="11"/>
        <v/>
      </c>
      <c r="U337" s="32"/>
      <c r="V337" s="32"/>
      <c r="W337" s="32"/>
      <c r="X337" s="32"/>
    </row>
    <row r="338" spans="18:24" x14ac:dyDescent="0.25">
      <c r="R338" s="15" t="str">
        <f t="shared" si="10"/>
        <v/>
      </c>
      <c r="S338" s="15" t="str">
        <f>IF(M338="","",IF(AND(M338&lt;&gt;'Tabelas auxiliares'!$B$128,M338&lt;&gt;'Tabelas auxiliares'!$B$129,M338&lt;&gt;'Tabelas auxiliares'!$C$128,M338&lt;&gt;'Tabelas auxiliares'!$C$129,M338&lt;&gt;'Tabelas auxiliares'!$D$128,M338&lt;&gt;'Tabelas auxiliares'!$D$129),"FOLHA DE PESSOAL",IF(R338='Tabelas auxiliares'!$A$129,"CUSTEIO",IF(R338='Tabelas auxiliares'!$A$128,"INVESTIMENTO","ERRO - VERIFICAR"))))</f>
        <v/>
      </c>
      <c r="T338" s="26" t="str">
        <f t="shared" si="11"/>
        <v/>
      </c>
      <c r="U338" s="32"/>
      <c r="V338" s="32"/>
      <c r="W338" s="32"/>
      <c r="X338" s="32"/>
    </row>
    <row r="339" spans="18:24" x14ac:dyDescent="0.25">
      <c r="R339" s="15" t="str">
        <f t="shared" si="10"/>
        <v/>
      </c>
      <c r="S339" s="15" t="str">
        <f>IF(M339="","",IF(AND(M339&lt;&gt;'Tabelas auxiliares'!$B$128,M339&lt;&gt;'Tabelas auxiliares'!$B$129,M339&lt;&gt;'Tabelas auxiliares'!$C$128,M339&lt;&gt;'Tabelas auxiliares'!$C$129,M339&lt;&gt;'Tabelas auxiliares'!$D$128,M339&lt;&gt;'Tabelas auxiliares'!$D$129),"FOLHA DE PESSOAL",IF(R339='Tabelas auxiliares'!$A$129,"CUSTEIO",IF(R339='Tabelas auxiliares'!$A$128,"INVESTIMENTO","ERRO - VERIFICAR"))))</f>
        <v/>
      </c>
      <c r="T339" s="26" t="str">
        <f t="shared" si="11"/>
        <v/>
      </c>
      <c r="U339" s="32"/>
      <c r="V339" s="32"/>
      <c r="W339" s="32"/>
      <c r="X339" s="32"/>
    </row>
    <row r="340" spans="18:24" x14ac:dyDescent="0.25">
      <c r="R340" s="15" t="str">
        <f t="shared" si="10"/>
        <v/>
      </c>
      <c r="S340" s="15" t="str">
        <f>IF(M340="","",IF(AND(M340&lt;&gt;'Tabelas auxiliares'!$B$128,M340&lt;&gt;'Tabelas auxiliares'!$B$129,M340&lt;&gt;'Tabelas auxiliares'!$C$128,M340&lt;&gt;'Tabelas auxiliares'!$C$129,M340&lt;&gt;'Tabelas auxiliares'!$D$128,M340&lt;&gt;'Tabelas auxiliares'!$D$129),"FOLHA DE PESSOAL",IF(R340='Tabelas auxiliares'!$A$129,"CUSTEIO",IF(R340='Tabelas auxiliares'!$A$128,"INVESTIMENTO","ERRO - VERIFICAR"))))</f>
        <v/>
      </c>
      <c r="T340" s="26" t="str">
        <f t="shared" si="11"/>
        <v/>
      </c>
      <c r="U340" s="32"/>
      <c r="V340" s="32"/>
      <c r="W340" s="32"/>
      <c r="X340" s="32"/>
    </row>
    <row r="341" spans="18:24" x14ac:dyDescent="0.25">
      <c r="R341" s="15" t="str">
        <f t="shared" si="10"/>
        <v/>
      </c>
      <c r="S341" s="15" t="str">
        <f>IF(M341="","",IF(AND(M341&lt;&gt;'Tabelas auxiliares'!$B$128,M341&lt;&gt;'Tabelas auxiliares'!$B$129,M341&lt;&gt;'Tabelas auxiliares'!$C$128,M341&lt;&gt;'Tabelas auxiliares'!$C$129,M341&lt;&gt;'Tabelas auxiliares'!$D$128,M341&lt;&gt;'Tabelas auxiliares'!$D$129),"FOLHA DE PESSOAL",IF(R341='Tabelas auxiliares'!$A$129,"CUSTEIO",IF(R341='Tabelas auxiliares'!$A$128,"INVESTIMENTO","ERRO - VERIFICAR"))))</f>
        <v/>
      </c>
      <c r="T341" s="26" t="str">
        <f t="shared" si="11"/>
        <v/>
      </c>
      <c r="U341" s="32"/>
      <c r="V341" s="32"/>
      <c r="W341" s="32"/>
      <c r="X341" s="32"/>
    </row>
    <row r="342" spans="18:24" x14ac:dyDescent="0.25">
      <c r="R342" s="15" t="str">
        <f t="shared" si="10"/>
        <v/>
      </c>
      <c r="S342" s="15" t="str">
        <f>IF(M342="","",IF(AND(M342&lt;&gt;'Tabelas auxiliares'!$B$128,M342&lt;&gt;'Tabelas auxiliares'!$B$129,M342&lt;&gt;'Tabelas auxiliares'!$C$128,M342&lt;&gt;'Tabelas auxiliares'!$C$129,M342&lt;&gt;'Tabelas auxiliares'!$D$128,M342&lt;&gt;'Tabelas auxiliares'!$D$129),"FOLHA DE PESSOAL",IF(R342='Tabelas auxiliares'!$A$129,"CUSTEIO",IF(R342='Tabelas auxiliares'!$A$128,"INVESTIMENTO","ERRO - VERIFICAR"))))</f>
        <v/>
      </c>
      <c r="T342" s="26" t="str">
        <f t="shared" si="11"/>
        <v/>
      </c>
      <c r="U342" s="32"/>
      <c r="V342" s="32"/>
      <c r="W342" s="32"/>
      <c r="X342" s="32"/>
    </row>
    <row r="343" spans="18:24" x14ac:dyDescent="0.25">
      <c r="R343" s="15" t="str">
        <f t="shared" si="10"/>
        <v/>
      </c>
      <c r="S343" s="15" t="str">
        <f>IF(M343="","",IF(AND(M343&lt;&gt;'Tabelas auxiliares'!$B$128,M343&lt;&gt;'Tabelas auxiliares'!$B$129,M343&lt;&gt;'Tabelas auxiliares'!$C$128,M343&lt;&gt;'Tabelas auxiliares'!$C$129,M343&lt;&gt;'Tabelas auxiliares'!$D$128,M343&lt;&gt;'Tabelas auxiliares'!$D$129),"FOLHA DE PESSOAL",IF(R343='Tabelas auxiliares'!$A$129,"CUSTEIO",IF(R343='Tabelas auxiliares'!$A$128,"INVESTIMENTO","ERRO - VERIFICAR"))))</f>
        <v/>
      </c>
      <c r="T343" s="26" t="str">
        <f t="shared" si="11"/>
        <v/>
      </c>
      <c r="U343" s="32"/>
      <c r="V343" s="32"/>
      <c r="W343" s="32"/>
      <c r="X343" s="32"/>
    </row>
    <row r="344" spans="18:24" x14ac:dyDescent="0.25">
      <c r="R344" s="15" t="str">
        <f t="shared" si="10"/>
        <v/>
      </c>
      <c r="S344" s="15" t="str">
        <f>IF(M344="","",IF(AND(M344&lt;&gt;'Tabelas auxiliares'!$B$128,M344&lt;&gt;'Tabelas auxiliares'!$B$129,M344&lt;&gt;'Tabelas auxiliares'!$C$128,M344&lt;&gt;'Tabelas auxiliares'!$C$129,M344&lt;&gt;'Tabelas auxiliares'!$D$128,M344&lt;&gt;'Tabelas auxiliares'!$D$129),"FOLHA DE PESSOAL",IF(R344='Tabelas auxiliares'!$A$129,"CUSTEIO",IF(R344='Tabelas auxiliares'!$A$128,"INVESTIMENTO","ERRO - VERIFICAR"))))</f>
        <v/>
      </c>
      <c r="T344" s="26" t="str">
        <f t="shared" si="11"/>
        <v/>
      </c>
      <c r="U344" s="32"/>
      <c r="V344" s="32"/>
      <c r="W344" s="32"/>
      <c r="X344" s="32"/>
    </row>
    <row r="345" spans="18:24" x14ac:dyDescent="0.25">
      <c r="R345" s="15" t="str">
        <f t="shared" si="10"/>
        <v/>
      </c>
      <c r="S345" s="15" t="str">
        <f>IF(M345="","",IF(AND(M345&lt;&gt;'Tabelas auxiliares'!$B$128,M345&lt;&gt;'Tabelas auxiliares'!$B$129,M345&lt;&gt;'Tabelas auxiliares'!$C$128,M345&lt;&gt;'Tabelas auxiliares'!$C$129,M345&lt;&gt;'Tabelas auxiliares'!$D$128,M345&lt;&gt;'Tabelas auxiliares'!$D$129),"FOLHA DE PESSOAL",IF(R345='Tabelas auxiliares'!$A$129,"CUSTEIO",IF(R345='Tabelas auxiliares'!$A$128,"INVESTIMENTO","ERRO - VERIFICAR"))))</f>
        <v/>
      </c>
      <c r="T345" s="26" t="str">
        <f t="shared" si="11"/>
        <v/>
      </c>
      <c r="U345" s="32"/>
      <c r="V345" s="32"/>
      <c r="W345" s="32"/>
      <c r="X345" s="32"/>
    </row>
    <row r="346" spans="18:24" x14ac:dyDescent="0.25">
      <c r="R346" s="15" t="str">
        <f t="shared" si="10"/>
        <v/>
      </c>
      <c r="S346" s="15" t="str">
        <f>IF(M346="","",IF(AND(M346&lt;&gt;'Tabelas auxiliares'!$B$128,M346&lt;&gt;'Tabelas auxiliares'!$B$129,M346&lt;&gt;'Tabelas auxiliares'!$C$128,M346&lt;&gt;'Tabelas auxiliares'!$C$129,M346&lt;&gt;'Tabelas auxiliares'!$D$128,M346&lt;&gt;'Tabelas auxiliares'!$D$129),"FOLHA DE PESSOAL",IF(R346='Tabelas auxiliares'!$A$129,"CUSTEIO",IF(R346='Tabelas auxiliares'!$A$128,"INVESTIMENTO","ERRO - VERIFICAR"))))</f>
        <v/>
      </c>
      <c r="T346" s="26" t="str">
        <f t="shared" si="11"/>
        <v/>
      </c>
      <c r="U346" s="32"/>
      <c r="V346" s="32"/>
      <c r="W346" s="32"/>
      <c r="X346" s="32"/>
    </row>
    <row r="347" spans="18:24" x14ac:dyDescent="0.25">
      <c r="R347" s="15" t="str">
        <f t="shared" si="10"/>
        <v/>
      </c>
      <c r="S347" s="15" t="str">
        <f>IF(M347="","",IF(AND(M347&lt;&gt;'Tabelas auxiliares'!$B$128,M347&lt;&gt;'Tabelas auxiliares'!$B$129,M347&lt;&gt;'Tabelas auxiliares'!$C$128,M347&lt;&gt;'Tabelas auxiliares'!$C$129,M347&lt;&gt;'Tabelas auxiliares'!$D$128,M347&lt;&gt;'Tabelas auxiliares'!$D$129),"FOLHA DE PESSOAL",IF(R347='Tabelas auxiliares'!$A$129,"CUSTEIO",IF(R347='Tabelas auxiliares'!$A$128,"INVESTIMENTO","ERRO - VERIFICAR"))))</f>
        <v/>
      </c>
      <c r="T347" s="26" t="str">
        <f t="shared" si="11"/>
        <v/>
      </c>
      <c r="U347" s="32"/>
      <c r="V347" s="32"/>
      <c r="W347" s="32"/>
      <c r="X347" s="32"/>
    </row>
    <row r="348" spans="18:24" x14ac:dyDescent="0.25">
      <c r="R348" s="15" t="str">
        <f t="shared" si="10"/>
        <v/>
      </c>
      <c r="S348" s="15" t="str">
        <f>IF(M348="","",IF(AND(M348&lt;&gt;'Tabelas auxiliares'!$B$128,M348&lt;&gt;'Tabelas auxiliares'!$B$129,M348&lt;&gt;'Tabelas auxiliares'!$C$128,M348&lt;&gt;'Tabelas auxiliares'!$C$129,M348&lt;&gt;'Tabelas auxiliares'!$D$128,M348&lt;&gt;'Tabelas auxiliares'!$D$129),"FOLHA DE PESSOAL",IF(R348='Tabelas auxiliares'!$A$129,"CUSTEIO",IF(R348='Tabelas auxiliares'!$A$128,"INVESTIMENTO","ERRO - VERIFICAR"))))</f>
        <v/>
      </c>
      <c r="T348" s="26" t="str">
        <f t="shared" si="11"/>
        <v/>
      </c>
      <c r="U348" s="32"/>
      <c r="V348" s="32"/>
      <c r="W348" s="32"/>
      <c r="X348" s="32"/>
    </row>
    <row r="349" spans="18:24" x14ac:dyDescent="0.25">
      <c r="R349" s="15" t="str">
        <f t="shared" si="10"/>
        <v/>
      </c>
      <c r="S349" s="15" t="str">
        <f>IF(M349="","",IF(AND(M349&lt;&gt;'Tabelas auxiliares'!$B$128,M349&lt;&gt;'Tabelas auxiliares'!$B$129,M349&lt;&gt;'Tabelas auxiliares'!$C$128,M349&lt;&gt;'Tabelas auxiliares'!$C$129,M349&lt;&gt;'Tabelas auxiliares'!$D$128,M349&lt;&gt;'Tabelas auxiliares'!$D$129),"FOLHA DE PESSOAL",IF(R349='Tabelas auxiliares'!$A$129,"CUSTEIO",IF(R349='Tabelas auxiliares'!$A$128,"INVESTIMENTO","ERRO - VERIFICAR"))))</f>
        <v/>
      </c>
      <c r="T349" s="26" t="str">
        <f t="shared" si="11"/>
        <v/>
      </c>
      <c r="U349" s="32"/>
      <c r="V349" s="32"/>
      <c r="W349" s="32"/>
      <c r="X349" s="32"/>
    </row>
    <row r="350" spans="18:24" x14ac:dyDescent="0.25">
      <c r="R350" s="15" t="str">
        <f t="shared" si="10"/>
        <v/>
      </c>
      <c r="S350" s="15" t="str">
        <f>IF(M350="","",IF(AND(M350&lt;&gt;'Tabelas auxiliares'!$B$128,M350&lt;&gt;'Tabelas auxiliares'!$B$129,M350&lt;&gt;'Tabelas auxiliares'!$C$128,M350&lt;&gt;'Tabelas auxiliares'!$C$129,M350&lt;&gt;'Tabelas auxiliares'!$D$128,M350&lt;&gt;'Tabelas auxiliares'!$D$129),"FOLHA DE PESSOAL",IF(R350='Tabelas auxiliares'!$A$129,"CUSTEIO",IF(R350='Tabelas auxiliares'!$A$128,"INVESTIMENTO","ERRO - VERIFICAR"))))</f>
        <v/>
      </c>
      <c r="T350" s="26" t="str">
        <f t="shared" si="11"/>
        <v/>
      </c>
      <c r="U350" s="32"/>
      <c r="V350" s="32"/>
      <c r="W350" s="32"/>
      <c r="X350" s="32"/>
    </row>
    <row r="351" spans="18:24" x14ac:dyDescent="0.25">
      <c r="R351" s="15" t="str">
        <f t="shared" si="10"/>
        <v/>
      </c>
      <c r="S351" s="15" t="str">
        <f>IF(M351="","",IF(AND(M351&lt;&gt;'Tabelas auxiliares'!$B$128,M351&lt;&gt;'Tabelas auxiliares'!$B$129,M351&lt;&gt;'Tabelas auxiliares'!$C$128,M351&lt;&gt;'Tabelas auxiliares'!$C$129,M351&lt;&gt;'Tabelas auxiliares'!$D$128,M351&lt;&gt;'Tabelas auxiliares'!$D$129),"FOLHA DE PESSOAL",IF(R351='Tabelas auxiliares'!$A$129,"CUSTEIO",IF(R351='Tabelas auxiliares'!$A$128,"INVESTIMENTO","ERRO - VERIFICAR"))))</f>
        <v/>
      </c>
      <c r="T351" s="26" t="str">
        <f t="shared" si="11"/>
        <v/>
      </c>
      <c r="U351" s="32"/>
      <c r="V351" s="32"/>
      <c r="W351" s="32"/>
      <c r="X351" s="32"/>
    </row>
    <row r="352" spans="18:24" x14ac:dyDescent="0.25">
      <c r="R352" s="15" t="str">
        <f t="shared" si="10"/>
        <v/>
      </c>
      <c r="S352" s="15" t="str">
        <f>IF(M352="","",IF(AND(M352&lt;&gt;'Tabelas auxiliares'!$B$128,M352&lt;&gt;'Tabelas auxiliares'!$B$129,M352&lt;&gt;'Tabelas auxiliares'!$C$128,M352&lt;&gt;'Tabelas auxiliares'!$C$129,M352&lt;&gt;'Tabelas auxiliares'!$D$128,M352&lt;&gt;'Tabelas auxiliares'!$D$129),"FOLHA DE PESSOAL",IF(R352='Tabelas auxiliares'!$A$129,"CUSTEIO",IF(R352='Tabelas auxiliares'!$A$128,"INVESTIMENTO","ERRO - VERIFICAR"))))</f>
        <v/>
      </c>
      <c r="T352" s="26" t="str">
        <f t="shared" si="11"/>
        <v/>
      </c>
      <c r="U352" s="32"/>
      <c r="V352" s="32"/>
      <c r="W352" s="32"/>
      <c r="X352" s="32"/>
    </row>
    <row r="353" spans="18:24" x14ac:dyDescent="0.25">
      <c r="R353" s="15" t="str">
        <f t="shared" si="10"/>
        <v/>
      </c>
      <c r="S353" s="15" t="str">
        <f>IF(M353="","",IF(AND(M353&lt;&gt;'Tabelas auxiliares'!$B$128,M353&lt;&gt;'Tabelas auxiliares'!$B$129,M353&lt;&gt;'Tabelas auxiliares'!$C$128,M353&lt;&gt;'Tabelas auxiliares'!$C$129,M353&lt;&gt;'Tabelas auxiliares'!$D$128,M353&lt;&gt;'Tabelas auxiliares'!$D$129),"FOLHA DE PESSOAL",IF(R353='Tabelas auxiliares'!$A$129,"CUSTEIO",IF(R353='Tabelas auxiliares'!$A$128,"INVESTIMENTO","ERRO - VERIFICAR"))))</f>
        <v/>
      </c>
      <c r="T353" s="26" t="str">
        <f t="shared" si="11"/>
        <v/>
      </c>
      <c r="U353" s="32"/>
      <c r="V353" s="32"/>
      <c r="W353" s="32"/>
      <c r="X353" s="32"/>
    </row>
    <row r="354" spans="18:24" x14ac:dyDescent="0.25">
      <c r="R354" s="15" t="str">
        <f t="shared" si="10"/>
        <v/>
      </c>
      <c r="S354" s="15" t="str">
        <f>IF(M354="","",IF(AND(M354&lt;&gt;'Tabelas auxiliares'!$B$128,M354&lt;&gt;'Tabelas auxiliares'!$B$129,M354&lt;&gt;'Tabelas auxiliares'!$C$128,M354&lt;&gt;'Tabelas auxiliares'!$C$129,M354&lt;&gt;'Tabelas auxiliares'!$D$128,M354&lt;&gt;'Tabelas auxiliares'!$D$129),"FOLHA DE PESSOAL",IF(R354='Tabelas auxiliares'!$A$129,"CUSTEIO",IF(R354='Tabelas auxiliares'!$A$128,"INVESTIMENTO","ERRO - VERIFICAR"))))</f>
        <v/>
      </c>
      <c r="T354" s="26" t="str">
        <f t="shared" si="11"/>
        <v/>
      </c>
      <c r="U354" s="32"/>
      <c r="V354" s="32"/>
      <c r="W354" s="32"/>
      <c r="X354" s="32"/>
    </row>
    <row r="355" spans="18:24" x14ac:dyDescent="0.25">
      <c r="R355" s="15" t="str">
        <f t="shared" si="10"/>
        <v/>
      </c>
      <c r="S355" s="15" t="str">
        <f>IF(M355="","",IF(AND(M355&lt;&gt;'Tabelas auxiliares'!$B$128,M355&lt;&gt;'Tabelas auxiliares'!$B$129,M355&lt;&gt;'Tabelas auxiliares'!$C$128,M355&lt;&gt;'Tabelas auxiliares'!$C$129,M355&lt;&gt;'Tabelas auxiliares'!$D$128,M355&lt;&gt;'Tabelas auxiliares'!$D$129),"FOLHA DE PESSOAL",IF(R355='Tabelas auxiliares'!$A$129,"CUSTEIO",IF(R355='Tabelas auxiliares'!$A$128,"INVESTIMENTO","ERRO - VERIFICAR"))))</f>
        <v/>
      </c>
      <c r="T355" s="26" t="str">
        <f t="shared" si="11"/>
        <v/>
      </c>
      <c r="U355" s="32"/>
      <c r="V355" s="32"/>
      <c r="W355" s="32"/>
      <c r="X355" s="32"/>
    </row>
    <row r="356" spans="18:24" x14ac:dyDescent="0.25">
      <c r="R356" s="15" t="str">
        <f t="shared" si="10"/>
        <v/>
      </c>
      <c r="S356" s="15" t="str">
        <f>IF(M356="","",IF(AND(M356&lt;&gt;'Tabelas auxiliares'!$B$128,M356&lt;&gt;'Tabelas auxiliares'!$B$129,M356&lt;&gt;'Tabelas auxiliares'!$C$128,M356&lt;&gt;'Tabelas auxiliares'!$C$129,M356&lt;&gt;'Tabelas auxiliares'!$D$128,M356&lt;&gt;'Tabelas auxiliares'!$D$129),"FOLHA DE PESSOAL",IF(R356='Tabelas auxiliares'!$A$129,"CUSTEIO",IF(R356='Tabelas auxiliares'!$A$128,"INVESTIMENTO","ERRO - VERIFICAR"))))</f>
        <v/>
      </c>
      <c r="T356" s="26" t="str">
        <f t="shared" si="11"/>
        <v/>
      </c>
      <c r="U356" s="32"/>
      <c r="V356" s="32"/>
      <c r="W356" s="32"/>
      <c r="X356" s="32"/>
    </row>
    <row r="357" spans="18:24" x14ac:dyDescent="0.25">
      <c r="R357" s="15" t="str">
        <f t="shared" si="10"/>
        <v/>
      </c>
      <c r="S357" s="15" t="str">
        <f>IF(M357="","",IF(AND(M357&lt;&gt;'Tabelas auxiliares'!$B$128,M357&lt;&gt;'Tabelas auxiliares'!$B$129,M357&lt;&gt;'Tabelas auxiliares'!$C$128,M357&lt;&gt;'Tabelas auxiliares'!$C$129,M357&lt;&gt;'Tabelas auxiliares'!$D$128,M357&lt;&gt;'Tabelas auxiliares'!$D$129),"FOLHA DE PESSOAL",IF(R357='Tabelas auxiliares'!$A$129,"CUSTEIO",IF(R357='Tabelas auxiliares'!$A$128,"INVESTIMENTO","ERRO - VERIFICAR"))))</f>
        <v/>
      </c>
      <c r="T357" s="26" t="str">
        <f t="shared" si="11"/>
        <v/>
      </c>
      <c r="U357" s="32"/>
      <c r="V357" s="32"/>
      <c r="W357" s="32"/>
      <c r="X357" s="32"/>
    </row>
    <row r="358" spans="18:24" x14ac:dyDescent="0.25">
      <c r="R358" s="15" t="str">
        <f t="shared" si="10"/>
        <v/>
      </c>
      <c r="S358" s="15" t="str">
        <f>IF(M358="","",IF(AND(M358&lt;&gt;'Tabelas auxiliares'!$B$128,M358&lt;&gt;'Tabelas auxiliares'!$B$129,M358&lt;&gt;'Tabelas auxiliares'!$C$128,M358&lt;&gt;'Tabelas auxiliares'!$C$129,M358&lt;&gt;'Tabelas auxiliares'!$D$128,M358&lt;&gt;'Tabelas auxiliares'!$D$129),"FOLHA DE PESSOAL",IF(R358='Tabelas auxiliares'!$A$129,"CUSTEIO",IF(R358='Tabelas auxiliares'!$A$128,"INVESTIMENTO","ERRO - VERIFICAR"))))</f>
        <v/>
      </c>
      <c r="T358" s="26" t="str">
        <f t="shared" si="11"/>
        <v/>
      </c>
      <c r="U358" s="32"/>
      <c r="V358" s="32"/>
      <c r="W358" s="32"/>
      <c r="X358" s="32"/>
    </row>
    <row r="359" spans="18:24" x14ac:dyDescent="0.25">
      <c r="R359" s="15" t="str">
        <f t="shared" si="10"/>
        <v/>
      </c>
      <c r="S359" s="15" t="str">
        <f>IF(M359="","",IF(AND(M359&lt;&gt;'Tabelas auxiliares'!$B$128,M359&lt;&gt;'Tabelas auxiliares'!$B$129,M359&lt;&gt;'Tabelas auxiliares'!$C$128,M359&lt;&gt;'Tabelas auxiliares'!$C$129,M359&lt;&gt;'Tabelas auxiliares'!$D$128,M359&lt;&gt;'Tabelas auxiliares'!$D$129),"FOLHA DE PESSOAL",IF(R359='Tabelas auxiliares'!$A$129,"CUSTEIO",IF(R359='Tabelas auxiliares'!$A$128,"INVESTIMENTO","ERRO - VERIFICAR"))))</f>
        <v/>
      </c>
      <c r="T359" s="26" t="str">
        <f t="shared" si="11"/>
        <v/>
      </c>
      <c r="U359" s="32"/>
      <c r="V359" s="32"/>
      <c r="W359" s="32"/>
      <c r="X359" s="32"/>
    </row>
    <row r="360" spans="18:24" x14ac:dyDescent="0.25">
      <c r="R360" s="15" t="str">
        <f t="shared" si="10"/>
        <v/>
      </c>
      <c r="S360" s="15" t="str">
        <f>IF(M360="","",IF(AND(M360&lt;&gt;'Tabelas auxiliares'!$B$128,M360&lt;&gt;'Tabelas auxiliares'!$B$129,M360&lt;&gt;'Tabelas auxiliares'!$C$128,M360&lt;&gt;'Tabelas auxiliares'!$C$129,M360&lt;&gt;'Tabelas auxiliares'!$D$128,M360&lt;&gt;'Tabelas auxiliares'!$D$129),"FOLHA DE PESSOAL",IF(R360='Tabelas auxiliares'!$A$129,"CUSTEIO",IF(R360='Tabelas auxiliares'!$A$128,"INVESTIMENTO","ERRO - VERIFICAR"))))</f>
        <v/>
      </c>
      <c r="T360" s="26" t="str">
        <f t="shared" si="11"/>
        <v/>
      </c>
      <c r="U360" s="32"/>
      <c r="V360" s="32"/>
      <c r="W360" s="32"/>
      <c r="X360" s="32"/>
    </row>
    <row r="361" spans="18:24" x14ac:dyDescent="0.25">
      <c r="R361" s="15" t="str">
        <f t="shared" si="10"/>
        <v/>
      </c>
      <c r="S361" s="15" t="str">
        <f>IF(M361="","",IF(AND(M361&lt;&gt;'Tabelas auxiliares'!$B$128,M361&lt;&gt;'Tabelas auxiliares'!$B$129,M361&lt;&gt;'Tabelas auxiliares'!$C$128,M361&lt;&gt;'Tabelas auxiliares'!$C$129,M361&lt;&gt;'Tabelas auxiliares'!$D$128,M361&lt;&gt;'Tabelas auxiliares'!$D$129),"FOLHA DE PESSOAL",IF(R361='Tabelas auxiliares'!$A$129,"CUSTEIO",IF(R361='Tabelas auxiliares'!$A$128,"INVESTIMENTO","ERRO - VERIFICAR"))))</f>
        <v/>
      </c>
      <c r="T361" s="26" t="str">
        <f t="shared" si="11"/>
        <v/>
      </c>
      <c r="U361" s="32"/>
      <c r="V361" s="32"/>
      <c r="W361" s="32"/>
      <c r="X361" s="32"/>
    </row>
    <row r="362" spans="18:24" x14ac:dyDescent="0.25">
      <c r="R362" s="15" t="str">
        <f t="shared" si="10"/>
        <v/>
      </c>
      <c r="S362" s="15" t="str">
        <f>IF(M362="","",IF(AND(M362&lt;&gt;'Tabelas auxiliares'!$B$128,M362&lt;&gt;'Tabelas auxiliares'!$B$129,M362&lt;&gt;'Tabelas auxiliares'!$C$128,M362&lt;&gt;'Tabelas auxiliares'!$C$129,M362&lt;&gt;'Tabelas auxiliares'!$D$128,M362&lt;&gt;'Tabelas auxiliares'!$D$129),"FOLHA DE PESSOAL",IF(R362='Tabelas auxiliares'!$A$129,"CUSTEIO",IF(R362='Tabelas auxiliares'!$A$128,"INVESTIMENTO","ERRO - VERIFICAR"))))</f>
        <v/>
      </c>
      <c r="T362" s="26" t="str">
        <f t="shared" si="11"/>
        <v/>
      </c>
      <c r="U362" s="32"/>
      <c r="V362" s="32"/>
      <c r="W362" s="32"/>
      <c r="X362" s="32"/>
    </row>
    <row r="363" spans="18:24" x14ac:dyDescent="0.25">
      <c r="R363" s="15" t="str">
        <f t="shared" si="10"/>
        <v/>
      </c>
      <c r="S363" s="15" t="str">
        <f>IF(M363="","",IF(AND(M363&lt;&gt;'Tabelas auxiliares'!$B$128,M363&lt;&gt;'Tabelas auxiliares'!$B$129,M363&lt;&gt;'Tabelas auxiliares'!$C$128,M363&lt;&gt;'Tabelas auxiliares'!$C$129,M363&lt;&gt;'Tabelas auxiliares'!$D$128,M363&lt;&gt;'Tabelas auxiliares'!$D$129),"FOLHA DE PESSOAL",IF(R363='Tabelas auxiliares'!$A$129,"CUSTEIO",IF(R363='Tabelas auxiliares'!$A$128,"INVESTIMENTO","ERRO - VERIFICAR"))))</f>
        <v/>
      </c>
      <c r="T363" s="26" t="str">
        <f t="shared" si="11"/>
        <v/>
      </c>
      <c r="U363" s="32"/>
      <c r="V363" s="32"/>
      <c r="W363" s="32"/>
      <c r="X363" s="32"/>
    </row>
    <row r="364" spans="18:24" x14ac:dyDescent="0.25">
      <c r="R364" s="15" t="str">
        <f t="shared" si="10"/>
        <v/>
      </c>
      <c r="S364" s="15" t="str">
        <f>IF(M364="","",IF(AND(M364&lt;&gt;'Tabelas auxiliares'!$B$128,M364&lt;&gt;'Tabelas auxiliares'!$B$129,M364&lt;&gt;'Tabelas auxiliares'!$C$128,M364&lt;&gt;'Tabelas auxiliares'!$C$129,M364&lt;&gt;'Tabelas auxiliares'!$D$128,M364&lt;&gt;'Tabelas auxiliares'!$D$129),"FOLHA DE PESSOAL",IF(R364='Tabelas auxiliares'!$A$129,"CUSTEIO",IF(R364='Tabelas auxiliares'!$A$128,"INVESTIMENTO","ERRO - VERIFICAR"))))</f>
        <v/>
      </c>
      <c r="T364" s="26" t="str">
        <f t="shared" si="11"/>
        <v/>
      </c>
      <c r="U364" s="32"/>
      <c r="V364" s="32"/>
      <c r="W364" s="32"/>
      <c r="X364" s="32"/>
    </row>
    <row r="365" spans="18:24" x14ac:dyDescent="0.25">
      <c r="R365" s="15" t="str">
        <f t="shared" si="10"/>
        <v/>
      </c>
      <c r="S365" s="15" t="str">
        <f>IF(M365="","",IF(AND(M365&lt;&gt;'Tabelas auxiliares'!$B$128,M365&lt;&gt;'Tabelas auxiliares'!$B$129,M365&lt;&gt;'Tabelas auxiliares'!$C$128,M365&lt;&gt;'Tabelas auxiliares'!$C$129,M365&lt;&gt;'Tabelas auxiliares'!$D$128,M365&lt;&gt;'Tabelas auxiliares'!$D$129),"FOLHA DE PESSOAL",IF(R365='Tabelas auxiliares'!$A$129,"CUSTEIO",IF(R365='Tabelas auxiliares'!$A$128,"INVESTIMENTO","ERRO - VERIFICAR"))))</f>
        <v/>
      </c>
      <c r="T365" s="26" t="str">
        <f t="shared" si="11"/>
        <v/>
      </c>
      <c r="U365" s="32"/>
      <c r="V365" s="32"/>
      <c r="W365" s="32"/>
      <c r="X365" s="32"/>
    </row>
    <row r="366" spans="18:24" x14ac:dyDescent="0.25">
      <c r="R366" s="15" t="str">
        <f t="shared" si="10"/>
        <v/>
      </c>
      <c r="S366" s="15" t="str">
        <f>IF(M366="","",IF(AND(M366&lt;&gt;'Tabelas auxiliares'!$B$128,M366&lt;&gt;'Tabelas auxiliares'!$B$129,M366&lt;&gt;'Tabelas auxiliares'!$C$128,M366&lt;&gt;'Tabelas auxiliares'!$C$129,M366&lt;&gt;'Tabelas auxiliares'!$D$128,M366&lt;&gt;'Tabelas auxiliares'!$D$129),"FOLHA DE PESSOAL",IF(R366='Tabelas auxiliares'!$A$129,"CUSTEIO",IF(R366='Tabelas auxiliares'!$A$128,"INVESTIMENTO","ERRO - VERIFICAR"))))</f>
        <v/>
      </c>
      <c r="T366" s="26" t="str">
        <f t="shared" si="11"/>
        <v/>
      </c>
      <c r="U366" s="32"/>
      <c r="V366" s="32"/>
      <c r="W366" s="32"/>
      <c r="X366" s="32"/>
    </row>
    <row r="367" spans="18:24" x14ac:dyDescent="0.25">
      <c r="R367" s="15" t="str">
        <f t="shared" si="10"/>
        <v/>
      </c>
      <c r="S367" s="15" t="str">
        <f>IF(M367="","",IF(AND(M367&lt;&gt;'Tabelas auxiliares'!$B$128,M367&lt;&gt;'Tabelas auxiliares'!$B$129,M367&lt;&gt;'Tabelas auxiliares'!$C$128,M367&lt;&gt;'Tabelas auxiliares'!$C$129,M367&lt;&gt;'Tabelas auxiliares'!$D$128,M367&lt;&gt;'Tabelas auxiliares'!$D$129),"FOLHA DE PESSOAL",IF(R367='Tabelas auxiliares'!$A$129,"CUSTEIO",IF(R367='Tabelas auxiliares'!$A$128,"INVESTIMENTO","ERRO - VERIFICAR"))))</f>
        <v/>
      </c>
      <c r="T367" s="26" t="str">
        <f t="shared" si="11"/>
        <v/>
      </c>
      <c r="U367" s="32"/>
      <c r="V367" s="32"/>
      <c r="W367" s="32"/>
      <c r="X367" s="32"/>
    </row>
    <row r="368" spans="18:24" x14ac:dyDescent="0.25">
      <c r="R368" s="15" t="str">
        <f t="shared" si="10"/>
        <v/>
      </c>
      <c r="S368" s="15" t="str">
        <f>IF(M368="","",IF(AND(M368&lt;&gt;'Tabelas auxiliares'!$B$128,M368&lt;&gt;'Tabelas auxiliares'!$B$129,M368&lt;&gt;'Tabelas auxiliares'!$C$128,M368&lt;&gt;'Tabelas auxiliares'!$C$129,M368&lt;&gt;'Tabelas auxiliares'!$D$128,M368&lt;&gt;'Tabelas auxiliares'!$D$129),"FOLHA DE PESSOAL",IF(R368='Tabelas auxiliares'!$A$129,"CUSTEIO",IF(R368='Tabelas auxiliares'!$A$128,"INVESTIMENTO","ERRO - VERIFICAR"))))</f>
        <v/>
      </c>
      <c r="T368" s="26" t="str">
        <f t="shared" si="11"/>
        <v/>
      </c>
      <c r="U368" s="32"/>
      <c r="V368" s="32"/>
      <c r="W368" s="32"/>
      <c r="X368" s="32"/>
    </row>
    <row r="369" spans="18:24" x14ac:dyDescent="0.25">
      <c r="R369" s="15" t="str">
        <f t="shared" si="10"/>
        <v/>
      </c>
      <c r="S369" s="15" t="str">
        <f>IF(M369="","",IF(AND(M369&lt;&gt;'Tabelas auxiliares'!$B$128,M369&lt;&gt;'Tabelas auxiliares'!$B$129,M369&lt;&gt;'Tabelas auxiliares'!$C$128,M369&lt;&gt;'Tabelas auxiliares'!$C$129,M369&lt;&gt;'Tabelas auxiliares'!$D$128,M369&lt;&gt;'Tabelas auxiliares'!$D$129),"FOLHA DE PESSOAL",IF(R369='Tabelas auxiliares'!$A$129,"CUSTEIO",IF(R369='Tabelas auxiliares'!$A$128,"INVESTIMENTO","ERRO - VERIFICAR"))))</f>
        <v/>
      </c>
      <c r="T369" s="26" t="str">
        <f t="shared" si="11"/>
        <v/>
      </c>
      <c r="U369" s="32"/>
      <c r="V369" s="32"/>
      <c r="W369" s="32"/>
      <c r="X369" s="32"/>
    </row>
    <row r="370" spans="18:24" x14ac:dyDescent="0.25">
      <c r="R370" s="15" t="str">
        <f t="shared" si="10"/>
        <v/>
      </c>
      <c r="S370" s="15" t="str">
        <f>IF(M370="","",IF(AND(M370&lt;&gt;'Tabelas auxiliares'!$B$128,M370&lt;&gt;'Tabelas auxiliares'!$B$129,M370&lt;&gt;'Tabelas auxiliares'!$C$128,M370&lt;&gt;'Tabelas auxiliares'!$C$129,M370&lt;&gt;'Tabelas auxiliares'!$D$128,M370&lt;&gt;'Tabelas auxiliares'!$D$129),"FOLHA DE PESSOAL",IF(R370='Tabelas auxiliares'!$A$129,"CUSTEIO",IF(R370='Tabelas auxiliares'!$A$128,"INVESTIMENTO","ERRO - VERIFICAR"))))</f>
        <v/>
      </c>
      <c r="T370" s="26" t="str">
        <f t="shared" si="11"/>
        <v/>
      </c>
      <c r="U370" s="32"/>
      <c r="V370" s="32"/>
      <c r="W370" s="32"/>
      <c r="X370" s="32"/>
    </row>
    <row r="371" spans="18:24" x14ac:dyDescent="0.25">
      <c r="R371" s="15" t="str">
        <f t="shared" si="10"/>
        <v/>
      </c>
      <c r="S371" s="15" t="str">
        <f>IF(M371="","",IF(AND(M371&lt;&gt;'Tabelas auxiliares'!$B$128,M371&lt;&gt;'Tabelas auxiliares'!$B$129,M371&lt;&gt;'Tabelas auxiliares'!$C$128,M371&lt;&gt;'Tabelas auxiliares'!$C$129,M371&lt;&gt;'Tabelas auxiliares'!$D$128,M371&lt;&gt;'Tabelas auxiliares'!$D$129),"FOLHA DE PESSOAL",IF(R371='Tabelas auxiliares'!$A$129,"CUSTEIO",IF(R371='Tabelas auxiliares'!$A$128,"INVESTIMENTO","ERRO - VERIFICAR"))))</f>
        <v/>
      </c>
      <c r="T371" s="26" t="str">
        <f t="shared" si="11"/>
        <v/>
      </c>
      <c r="U371" s="32"/>
      <c r="V371" s="32"/>
      <c r="W371" s="32"/>
      <c r="X371" s="32"/>
    </row>
    <row r="372" spans="18:24" x14ac:dyDescent="0.25">
      <c r="R372" s="15" t="str">
        <f t="shared" si="10"/>
        <v/>
      </c>
      <c r="S372" s="15" t="str">
        <f>IF(M372="","",IF(AND(M372&lt;&gt;'Tabelas auxiliares'!$B$128,M372&lt;&gt;'Tabelas auxiliares'!$B$129,M372&lt;&gt;'Tabelas auxiliares'!$C$128,M372&lt;&gt;'Tabelas auxiliares'!$C$129,M372&lt;&gt;'Tabelas auxiliares'!$D$128,M372&lt;&gt;'Tabelas auxiliares'!$D$129),"FOLHA DE PESSOAL",IF(R372='Tabelas auxiliares'!$A$129,"CUSTEIO",IF(R372='Tabelas auxiliares'!$A$128,"INVESTIMENTO","ERRO - VERIFICAR"))))</f>
        <v/>
      </c>
      <c r="T372" s="26" t="str">
        <f t="shared" si="11"/>
        <v/>
      </c>
      <c r="U372" s="32"/>
      <c r="V372" s="32"/>
      <c r="W372" s="32"/>
      <c r="X372" s="32"/>
    </row>
    <row r="373" spans="18:24" x14ac:dyDescent="0.25">
      <c r="R373" s="15" t="str">
        <f t="shared" si="10"/>
        <v/>
      </c>
      <c r="S373" s="15" t="str">
        <f>IF(M373="","",IF(AND(M373&lt;&gt;'Tabelas auxiliares'!$B$128,M373&lt;&gt;'Tabelas auxiliares'!$B$129,M373&lt;&gt;'Tabelas auxiliares'!$C$128,M373&lt;&gt;'Tabelas auxiliares'!$C$129,M373&lt;&gt;'Tabelas auxiliares'!$D$128,M373&lt;&gt;'Tabelas auxiliares'!$D$129),"FOLHA DE PESSOAL",IF(R373='Tabelas auxiliares'!$A$129,"CUSTEIO",IF(R373='Tabelas auxiliares'!$A$128,"INVESTIMENTO","ERRO - VERIFICAR"))))</f>
        <v/>
      </c>
      <c r="T373" s="26" t="str">
        <f t="shared" si="11"/>
        <v/>
      </c>
      <c r="U373" s="32"/>
      <c r="V373" s="32"/>
      <c r="W373" s="32"/>
      <c r="X373" s="32"/>
    </row>
    <row r="374" spans="18:24" x14ac:dyDescent="0.25">
      <c r="R374" s="15" t="str">
        <f t="shared" si="10"/>
        <v/>
      </c>
      <c r="S374" s="15" t="str">
        <f>IF(M374="","",IF(AND(M374&lt;&gt;'Tabelas auxiliares'!$B$128,M374&lt;&gt;'Tabelas auxiliares'!$B$129,M374&lt;&gt;'Tabelas auxiliares'!$C$128,M374&lt;&gt;'Tabelas auxiliares'!$C$129,M374&lt;&gt;'Tabelas auxiliares'!$D$128,M374&lt;&gt;'Tabelas auxiliares'!$D$129),"FOLHA DE PESSOAL",IF(R374='Tabelas auxiliares'!$A$129,"CUSTEIO",IF(R374='Tabelas auxiliares'!$A$128,"INVESTIMENTO","ERRO - VERIFICAR"))))</f>
        <v/>
      </c>
      <c r="T374" s="26" t="str">
        <f t="shared" si="11"/>
        <v/>
      </c>
      <c r="U374" s="32"/>
      <c r="V374" s="32"/>
      <c r="W374" s="32"/>
      <c r="X374" s="32"/>
    </row>
    <row r="375" spans="18:24" x14ac:dyDescent="0.25">
      <c r="R375" s="15" t="str">
        <f t="shared" si="10"/>
        <v/>
      </c>
      <c r="S375" s="15" t="str">
        <f>IF(M375="","",IF(AND(M375&lt;&gt;'Tabelas auxiliares'!$B$128,M375&lt;&gt;'Tabelas auxiliares'!$B$129,M375&lt;&gt;'Tabelas auxiliares'!$C$128,M375&lt;&gt;'Tabelas auxiliares'!$C$129,M375&lt;&gt;'Tabelas auxiliares'!$D$128,M375&lt;&gt;'Tabelas auxiliares'!$D$129),"FOLHA DE PESSOAL",IF(R375='Tabelas auxiliares'!$A$129,"CUSTEIO",IF(R375='Tabelas auxiliares'!$A$128,"INVESTIMENTO","ERRO - VERIFICAR"))))</f>
        <v/>
      </c>
      <c r="T375" s="26" t="str">
        <f t="shared" si="11"/>
        <v/>
      </c>
      <c r="U375" s="32"/>
      <c r="V375" s="32"/>
      <c r="W375" s="32"/>
      <c r="X375" s="32"/>
    </row>
    <row r="376" spans="18:24" x14ac:dyDescent="0.25">
      <c r="R376" s="15" t="str">
        <f t="shared" si="10"/>
        <v/>
      </c>
      <c r="S376" s="15" t="str">
        <f>IF(M376="","",IF(AND(M376&lt;&gt;'Tabelas auxiliares'!$B$128,M376&lt;&gt;'Tabelas auxiliares'!$B$129,M376&lt;&gt;'Tabelas auxiliares'!$C$128,M376&lt;&gt;'Tabelas auxiliares'!$C$129,M376&lt;&gt;'Tabelas auxiliares'!$D$128,M376&lt;&gt;'Tabelas auxiliares'!$D$129),"FOLHA DE PESSOAL",IF(R376='Tabelas auxiliares'!$A$129,"CUSTEIO",IF(R376='Tabelas auxiliares'!$A$128,"INVESTIMENTO","ERRO - VERIFICAR"))))</f>
        <v/>
      </c>
      <c r="T376" s="26" t="str">
        <f t="shared" si="11"/>
        <v/>
      </c>
      <c r="U376" s="32"/>
      <c r="V376" s="32"/>
      <c r="W376" s="32"/>
      <c r="X376" s="32"/>
    </row>
    <row r="377" spans="18:24" x14ac:dyDescent="0.25">
      <c r="R377" s="15" t="str">
        <f t="shared" si="10"/>
        <v/>
      </c>
      <c r="S377" s="15" t="str">
        <f>IF(M377="","",IF(AND(M377&lt;&gt;'Tabelas auxiliares'!$B$128,M377&lt;&gt;'Tabelas auxiliares'!$B$129,M377&lt;&gt;'Tabelas auxiliares'!$C$128,M377&lt;&gt;'Tabelas auxiliares'!$C$129,M377&lt;&gt;'Tabelas auxiliares'!$D$128,M377&lt;&gt;'Tabelas auxiliares'!$D$129),"FOLHA DE PESSOAL",IF(R377='Tabelas auxiliares'!$A$129,"CUSTEIO",IF(R377='Tabelas auxiliares'!$A$128,"INVESTIMENTO","ERRO - VERIFICAR"))))</f>
        <v/>
      </c>
      <c r="T377" s="26" t="str">
        <f t="shared" si="11"/>
        <v/>
      </c>
      <c r="U377" s="32"/>
      <c r="V377" s="32"/>
      <c r="W377" s="32"/>
      <c r="X377" s="32"/>
    </row>
    <row r="378" spans="18:24" x14ac:dyDescent="0.25">
      <c r="R378" s="15" t="str">
        <f t="shared" si="10"/>
        <v/>
      </c>
      <c r="S378" s="15" t="str">
        <f>IF(M378="","",IF(AND(M378&lt;&gt;'Tabelas auxiliares'!$B$128,M378&lt;&gt;'Tabelas auxiliares'!$B$129,M378&lt;&gt;'Tabelas auxiliares'!$C$128,M378&lt;&gt;'Tabelas auxiliares'!$C$129,M378&lt;&gt;'Tabelas auxiliares'!$D$128,M378&lt;&gt;'Tabelas auxiliares'!$D$129),"FOLHA DE PESSOAL",IF(R378='Tabelas auxiliares'!$A$129,"CUSTEIO",IF(R378='Tabelas auxiliares'!$A$128,"INVESTIMENTO","ERRO - VERIFICAR"))))</f>
        <v/>
      </c>
      <c r="T378" s="26" t="str">
        <f t="shared" si="11"/>
        <v/>
      </c>
      <c r="U378" s="32"/>
      <c r="V378" s="32"/>
      <c r="W378" s="32"/>
      <c r="X378" s="32"/>
    </row>
    <row r="379" spans="18:24" x14ac:dyDescent="0.25">
      <c r="R379" s="15" t="str">
        <f t="shared" si="10"/>
        <v/>
      </c>
      <c r="S379" s="15" t="str">
        <f>IF(M379="","",IF(AND(M379&lt;&gt;'Tabelas auxiliares'!$B$128,M379&lt;&gt;'Tabelas auxiliares'!$B$129,M379&lt;&gt;'Tabelas auxiliares'!$C$128,M379&lt;&gt;'Tabelas auxiliares'!$C$129,M379&lt;&gt;'Tabelas auxiliares'!$D$128,M379&lt;&gt;'Tabelas auxiliares'!$D$129),"FOLHA DE PESSOAL",IF(R379='Tabelas auxiliares'!$A$129,"CUSTEIO",IF(R379='Tabelas auxiliares'!$A$128,"INVESTIMENTO","ERRO - VERIFICAR"))))</f>
        <v/>
      </c>
      <c r="T379" s="26" t="str">
        <f t="shared" si="11"/>
        <v/>
      </c>
      <c r="U379" s="32"/>
      <c r="V379" s="32"/>
      <c r="W379" s="32"/>
      <c r="X379" s="32"/>
    </row>
    <row r="380" spans="18:24" x14ac:dyDescent="0.25">
      <c r="R380" s="15" t="str">
        <f t="shared" si="10"/>
        <v/>
      </c>
      <c r="S380" s="15" t="str">
        <f>IF(M380="","",IF(AND(M380&lt;&gt;'Tabelas auxiliares'!$B$128,M380&lt;&gt;'Tabelas auxiliares'!$B$129,M380&lt;&gt;'Tabelas auxiliares'!$C$128,M380&lt;&gt;'Tabelas auxiliares'!$C$129,M380&lt;&gt;'Tabelas auxiliares'!$D$128,M380&lt;&gt;'Tabelas auxiliares'!$D$129),"FOLHA DE PESSOAL",IF(R380='Tabelas auxiliares'!$A$129,"CUSTEIO",IF(R380='Tabelas auxiliares'!$A$128,"INVESTIMENTO","ERRO - VERIFICAR"))))</f>
        <v/>
      </c>
      <c r="T380" s="26" t="str">
        <f t="shared" si="11"/>
        <v/>
      </c>
      <c r="U380" s="32"/>
      <c r="V380" s="32"/>
      <c r="W380" s="32"/>
      <c r="X380" s="32"/>
    </row>
    <row r="381" spans="18:24" x14ac:dyDescent="0.25">
      <c r="R381" s="15" t="str">
        <f t="shared" si="10"/>
        <v/>
      </c>
      <c r="S381" s="15" t="str">
        <f>IF(M381="","",IF(AND(M381&lt;&gt;'Tabelas auxiliares'!$B$128,M381&lt;&gt;'Tabelas auxiliares'!$B$129,M381&lt;&gt;'Tabelas auxiliares'!$C$128,M381&lt;&gt;'Tabelas auxiliares'!$C$129,M381&lt;&gt;'Tabelas auxiliares'!$D$128,M381&lt;&gt;'Tabelas auxiliares'!$D$129),"FOLHA DE PESSOAL",IF(R381='Tabelas auxiliares'!$A$129,"CUSTEIO",IF(R381='Tabelas auxiliares'!$A$128,"INVESTIMENTO","ERRO - VERIFICAR"))))</f>
        <v/>
      </c>
      <c r="T381" s="26" t="str">
        <f t="shared" si="11"/>
        <v/>
      </c>
      <c r="U381" s="32"/>
      <c r="V381" s="32"/>
      <c r="W381" s="32"/>
      <c r="X381" s="32"/>
    </row>
    <row r="382" spans="18:24" x14ac:dyDescent="0.25">
      <c r="R382" s="15" t="str">
        <f t="shared" si="10"/>
        <v/>
      </c>
      <c r="S382" s="15" t="str">
        <f>IF(M382="","",IF(AND(M382&lt;&gt;'Tabelas auxiliares'!$B$128,M382&lt;&gt;'Tabelas auxiliares'!$B$129,M382&lt;&gt;'Tabelas auxiliares'!$C$128,M382&lt;&gt;'Tabelas auxiliares'!$C$129,M382&lt;&gt;'Tabelas auxiliares'!$D$128,M382&lt;&gt;'Tabelas auxiliares'!$D$129),"FOLHA DE PESSOAL",IF(R382='Tabelas auxiliares'!$A$129,"CUSTEIO",IF(R382='Tabelas auxiliares'!$A$128,"INVESTIMENTO","ERRO - VERIFICAR"))))</f>
        <v/>
      </c>
      <c r="T382" s="26" t="str">
        <f t="shared" si="11"/>
        <v/>
      </c>
      <c r="U382" s="32"/>
      <c r="V382" s="32"/>
      <c r="W382" s="32"/>
      <c r="X382" s="32"/>
    </row>
    <row r="383" spans="18:24" x14ac:dyDescent="0.25">
      <c r="R383" s="15" t="str">
        <f t="shared" si="10"/>
        <v/>
      </c>
      <c r="S383" s="15" t="str">
        <f>IF(M383="","",IF(AND(M383&lt;&gt;'Tabelas auxiliares'!$B$128,M383&lt;&gt;'Tabelas auxiliares'!$B$129,M383&lt;&gt;'Tabelas auxiliares'!$C$128,M383&lt;&gt;'Tabelas auxiliares'!$C$129,M383&lt;&gt;'Tabelas auxiliares'!$D$128,M383&lt;&gt;'Tabelas auxiliares'!$D$129),"FOLHA DE PESSOAL",IF(R383='Tabelas auxiliares'!$A$129,"CUSTEIO",IF(R383='Tabelas auxiliares'!$A$128,"INVESTIMENTO","ERRO - VERIFICAR"))))</f>
        <v/>
      </c>
      <c r="T383" s="26" t="str">
        <f t="shared" si="11"/>
        <v/>
      </c>
      <c r="U383" s="32"/>
      <c r="V383" s="32"/>
      <c r="W383" s="32"/>
      <c r="X383" s="32"/>
    </row>
    <row r="384" spans="18:24" x14ac:dyDescent="0.25">
      <c r="R384" s="15" t="str">
        <f t="shared" si="10"/>
        <v/>
      </c>
      <c r="S384" s="15" t="str">
        <f>IF(M384="","",IF(AND(M384&lt;&gt;'Tabelas auxiliares'!$B$128,M384&lt;&gt;'Tabelas auxiliares'!$B$129,M384&lt;&gt;'Tabelas auxiliares'!$C$128,M384&lt;&gt;'Tabelas auxiliares'!$C$129,M384&lt;&gt;'Tabelas auxiliares'!$D$128,M384&lt;&gt;'Tabelas auxiliares'!$D$129),"FOLHA DE PESSOAL",IF(R384='Tabelas auxiliares'!$A$129,"CUSTEIO",IF(R384='Tabelas auxiliares'!$A$128,"INVESTIMENTO","ERRO - VERIFICAR"))))</f>
        <v/>
      </c>
      <c r="T384" s="26" t="str">
        <f t="shared" si="11"/>
        <v/>
      </c>
      <c r="U384" s="32"/>
      <c r="V384" s="32"/>
      <c r="W384" s="32"/>
      <c r="X384" s="32"/>
    </row>
    <row r="385" spans="18:24" x14ac:dyDescent="0.25">
      <c r="R385" s="15" t="str">
        <f t="shared" si="10"/>
        <v/>
      </c>
      <c r="S385" s="15" t="str">
        <f>IF(M385="","",IF(AND(M385&lt;&gt;'Tabelas auxiliares'!$B$128,M385&lt;&gt;'Tabelas auxiliares'!$B$129,M385&lt;&gt;'Tabelas auxiliares'!$C$128,M385&lt;&gt;'Tabelas auxiliares'!$C$129,M385&lt;&gt;'Tabelas auxiliares'!$D$128,M385&lt;&gt;'Tabelas auxiliares'!$D$129),"FOLHA DE PESSOAL",IF(R385='Tabelas auxiliares'!$A$129,"CUSTEIO",IF(R385='Tabelas auxiliares'!$A$128,"INVESTIMENTO","ERRO - VERIFICAR"))))</f>
        <v/>
      </c>
      <c r="T385" s="26" t="str">
        <f t="shared" si="11"/>
        <v/>
      </c>
      <c r="U385" s="32"/>
      <c r="V385" s="32"/>
      <c r="W385" s="32"/>
      <c r="X385" s="32"/>
    </row>
    <row r="386" spans="18:24" x14ac:dyDescent="0.25">
      <c r="R386" s="15" t="str">
        <f t="shared" si="10"/>
        <v/>
      </c>
      <c r="S386" s="15" t="str">
        <f>IF(M386="","",IF(AND(M386&lt;&gt;'Tabelas auxiliares'!$B$128,M386&lt;&gt;'Tabelas auxiliares'!$B$129,M386&lt;&gt;'Tabelas auxiliares'!$C$128,M386&lt;&gt;'Tabelas auxiliares'!$C$129,M386&lt;&gt;'Tabelas auxiliares'!$D$128,M386&lt;&gt;'Tabelas auxiliares'!$D$129),"FOLHA DE PESSOAL",IF(R386='Tabelas auxiliares'!$A$129,"CUSTEIO",IF(R386='Tabelas auxiliares'!$A$128,"INVESTIMENTO","ERRO - VERIFICAR"))))</f>
        <v/>
      </c>
      <c r="T386" s="26" t="str">
        <f t="shared" si="11"/>
        <v/>
      </c>
      <c r="U386" s="32"/>
      <c r="V386" s="32"/>
      <c r="W386" s="32"/>
      <c r="X386" s="32"/>
    </row>
    <row r="387" spans="18:24" x14ac:dyDescent="0.25">
      <c r="R387" s="15" t="str">
        <f t="shared" si="10"/>
        <v/>
      </c>
      <c r="S387" s="15" t="str">
        <f>IF(M387="","",IF(AND(M387&lt;&gt;'Tabelas auxiliares'!$B$128,M387&lt;&gt;'Tabelas auxiliares'!$B$129,M387&lt;&gt;'Tabelas auxiliares'!$C$128,M387&lt;&gt;'Tabelas auxiliares'!$C$129,M387&lt;&gt;'Tabelas auxiliares'!$D$128,M387&lt;&gt;'Tabelas auxiliares'!$D$129),"FOLHA DE PESSOAL",IF(R387='Tabelas auxiliares'!$A$129,"CUSTEIO",IF(R387='Tabelas auxiliares'!$A$128,"INVESTIMENTO","ERRO - VERIFICAR"))))</f>
        <v/>
      </c>
      <c r="T387" s="26" t="str">
        <f t="shared" si="11"/>
        <v/>
      </c>
      <c r="U387" s="32"/>
      <c r="V387" s="32"/>
      <c r="W387" s="32"/>
      <c r="X387" s="32"/>
    </row>
    <row r="388" spans="18:24" x14ac:dyDescent="0.25">
      <c r="R388" s="15" t="str">
        <f t="shared" ref="R388:R451" si="12">LEFT(O388,1)</f>
        <v/>
      </c>
      <c r="S388" s="15" t="str">
        <f>IF(M388="","",IF(AND(M388&lt;&gt;'Tabelas auxiliares'!$B$128,M388&lt;&gt;'Tabelas auxiliares'!$B$129,M388&lt;&gt;'Tabelas auxiliares'!$C$128,M388&lt;&gt;'Tabelas auxiliares'!$C$129,M388&lt;&gt;'Tabelas auxiliares'!$D$128,M388&lt;&gt;'Tabelas auxiliares'!$D$129),"FOLHA DE PESSOAL",IF(R388='Tabelas auxiliares'!$A$129,"CUSTEIO",IF(R388='Tabelas auxiliares'!$A$128,"INVESTIMENTO","ERRO - VERIFICAR"))))</f>
        <v/>
      </c>
      <c r="T388" s="26" t="str">
        <f t="shared" ref="T388:T451" si="13">IF(SUM(U388:X388)=0,"",SUM(U388:X388))</f>
        <v/>
      </c>
      <c r="U388" s="32"/>
      <c r="V388" s="32"/>
      <c r="W388" s="32"/>
      <c r="X388" s="32"/>
    </row>
    <row r="389" spans="18:24" x14ac:dyDescent="0.25">
      <c r="R389" s="15" t="str">
        <f t="shared" si="12"/>
        <v/>
      </c>
      <c r="S389" s="15" t="str">
        <f>IF(M389="","",IF(AND(M389&lt;&gt;'Tabelas auxiliares'!$B$128,M389&lt;&gt;'Tabelas auxiliares'!$B$129,M389&lt;&gt;'Tabelas auxiliares'!$C$128,M389&lt;&gt;'Tabelas auxiliares'!$C$129,M389&lt;&gt;'Tabelas auxiliares'!$D$128,M389&lt;&gt;'Tabelas auxiliares'!$D$129),"FOLHA DE PESSOAL",IF(R389='Tabelas auxiliares'!$A$129,"CUSTEIO",IF(R389='Tabelas auxiliares'!$A$128,"INVESTIMENTO","ERRO - VERIFICAR"))))</f>
        <v/>
      </c>
      <c r="T389" s="26" t="str">
        <f t="shared" si="13"/>
        <v/>
      </c>
      <c r="U389" s="32"/>
      <c r="V389" s="32"/>
      <c r="W389" s="32"/>
      <c r="X389" s="32"/>
    </row>
    <row r="390" spans="18:24" x14ac:dyDescent="0.25">
      <c r="R390" s="15" t="str">
        <f t="shared" si="12"/>
        <v/>
      </c>
      <c r="S390" s="15" t="str">
        <f>IF(M390="","",IF(AND(M390&lt;&gt;'Tabelas auxiliares'!$B$128,M390&lt;&gt;'Tabelas auxiliares'!$B$129,M390&lt;&gt;'Tabelas auxiliares'!$C$128,M390&lt;&gt;'Tabelas auxiliares'!$C$129,M390&lt;&gt;'Tabelas auxiliares'!$D$128,M390&lt;&gt;'Tabelas auxiliares'!$D$129),"FOLHA DE PESSOAL",IF(R390='Tabelas auxiliares'!$A$129,"CUSTEIO",IF(R390='Tabelas auxiliares'!$A$128,"INVESTIMENTO","ERRO - VERIFICAR"))))</f>
        <v/>
      </c>
      <c r="T390" s="26" t="str">
        <f t="shared" si="13"/>
        <v/>
      </c>
      <c r="U390" s="32"/>
      <c r="V390" s="32"/>
      <c r="W390" s="32"/>
      <c r="X390" s="32"/>
    </row>
    <row r="391" spans="18:24" x14ac:dyDescent="0.25">
      <c r="R391" s="15" t="str">
        <f t="shared" si="12"/>
        <v/>
      </c>
      <c r="S391" s="15" t="str">
        <f>IF(M391="","",IF(AND(M391&lt;&gt;'Tabelas auxiliares'!$B$128,M391&lt;&gt;'Tabelas auxiliares'!$B$129,M391&lt;&gt;'Tabelas auxiliares'!$C$128,M391&lt;&gt;'Tabelas auxiliares'!$C$129,M391&lt;&gt;'Tabelas auxiliares'!$D$128,M391&lt;&gt;'Tabelas auxiliares'!$D$129),"FOLHA DE PESSOAL",IF(R391='Tabelas auxiliares'!$A$129,"CUSTEIO",IF(R391='Tabelas auxiliares'!$A$128,"INVESTIMENTO","ERRO - VERIFICAR"))))</f>
        <v/>
      </c>
      <c r="T391" s="26" t="str">
        <f t="shared" si="13"/>
        <v/>
      </c>
      <c r="U391" s="32"/>
      <c r="V391" s="32"/>
      <c r="W391" s="32"/>
      <c r="X391" s="32"/>
    </row>
    <row r="392" spans="18:24" x14ac:dyDescent="0.25">
      <c r="R392" s="15" t="str">
        <f t="shared" si="12"/>
        <v/>
      </c>
      <c r="S392" s="15" t="str">
        <f>IF(M392="","",IF(AND(M392&lt;&gt;'Tabelas auxiliares'!$B$128,M392&lt;&gt;'Tabelas auxiliares'!$B$129,M392&lt;&gt;'Tabelas auxiliares'!$C$128,M392&lt;&gt;'Tabelas auxiliares'!$C$129,M392&lt;&gt;'Tabelas auxiliares'!$D$128,M392&lt;&gt;'Tabelas auxiliares'!$D$129),"FOLHA DE PESSOAL",IF(R392='Tabelas auxiliares'!$A$129,"CUSTEIO",IF(R392='Tabelas auxiliares'!$A$128,"INVESTIMENTO","ERRO - VERIFICAR"))))</f>
        <v/>
      </c>
      <c r="T392" s="26" t="str">
        <f t="shared" si="13"/>
        <v/>
      </c>
      <c r="U392" s="32"/>
      <c r="V392" s="32"/>
      <c r="W392" s="32"/>
      <c r="X392" s="32"/>
    </row>
    <row r="393" spans="18:24" x14ac:dyDescent="0.25">
      <c r="R393" s="15" t="str">
        <f t="shared" si="12"/>
        <v/>
      </c>
      <c r="S393" s="15" t="str">
        <f>IF(M393="","",IF(AND(M393&lt;&gt;'Tabelas auxiliares'!$B$128,M393&lt;&gt;'Tabelas auxiliares'!$B$129,M393&lt;&gt;'Tabelas auxiliares'!$C$128,M393&lt;&gt;'Tabelas auxiliares'!$C$129,M393&lt;&gt;'Tabelas auxiliares'!$D$128,M393&lt;&gt;'Tabelas auxiliares'!$D$129),"FOLHA DE PESSOAL",IF(R393='Tabelas auxiliares'!$A$129,"CUSTEIO",IF(R393='Tabelas auxiliares'!$A$128,"INVESTIMENTO","ERRO - VERIFICAR"))))</f>
        <v/>
      </c>
      <c r="T393" s="26" t="str">
        <f t="shared" si="13"/>
        <v/>
      </c>
      <c r="U393" s="32"/>
      <c r="V393" s="32"/>
      <c r="W393" s="32"/>
      <c r="X393" s="32"/>
    </row>
    <row r="394" spans="18:24" x14ac:dyDescent="0.25">
      <c r="R394" s="15" t="str">
        <f t="shared" si="12"/>
        <v/>
      </c>
      <c r="S394" s="15" t="str">
        <f>IF(M394="","",IF(AND(M394&lt;&gt;'Tabelas auxiliares'!$B$128,M394&lt;&gt;'Tabelas auxiliares'!$B$129,M394&lt;&gt;'Tabelas auxiliares'!$C$128,M394&lt;&gt;'Tabelas auxiliares'!$C$129,M394&lt;&gt;'Tabelas auxiliares'!$D$128,M394&lt;&gt;'Tabelas auxiliares'!$D$129),"FOLHA DE PESSOAL",IF(R394='Tabelas auxiliares'!$A$129,"CUSTEIO",IF(R394='Tabelas auxiliares'!$A$128,"INVESTIMENTO","ERRO - VERIFICAR"))))</f>
        <v/>
      </c>
      <c r="T394" s="26" t="str">
        <f t="shared" si="13"/>
        <v/>
      </c>
      <c r="U394" s="32"/>
      <c r="V394" s="32"/>
      <c r="W394" s="32"/>
      <c r="X394" s="32"/>
    </row>
    <row r="395" spans="18:24" x14ac:dyDescent="0.25">
      <c r="R395" s="15" t="str">
        <f t="shared" si="12"/>
        <v/>
      </c>
      <c r="S395" s="15" t="str">
        <f>IF(M395="","",IF(AND(M395&lt;&gt;'Tabelas auxiliares'!$B$128,M395&lt;&gt;'Tabelas auxiliares'!$B$129,M395&lt;&gt;'Tabelas auxiliares'!$C$128,M395&lt;&gt;'Tabelas auxiliares'!$C$129,M395&lt;&gt;'Tabelas auxiliares'!$D$128,M395&lt;&gt;'Tabelas auxiliares'!$D$129),"FOLHA DE PESSOAL",IF(R395='Tabelas auxiliares'!$A$129,"CUSTEIO",IF(R395='Tabelas auxiliares'!$A$128,"INVESTIMENTO","ERRO - VERIFICAR"))))</f>
        <v/>
      </c>
      <c r="T395" s="26" t="str">
        <f t="shared" si="13"/>
        <v/>
      </c>
      <c r="U395" s="32"/>
      <c r="V395" s="32"/>
      <c r="W395" s="32"/>
      <c r="X395" s="32"/>
    </row>
    <row r="396" spans="18:24" x14ac:dyDescent="0.25">
      <c r="R396" s="15" t="str">
        <f t="shared" si="12"/>
        <v/>
      </c>
      <c r="S396" s="15" t="str">
        <f>IF(M396="","",IF(AND(M396&lt;&gt;'Tabelas auxiliares'!$B$128,M396&lt;&gt;'Tabelas auxiliares'!$B$129,M396&lt;&gt;'Tabelas auxiliares'!$C$128,M396&lt;&gt;'Tabelas auxiliares'!$C$129,M396&lt;&gt;'Tabelas auxiliares'!$D$128,M396&lt;&gt;'Tabelas auxiliares'!$D$129),"FOLHA DE PESSOAL",IF(R396='Tabelas auxiliares'!$A$129,"CUSTEIO",IF(R396='Tabelas auxiliares'!$A$128,"INVESTIMENTO","ERRO - VERIFICAR"))))</f>
        <v/>
      </c>
      <c r="T396" s="26" t="str">
        <f t="shared" si="13"/>
        <v/>
      </c>
      <c r="U396" s="32"/>
      <c r="V396" s="32"/>
      <c r="W396" s="32"/>
      <c r="X396" s="32"/>
    </row>
    <row r="397" spans="18:24" x14ac:dyDescent="0.25">
      <c r="R397" s="15" t="str">
        <f t="shared" si="12"/>
        <v/>
      </c>
      <c r="S397" s="15" t="str">
        <f>IF(M397="","",IF(AND(M397&lt;&gt;'Tabelas auxiliares'!$B$128,M397&lt;&gt;'Tabelas auxiliares'!$B$129,M397&lt;&gt;'Tabelas auxiliares'!$C$128,M397&lt;&gt;'Tabelas auxiliares'!$C$129,M397&lt;&gt;'Tabelas auxiliares'!$D$128,M397&lt;&gt;'Tabelas auxiliares'!$D$129),"FOLHA DE PESSOAL",IF(R397='Tabelas auxiliares'!$A$129,"CUSTEIO",IF(R397='Tabelas auxiliares'!$A$128,"INVESTIMENTO","ERRO - VERIFICAR"))))</f>
        <v/>
      </c>
      <c r="T397" s="26" t="str">
        <f t="shared" si="13"/>
        <v/>
      </c>
      <c r="U397" s="32"/>
      <c r="V397" s="32"/>
      <c r="W397" s="32"/>
      <c r="X397" s="32"/>
    </row>
    <row r="398" spans="18:24" x14ac:dyDescent="0.25">
      <c r="R398" s="15" t="str">
        <f t="shared" si="12"/>
        <v/>
      </c>
      <c r="S398" s="15" t="str">
        <f>IF(M398="","",IF(AND(M398&lt;&gt;'Tabelas auxiliares'!$B$128,M398&lt;&gt;'Tabelas auxiliares'!$B$129,M398&lt;&gt;'Tabelas auxiliares'!$C$128,M398&lt;&gt;'Tabelas auxiliares'!$C$129,M398&lt;&gt;'Tabelas auxiliares'!$D$128,M398&lt;&gt;'Tabelas auxiliares'!$D$129),"FOLHA DE PESSOAL",IF(R398='Tabelas auxiliares'!$A$129,"CUSTEIO",IF(R398='Tabelas auxiliares'!$A$128,"INVESTIMENTO","ERRO - VERIFICAR"))))</f>
        <v/>
      </c>
      <c r="T398" s="26" t="str">
        <f t="shared" si="13"/>
        <v/>
      </c>
      <c r="U398" s="32"/>
      <c r="V398" s="32"/>
      <c r="W398" s="32"/>
      <c r="X398" s="32"/>
    </row>
    <row r="399" spans="18:24" x14ac:dyDescent="0.25">
      <c r="R399" s="15" t="str">
        <f t="shared" si="12"/>
        <v/>
      </c>
      <c r="S399" s="15" t="str">
        <f>IF(M399="","",IF(AND(M399&lt;&gt;'Tabelas auxiliares'!$B$128,M399&lt;&gt;'Tabelas auxiliares'!$B$129,M399&lt;&gt;'Tabelas auxiliares'!$C$128,M399&lt;&gt;'Tabelas auxiliares'!$C$129,M399&lt;&gt;'Tabelas auxiliares'!$D$128,M399&lt;&gt;'Tabelas auxiliares'!$D$129),"FOLHA DE PESSOAL",IF(R399='Tabelas auxiliares'!$A$129,"CUSTEIO",IF(R399='Tabelas auxiliares'!$A$128,"INVESTIMENTO","ERRO - VERIFICAR"))))</f>
        <v/>
      </c>
      <c r="T399" s="26" t="str">
        <f t="shared" si="13"/>
        <v/>
      </c>
      <c r="U399" s="32"/>
      <c r="V399" s="32"/>
      <c r="W399" s="32"/>
      <c r="X399" s="32"/>
    </row>
    <row r="400" spans="18:24" x14ac:dyDescent="0.25">
      <c r="R400" s="15" t="str">
        <f t="shared" si="12"/>
        <v/>
      </c>
      <c r="S400" s="15" t="str">
        <f>IF(M400="","",IF(AND(M400&lt;&gt;'Tabelas auxiliares'!$B$128,M400&lt;&gt;'Tabelas auxiliares'!$B$129,M400&lt;&gt;'Tabelas auxiliares'!$C$128,M400&lt;&gt;'Tabelas auxiliares'!$C$129,M400&lt;&gt;'Tabelas auxiliares'!$D$128,M400&lt;&gt;'Tabelas auxiliares'!$D$129),"FOLHA DE PESSOAL",IF(R400='Tabelas auxiliares'!$A$129,"CUSTEIO",IF(R400='Tabelas auxiliares'!$A$128,"INVESTIMENTO","ERRO - VERIFICAR"))))</f>
        <v/>
      </c>
      <c r="T400" s="26" t="str">
        <f t="shared" si="13"/>
        <v/>
      </c>
      <c r="U400" s="32"/>
      <c r="V400" s="32"/>
      <c r="W400" s="32"/>
      <c r="X400" s="32"/>
    </row>
    <row r="401" spans="18:24" x14ac:dyDescent="0.25">
      <c r="R401" s="15" t="str">
        <f t="shared" si="12"/>
        <v/>
      </c>
      <c r="S401" s="15" t="str">
        <f>IF(M401="","",IF(AND(M401&lt;&gt;'Tabelas auxiliares'!$B$128,M401&lt;&gt;'Tabelas auxiliares'!$B$129,M401&lt;&gt;'Tabelas auxiliares'!$C$128,M401&lt;&gt;'Tabelas auxiliares'!$C$129,M401&lt;&gt;'Tabelas auxiliares'!$D$128,M401&lt;&gt;'Tabelas auxiliares'!$D$129),"FOLHA DE PESSOAL",IF(R401='Tabelas auxiliares'!$A$129,"CUSTEIO",IF(R401='Tabelas auxiliares'!$A$128,"INVESTIMENTO","ERRO - VERIFICAR"))))</f>
        <v/>
      </c>
      <c r="T401" s="26" t="str">
        <f t="shared" si="13"/>
        <v/>
      </c>
      <c r="U401" s="32"/>
      <c r="V401" s="32"/>
      <c r="W401" s="32"/>
      <c r="X401" s="32"/>
    </row>
    <row r="402" spans="18:24" x14ac:dyDescent="0.25">
      <c r="R402" s="15" t="str">
        <f t="shared" si="12"/>
        <v/>
      </c>
      <c r="S402" s="15" t="str">
        <f>IF(M402="","",IF(AND(M402&lt;&gt;'Tabelas auxiliares'!$B$128,M402&lt;&gt;'Tabelas auxiliares'!$B$129,M402&lt;&gt;'Tabelas auxiliares'!$C$128,M402&lt;&gt;'Tabelas auxiliares'!$C$129,M402&lt;&gt;'Tabelas auxiliares'!$D$128,M402&lt;&gt;'Tabelas auxiliares'!$D$129),"FOLHA DE PESSOAL",IF(R402='Tabelas auxiliares'!$A$129,"CUSTEIO",IF(R402='Tabelas auxiliares'!$A$128,"INVESTIMENTO","ERRO - VERIFICAR"))))</f>
        <v/>
      </c>
      <c r="T402" s="26" t="str">
        <f t="shared" si="13"/>
        <v/>
      </c>
      <c r="U402" s="32"/>
      <c r="V402" s="32"/>
      <c r="W402" s="32"/>
      <c r="X402" s="32"/>
    </row>
    <row r="403" spans="18:24" x14ac:dyDescent="0.25">
      <c r="R403" s="15" t="str">
        <f t="shared" si="12"/>
        <v/>
      </c>
      <c r="S403" s="15" t="str">
        <f>IF(M403="","",IF(AND(M403&lt;&gt;'Tabelas auxiliares'!$B$128,M403&lt;&gt;'Tabelas auxiliares'!$B$129,M403&lt;&gt;'Tabelas auxiliares'!$C$128,M403&lt;&gt;'Tabelas auxiliares'!$C$129,M403&lt;&gt;'Tabelas auxiliares'!$D$128,M403&lt;&gt;'Tabelas auxiliares'!$D$129),"FOLHA DE PESSOAL",IF(R403='Tabelas auxiliares'!$A$129,"CUSTEIO",IF(R403='Tabelas auxiliares'!$A$128,"INVESTIMENTO","ERRO - VERIFICAR"))))</f>
        <v/>
      </c>
      <c r="T403" s="26" t="str">
        <f t="shared" si="13"/>
        <v/>
      </c>
      <c r="U403" s="32"/>
      <c r="V403" s="32"/>
      <c r="W403" s="32"/>
      <c r="X403" s="32"/>
    </row>
    <row r="404" spans="18:24" x14ac:dyDescent="0.25">
      <c r="R404" s="15" t="str">
        <f t="shared" si="12"/>
        <v/>
      </c>
      <c r="S404" s="15" t="str">
        <f>IF(M404="","",IF(AND(M404&lt;&gt;'Tabelas auxiliares'!$B$128,M404&lt;&gt;'Tabelas auxiliares'!$B$129,M404&lt;&gt;'Tabelas auxiliares'!$C$128,M404&lt;&gt;'Tabelas auxiliares'!$C$129,M404&lt;&gt;'Tabelas auxiliares'!$D$128,M404&lt;&gt;'Tabelas auxiliares'!$D$129),"FOLHA DE PESSOAL",IF(R404='Tabelas auxiliares'!$A$129,"CUSTEIO",IF(R404='Tabelas auxiliares'!$A$128,"INVESTIMENTO","ERRO - VERIFICAR"))))</f>
        <v/>
      </c>
      <c r="T404" s="26" t="str">
        <f t="shared" si="13"/>
        <v/>
      </c>
      <c r="U404" s="32"/>
      <c r="V404" s="32"/>
      <c r="W404" s="32"/>
      <c r="X404" s="32"/>
    </row>
    <row r="405" spans="18:24" x14ac:dyDescent="0.25">
      <c r="R405" s="15" t="str">
        <f t="shared" si="12"/>
        <v/>
      </c>
      <c r="S405" s="15" t="str">
        <f>IF(M405="","",IF(AND(M405&lt;&gt;'Tabelas auxiliares'!$B$128,M405&lt;&gt;'Tabelas auxiliares'!$B$129,M405&lt;&gt;'Tabelas auxiliares'!$C$128,M405&lt;&gt;'Tabelas auxiliares'!$C$129,M405&lt;&gt;'Tabelas auxiliares'!$D$128,M405&lt;&gt;'Tabelas auxiliares'!$D$129),"FOLHA DE PESSOAL",IF(R405='Tabelas auxiliares'!$A$129,"CUSTEIO",IF(R405='Tabelas auxiliares'!$A$128,"INVESTIMENTO","ERRO - VERIFICAR"))))</f>
        <v/>
      </c>
      <c r="T405" s="26" t="str">
        <f t="shared" si="13"/>
        <v/>
      </c>
      <c r="U405" s="32"/>
      <c r="V405" s="32"/>
      <c r="W405" s="32"/>
      <c r="X405" s="32"/>
    </row>
    <row r="406" spans="18:24" x14ac:dyDescent="0.25">
      <c r="R406" s="15" t="str">
        <f t="shared" si="12"/>
        <v/>
      </c>
      <c r="S406" s="15" t="str">
        <f>IF(M406="","",IF(AND(M406&lt;&gt;'Tabelas auxiliares'!$B$128,M406&lt;&gt;'Tabelas auxiliares'!$B$129,M406&lt;&gt;'Tabelas auxiliares'!$C$128,M406&lt;&gt;'Tabelas auxiliares'!$C$129,M406&lt;&gt;'Tabelas auxiliares'!$D$128,M406&lt;&gt;'Tabelas auxiliares'!$D$129),"FOLHA DE PESSOAL",IF(R406='Tabelas auxiliares'!$A$129,"CUSTEIO",IF(R406='Tabelas auxiliares'!$A$128,"INVESTIMENTO","ERRO - VERIFICAR"))))</f>
        <v/>
      </c>
      <c r="T406" s="26" t="str">
        <f t="shared" si="13"/>
        <v/>
      </c>
      <c r="U406" s="32"/>
      <c r="V406" s="32"/>
      <c r="W406" s="32"/>
      <c r="X406" s="32"/>
    </row>
    <row r="407" spans="18:24" x14ac:dyDescent="0.25">
      <c r="R407" s="15" t="str">
        <f t="shared" si="12"/>
        <v/>
      </c>
      <c r="S407" s="15" t="str">
        <f>IF(M407="","",IF(AND(M407&lt;&gt;'Tabelas auxiliares'!$B$128,M407&lt;&gt;'Tabelas auxiliares'!$B$129,M407&lt;&gt;'Tabelas auxiliares'!$C$128,M407&lt;&gt;'Tabelas auxiliares'!$C$129,M407&lt;&gt;'Tabelas auxiliares'!$D$128,M407&lt;&gt;'Tabelas auxiliares'!$D$129),"FOLHA DE PESSOAL",IF(R407='Tabelas auxiliares'!$A$129,"CUSTEIO",IF(R407='Tabelas auxiliares'!$A$128,"INVESTIMENTO","ERRO - VERIFICAR"))))</f>
        <v/>
      </c>
      <c r="T407" s="26" t="str">
        <f t="shared" si="13"/>
        <v/>
      </c>
      <c r="U407" s="32"/>
      <c r="V407" s="32"/>
      <c r="W407" s="32"/>
      <c r="X407" s="32"/>
    </row>
    <row r="408" spans="18:24" x14ac:dyDescent="0.25">
      <c r="R408" s="15" t="str">
        <f t="shared" si="12"/>
        <v/>
      </c>
      <c r="S408" s="15" t="str">
        <f>IF(M408="","",IF(AND(M408&lt;&gt;'Tabelas auxiliares'!$B$128,M408&lt;&gt;'Tabelas auxiliares'!$B$129,M408&lt;&gt;'Tabelas auxiliares'!$C$128,M408&lt;&gt;'Tabelas auxiliares'!$C$129,M408&lt;&gt;'Tabelas auxiliares'!$D$128,M408&lt;&gt;'Tabelas auxiliares'!$D$129),"FOLHA DE PESSOAL",IF(R408='Tabelas auxiliares'!$A$129,"CUSTEIO",IF(R408='Tabelas auxiliares'!$A$128,"INVESTIMENTO","ERRO - VERIFICAR"))))</f>
        <v/>
      </c>
      <c r="T408" s="26" t="str">
        <f t="shared" si="13"/>
        <v/>
      </c>
      <c r="U408" s="32"/>
      <c r="V408" s="32"/>
      <c r="W408" s="32"/>
      <c r="X408" s="32"/>
    </row>
    <row r="409" spans="18:24" x14ac:dyDescent="0.25">
      <c r="R409" s="15" t="str">
        <f t="shared" si="12"/>
        <v/>
      </c>
      <c r="S409" s="15" t="str">
        <f>IF(M409="","",IF(AND(M409&lt;&gt;'Tabelas auxiliares'!$B$128,M409&lt;&gt;'Tabelas auxiliares'!$B$129,M409&lt;&gt;'Tabelas auxiliares'!$C$128,M409&lt;&gt;'Tabelas auxiliares'!$C$129,M409&lt;&gt;'Tabelas auxiliares'!$D$128,M409&lt;&gt;'Tabelas auxiliares'!$D$129),"FOLHA DE PESSOAL",IF(R409='Tabelas auxiliares'!$A$129,"CUSTEIO",IF(R409='Tabelas auxiliares'!$A$128,"INVESTIMENTO","ERRO - VERIFICAR"))))</f>
        <v/>
      </c>
      <c r="T409" s="26" t="str">
        <f t="shared" si="13"/>
        <v/>
      </c>
      <c r="U409" s="32"/>
      <c r="V409" s="32"/>
      <c r="W409" s="32"/>
      <c r="X409" s="32"/>
    </row>
    <row r="410" spans="18:24" x14ac:dyDescent="0.25">
      <c r="R410" s="15" t="str">
        <f t="shared" si="12"/>
        <v/>
      </c>
      <c r="S410" s="15" t="str">
        <f>IF(M410="","",IF(AND(M410&lt;&gt;'Tabelas auxiliares'!$B$128,M410&lt;&gt;'Tabelas auxiliares'!$B$129,M410&lt;&gt;'Tabelas auxiliares'!$C$128,M410&lt;&gt;'Tabelas auxiliares'!$C$129,M410&lt;&gt;'Tabelas auxiliares'!$D$128,M410&lt;&gt;'Tabelas auxiliares'!$D$129),"FOLHA DE PESSOAL",IF(R410='Tabelas auxiliares'!$A$129,"CUSTEIO",IF(R410='Tabelas auxiliares'!$A$128,"INVESTIMENTO","ERRO - VERIFICAR"))))</f>
        <v/>
      </c>
      <c r="T410" s="26" t="str">
        <f t="shared" si="13"/>
        <v/>
      </c>
      <c r="U410" s="32"/>
      <c r="V410" s="32"/>
      <c r="W410" s="32"/>
      <c r="X410" s="32"/>
    </row>
    <row r="411" spans="18:24" x14ac:dyDescent="0.25">
      <c r="R411" s="15" t="str">
        <f t="shared" si="12"/>
        <v/>
      </c>
      <c r="S411" s="15" t="str">
        <f>IF(M411="","",IF(AND(M411&lt;&gt;'Tabelas auxiliares'!$B$128,M411&lt;&gt;'Tabelas auxiliares'!$B$129,M411&lt;&gt;'Tabelas auxiliares'!$C$128,M411&lt;&gt;'Tabelas auxiliares'!$C$129,M411&lt;&gt;'Tabelas auxiliares'!$D$128,M411&lt;&gt;'Tabelas auxiliares'!$D$129),"FOLHA DE PESSOAL",IF(R411='Tabelas auxiliares'!$A$129,"CUSTEIO",IF(R411='Tabelas auxiliares'!$A$128,"INVESTIMENTO","ERRO - VERIFICAR"))))</f>
        <v/>
      </c>
      <c r="T411" s="26" t="str">
        <f t="shared" si="13"/>
        <v/>
      </c>
      <c r="U411" s="32"/>
      <c r="V411" s="32"/>
      <c r="W411" s="32"/>
      <c r="X411" s="32"/>
    </row>
    <row r="412" spans="18:24" x14ac:dyDescent="0.25">
      <c r="R412" s="15" t="str">
        <f t="shared" si="12"/>
        <v/>
      </c>
      <c r="S412" s="15" t="str">
        <f>IF(M412="","",IF(AND(M412&lt;&gt;'Tabelas auxiliares'!$B$128,M412&lt;&gt;'Tabelas auxiliares'!$B$129,M412&lt;&gt;'Tabelas auxiliares'!$C$128,M412&lt;&gt;'Tabelas auxiliares'!$C$129,M412&lt;&gt;'Tabelas auxiliares'!$D$128,M412&lt;&gt;'Tabelas auxiliares'!$D$129),"FOLHA DE PESSOAL",IF(R412='Tabelas auxiliares'!$A$129,"CUSTEIO",IF(R412='Tabelas auxiliares'!$A$128,"INVESTIMENTO","ERRO - VERIFICAR"))))</f>
        <v/>
      </c>
      <c r="T412" s="26" t="str">
        <f t="shared" si="13"/>
        <v/>
      </c>
      <c r="U412" s="32"/>
      <c r="V412" s="32"/>
      <c r="W412" s="32"/>
      <c r="X412" s="32"/>
    </row>
    <row r="413" spans="18:24" x14ac:dyDescent="0.25">
      <c r="R413" s="15" t="str">
        <f t="shared" si="12"/>
        <v/>
      </c>
      <c r="S413" s="15" t="str">
        <f>IF(M413="","",IF(AND(M413&lt;&gt;'Tabelas auxiliares'!$B$128,M413&lt;&gt;'Tabelas auxiliares'!$B$129,M413&lt;&gt;'Tabelas auxiliares'!$C$128,M413&lt;&gt;'Tabelas auxiliares'!$C$129,M413&lt;&gt;'Tabelas auxiliares'!$D$128,M413&lt;&gt;'Tabelas auxiliares'!$D$129),"FOLHA DE PESSOAL",IF(R413='Tabelas auxiliares'!$A$129,"CUSTEIO",IF(R413='Tabelas auxiliares'!$A$128,"INVESTIMENTO","ERRO - VERIFICAR"))))</f>
        <v/>
      </c>
      <c r="T413" s="26" t="str">
        <f t="shared" si="13"/>
        <v/>
      </c>
      <c r="U413" s="32"/>
      <c r="V413" s="32"/>
      <c r="W413" s="32"/>
      <c r="X413" s="32"/>
    </row>
    <row r="414" spans="18:24" x14ac:dyDescent="0.25">
      <c r="R414" s="15" t="str">
        <f t="shared" si="12"/>
        <v/>
      </c>
      <c r="S414" s="15" t="str">
        <f>IF(M414="","",IF(AND(M414&lt;&gt;'Tabelas auxiliares'!$B$128,M414&lt;&gt;'Tabelas auxiliares'!$B$129,M414&lt;&gt;'Tabelas auxiliares'!$C$128,M414&lt;&gt;'Tabelas auxiliares'!$C$129,M414&lt;&gt;'Tabelas auxiliares'!$D$128,M414&lt;&gt;'Tabelas auxiliares'!$D$129),"FOLHA DE PESSOAL",IF(R414='Tabelas auxiliares'!$A$129,"CUSTEIO",IF(R414='Tabelas auxiliares'!$A$128,"INVESTIMENTO","ERRO - VERIFICAR"))))</f>
        <v/>
      </c>
      <c r="T414" s="26" t="str">
        <f t="shared" si="13"/>
        <v/>
      </c>
      <c r="U414" s="32"/>
      <c r="V414" s="32"/>
      <c r="W414" s="32"/>
      <c r="X414" s="32"/>
    </row>
    <row r="415" spans="18:24" x14ac:dyDescent="0.25">
      <c r="R415" s="15" t="str">
        <f t="shared" si="12"/>
        <v/>
      </c>
      <c r="S415" s="15" t="str">
        <f>IF(M415="","",IF(AND(M415&lt;&gt;'Tabelas auxiliares'!$B$128,M415&lt;&gt;'Tabelas auxiliares'!$B$129,M415&lt;&gt;'Tabelas auxiliares'!$C$128,M415&lt;&gt;'Tabelas auxiliares'!$C$129,M415&lt;&gt;'Tabelas auxiliares'!$D$128,M415&lt;&gt;'Tabelas auxiliares'!$D$129),"FOLHA DE PESSOAL",IF(R415='Tabelas auxiliares'!$A$129,"CUSTEIO",IF(R415='Tabelas auxiliares'!$A$128,"INVESTIMENTO","ERRO - VERIFICAR"))))</f>
        <v/>
      </c>
      <c r="T415" s="26" t="str">
        <f t="shared" si="13"/>
        <v/>
      </c>
      <c r="U415" s="32"/>
      <c r="V415" s="32"/>
      <c r="W415" s="32"/>
      <c r="X415" s="32"/>
    </row>
    <row r="416" spans="18:24" x14ac:dyDescent="0.25">
      <c r="R416" s="15" t="str">
        <f t="shared" si="12"/>
        <v/>
      </c>
      <c r="S416" s="15" t="str">
        <f>IF(M416="","",IF(AND(M416&lt;&gt;'Tabelas auxiliares'!$B$128,M416&lt;&gt;'Tabelas auxiliares'!$B$129,M416&lt;&gt;'Tabelas auxiliares'!$C$128,M416&lt;&gt;'Tabelas auxiliares'!$C$129,M416&lt;&gt;'Tabelas auxiliares'!$D$128,M416&lt;&gt;'Tabelas auxiliares'!$D$129),"FOLHA DE PESSOAL",IF(R416='Tabelas auxiliares'!$A$129,"CUSTEIO",IF(R416='Tabelas auxiliares'!$A$128,"INVESTIMENTO","ERRO - VERIFICAR"))))</f>
        <v/>
      </c>
      <c r="T416" s="26" t="str">
        <f t="shared" si="13"/>
        <v/>
      </c>
      <c r="U416" s="32"/>
      <c r="V416" s="32"/>
      <c r="W416" s="32"/>
      <c r="X416" s="32"/>
    </row>
    <row r="417" spans="18:24" x14ac:dyDescent="0.25">
      <c r="R417" s="15" t="str">
        <f t="shared" si="12"/>
        <v/>
      </c>
      <c r="S417" s="15" t="str">
        <f>IF(M417="","",IF(AND(M417&lt;&gt;'Tabelas auxiliares'!$B$128,M417&lt;&gt;'Tabelas auxiliares'!$B$129,M417&lt;&gt;'Tabelas auxiliares'!$C$128,M417&lt;&gt;'Tabelas auxiliares'!$C$129,M417&lt;&gt;'Tabelas auxiliares'!$D$128,M417&lt;&gt;'Tabelas auxiliares'!$D$129),"FOLHA DE PESSOAL",IF(R417='Tabelas auxiliares'!$A$129,"CUSTEIO",IF(R417='Tabelas auxiliares'!$A$128,"INVESTIMENTO","ERRO - VERIFICAR"))))</f>
        <v/>
      </c>
      <c r="T417" s="26" t="str">
        <f t="shared" si="13"/>
        <v/>
      </c>
      <c r="U417" s="32"/>
      <c r="V417" s="32"/>
      <c r="W417" s="32"/>
      <c r="X417" s="32"/>
    </row>
    <row r="418" spans="18:24" x14ac:dyDescent="0.25">
      <c r="R418" s="15" t="str">
        <f t="shared" si="12"/>
        <v/>
      </c>
      <c r="S418" s="15" t="str">
        <f>IF(M418="","",IF(AND(M418&lt;&gt;'Tabelas auxiliares'!$B$128,M418&lt;&gt;'Tabelas auxiliares'!$B$129,M418&lt;&gt;'Tabelas auxiliares'!$C$128,M418&lt;&gt;'Tabelas auxiliares'!$C$129,M418&lt;&gt;'Tabelas auxiliares'!$D$128,M418&lt;&gt;'Tabelas auxiliares'!$D$129),"FOLHA DE PESSOAL",IF(R418='Tabelas auxiliares'!$A$129,"CUSTEIO",IF(R418='Tabelas auxiliares'!$A$128,"INVESTIMENTO","ERRO - VERIFICAR"))))</f>
        <v/>
      </c>
      <c r="T418" s="26" t="str">
        <f t="shared" si="13"/>
        <v/>
      </c>
      <c r="U418" s="32"/>
      <c r="V418" s="32"/>
      <c r="W418" s="32"/>
      <c r="X418" s="32"/>
    </row>
    <row r="419" spans="18:24" x14ac:dyDescent="0.25">
      <c r="R419" s="15" t="str">
        <f t="shared" si="12"/>
        <v/>
      </c>
      <c r="S419" s="15" t="str">
        <f>IF(M419="","",IF(AND(M419&lt;&gt;'Tabelas auxiliares'!$B$128,M419&lt;&gt;'Tabelas auxiliares'!$B$129,M419&lt;&gt;'Tabelas auxiliares'!$C$128,M419&lt;&gt;'Tabelas auxiliares'!$C$129,M419&lt;&gt;'Tabelas auxiliares'!$D$128,M419&lt;&gt;'Tabelas auxiliares'!$D$129),"FOLHA DE PESSOAL",IF(R419='Tabelas auxiliares'!$A$129,"CUSTEIO",IF(R419='Tabelas auxiliares'!$A$128,"INVESTIMENTO","ERRO - VERIFICAR"))))</f>
        <v/>
      </c>
      <c r="T419" s="26" t="str">
        <f t="shared" si="13"/>
        <v/>
      </c>
      <c r="U419" s="32"/>
      <c r="V419" s="32"/>
      <c r="W419" s="32"/>
      <c r="X419" s="32"/>
    </row>
    <row r="420" spans="18:24" x14ac:dyDescent="0.25">
      <c r="R420" s="15" t="str">
        <f t="shared" si="12"/>
        <v/>
      </c>
      <c r="S420" s="15" t="str">
        <f>IF(M420="","",IF(AND(M420&lt;&gt;'Tabelas auxiliares'!$B$128,M420&lt;&gt;'Tabelas auxiliares'!$B$129,M420&lt;&gt;'Tabelas auxiliares'!$C$128,M420&lt;&gt;'Tabelas auxiliares'!$C$129,M420&lt;&gt;'Tabelas auxiliares'!$D$128,M420&lt;&gt;'Tabelas auxiliares'!$D$129),"FOLHA DE PESSOAL",IF(R420='Tabelas auxiliares'!$A$129,"CUSTEIO",IF(R420='Tabelas auxiliares'!$A$128,"INVESTIMENTO","ERRO - VERIFICAR"))))</f>
        <v/>
      </c>
      <c r="T420" s="26" t="str">
        <f t="shared" si="13"/>
        <v/>
      </c>
      <c r="U420" s="32"/>
      <c r="V420" s="32"/>
      <c r="W420" s="32"/>
      <c r="X420" s="32"/>
    </row>
    <row r="421" spans="18:24" x14ac:dyDescent="0.25">
      <c r="R421" s="15" t="str">
        <f t="shared" si="12"/>
        <v/>
      </c>
      <c r="S421" s="15" t="str">
        <f>IF(M421="","",IF(AND(M421&lt;&gt;'Tabelas auxiliares'!$B$128,M421&lt;&gt;'Tabelas auxiliares'!$B$129,M421&lt;&gt;'Tabelas auxiliares'!$C$128,M421&lt;&gt;'Tabelas auxiliares'!$C$129,M421&lt;&gt;'Tabelas auxiliares'!$D$128,M421&lt;&gt;'Tabelas auxiliares'!$D$129),"FOLHA DE PESSOAL",IF(R421='Tabelas auxiliares'!$A$129,"CUSTEIO",IF(R421='Tabelas auxiliares'!$A$128,"INVESTIMENTO","ERRO - VERIFICAR"))))</f>
        <v/>
      </c>
      <c r="T421" s="26" t="str">
        <f t="shared" si="13"/>
        <v/>
      </c>
      <c r="U421" s="32"/>
      <c r="V421" s="32"/>
      <c r="W421" s="32"/>
      <c r="X421" s="32"/>
    </row>
    <row r="422" spans="18:24" x14ac:dyDescent="0.25">
      <c r="R422" s="15" t="str">
        <f t="shared" si="12"/>
        <v/>
      </c>
      <c r="S422" s="15" t="str">
        <f>IF(M422="","",IF(AND(M422&lt;&gt;'Tabelas auxiliares'!$B$128,M422&lt;&gt;'Tabelas auxiliares'!$B$129,M422&lt;&gt;'Tabelas auxiliares'!$C$128,M422&lt;&gt;'Tabelas auxiliares'!$C$129,M422&lt;&gt;'Tabelas auxiliares'!$D$128,M422&lt;&gt;'Tabelas auxiliares'!$D$129),"FOLHA DE PESSOAL",IF(R422='Tabelas auxiliares'!$A$129,"CUSTEIO",IF(R422='Tabelas auxiliares'!$A$128,"INVESTIMENTO","ERRO - VERIFICAR"))))</f>
        <v/>
      </c>
      <c r="T422" s="26" t="str">
        <f t="shared" si="13"/>
        <v/>
      </c>
      <c r="U422" s="32"/>
      <c r="V422" s="32"/>
      <c r="W422" s="32"/>
      <c r="X422" s="32"/>
    </row>
    <row r="423" spans="18:24" x14ac:dyDescent="0.25">
      <c r="R423" s="15" t="str">
        <f t="shared" si="12"/>
        <v/>
      </c>
      <c r="S423" s="15" t="str">
        <f>IF(M423="","",IF(AND(M423&lt;&gt;'Tabelas auxiliares'!$B$128,M423&lt;&gt;'Tabelas auxiliares'!$B$129,M423&lt;&gt;'Tabelas auxiliares'!$C$128,M423&lt;&gt;'Tabelas auxiliares'!$C$129,M423&lt;&gt;'Tabelas auxiliares'!$D$128,M423&lt;&gt;'Tabelas auxiliares'!$D$129),"FOLHA DE PESSOAL",IF(R423='Tabelas auxiliares'!$A$129,"CUSTEIO",IF(R423='Tabelas auxiliares'!$A$128,"INVESTIMENTO","ERRO - VERIFICAR"))))</f>
        <v/>
      </c>
      <c r="T423" s="26" t="str">
        <f t="shared" si="13"/>
        <v/>
      </c>
      <c r="U423" s="32"/>
      <c r="V423" s="32"/>
      <c r="W423" s="32"/>
      <c r="X423" s="32"/>
    </row>
    <row r="424" spans="18:24" x14ac:dyDescent="0.25">
      <c r="R424" s="15" t="str">
        <f t="shared" si="12"/>
        <v/>
      </c>
      <c r="S424" s="15" t="str">
        <f>IF(M424="","",IF(AND(M424&lt;&gt;'Tabelas auxiliares'!$B$128,M424&lt;&gt;'Tabelas auxiliares'!$B$129,M424&lt;&gt;'Tabelas auxiliares'!$C$128,M424&lt;&gt;'Tabelas auxiliares'!$C$129,M424&lt;&gt;'Tabelas auxiliares'!$D$128,M424&lt;&gt;'Tabelas auxiliares'!$D$129),"FOLHA DE PESSOAL",IF(R424='Tabelas auxiliares'!$A$129,"CUSTEIO",IF(R424='Tabelas auxiliares'!$A$128,"INVESTIMENTO","ERRO - VERIFICAR"))))</f>
        <v/>
      </c>
      <c r="T424" s="26" t="str">
        <f t="shared" si="13"/>
        <v/>
      </c>
      <c r="U424" s="32"/>
      <c r="V424" s="32"/>
      <c r="W424" s="32"/>
      <c r="X424" s="32"/>
    </row>
    <row r="425" spans="18:24" x14ac:dyDescent="0.25">
      <c r="R425" s="15" t="str">
        <f t="shared" si="12"/>
        <v/>
      </c>
      <c r="S425" s="15" t="str">
        <f>IF(M425="","",IF(AND(M425&lt;&gt;'Tabelas auxiliares'!$B$128,M425&lt;&gt;'Tabelas auxiliares'!$B$129,M425&lt;&gt;'Tabelas auxiliares'!$C$128,M425&lt;&gt;'Tabelas auxiliares'!$C$129,M425&lt;&gt;'Tabelas auxiliares'!$D$128,M425&lt;&gt;'Tabelas auxiliares'!$D$129),"FOLHA DE PESSOAL",IF(R425='Tabelas auxiliares'!$A$129,"CUSTEIO",IF(R425='Tabelas auxiliares'!$A$128,"INVESTIMENTO","ERRO - VERIFICAR"))))</f>
        <v/>
      </c>
      <c r="T425" s="26" t="str">
        <f t="shared" si="13"/>
        <v/>
      </c>
      <c r="U425" s="32"/>
      <c r="V425" s="32"/>
      <c r="W425" s="32"/>
      <c r="X425" s="32"/>
    </row>
    <row r="426" spans="18:24" x14ac:dyDescent="0.25">
      <c r="R426" s="15" t="str">
        <f t="shared" si="12"/>
        <v/>
      </c>
      <c r="S426" s="15" t="str">
        <f>IF(M426="","",IF(AND(M426&lt;&gt;'Tabelas auxiliares'!$B$128,M426&lt;&gt;'Tabelas auxiliares'!$B$129,M426&lt;&gt;'Tabelas auxiliares'!$C$128,M426&lt;&gt;'Tabelas auxiliares'!$C$129,M426&lt;&gt;'Tabelas auxiliares'!$D$128,M426&lt;&gt;'Tabelas auxiliares'!$D$129),"FOLHA DE PESSOAL",IF(R426='Tabelas auxiliares'!$A$129,"CUSTEIO",IF(R426='Tabelas auxiliares'!$A$128,"INVESTIMENTO","ERRO - VERIFICAR"))))</f>
        <v/>
      </c>
      <c r="T426" s="26" t="str">
        <f t="shared" si="13"/>
        <v/>
      </c>
      <c r="U426" s="32"/>
      <c r="V426" s="32"/>
      <c r="W426" s="32"/>
      <c r="X426" s="32"/>
    </row>
    <row r="427" spans="18:24" x14ac:dyDescent="0.25">
      <c r="R427" s="15" t="str">
        <f t="shared" si="12"/>
        <v/>
      </c>
      <c r="S427" s="15" t="str">
        <f>IF(M427="","",IF(AND(M427&lt;&gt;'Tabelas auxiliares'!$B$128,M427&lt;&gt;'Tabelas auxiliares'!$B$129,M427&lt;&gt;'Tabelas auxiliares'!$C$128,M427&lt;&gt;'Tabelas auxiliares'!$C$129,M427&lt;&gt;'Tabelas auxiliares'!$D$128,M427&lt;&gt;'Tabelas auxiliares'!$D$129),"FOLHA DE PESSOAL",IF(R427='Tabelas auxiliares'!$A$129,"CUSTEIO",IF(R427='Tabelas auxiliares'!$A$128,"INVESTIMENTO","ERRO - VERIFICAR"))))</f>
        <v/>
      </c>
      <c r="T427" s="26" t="str">
        <f t="shared" si="13"/>
        <v/>
      </c>
      <c r="U427" s="32"/>
      <c r="V427" s="32"/>
      <c r="W427" s="32"/>
      <c r="X427" s="32"/>
    </row>
    <row r="428" spans="18:24" x14ac:dyDescent="0.25">
      <c r="R428" s="15" t="str">
        <f t="shared" si="12"/>
        <v/>
      </c>
      <c r="S428" s="15" t="str">
        <f>IF(M428="","",IF(AND(M428&lt;&gt;'Tabelas auxiliares'!$B$128,M428&lt;&gt;'Tabelas auxiliares'!$B$129,M428&lt;&gt;'Tabelas auxiliares'!$C$128,M428&lt;&gt;'Tabelas auxiliares'!$C$129,M428&lt;&gt;'Tabelas auxiliares'!$D$128,M428&lt;&gt;'Tabelas auxiliares'!$D$129),"FOLHA DE PESSOAL",IF(R428='Tabelas auxiliares'!$A$129,"CUSTEIO",IF(R428='Tabelas auxiliares'!$A$128,"INVESTIMENTO","ERRO - VERIFICAR"))))</f>
        <v/>
      </c>
      <c r="T428" s="26" t="str">
        <f t="shared" si="13"/>
        <v/>
      </c>
      <c r="U428" s="32"/>
      <c r="V428" s="32"/>
      <c r="W428" s="32"/>
      <c r="X428" s="32"/>
    </row>
    <row r="429" spans="18:24" x14ac:dyDescent="0.25">
      <c r="R429" s="15" t="str">
        <f t="shared" si="12"/>
        <v/>
      </c>
      <c r="S429" s="15" t="str">
        <f>IF(M429="","",IF(AND(M429&lt;&gt;'Tabelas auxiliares'!$B$128,M429&lt;&gt;'Tabelas auxiliares'!$B$129,M429&lt;&gt;'Tabelas auxiliares'!$C$128,M429&lt;&gt;'Tabelas auxiliares'!$C$129,M429&lt;&gt;'Tabelas auxiliares'!$D$128,M429&lt;&gt;'Tabelas auxiliares'!$D$129),"FOLHA DE PESSOAL",IF(R429='Tabelas auxiliares'!$A$129,"CUSTEIO",IF(R429='Tabelas auxiliares'!$A$128,"INVESTIMENTO","ERRO - VERIFICAR"))))</f>
        <v/>
      </c>
      <c r="T429" s="26" t="str">
        <f t="shared" si="13"/>
        <v/>
      </c>
      <c r="U429" s="32"/>
      <c r="V429" s="32"/>
      <c r="W429" s="32"/>
      <c r="X429" s="32"/>
    </row>
    <row r="430" spans="18:24" x14ac:dyDescent="0.25">
      <c r="R430" s="15" t="str">
        <f t="shared" si="12"/>
        <v/>
      </c>
      <c r="S430" s="15" t="str">
        <f>IF(M430="","",IF(AND(M430&lt;&gt;'Tabelas auxiliares'!$B$128,M430&lt;&gt;'Tabelas auxiliares'!$B$129,M430&lt;&gt;'Tabelas auxiliares'!$C$128,M430&lt;&gt;'Tabelas auxiliares'!$C$129,M430&lt;&gt;'Tabelas auxiliares'!$D$128,M430&lt;&gt;'Tabelas auxiliares'!$D$129),"FOLHA DE PESSOAL",IF(R430='Tabelas auxiliares'!$A$129,"CUSTEIO",IF(R430='Tabelas auxiliares'!$A$128,"INVESTIMENTO","ERRO - VERIFICAR"))))</f>
        <v/>
      </c>
      <c r="T430" s="26" t="str">
        <f t="shared" si="13"/>
        <v/>
      </c>
      <c r="U430" s="32"/>
      <c r="V430" s="32"/>
      <c r="W430" s="32"/>
      <c r="X430" s="32"/>
    </row>
    <row r="431" spans="18:24" x14ac:dyDescent="0.25">
      <c r="R431" s="15" t="str">
        <f t="shared" si="12"/>
        <v/>
      </c>
      <c r="S431" s="15" t="str">
        <f>IF(M431="","",IF(AND(M431&lt;&gt;'Tabelas auxiliares'!$B$128,M431&lt;&gt;'Tabelas auxiliares'!$B$129,M431&lt;&gt;'Tabelas auxiliares'!$C$128,M431&lt;&gt;'Tabelas auxiliares'!$C$129,M431&lt;&gt;'Tabelas auxiliares'!$D$128,M431&lt;&gt;'Tabelas auxiliares'!$D$129),"FOLHA DE PESSOAL",IF(R431='Tabelas auxiliares'!$A$129,"CUSTEIO",IF(R431='Tabelas auxiliares'!$A$128,"INVESTIMENTO","ERRO - VERIFICAR"))))</f>
        <v/>
      </c>
      <c r="T431" s="26" t="str">
        <f t="shared" si="13"/>
        <v/>
      </c>
      <c r="U431" s="32"/>
      <c r="V431" s="32"/>
      <c r="W431" s="32"/>
      <c r="X431" s="32"/>
    </row>
    <row r="432" spans="18:24" x14ac:dyDescent="0.25">
      <c r="R432" s="15" t="str">
        <f t="shared" si="12"/>
        <v/>
      </c>
      <c r="S432" s="15" t="str">
        <f>IF(M432="","",IF(AND(M432&lt;&gt;'Tabelas auxiliares'!$B$128,M432&lt;&gt;'Tabelas auxiliares'!$B$129,M432&lt;&gt;'Tabelas auxiliares'!$C$128,M432&lt;&gt;'Tabelas auxiliares'!$C$129,M432&lt;&gt;'Tabelas auxiliares'!$D$128,M432&lt;&gt;'Tabelas auxiliares'!$D$129),"FOLHA DE PESSOAL",IF(R432='Tabelas auxiliares'!$A$129,"CUSTEIO",IF(R432='Tabelas auxiliares'!$A$128,"INVESTIMENTO","ERRO - VERIFICAR"))))</f>
        <v/>
      </c>
      <c r="T432" s="26" t="str">
        <f t="shared" si="13"/>
        <v/>
      </c>
      <c r="U432" s="32"/>
      <c r="V432" s="32"/>
      <c r="W432" s="32"/>
      <c r="X432" s="32"/>
    </row>
    <row r="433" spans="18:24" x14ac:dyDescent="0.25">
      <c r="R433" s="15" t="str">
        <f t="shared" si="12"/>
        <v/>
      </c>
      <c r="S433" s="15" t="str">
        <f>IF(M433="","",IF(AND(M433&lt;&gt;'Tabelas auxiliares'!$B$128,M433&lt;&gt;'Tabelas auxiliares'!$B$129,M433&lt;&gt;'Tabelas auxiliares'!$C$128,M433&lt;&gt;'Tabelas auxiliares'!$C$129,M433&lt;&gt;'Tabelas auxiliares'!$D$128,M433&lt;&gt;'Tabelas auxiliares'!$D$129),"FOLHA DE PESSOAL",IF(R433='Tabelas auxiliares'!$A$129,"CUSTEIO",IF(R433='Tabelas auxiliares'!$A$128,"INVESTIMENTO","ERRO - VERIFICAR"))))</f>
        <v/>
      </c>
      <c r="T433" s="26" t="str">
        <f t="shared" si="13"/>
        <v/>
      </c>
      <c r="U433" s="32"/>
      <c r="V433" s="32"/>
      <c r="W433" s="32"/>
      <c r="X433" s="32"/>
    </row>
    <row r="434" spans="18:24" x14ac:dyDescent="0.25">
      <c r="R434" s="15" t="str">
        <f t="shared" si="12"/>
        <v/>
      </c>
      <c r="S434" s="15" t="str">
        <f>IF(M434="","",IF(AND(M434&lt;&gt;'Tabelas auxiliares'!$B$128,M434&lt;&gt;'Tabelas auxiliares'!$B$129,M434&lt;&gt;'Tabelas auxiliares'!$C$128,M434&lt;&gt;'Tabelas auxiliares'!$C$129,M434&lt;&gt;'Tabelas auxiliares'!$D$128,M434&lt;&gt;'Tabelas auxiliares'!$D$129),"FOLHA DE PESSOAL",IF(R434='Tabelas auxiliares'!$A$129,"CUSTEIO",IF(R434='Tabelas auxiliares'!$A$128,"INVESTIMENTO","ERRO - VERIFICAR"))))</f>
        <v/>
      </c>
      <c r="T434" s="26" t="str">
        <f t="shared" si="13"/>
        <v/>
      </c>
      <c r="U434" s="32"/>
      <c r="V434" s="32"/>
      <c r="W434" s="32"/>
      <c r="X434" s="32"/>
    </row>
    <row r="435" spans="18:24" x14ac:dyDescent="0.25">
      <c r="R435" s="15" t="str">
        <f t="shared" si="12"/>
        <v/>
      </c>
      <c r="S435" s="15" t="str">
        <f>IF(M435="","",IF(AND(M435&lt;&gt;'Tabelas auxiliares'!$B$128,M435&lt;&gt;'Tabelas auxiliares'!$B$129,M435&lt;&gt;'Tabelas auxiliares'!$C$128,M435&lt;&gt;'Tabelas auxiliares'!$C$129,M435&lt;&gt;'Tabelas auxiliares'!$D$128,M435&lt;&gt;'Tabelas auxiliares'!$D$129),"FOLHA DE PESSOAL",IF(R435='Tabelas auxiliares'!$A$129,"CUSTEIO",IF(R435='Tabelas auxiliares'!$A$128,"INVESTIMENTO","ERRO - VERIFICAR"))))</f>
        <v/>
      </c>
      <c r="T435" s="26" t="str">
        <f t="shared" si="13"/>
        <v/>
      </c>
      <c r="U435" s="32"/>
      <c r="V435" s="32"/>
      <c r="W435" s="32"/>
      <c r="X435" s="32"/>
    </row>
    <row r="436" spans="18:24" x14ac:dyDescent="0.25">
      <c r="R436" s="15" t="str">
        <f t="shared" si="12"/>
        <v/>
      </c>
      <c r="S436" s="15" t="str">
        <f>IF(M436="","",IF(AND(M436&lt;&gt;'Tabelas auxiliares'!$B$128,M436&lt;&gt;'Tabelas auxiliares'!$B$129,M436&lt;&gt;'Tabelas auxiliares'!$C$128,M436&lt;&gt;'Tabelas auxiliares'!$C$129,M436&lt;&gt;'Tabelas auxiliares'!$D$128,M436&lt;&gt;'Tabelas auxiliares'!$D$129),"FOLHA DE PESSOAL",IF(R436='Tabelas auxiliares'!$A$129,"CUSTEIO",IF(R436='Tabelas auxiliares'!$A$128,"INVESTIMENTO","ERRO - VERIFICAR"))))</f>
        <v/>
      </c>
      <c r="T436" s="26" t="str">
        <f t="shared" si="13"/>
        <v/>
      </c>
      <c r="U436" s="32"/>
      <c r="V436" s="32"/>
      <c r="W436" s="32"/>
      <c r="X436" s="32"/>
    </row>
    <row r="437" spans="18:24" x14ac:dyDescent="0.25">
      <c r="R437" s="15" t="str">
        <f t="shared" si="12"/>
        <v/>
      </c>
      <c r="S437" s="15" t="str">
        <f>IF(M437="","",IF(AND(M437&lt;&gt;'Tabelas auxiliares'!$B$128,M437&lt;&gt;'Tabelas auxiliares'!$B$129,M437&lt;&gt;'Tabelas auxiliares'!$C$128,M437&lt;&gt;'Tabelas auxiliares'!$C$129,M437&lt;&gt;'Tabelas auxiliares'!$D$128,M437&lt;&gt;'Tabelas auxiliares'!$D$129),"FOLHA DE PESSOAL",IF(R437='Tabelas auxiliares'!$A$129,"CUSTEIO",IF(R437='Tabelas auxiliares'!$A$128,"INVESTIMENTO","ERRO - VERIFICAR"))))</f>
        <v/>
      </c>
      <c r="T437" s="26" t="str">
        <f t="shared" si="13"/>
        <v/>
      </c>
      <c r="U437" s="32"/>
      <c r="V437" s="32"/>
      <c r="W437" s="32"/>
      <c r="X437" s="32"/>
    </row>
    <row r="438" spans="18:24" x14ac:dyDescent="0.25">
      <c r="R438" s="15" t="str">
        <f t="shared" si="12"/>
        <v/>
      </c>
      <c r="S438" s="15" t="str">
        <f>IF(M438="","",IF(AND(M438&lt;&gt;'Tabelas auxiliares'!$B$128,M438&lt;&gt;'Tabelas auxiliares'!$B$129,M438&lt;&gt;'Tabelas auxiliares'!$C$128,M438&lt;&gt;'Tabelas auxiliares'!$C$129,M438&lt;&gt;'Tabelas auxiliares'!$D$128,M438&lt;&gt;'Tabelas auxiliares'!$D$129),"FOLHA DE PESSOAL",IF(R438='Tabelas auxiliares'!$A$129,"CUSTEIO",IF(R438='Tabelas auxiliares'!$A$128,"INVESTIMENTO","ERRO - VERIFICAR"))))</f>
        <v/>
      </c>
      <c r="T438" s="26" t="str">
        <f t="shared" si="13"/>
        <v/>
      </c>
      <c r="U438" s="32"/>
      <c r="V438" s="32"/>
      <c r="W438" s="32"/>
      <c r="X438" s="32"/>
    </row>
    <row r="439" spans="18:24" x14ac:dyDescent="0.25">
      <c r="R439" s="15" t="str">
        <f t="shared" si="12"/>
        <v/>
      </c>
      <c r="S439" s="15" t="str">
        <f>IF(M439="","",IF(AND(M439&lt;&gt;'Tabelas auxiliares'!$B$128,M439&lt;&gt;'Tabelas auxiliares'!$B$129,M439&lt;&gt;'Tabelas auxiliares'!$C$128,M439&lt;&gt;'Tabelas auxiliares'!$C$129,M439&lt;&gt;'Tabelas auxiliares'!$D$128,M439&lt;&gt;'Tabelas auxiliares'!$D$129),"FOLHA DE PESSOAL",IF(R439='Tabelas auxiliares'!$A$129,"CUSTEIO",IF(R439='Tabelas auxiliares'!$A$128,"INVESTIMENTO","ERRO - VERIFICAR"))))</f>
        <v/>
      </c>
      <c r="T439" s="26" t="str">
        <f t="shared" si="13"/>
        <v/>
      </c>
      <c r="U439" s="32"/>
      <c r="V439" s="32"/>
      <c r="W439" s="32"/>
      <c r="X439" s="32"/>
    </row>
    <row r="440" spans="18:24" x14ac:dyDescent="0.25">
      <c r="R440" s="15" t="str">
        <f t="shared" si="12"/>
        <v/>
      </c>
      <c r="S440" s="15" t="str">
        <f>IF(M440="","",IF(AND(M440&lt;&gt;'Tabelas auxiliares'!$B$128,M440&lt;&gt;'Tabelas auxiliares'!$B$129,M440&lt;&gt;'Tabelas auxiliares'!$C$128,M440&lt;&gt;'Tabelas auxiliares'!$C$129,M440&lt;&gt;'Tabelas auxiliares'!$D$128,M440&lt;&gt;'Tabelas auxiliares'!$D$129),"FOLHA DE PESSOAL",IF(R440='Tabelas auxiliares'!$A$129,"CUSTEIO",IF(R440='Tabelas auxiliares'!$A$128,"INVESTIMENTO","ERRO - VERIFICAR"))))</f>
        <v/>
      </c>
      <c r="T440" s="26" t="str">
        <f t="shared" si="13"/>
        <v/>
      </c>
      <c r="U440" s="32"/>
      <c r="V440" s="32"/>
      <c r="W440" s="32"/>
      <c r="X440" s="32"/>
    </row>
    <row r="441" spans="18:24" x14ac:dyDescent="0.25">
      <c r="R441" s="15" t="str">
        <f t="shared" si="12"/>
        <v/>
      </c>
      <c r="S441" s="15" t="str">
        <f>IF(M441="","",IF(AND(M441&lt;&gt;'Tabelas auxiliares'!$B$128,M441&lt;&gt;'Tabelas auxiliares'!$B$129,M441&lt;&gt;'Tabelas auxiliares'!$C$128,M441&lt;&gt;'Tabelas auxiliares'!$C$129,M441&lt;&gt;'Tabelas auxiliares'!$D$128,M441&lt;&gt;'Tabelas auxiliares'!$D$129),"FOLHA DE PESSOAL",IF(R441='Tabelas auxiliares'!$A$129,"CUSTEIO",IF(R441='Tabelas auxiliares'!$A$128,"INVESTIMENTO","ERRO - VERIFICAR"))))</f>
        <v/>
      </c>
      <c r="T441" s="26" t="str">
        <f t="shared" si="13"/>
        <v/>
      </c>
      <c r="U441" s="32"/>
      <c r="V441" s="32"/>
      <c r="W441" s="32"/>
      <c r="X441" s="32"/>
    </row>
    <row r="442" spans="18:24" x14ac:dyDescent="0.25">
      <c r="R442" s="15" t="str">
        <f t="shared" si="12"/>
        <v/>
      </c>
      <c r="S442" s="15" t="str">
        <f>IF(M442="","",IF(AND(M442&lt;&gt;'Tabelas auxiliares'!$B$128,M442&lt;&gt;'Tabelas auxiliares'!$B$129,M442&lt;&gt;'Tabelas auxiliares'!$C$128,M442&lt;&gt;'Tabelas auxiliares'!$C$129,M442&lt;&gt;'Tabelas auxiliares'!$D$128,M442&lt;&gt;'Tabelas auxiliares'!$D$129),"FOLHA DE PESSOAL",IF(R442='Tabelas auxiliares'!$A$129,"CUSTEIO",IF(R442='Tabelas auxiliares'!$A$128,"INVESTIMENTO","ERRO - VERIFICAR"))))</f>
        <v/>
      </c>
      <c r="T442" s="26" t="str">
        <f t="shared" si="13"/>
        <v/>
      </c>
      <c r="U442" s="32"/>
      <c r="V442" s="32"/>
      <c r="W442" s="32"/>
      <c r="X442" s="32"/>
    </row>
    <row r="443" spans="18:24" x14ac:dyDescent="0.25">
      <c r="R443" s="15" t="str">
        <f t="shared" si="12"/>
        <v/>
      </c>
      <c r="S443" s="15" t="str">
        <f>IF(M443="","",IF(AND(M443&lt;&gt;'Tabelas auxiliares'!$B$128,M443&lt;&gt;'Tabelas auxiliares'!$B$129,M443&lt;&gt;'Tabelas auxiliares'!$C$128,M443&lt;&gt;'Tabelas auxiliares'!$C$129,M443&lt;&gt;'Tabelas auxiliares'!$D$128,M443&lt;&gt;'Tabelas auxiliares'!$D$129),"FOLHA DE PESSOAL",IF(R443='Tabelas auxiliares'!$A$129,"CUSTEIO",IF(R443='Tabelas auxiliares'!$A$128,"INVESTIMENTO","ERRO - VERIFICAR"))))</f>
        <v/>
      </c>
      <c r="T443" s="26" t="str">
        <f t="shared" si="13"/>
        <v/>
      </c>
      <c r="U443" s="32"/>
      <c r="V443" s="32"/>
      <c r="W443" s="32"/>
      <c r="X443" s="32"/>
    </row>
    <row r="444" spans="18:24" x14ac:dyDescent="0.25">
      <c r="R444" s="15" t="str">
        <f t="shared" si="12"/>
        <v/>
      </c>
      <c r="S444" s="15" t="str">
        <f>IF(M444="","",IF(AND(M444&lt;&gt;'Tabelas auxiliares'!$B$128,M444&lt;&gt;'Tabelas auxiliares'!$B$129,M444&lt;&gt;'Tabelas auxiliares'!$C$128,M444&lt;&gt;'Tabelas auxiliares'!$C$129,M444&lt;&gt;'Tabelas auxiliares'!$D$128,M444&lt;&gt;'Tabelas auxiliares'!$D$129),"FOLHA DE PESSOAL",IF(R444='Tabelas auxiliares'!$A$129,"CUSTEIO",IF(R444='Tabelas auxiliares'!$A$128,"INVESTIMENTO","ERRO - VERIFICAR"))))</f>
        <v/>
      </c>
      <c r="T444" s="26" t="str">
        <f t="shared" si="13"/>
        <v/>
      </c>
      <c r="U444" s="32"/>
      <c r="V444" s="32"/>
      <c r="W444" s="32"/>
      <c r="X444" s="32"/>
    </row>
    <row r="445" spans="18:24" x14ac:dyDescent="0.25">
      <c r="R445" s="15" t="str">
        <f t="shared" si="12"/>
        <v/>
      </c>
      <c r="S445" s="15" t="str">
        <f>IF(M445="","",IF(AND(M445&lt;&gt;'Tabelas auxiliares'!$B$128,M445&lt;&gt;'Tabelas auxiliares'!$B$129,M445&lt;&gt;'Tabelas auxiliares'!$C$128,M445&lt;&gt;'Tabelas auxiliares'!$C$129,M445&lt;&gt;'Tabelas auxiliares'!$D$128,M445&lt;&gt;'Tabelas auxiliares'!$D$129),"FOLHA DE PESSOAL",IF(R445='Tabelas auxiliares'!$A$129,"CUSTEIO",IF(R445='Tabelas auxiliares'!$A$128,"INVESTIMENTO","ERRO - VERIFICAR"))))</f>
        <v/>
      </c>
      <c r="T445" s="26" t="str">
        <f t="shared" si="13"/>
        <v/>
      </c>
      <c r="U445" s="32"/>
      <c r="V445" s="32"/>
      <c r="W445" s="32"/>
      <c r="X445" s="32"/>
    </row>
    <row r="446" spans="18:24" x14ac:dyDescent="0.25">
      <c r="R446" s="15" t="str">
        <f t="shared" si="12"/>
        <v/>
      </c>
      <c r="S446" s="15" t="str">
        <f>IF(M446="","",IF(AND(M446&lt;&gt;'Tabelas auxiliares'!$B$128,M446&lt;&gt;'Tabelas auxiliares'!$B$129,M446&lt;&gt;'Tabelas auxiliares'!$C$128,M446&lt;&gt;'Tabelas auxiliares'!$C$129,M446&lt;&gt;'Tabelas auxiliares'!$D$128,M446&lt;&gt;'Tabelas auxiliares'!$D$129),"FOLHA DE PESSOAL",IF(R446='Tabelas auxiliares'!$A$129,"CUSTEIO",IF(R446='Tabelas auxiliares'!$A$128,"INVESTIMENTO","ERRO - VERIFICAR"))))</f>
        <v/>
      </c>
      <c r="T446" s="26" t="str">
        <f t="shared" si="13"/>
        <v/>
      </c>
      <c r="U446" s="32"/>
      <c r="V446" s="32"/>
      <c r="W446" s="32"/>
      <c r="X446" s="32"/>
    </row>
    <row r="447" spans="18:24" x14ac:dyDescent="0.25">
      <c r="R447" s="15" t="str">
        <f t="shared" si="12"/>
        <v/>
      </c>
      <c r="S447" s="15" t="str">
        <f>IF(M447="","",IF(AND(M447&lt;&gt;'Tabelas auxiliares'!$B$128,M447&lt;&gt;'Tabelas auxiliares'!$B$129,M447&lt;&gt;'Tabelas auxiliares'!$C$128,M447&lt;&gt;'Tabelas auxiliares'!$C$129,M447&lt;&gt;'Tabelas auxiliares'!$D$128,M447&lt;&gt;'Tabelas auxiliares'!$D$129),"FOLHA DE PESSOAL",IF(R447='Tabelas auxiliares'!$A$129,"CUSTEIO",IF(R447='Tabelas auxiliares'!$A$128,"INVESTIMENTO","ERRO - VERIFICAR"))))</f>
        <v/>
      </c>
      <c r="T447" s="26" t="str">
        <f t="shared" si="13"/>
        <v/>
      </c>
      <c r="U447" s="32"/>
      <c r="V447" s="32"/>
      <c r="W447" s="32"/>
      <c r="X447" s="32"/>
    </row>
    <row r="448" spans="18:24" x14ac:dyDescent="0.25">
      <c r="R448" s="15" t="str">
        <f t="shared" si="12"/>
        <v/>
      </c>
      <c r="S448" s="15" t="str">
        <f>IF(M448="","",IF(AND(M448&lt;&gt;'Tabelas auxiliares'!$B$128,M448&lt;&gt;'Tabelas auxiliares'!$B$129,M448&lt;&gt;'Tabelas auxiliares'!$C$128,M448&lt;&gt;'Tabelas auxiliares'!$C$129,M448&lt;&gt;'Tabelas auxiliares'!$D$128,M448&lt;&gt;'Tabelas auxiliares'!$D$129),"FOLHA DE PESSOAL",IF(R448='Tabelas auxiliares'!$A$129,"CUSTEIO",IF(R448='Tabelas auxiliares'!$A$128,"INVESTIMENTO","ERRO - VERIFICAR"))))</f>
        <v/>
      </c>
      <c r="T448" s="26" t="str">
        <f t="shared" si="13"/>
        <v/>
      </c>
      <c r="U448" s="32"/>
      <c r="V448" s="32"/>
      <c r="W448" s="32"/>
      <c r="X448" s="32"/>
    </row>
    <row r="449" spans="18:24" x14ac:dyDescent="0.25">
      <c r="R449" s="15" t="str">
        <f t="shared" si="12"/>
        <v/>
      </c>
      <c r="S449" s="15" t="str">
        <f>IF(M449="","",IF(AND(M449&lt;&gt;'Tabelas auxiliares'!$B$128,M449&lt;&gt;'Tabelas auxiliares'!$B$129,M449&lt;&gt;'Tabelas auxiliares'!$C$128,M449&lt;&gt;'Tabelas auxiliares'!$C$129,M449&lt;&gt;'Tabelas auxiliares'!$D$128,M449&lt;&gt;'Tabelas auxiliares'!$D$129),"FOLHA DE PESSOAL",IF(R449='Tabelas auxiliares'!$A$129,"CUSTEIO",IF(R449='Tabelas auxiliares'!$A$128,"INVESTIMENTO","ERRO - VERIFICAR"))))</f>
        <v/>
      </c>
      <c r="T449" s="26" t="str">
        <f t="shared" si="13"/>
        <v/>
      </c>
      <c r="U449" s="32"/>
      <c r="V449" s="32"/>
      <c r="W449" s="32"/>
      <c r="X449" s="32"/>
    </row>
    <row r="450" spans="18:24" x14ac:dyDescent="0.25">
      <c r="R450" s="15" t="str">
        <f t="shared" si="12"/>
        <v/>
      </c>
      <c r="S450" s="15" t="str">
        <f>IF(M450="","",IF(AND(M450&lt;&gt;'Tabelas auxiliares'!$B$128,M450&lt;&gt;'Tabelas auxiliares'!$B$129,M450&lt;&gt;'Tabelas auxiliares'!$C$128,M450&lt;&gt;'Tabelas auxiliares'!$C$129,M450&lt;&gt;'Tabelas auxiliares'!$D$128,M450&lt;&gt;'Tabelas auxiliares'!$D$129),"FOLHA DE PESSOAL",IF(R450='Tabelas auxiliares'!$A$129,"CUSTEIO",IF(R450='Tabelas auxiliares'!$A$128,"INVESTIMENTO","ERRO - VERIFICAR"))))</f>
        <v/>
      </c>
      <c r="T450" s="26" t="str">
        <f t="shared" si="13"/>
        <v/>
      </c>
      <c r="U450" s="32"/>
      <c r="V450" s="32"/>
      <c r="W450" s="32"/>
      <c r="X450" s="32"/>
    </row>
    <row r="451" spans="18:24" x14ac:dyDescent="0.25">
      <c r="R451" s="15" t="str">
        <f t="shared" si="12"/>
        <v/>
      </c>
      <c r="S451" s="15" t="str">
        <f>IF(M451="","",IF(AND(M451&lt;&gt;'Tabelas auxiliares'!$B$128,M451&lt;&gt;'Tabelas auxiliares'!$B$129,M451&lt;&gt;'Tabelas auxiliares'!$C$128,M451&lt;&gt;'Tabelas auxiliares'!$C$129,M451&lt;&gt;'Tabelas auxiliares'!$D$128,M451&lt;&gt;'Tabelas auxiliares'!$D$129),"FOLHA DE PESSOAL",IF(R451='Tabelas auxiliares'!$A$129,"CUSTEIO",IF(R451='Tabelas auxiliares'!$A$128,"INVESTIMENTO","ERRO - VERIFICAR"))))</f>
        <v/>
      </c>
      <c r="T451" s="26" t="str">
        <f t="shared" si="13"/>
        <v/>
      </c>
      <c r="U451" s="32"/>
      <c r="V451" s="32"/>
      <c r="W451" s="32"/>
      <c r="X451" s="32"/>
    </row>
    <row r="452" spans="18:24" x14ac:dyDescent="0.25">
      <c r="R452" s="15" t="str">
        <f t="shared" ref="R452:R515" si="14">LEFT(O452,1)</f>
        <v/>
      </c>
      <c r="S452" s="15" t="str">
        <f>IF(M452="","",IF(AND(M452&lt;&gt;'Tabelas auxiliares'!$B$128,M452&lt;&gt;'Tabelas auxiliares'!$B$129,M452&lt;&gt;'Tabelas auxiliares'!$C$128,M452&lt;&gt;'Tabelas auxiliares'!$C$129,M452&lt;&gt;'Tabelas auxiliares'!$D$128,M452&lt;&gt;'Tabelas auxiliares'!$D$129),"FOLHA DE PESSOAL",IF(R452='Tabelas auxiliares'!$A$129,"CUSTEIO",IF(R452='Tabelas auxiliares'!$A$128,"INVESTIMENTO","ERRO - VERIFICAR"))))</f>
        <v/>
      </c>
      <c r="T452" s="26" t="str">
        <f t="shared" ref="T452:T515" si="15">IF(SUM(U452:X452)=0,"",SUM(U452:X452))</f>
        <v/>
      </c>
      <c r="U452" s="32"/>
      <c r="V452" s="32"/>
      <c r="W452" s="32"/>
      <c r="X452" s="32"/>
    </row>
    <row r="453" spans="18:24" x14ac:dyDescent="0.25">
      <c r="R453" s="15" t="str">
        <f t="shared" si="14"/>
        <v/>
      </c>
      <c r="S453" s="15" t="str">
        <f>IF(M453="","",IF(AND(M453&lt;&gt;'Tabelas auxiliares'!$B$128,M453&lt;&gt;'Tabelas auxiliares'!$B$129,M453&lt;&gt;'Tabelas auxiliares'!$C$128,M453&lt;&gt;'Tabelas auxiliares'!$C$129,M453&lt;&gt;'Tabelas auxiliares'!$D$128,M453&lt;&gt;'Tabelas auxiliares'!$D$129),"FOLHA DE PESSOAL",IF(R453='Tabelas auxiliares'!$A$129,"CUSTEIO",IF(R453='Tabelas auxiliares'!$A$128,"INVESTIMENTO","ERRO - VERIFICAR"))))</f>
        <v/>
      </c>
      <c r="T453" s="26" t="str">
        <f t="shared" si="15"/>
        <v/>
      </c>
      <c r="U453" s="32"/>
      <c r="V453" s="32"/>
      <c r="W453" s="32"/>
      <c r="X453" s="32"/>
    </row>
    <row r="454" spans="18:24" x14ac:dyDescent="0.25">
      <c r="R454" s="15" t="str">
        <f t="shared" si="14"/>
        <v/>
      </c>
      <c r="S454" s="15" t="str">
        <f>IF(M454="","",IF(AND(M454&lt;&gt;'Tabelas auxiliares'!$B$128,M454&lt;&gt;'Tabelas auxiliares'!$B$129,M454&lt;&gt;'Tabelas auxiliares'!$C$128,M454&lt;&gt;'Tabelas auxiliares'!$C$129,M454&lt;&gt;'Tabelas auxiliares'!$D$128,M454&lt;&gt;'Tabelas auxiliares'!$D$129),"FOLHA DE PESSOAL",IF(R454='Tabelas auxiliares'!$A$129,"CUSTEIO",IF(R454='Tabelas auxiliares'!$A$128,"INVESTIMENTO","ERRO - VERIFICAR"))))</f>
        <v/>
      </c>
      <c r="T454" s="26" t="str">
        <f t="shared" si="15"/>
        <v/>
      </c>
      <c r="U454" s="32"/>
      <c r="V454" s="32"/>
      <c r="W454" s="32"/>
      <c r="X454" s="32"/>
    </row>
    <row r="455" spans="18:24" x14ac:dyDescent="0.25">
      <c r="R455" s="15" t="str">
        <f t="shared" si="14"/>
        <v/>
      </c>
      <c r="S455" s="15" t="str">
        <f>IF(M455="","",IF(AND(M455&lt;&gt;'Tabelas auxiliares'!$B$128,M455&lt;&gt;'Tabelas auxiliares'!$B$129,M455&lt;&gt;'Tabelas auxiliares'!$C$128,M455&lt;&gt;'Tabelas auxiliares'!$C$129,M455&lt;&gt;'Tabelas auxiliares'!$D$128,M455&lt;&gt;'Tabelas auxiliares'!$D$129),"FOLHA DE PESSOAL",IF(R455='Tabelas auxiliares'!$A$129,"CUSTEIO",IF(R455='Tabelas auxiliares'!$A$128,"INVESTIMENTO","ERRO - VERIFICAR"))))</f>
        <v/>
      </c>
      <c r="T455" s="26" t="str">
        <f t="shared" si="15"/>
        <v/>
      </c>
      <c r="U455" s="32"/>
      <c r="V455" s="32"/>
      <c r="W455" s="32"/>
      <c r="X455" s="32"/>
    </row>
    <row r="456" spans="18:24" x14ac:dyDescent="0.25">
      <c r="R456" s="15" t="str">
        <f t="shared" si="14"/>
        <v/>
      </c>
      <c r="S456" s="15" t="str">
        <f>IF(M456="","",IF(AND(M456&lt;&gt;'Tabelas auxiliares'!$B$128,M456&lt;&gt;'Tabelas auxiliares'!$B$129,M456&lt;&gt;'Tabelas auxiliares'!$C$128,M456&lt;&gt;'Tabelas auxiliares'!$C$129,M456&lt;&gt;'Tabelas auxiliares'!$D$128,M456&lt;&gt;'Tabelas auxiliares'!$D$129),"FOLHA DE PESSOAL",IF(R456='Tabelas auxiliares'!$A$129,"CUSTEIO",IF(R456='Tabelas auxiliares'!$A$128,"INVESTIMENTO","ERRO - VERIFICAR"))))</f>
        <v/>
      </c>
      <c r="T456" s="26" t="str">
        <f t="shared" si="15"/>
        <v/>
      </c>
      <c r="U456" s="32"/>
      <c r="V456" s="32"/>
      <c r="W456" s="32"/>
      <c r="X456" s="32"/>
    </row>
    <row r="457" spans="18:24" x14ac:dyDescent="0.25">
      <c r="R457" s="15" t="str">
        <f t="shared" si="14"/>
        <v/>
      </c>
      <c r="S457" s="15" t="str">
        <f>IF(M457="","",IF(AND(M457&lt;&gt;'Tabelas auxiliares'!$B$128,M457&lt;&gt;'Tabelas auxiliares'!$B$129,M457&lt;&gt;'Tabelas auxiliares'!$C$128,M457&lt;&gt;'Tabelas auxiliares'!$C$129,M457&lt;&gt;'Tabelas auxiliares'!$D$128,M457&lt;&gt;'Tabelas auxiliares'!$D$129),"FOLHA DE PESSOAL",IF(R457='Tabelas auxiliares'!$A$129,"CUSTEIO",IF(R457='Tabelas auxiliares'!$A$128,"INVESTIMENTO","ERRO - VERIFICAR"))))</f>
        <v/>
      </c>
      <c r="T457" s="26" t="str">
        <f t="shared" si="15"/>
        <v/>
      </c>
      <c r="U457" s="32"/>
      <c r="V457" s="32"/>
      <c r="W457" s="32"/>
      <c r="X457" s="32"/>
    </row>
    <row r="458" spans="18:24" x14ac:dyDescent="0.25">
      <c r="R458" s="15" t="str">
        <f t="shared" si="14"/>
        <v/>
      </c>
      <c r="S458" s="15" t="str">
        <f>IF(M458="","",IF(AND(M458&lt;&gt;'Tabelas auxiliares'!$B$128,M458&lt;&gt;'Tabelas auxiliares'!$B$129,M458&lt;&gt;'Tabelas auxiliares'!$C$128,M458&lt;&gt;'Tabelas auxiliares'!$C$129,M458&lt;&gt;'Tabelas auxiliares'!$D$128,M458&lt;&gt;'Tabelas auxiliares'!$D$129),"FOLHA DE PESSOAL",IF(R458='Tabelas auxiliares'!$A$129,"CUSTEIO",IF(R458='Tabelas auxiliares'!$A$128,"INVESTIMENTO","ERRO - VERIFICAR"))))</f>
        <v/>
      </c>
      <c r="T458" s="26" t="str">
        <f t="shared" si="15"/>
        <v/>
      </c>
      <c r="U458" s="32"/>
      <c r="V458" s="32"/>
      <c r="W458" s="32"/>
      <c r="X458" s="32"/>
    </row>
    <row r="459" spans="18:24" x14ac:dyDescent="0.25">
      <c r="R459" s="15" t="str">
        <f t="shared" si="14"/>
        <v/>
      </c>
      <c r="S459" s="15" t="str">
        <f>IF(M459="","",IF(AND(M459&lt;&gt;'Tabelas auxiliares'!$B$128,M459&lt;&gt;'Tabelas auxiliares'!$B$129,M459&lt;&gt;'Tabelas auxiliares'!$C$128,M459&lt;&gt;'Tabelas auxiliares'!$C$129,M459&lt;&gt;'Tabelas auxiliares'!$D$128,M459&lt;&gt;'Tabelas auxiliares'!$D$129),"FOLHA DE PESSOAL",IF(R459='Tabelas auxiliares'!$A$129,"CUSTEIO",IF(R459='Tabelas auxiliares'!$A$128,"INVESTIMENTO","ERRO - VERIFICAR"))))</f>
        <v/>
      </c>
      <c r="T459" s="26" t="str">
        <f t="shared" si="15"/>
        <v/>
      </c>
      <c r="U459" s="32"/>
      <c r="V459" s="32"/>
      <c r="W459" s="32"/>
      <c r="X459" s="32"/>
    </row>
    <row r="460" spans="18:24" x14ac:dyDescent="0.25">
      <c r="R460" s="15" t="str">
        <f t="shared" si="14"/>
        <v/>
      </c>
      <c r="S460" s="15" t="str">
        <f>IF(M460="","",IF(AND(M460&lt;&gt;'Tabelas auxiliares'!$B$128,M460&lt;&gt;'Tabelas auxiliares'!$B$129,M460&lt;&gt;'Tabelas auxiliares'!$C$128,M460&lt;&gt;'Tabelas auxiliares'!$C$129,M460&lt;&gt;'Tabelas auxiliares'!$D$128,M460&lt;&gt;'Tabelas auxiliares'!$D$129),"FOLHA DE PESSOAL",IF(R460='Tabelas auxiliares'!$A$129,"CUSTEIO",IF(R460='Tabelas auxiliares'!$A$128,"INVESTIMENTO","ERRO - VERIFICAR"))))</f>
        <v/>
      </c>
      <c r="T460" s="26" t="str">
        <f t="shared" si="15"/>
        <v/>
      </c>
      <c r="U460" s="32"/>
      <c r="V460" s="32"/>
      <c r="W460" s="32"/>
      <c r="X460" s="32"/>
    </row>
    <row r="461" spans="18:24" x14ac:dyDescent="0.25">
      <c r="R461" s="15" t="str">
        <f t="shared" si="14"/>
        <v/>
      </c>
      <c r="S461" s="15" t="str">
        <f>IF(M461="","",IF(AND(M461&lt;&gt;'Tabelas auxiliares'!$B$128,M461&lt;&gt;'Tabelas auxiliares'!$B$129,M461&lt;&gt;'Tabelas auxiliares'!$C$128,M461&lt;&gt;'Tabelas auxiliares'!$C$129,M461&lt;&gt;'Tabelas auxiliares'!$D$128,M461&lt;&gt;'Tabelas auxiliares'!$D$129),"FOLHA DE PESSOAL",IF(R461='Tabelas auxiliares'!$A$129,"CUSTEIO",IF(R461='Tabelas auxiliares'!$A$128,"INVESTIMENTO","ERRO - VERIFICAR"))))</f>
        <v/>
      </c>
      <c r="T461" s="26" t="str">
        <f t="shared" si="15"/>
        <v/>
      </c>
      <c r="U461" s="32"/>
      <c r="V461" s="32"/>
      <c r="W461" s="32"/>
      <c r="X461" s="32"/>
    </row>
    <row r="462" spans="18:24" x14ac:dyDescent="0.25">
      <c r="R462" s="15" t="str">
        <f t="shared" si="14"/>
        <v/>
      </c>
      <c r="S462" s="15" t="str">
        <f>IF(M462="","",IF(AND(M462&lt;&gt;'Tabelas auxiliares'!$B$128,M462&lt;&gt;'Tabelas auxiliares'!$B$129,M462&lt;&gt;'Tabelas auxiliares'!$C$128,M462&lt;&gt;'Tabelas auxiliares'!$C$129,M462&lt;&gt;'Tabelas auxiliares'!$D$128,M462&lt;&gt;'Tabelas auxiliares'!$D$129),"FOLHA DE PESSOAL",IF(R462='Tabelas auxiliares'!$A$129,"CUSTEIO",IF(R462='Tabelas auxiliares'!$A$128,"INVESTIMENTO","ERRO - VERIFICAR"))))</f>
        <v/>
      </c>
      <c r="T462" s="26" t="str">
        <f t="shared" si="15"/>
        <v/>
      </c>
      <c r="U462" s="32"/>
      <c r="V462" s="32"/>
      <c r="W462" s="32"/>
      <c r="X462" s="32"/>
    </row>
    <row r="463" spans="18:24" x14ac:dyDescent="0.25">
      <c r="R463" s="15" t="str">
        <f t="shared" si="14"/>
        <v/>
      </c>
      <c r="S463" s="15" t="str">
        <f>IF(M463="","",IF(AND(M463&lt;&gt;'Tabelas auxiliares'!$B$128,M463&lt;&gt;'Tabelas auxiliares'!$B$129,M463&lt;&gt;'Tabelas auxiliares'!$C$128,M463&lt;&gt;'Tabelas auxiliares'!$C$129,M463&lt;&gt;'Tabelas auxiliares'!$D$128,M463&lt;&gt;'Tabelas auxiliares'!$D$129),"FOLHA DE PESSOAL",IF(R463='Tabelas auxiliares'!$A$129,"CUSTEIO",IF(R463='Tabelas auxiliares'!$A$128,"INVESTIMENTO","ERRO - VERIFICAR"))))</f>
        <v/>
      </c>
      <c r="T463" s="26" t="str">
        <f t="shared" si="15"/>
        <v/>
      </c>
      <c r="U463" s="32"/>
      <c r="V463" s="32"/>
      <c r="W463" s="32"/>
      <c r="X463" s="32"/>
    </row>
    <row r="464" spans="18:24" x14ac:dyDescent="0.25">
      <c r="R464" s="15" t="str">
        <f t="shared" si="14"/>
        <v/>
      </c>
      <c r="S464" s="15" t="str">
        <f>IF(M464="","",IF(AND(M464&lt;&gt;'Tabelas auxiliares'!$B$128,M464&lt;&gt;'Tabelas auxiliares'!$B$129,M464&lt;&gt;'Tabelas auxiliares'!$C$128,M464&lt;&gt;'Tabelas auxiliares'!$C$129,M464&lt;&gt;'Tabelas auxiliares'!$D$128,M464&lt;&gt;'Tabelas auxiliares'!$D$129),"FOLHA DE PESSOAL",IF(R464='Tabelas auxiliares'!$A$129,"CUSTEIO",IF(R464='Tabelas auxiliares'!$A$128,"INVESTIMENTO","ERRO - VERIFICAR"))))</f>
        <v/>
      </c>
      <c r="T464" s="26" t="str">
        <f t="shared" si="15"/>
        <v/>
      </c>
      <c r="U464" s="32"/>
      <c r="V464" s="32"/>
      <c r="W464" s="32"/>
      <c r="X464" s="32"/>
    </row>
    <row r="465" spans="18:24" x14ac:dyDescent="0.25">
      <c r="R465" s="15" t="str">
        <f t="shared" si="14"/>
        <v/>
      </c>
      <c r="S465" s="15" t="str">
        <f>IF(M465="","",IF(AND(M465&lt;&gt;'Tabelas auxiliares'!$B$128,M465&lt;&gt;'Tabelas auxiliares'!$B$129,M465&lt;&gt;'Tabelas auxiliares'!$C$128,M465&lt;&gt;'Tabelas auxiliares'!$C$129,M465&lt;&gt;'Tabelas auxiliares'!$D$128,M465&lt;&gt;'Tabelas auxiliares'!$D$129),"FOLHA DE PESSOAL",IF(R465='Tabelas auxiliares'!$A$129,"CUSTEIO",IF(R465='Tabelas auxiliares'!$A$128,"INVESTIMENTO","ERRO - VERIFICAR"))))</f>
        <v/>
      </c>
      <c r="T465" s="26" t="str">
        <f t="shared" si="15"/>
        <v/>
      </c>
      <c r="U465" s="32"/>
      <c r="V465" s="32"/>
      <c r="W465" s="32"/>
      <c r="X465" s="32"/>
    </row>
    <row r="466" spans="18:24" x14ac:dyDescent="0.25">
      <c r="R466" s="15" t="str">
        <f t="shared" si="14"/>
        <v/>
      </c>
      <c r="S466" s="15" t="str">
        <f>IF(M466="","",IF(AND(M466&lt;&gt;'Tabelas auxiliares'!$B$128,M466&lt;&gt;'Tabelas auxiliares'!$B$129,M466&lt;&gt;'Tabelas auxiliares'!$C$128,M466&lt;&gt;'Tabelas auxiliares'!$C$129,M466&lt;&gt;'Tabelas auxiliares'!$D$128,M466&lt;&gt;'Tabelas auxiliares'!$D$129),"FOLHA DE PESSOAL",IF(R466='Tabelas auxiliares'!$A$129,"CUSTEIO",IF(R466='Tabelas auxiliares'!$A$128,"INVESTIMENTO","ERRO - VERIFICAR"))))</f>
        <v/>
      </c>
      <c r="T466" s="26" t="str">
        <f t="shared" si="15"/>
        <v/>
      </c>
      <c r="U466" s="32"/>
      <c r="V466" s="32"/>
      <c r="W466" s="32"/>
      <c r="X466" s="32"/>
    </row>
    <row r="467" spans="18:24" x14ac:dyDescent="0.25">
      <c r="R467" s="15" t="str">
        <f t="shared" si="14"/>
        <v/>
      </c>
      <c r="S467" s="15" t="str">
        <f>IF(M467="","",IF(AND(M467&lt;&gt;'Tabelas auxiliares'!$B$128,M467&lt;&gt;'Tabelas auxiliares'!$B$129,M467&lt;&gt;'Tabelas auxiliares'!$C$128,M467&lt;&gt;'Tabelas auxiliares'!$C$129,M467&lt;&gt;'Tabelas auxiliares'!$D$128,M467&lt;&gt;'Tabelas auxiliares'!$D$129),"FOLHA DE PESSOAL",IF(R467='Tabelas auxiliares'!$A$129,"CUSTEIO",IF(R467='Tabelas auxiliares'!$A$128,"INVESTIMENTO","ERRO - VERIFICAR"))))</f>
        <v/>
      </c>
      <c r="T467" s="26" t="str">
        <f t="shared" si="15"/>
        <v/>
      </c>
      <c r="U467" s="32"/>
      <c r="V467" s="32"/>
      <c r="W467" s="32"/>
      <c r="X467" s="32"/>
    </row>
    <row r="468" spans="18:24" x14ac:dyDescent="0.25">
      <c r="R468" s="15" t="str">
        <f t="shared" si="14"/>
        <v/>
      </c>
      <c r="S468" s="15" t="str">
        <f>IF(M468="","",IF(AND(M468&lt;&gt;'Tabelas auxiliares'!$B$128,M468&lt;&gt;'Tabelas auxiliares'!$B$129,M468&lt;&gt;'Tabelas auxiliares'!$C$128,M468&lt;&gt;'Tabelas auxiliares'!$C$129,M468&lt;&gt;'Tabelas auxiliares'!$D$128,M468&lt;&gt;'Tabelas auxiliares'!$D$129),"FOLHA DE PESSOAL",IF(R468='Tabelas auxiliares'!$A$129,"CUSTEIO",IF(R468='Tabelas auxiliares'!$A$128,"INVESTIMENTO","ERRO - VERIFICAR"))))</f>
        <v/>
      </c>
      <c r="T468" s="26" t="str">
        <f t="shared" si="15"/>
        <v/>
      </c>
      <c r="U468" s="32"/>
      <c r="V468" s="32"/>
      <c r="W468" s="32"/>
      <c r="X468" s="32"/>
    </row>
    <row r="469" spans="18:24" x14ac:dyDescent="0.25">
      <c r="R469" s="15" t="str">
        <f t="shared" si="14"/>
        <v/>
      </c>
      <c r="S469" s="15" t="str">
        <f>IF(M469="","",IF(AND(M469&lt;&gt;'Tabelas auxiliares'!$B$128,M469&lt;&gt;'Tabelas auxiliares'!$B$129,M469&lt;&gt;'Tabelas auxiliares'!$C$128,M469&lt;&gt;'Tabelas auxiliares'!$C$129,M469&lt;&gt;'Tabelas auxiliares'!$D$128,M469&lt;&gt;'Tabelas auxiliares'!$D$129),"FOLHA DE PESSOAL",IF(R469='Tabelas auxiliares'!$A$129,"CUSTEIO",IF(R469='Tabelas auxiliares'!$A$128,"INVESTIMENTO","ERRO - VERIFICAR"))))</f>
        <v/>
      </c>
      <c r="T469" s="26" t="str">
        <f t="shared" si="15"/>
        <v/>
      </c>
      <c r="U469" s="32"/>
      <c r="V469" s="32"/>
      <c r="W469" s="32"/>
      <c r="X469" s="32"/>
    </row>
    <row r="470" spans="18:24" x14ac:dyDescent="0.25">
      <c r="R470" s="15" t="str">
        <f t="shared" si="14"/>
        <v/>
      </c>
      <c r="S470" s="15" t="str">
        <f>IF(M470="","",IF(AND(M470&lt;&gt;'Tabelas auxiliares'!$B$128,M470&lt;&gt;'Tabelas auxiliares'!$B$129,M470&lt;&gt;'Tabelas auxiliares'!$C$128,M470&lt;&gt;'Tabelas auxiliares'!$C$129,M470&lt;&gt;'Tabelas auxiliares'!$D$128,M470&lt;&gt;'Tabelas auxiliares'!$D$129),"FOLHA DE PESSOAL",IF(R470='Tabelas auxiliares'!$A$129,"CUSTEIO",IF(R470='Tabelas auxiliares'!$A$128,"INVESTIMENTO","ERRO - VERIFICAR"))))</f>
        <v/>
      </c>
      <c r="T470" s="26" t="str">
        <f t="shared" si="15"/>
        <v/>
      </c>
      <c r="U470" s="32"/>
      <c r="V470" s="32"/>
      <c r="W470" s="32"/>
      <c r="X470" s="32"/>
    </row>
    <row r="471" spans="18:24" x14ac:dyDescent="0.25">
      <c r="R471" s="15" t="str">
        <f t="shared" si="14"/>
        <v/>
      </c>
      <c r="S471" s="15" t="str">
        <f>IF(M471="","",IF(AND(M471&lt;&gt;'Tabelas auxiliares'!$B$128,M471&lt;&gt;'Tabelas auxiliares'!$B$129,M471&lt;&gt;'Tabelas auxiliares'!$C$128,M471&lt;&gt;'Tabelas auxiliares'!$C$129,M471&lt;&gt;'Tabelas auxiliares'!$D$128,M471&lt;&gt;'Tabelas auxiliares'!$D$129),"FOLHA DE PESSOAL",IF(R471='Tabelas auxiliares'!$A$129,"CUSTEIO",IF(R471='Tabelas auxiliares'!$A$128,"INVESTIMENTO","ERRO - VERIFICAR"))))</f>
        <v/>
      </c>
      <c r="T471" s="26" t="str">
        <f t="shared" si="15"/>
        <v/>
      </c>
      <c r="U471" s="32"/>
      <c r="V471" s="32"/>
      <c r="W471" s="32"/>
      <c r="X471" s="32"/>
    </row>
    <row r="472" spans="18:24" x14ac:dyDescent="0.25">
      <c r="R472" s="15" t="str">
        <f t="shared" si="14"/>
        <v/>
      </c>
      <c r="S472" s="15" t="str">
        <f>IF(M472="","",IF(AND(M472&lt;&gt;'Tabelas auxiliares'!$B$128,M472&lt;&gt;'Tabelas auxiliares'!$B$129,M472&lt;&gt;'Tabelas auxiliares'!$C$128,M472&lt;&gt;'Tabelas auxiliares'!$C$129,M472&lt;&gt;'Tabelas auxiliares'!$D$128,M472&lt;&gt;'Tabelas auxiliares'!$D$129),"FOLHA DE PESSOAL",IF(R472='Tabelas auxiliares'!$A$129,"CUSTEIO",IF(R472='Tabelas auxiliares'!$A$128,"INVESTIMENTO","ERRO - VERIFICAR"))))</f>
        <v/>
      </c>
      <c r="T472" s="26" t="str">
        <f t="shared" si="15"/>
        <v/>
      </c>
      <c r="U472" s="32"/>
      <c r="V472" s="32"/>
      <c r="W472" s="32"/>
      <c r="X472" s="32"/>
    </row>
    <row r="473" spans="18:24" x14ac:dyDescent="0.25">
      <c r="R473" s="15" t="str">
        <f t="shared" si="14"/>
        <v/>
      </c>
      <c r="S473" s="15" t="str">
        <f>IF(M473="","",IF(AND(M473&lt;&gt;'Tabelas auxiliares'!$B$128,M473&lt;&gt;'Tabelas auxiliares'!$B$129,M473&lt;&gt;'Tabelas auxiliares'!$C$128,M473&lt;&gt;'Tabelas auxiliares'!$C$129,M473&lt;&gt;'Tabelas auxiliares'!$D$128,M473&lt;&gt;'Tabelas auxiliares'!$D$129),"FOLHA DE PESSOAL",IF(R473='Tabelas auxiliares'!$A$129,"CUSTEIO",IF(R473='Tabelas auxiliares'!$A$128,"INVESTIMENTO","ERRO - VERIFICAR"))))</f>
        <v/>
      </c>
      <c r="T473" s="26" t="str">
        <f t="shared" si="15"/>
        <v/>
      </c>
      <c r="U473" s="32"/>
      <c r="V473" s="32"/>
      <c r="W473" s="32"/>
      <c r="X473" s="32"/>
    </row>
    <row r="474" spans="18:24" x14ac:dyDescent="0.25">
      <c r="R474" s="15" t="str">
        <f t="shared" si="14"/>
        <v/>
      </c>
      <c r="S474" s="15" t="str">
        <f>IF(M474="","",IF(AND(M474&lt;&gt;'Tabelas auxiliares'!$B$128,M474&lt;&gt;'Tabelas auxiliares'!$B$129,M474&lt;&gt;'Tabelas auxiliares'!$C$128,M474&lt;&gt;'Tabelas auxiliares'!$C$129,M474&lt;&gt;'Tabelas auxiliares'!$D$128,M474&lt;&gt;'Tabelas auxiliares'!$D$129),"FOLHA DE PESSOAL",IF(R474='Tabelas auxiliares'!$A$129,"CUSTEIO",IF(R474='Tabelas auxiliares'!$A$128,"INVESTIMENTO","ERRO - VERIFICAR"))))</f>
        <v/>
      </c>
      <c r="T474" s="26" t="str">
        <f t="shared" si="15"/>
        <v/>
      </c>
      <c r="U474" s="32"/>
      <c r="V474" s="32"/>
      <c r="W474" s="32"/>
      <c r="X474" s="32"/>
    </row>
    <row r="475" spans="18:24" x14ac:dyDescent="0.25">
      <c r="R475" s="15" t="str">
        <f t="shared" si="14"/>
        <v/>
      </c>
      <c r="S475" s="15" t="str">
        <f>IF(M475="","",IF(AND(M475&lt;&gt;'Tabelas auxiliares'!$B$128,M475&lt;&gt;'Tabelas auxiliares'!$B$129,M475&lt;&gt;'Tabelas auxiliares'!$C$128,M475&lt;&gt;'Tabelas auxiliares'!$C$129,M475&lt;&gt;'Tabelas auxiliares'!$D$128,M475&lt;&gt;'Tabelas auxiliares'!$D$129),"FOLHA DE PESSOAL",IF(R475='Tabelas auxiliares'!$A$129,"CUSTEIO",IF(R475='Tabelas auxiliares'!$A$128,"INVESTIMENTO","ERRO - VERIFICAR"))))</f>
        <v/>
      </c>
      <c r="T475" s="26" t="str">
        <f t="shared" si="15"/>
        <v/>
      </c>
      <c r="U475" s="32"/>
      <c r="V475" s="32"/>
      <c r="W475" s="32"/>
      <c r="X475" s="32"/>
    </row>
    <row r="476" spans="18:24" x14ac:dyDescent="0.25">
      <c r="R476" s="15" t="str">
        <f t="shared" si="14"/>
        <v/>
      </c>
      <c r="S476" s="15" t="str">
        <f>IF(M476="","",IF(AND(M476&lt;&gt;'Tabelas auxiliares'!$B$128,M476&lt;&gt;'Tabelas auxiliares'!$B$129,M476&lt;&gt;'Tabelas auxiliares'!$C$128,M476&lt;&gt;'Tabelas auxiliares'!$C$129,M476&lt;&gt;'Tabelas auxiliares'!$D$128,M476&lt;&gt;'Tabelas auxiliares'!$D$129),"FOLHA DE PESSOAL",IF(R476='Tabelas auxiliares'!$A$129,"CUSTEIO",IF(R476='Tabelas auxiliares'!$A$128,"INVESTIMENTO","ERRO - VERIFICAR"))))</f>
        <v/>
      </c>
      <c r="T476" s="26" t="str">
        <f t="shared" si="15"/>
        <v/>
      </c>
      <c r="U476" s="32"/>
      <c r="V476" s="32"/>
      <c r="W476" s="32"/>
      <c r="X476" s="32"/>
    </row>
    <row r="477" spans="18:24" x14ac:dyDescent="0.25">
      <c r="R477" s="15" t="str">
        <f t="shared" si="14"/>
        <v/>
      </c>
      <c r="S477" s="15" t="str">
        <f>IF(M477="","",IF(AND(M477&lt;&gt;'Tabelas auxiliares'!$B$128,M477&lt;&gt;'Tabelas auxiliares'!$B$129,M477&lt;&gt;'Tabelas auxiliares'!$C$128,M477&lt;&gt;'Tabelas auxiliares'!$C$129,M477&lt;&gt;'Tabelas auxiliares'!$D$128,M477&lt;&gt;'Tabelas auxiliares'!$D$129),"FOLHA DE PESSOAL",IF(R477='Tabelas auxiliares'!$A$129,"CUSTEIO",IF(R477='Tabelas auxiliares'!$A$128,"INVESTIMENTO","ERRO - VERIFICAR"))))</f>
        <v/>
      </c>
      <c r="T477" s="26" t="str">
        <f t="shared" si="15"/>
        <v/>
      </c>
      <c r="U477" s="32"/>
      <c r="V477" s="32"/>
      <c r="W477" s="32"/>
      <c r="X477" s="32"/>
    </row>
    <row r="478" spans="18:24" x14ac:dyDescent="0.25">
      <c r="R478" s="15" t="str">
        <f t="shared" si="14"/>
        <v/>
      </c>
      <c r="S478" s="15" t="str">
        <f>IF(M478="","",IF(AND(M478&lt;&gt;'Tabelas auxiliares'!$B$128,M478&lt;&gt;'Tabelas auxiliares'!$B$129,M478&lt;&gt;'Tabelas auxiliares'!$C$128,M478&lt;&gt;'Tabelas auxiliares'!$C$129,M478&lt;&gt;'Tabelas auxiliares'!$D$128,M478&lt;&gt;'Tabelas auxiliares'!$D$129),"FOLHA DE PESSOAL",IF(R478='Tabelas auxiliares'!$A$129,"CUSTEIO",IF(R478='Tabelas auxiliares'!$A$128,"INVESTIMENTO","ERRO - VERIFICAR"))))</f>
        <v/>
      </c>
      <c r="T478" s="26" t="str">
        <f t="shared" si="15"/>
        <v/>
      </c>
      <c r="U478" s="32"/>
      <c r="V478" s="32"/>
      <c r="W478" s="32"/>
      <c r="X478" s="32"/>
    </row>
    <row r="479" spans="18:24" x14ac:dyDescent="0.25">
      <c r="R479" s="15" t="str">
        <f t="shared" si="14"/>
        <v/>
      </c>
      <c r="S479" s="15" t="str">
        <f>IF(M479="","",IF(AND(M479&lt;&gt;'Tabelas auxiliares'!$B$128,M479&lt;&gt;'Tabelas auxiliares'!$B$129,M479&lt;&gt;'Tabelas auxiliares'!$C$128,M479&lt;&gt;'Tabelas auxiliares'!$C$129,M479&lt;&gt;'Tabelas auxiliares'!$D$128,M479&lt;&gt;'Tabelas auxiliares'!$D$129),"FOLHA DE PESSOAL",IF(R479='Tabelas auxiliares'!$A$129,"CUSTEIO",IF(R479='Tabelas auxiliares'!$A$128,"INVESTIMENTO","ERRO - VERIFICAR"))))</f>
        <v/>
      </c>
      <c r="T479" s="26" t="str">
        <f t="shared" si="15"/>
        <v/>
      </c>
      <c r="U479" s="32"/>
      <c r="V479" s="32"/>
      <c r="W479" s="32"/>
      <c r="X479" s="32"/>
    </row>
    <row r="480" spans="18:24" x14ac:dyDescent="0.25">
      <c r="R480" s="15" t="str">
        <f t="shared" si="14"/>
        <v/>
      </c>
      <c r="S480" s="15" t="str">
        <f>IF(M480="","",IF(AND(M480&lt;&gt;'Tabelas auxiliares'!$B$128,M480&lt;&gt;'Tabelas auxiliares'!$B$129,M480&lt;&gt;'Tabelas auxiliares'!$C$128,M480&lt;&gt;'Tabelas auxiliares'!$C$129,M480&lt;&gt;'Tabelas auxiliares'!$D$128,M480&lt;&gt;'Tabelas auxiliares'!$D$129),"FOLHA DE PESSOAL",IF(R480='Tabelas auxiliares'!$A$129,"CUSTEIO",IF(R480='Tabelas auxiliares'!$A$128,"INVESTIMENTO","ERRO - VERIFICAR"))))</f>
        <v/>
      </c>
      <c r="T480" s="26" t="str">
        <f t="shared" si="15"/>
        <v/>
      </c>
      <c r="U480" s="32"/>
      <c r="V480" s="32"/>
      <c r="W480" s="32"/>
      <c r="X480" s="32"/>
    </row>
    <row r="481" spans="18:24" x14ac:dyDescent="0.25">
      <c r="R481" s="15" t="str">
        <f t="shared" si="14"/>
        <v/>
      </c>
      <c r="S481" s="15" t="str">
        <f>IF(M481="","",IF(AND(M481&lt;&gt;'Tabelas auxiliares'!$B$128,M481&lt;&gt;'Tabelas auxiliares'!$B$129,M481&lt;&gt;'Tabelas auxiliares'!$C$128,M481&lt;&gt;'Tabelas auxiliares'!$C$129,M481&lt;&gt;'Tabelas auxiliares'!$D$128,M481&lt;&gt;'Tabelas auxiliares'!$D$129),"FOLHA DE PESSOAL",IF(R481='Tabelas auxiliares'!$A$129,"CUSTEIO",IF(R481='Tabelas auxiliares'!$A$128,"INVESTIMENTO","ERRO - VERIFICAR"))))</f>
        <v/>
      </c>
      <c r="T481" s="26" t="str">
        <f t="shared" si="15"/>
        <v/>
      </c>
      <c r="U481" s="32"/>
      <c r="V481" s="32"/>
      <c r="W481" s="32"/>
      <c r="X481" s="32"/>
    </row>
    <row r="482" spans="18:24" x14ac:dyDescent="0.25">
      <c r="R482" s="15" t="str">
        <f t="shared" si="14"/>
        <v/>
      </c>
      <c r="S482" s="15" t="str">
        <f>IF(M482="","",IF(AND(M482&lt;&gt;'Tabelas auxiliares'!$B$128,M482&lt;&gt;'Tabelas auxiliares'!$B$129,M482&lt;&gt;'Tabelas auxiliares'!$C$128,M482&lt;&gt;'Tabelas auxiliares'!$C$129,M482&lt;&gt;'Tabelas auxiliares'!$D$128,M482&lt;&gt;'Tabelas auxiliares'!$D$129),"FOLHA DE PESSOAL",IF(R482='Tabelas auxiliares'!$A$129,"CUSTEIO",IF(R482='Tabelas auxiliares'!$A$128,"INVESTIMENTO","ERRO - VERIFICAR"))))</f>
        <v/>
      </c>
      <c r="T482" s="26" t="str">
        <f t="shared" si="15"/>
        <v/>
      </c>
      <c r="U482" s="32"/>
      <c r="V482" s="32"/>
      <c r="W482" s="32"/>
      <c r="X482" s="32"/>
    </row>
    <row r="483" spans="18:24" x14ac:dyDescent="0.25">
      <c r="R483" s="15" t="str">
        <f t="shared" si="14"/>
        <v/>
      </c>
      <c r="S483" s="15" t="str">
        <f>IF(M483="","",IF(AND(M483&lt;&gt;'Tabelas auxiliares'!$B$128,M483&lt;&gt;'Tabelas auxiliares'!$B$129,M483&lt;&gt;'Tabelas auxiliares'!$C$128,M483&lt;&gt;'Tabelas auxiliares'!$C$129,M483&lt;&gt;'Tabelas auxiliares'!$D$128,M483&lt;&gt;'Tabelas auxiliares'!$D$129),"FOLHA DE PESSOAL",IF(R483='Tabelas auxiliares'!$A$129,"CUSTEIO",IF(R483='Tabelas auxiliares'!$A$128,"INVESTIMENTO","ERRO - VERIFICAR"))))</f>
        <v/>
      </c>
      <c r="T483" s="26" t="str">
        <f t="shared" si="15"/>
        <v/>
      </c>
      <c r="U483" s="32"/>
      <c r="V483" s="32"/>
      <c r="W483" s="32"/>
      <c r="X483" s="32"/>
    </row>
    <row r="484" spans="18:24" x14ac:dyDescent="0.25">
      <c r="R484" s="15" t="str">
        <f t="shared" si="14"/>
        <v/>
      </c>
      <c r="S484" s="15" t="str">
        <f>IF(M484="","",IF(AND(M484&lt;&gt;'Tabelas auxiliares'!$B$128,M484&lt;&gt;'Tabelas auxiliares'!$B$129,M484&lt;&gt;'Tabelas auxiliares'!$C$128,M484&lt;&gt;'Tabelas auxiliares'!$C$129,M484&lt;&gt;'Tabelas auxiliares'!$D$128,M484&lt;&gt;'Tabelas auxiliares'!$D$129),"FOLHA DE PESSOAL",IF(R484='Tabelas auxiliares'!$A$129,"CUSTEIO",IF(R484='Tabelas auxiliares'!$A$128,"INVESTIMENTO","ERRO - VERIFICAR"))))</f>
        <v/>
      </c>
      <c r="T484" s="26" t="str">
        <f t="shared" si="15"/>
        <v/>
      </c>
      <c r="U484" s="32"/>
      <c r="V484" s="32"/>
      <c r="W484" s="32"/>
      <c r="X484" s="32"/>
    </row>
    <row r="485" spans="18:24" x14ac:dyDescent="0.25">
      <c r="R485" s="15" t="str">
        <f t="shared" si="14"/>
        <v/>
      </c>
      <c r="S485" s="15" t="str">
        <f>IF(M485="","",IF(AND(M485&lt;&gt;'Tabelas auxiliares'!$B$128,M485&lt;&gt;'Tabelas auxiliares'!$B$129,M485&lt;&gt;'Tabelas auxiliares'!$C$128,M485&lt;&gt;'Tabelas auxiliares'!$C$129,M485&lt;&gt;'Tabelas auxiliares'!$D$128,M485&lt;&gt;'Tabelas auxiliares'!$D$129),"FOLHA DE PESSOAL",IF(R485='Tabelas auxiliares'!$A$129,"CUSTEIO",IF(R485='Tabelas auxiliares'!$A$128,"INVESTIMENTO","ERRO - VERIFICAR"))))</f>
        <v/>
      </c>
      <c r="T485" s="26" t="str">
        <f t="shared" si="15"/>
        <v/>
      </c>
      <c r="U485" s="32"/>
      <c r="V485" s="32"/>
      <c r="W485" s="32"/>
      <c r="X485" s="32"/>
    </row>
    <row r="486" spans="18:24" x14ac:dyDescent="0.25">
      <c r="R486" s="15" t="str">
        <f t="shared" si="14"/>
        <v/>
      </c>
      <c r="S486" s="15" t="str">
        <f>IF(M486="","",IF(AND(M486&lt;&gt;'Tabelas auxiliares'!$B$128,M486&lt;&gt;'Tabelas auxiliares'!$B$129,M486&lt;&gt;'Tabelas auxiliares'!$C$128,M486&lt;&gt;'Tabelas auxiliares'!$C$129,M486&lt;&gt;'Tabelas auxiliares'!$D$128,M486&lt;&gt;'Tabelas auxiliares'!$D$129),"FOLHA DE PESSOAL",IF(R486='Tabelas auxiliares'!$A$129,"CUSTEIO",IF(R486='Tabelas auxiliares'!$A$128,"INVESTIMENTO","ERRO - VERIFICAR"))))</f>
        <v/>
      </c>
      <c r="T486" s="26" t="str">
        <f t="shared" si="15"/>
        <v/>
      </c>
      <c r="U486" s="32"/>
      <c r="V486" s="32"/>
      <c r="W486" s="32"/>
      <c r="X486" s="32"/>
    </row>
    <row r="487" spans="18:24" x14ac:dyDescent="0.25">
      <c r="R487" s="15" t="str">
        <f t="shared" si="14"/>
        <v/>
      </c>
      <c r="S487" s="15" t="str">
        <f>IF(M487="","",IF(AND(M487&lt;&gt;'Tabelas auxiliares'!$B$128,M487&lt;&gt;'Tabelas auxiliares'!$B$129,M487&lt;&gt;'Tabelas auxiliares'!$C$128,M487&lt;&gt;'Tabelas auxiliares'!$C$129,M487&lt;&gt;'Tabelas auxiliares'!$D$128,M487&lt;&gt;'Tabelas auxiliares'!$D$129),"FOLHA DE PESSOAL",IF(R487='Tabelas auxiliares'!$A$129,"CUSTEIO",IF(R487='Tabelas auxiliares'!$A$128,"INVESTIMENTO","ERRO - VERIFICAR"))))</f>
        <v/>
      </c>
      <c r="T487" s="26" t="str">
        <f t="shared" si="15"/>
        <v/>
      </c>
      <c r="U487" s="32"/>
      <c r="V487" s="32"/>
      <c r="W487" s="32"/>
      <c r="X487" s="32"/>
    </row>
    <row r="488" spans="18:24" x14ac:dyDescent="0.25">
      <c r="R488" s="15" t="str">
        <f t="shared" si="14"/>
        <v/>
      </c>
      <c r="S488" s="15" t="str">
        <f>IF(M488="","",IF(AND(M488&lt;&gt;'Tabelas auxiliares'!$B$128,M488&lt;&gt;'Tabelas auxiliares'!$B$129,M488&lt;&gt;'Tabelas auxiliares'!$C$128,M488&lt;&gt;'Tabelas auxiliares'!$C$129,M488&lt;&gt;'Tabelas auxiliares'!$D$128,M488&lt;&gt;'Tabelas auxiliares'!$D$129),"FOLHA DE PESSOAL",IF(R488='Tabelas auxiliares'!$A$129,"CUSTEIO",IF(R488='Tabelas auxiliares'!$A$128,"INVESTIMENTO","ERRO - VERIFICAR"))))</f>
        <v/>
      </c>
      <c r="T488" s="26" t="str">
        <f t="shared" si="15"/>
        <v/>
      </c>
      <c r="U488" s="32"/>
      <c r="V488" s="32"/>
      <c r="W488" s="32"/>
      <c r="X488" s="32"/>
    </row>
    <row r="489" spans="18:24" x14ac:dyDescent="0.25">
      <c r="R489" s="15" t="str">
        <f t="shared" si="14"/>
        <v/>
      </c>
      <c r="S489" s="15" t="str">
        <f>IF(M489="","",IF(AND(M489&lt;&gt;'Tabelas auxiliares'!$B$128,M489&lt;&gt;'Tabelas auxiliares'!$B$129,M489&lt;&gt;'Tabelas auxiliares'!$C$128,M489&lt;&gt;'Tabelas auxiliares'!$C$129,M489&lt;&gt;'Tabelas auxiliares'!$D$128,M489&lt;&gt;'Tabelas auxiliares'!$D$129),"FOLHA DE PESSOAL",IF(R489='Tabelas auxiliares'!$A$129,"CUSTEIO",IF(R489='Tabelas auxiliares'!$A$128,"INVESTIMENTO","ERRO - VERIFICAR"))))</f>
        <v/>
      </c>
      <c r="T489" s="26" t="str">
        <f t="shared" si="15"/>
        <v/>
      </c>
      <c r="U489" s="32"/>
      <c r="V489" s="32"/>
      <c r="W489" s="32"/>
      <c r="X489" s="32"/>
    </row>
    <row r="490" spans="18:24" x14ac:dyDescent="0.25">
      <c r="R490" s="15" t="str">
        <f t="shared" si="14"/>
        <v/>
      </c>
      <c r="S490" s="15" t="str">
        <f>IF(M490="","",IF(AND(M490&lt;&gt;'Tabelas auxiliares'!$B$128,M490&lt;&gt;'Tabelas auxiliares'!$B$129,M490&lt;&gt;'Tabelas auxiliares'!$C$128,M490&lt;&gt;'Tabelas auxiliares'!$C$129,M490&lt;&gt;'Tabelas auxiliares'!$D$128,M490&lt;&gt;'Tabelas auxiliares'!$D$129),"FOLHA DE PESSOAL",IF(R490='Tabelas auxiliares'!$A$129,"CUSTEIO",IF(R490='Tabelas auxiliares'!$A$128,"INVESTIMENTO","ERRO - VERIFICAR"))))</f>
        <v/>
      </c>
      <c r="T490" s="26" t="str">
        <f t="shared" si="15"/>
        <v/>
      </c>
      <c r="U490" s="32"/>
      <c r="V490" s="32"/>
      <c r="W490" s="32"/>
      <c r="X490" s="32"/>
    </row>
    <row r="491" spans="18:24" x14ac:dyDescent="0.25">
      <c r="R491" s="15" t="str">
        <f t="shared" si="14"/>
        <v/>
      </c>
      <c r="S491" s="15" t="str">
        <f>IF(M491="","",IF(AND(M491&lt;&gt;'Tabelas auxiliares'!$B$128,M491&lt;&gt;'Tabelas auxiliares'!$B$129,M491&lt;&gt;'Tabelas auxiliares'!$C$128,M491&lt;&gt;'Tabelas auxiliares'!$C$129,M491&lt;&gt;'Tabelas auxiliares'!$D$128,M491&lt;&gt;'Tabelas auxiliares'!$D$129),"FOLHA DE PESSOAL",IF(R491='Tabelas auxiliares'!$A$129,"CUSTEIO",IF(R491='Tabelas auxiliares'!$A$128,"INVESTIMENTO","ERRO - VERIFICAR"))))</f>
        <v/>
      </c>
      <c r="T491" s="26" t="str">
        <f t="shared" si="15"/>
        <v/>
      </c>
      <c r="U491" s="32"/>
      <c r="V491" s="32"/>
      <c r="W491" s="32"/>
      <c r="X491" s="32"/>
    </row>
    <row r="492" spans="18:24" x14ac:dyDescent="0.25">
      <c r="R492" s="15" t="str">
        <f t="shared" si="14"/>
        <v/>
      </c>
      <c r="S492" s="15" t="str">
        <f>IF(M492="","",IF(AND(M492&lt;&gt;'Tabelas auxiliares'!$B$128,M492&lt;&gt;'Tabelas auxiliares'!$B$129,M492&lt;&gt;'Tabelas auxiliares'!$C$128,M492&lt;&gt;'Tabelas auxiliares'!$C$129,M492&lt;&gt;'Tabelas auxiliares'!$D$128,M492&lt;&gt;'Tabelas auxiliares'!$D$129),"FOLHA DE PESSOAL",IF(R492='Tabelas auxiliares'!$A$129,"CUSTEIO",IF(R492='Tabelas auxiliares'!$A$128,"INVESTIMENTO","ERRO - VERIFICAR"))))</f>
        <v/>
      </c>
      <c r="T492" s="26" t="str">
        <f t="shared" si="15"/>
        <v/>
      </c>
      <c r="U492" s="32"/>
      <c r="V492" s="32"/>
      <c r="W492" s="32"/>
      <c r="X492" s="32"/>
    </row>
    <row r="493" spans="18:24" x14ac:dyDescent="0.25">
      <c r="R493" s="15" t="str">
        <f t="shared" si="14"/>
        <v/>
      </c>
      <c r="S493" s="15" t="str">
        <f>IF(M493="","",IF(AND(M493&lt;&gt;'Tabelas auxiliares'!$B$128,M493&lt;&gt;'Tabelas auxiliares'!$B$129,M493&lt;&gt;'Tabelas auxiliares'!$C$128,M493&lt;&gt;'Tabelas auxiliares'!$C$129,M493&lt;&gt;'Tabelas auxiliares'!$D$128,M493&lt;&gt;'Tabelas auxiliares'!$D$129),"FOLHA DE PESSOAL",IF(R493='Tabelas auxiliares'!$A$129,"CUSTEIO",IF(R493='Tabelas auxiliares'!$A$128,"INVESTIMENTO","ERRO - VERIFICAR"))))</f>
        <v/>
      </c>
      <c r="T493" s="26" t="str">
        <f t="shared" si="15"/>
        <v/>
      </c>
      <c r="U493" s="32"/>
      <c r="V493" s="32"/>
      <c r="W493" s="32"/>
      <c r="X493" s="32"/>
    </row>
    <row r="494" spans="18:24" x14ac:dyDescent="0.25">
      <c r="R494" s="15" t="str">
        <f t="shared" si="14"/>
        <v/>
      </c>
      <c r="S494" s="15" t="str">
        <f>IF(M494="","",IF(AND(M494&lt;&gt;'Tabelas auxiliares'!$B$128,M494&lt;&gt;'Tabelas auxiliares'!$B$129,M494&lt;&gt;'Tabelas auxiliares'!$C$128,M494&lt;&gt;'Tabelas auxiliares'!$C$129,M494&lt;&gt;'Tabelas auxiliares'!$D$128,M494&lt;&gt;'Tabelas auxiliares'!$D$129),"FOLHA DE PESSOAL",IF(R494='Tabelas auxiliares'!$A$129,"CUSTEIO",IF(R494='Tabelas auxiliares'!$A$128,"INVESTIMENTO","ERRO - VERIFICAR"))))</f>
        <v/>
      </c>
      <c r="T494" s="26" t="str">
        <f t="shared" si="15"/>
        <v/>
      </c>
      <c r="U494" s="32"/>
      <c r="V494" s="32"/>
      <c r="W494" s="32"/>
      <c r="X494" s="32"/>
    </row>
    <row r="495" spans="18:24" x14ac:dyDescent="0.25">
      <c r="R495" s="15" t="str">
        <f t="shared" si="14"/>
        <v/>
      </c>
      <c r="S495" s="15" t="str">
        <f>IF(M495="","",IF(AND(M495&lt;&gt;'Tabelas auxiliares'!$B$128,M495&lt;&gt;'Tabelas auxiliares'!$B$129,M495&lt;&gt;'Tabelas auxiliares'!$C$128,M495&lt;&gt;'Tabelas auxiliares'!$C$129,M495&lt;&gt;'Tabelas auxiliares'!$D$128,M495&lt;&gt;'Tabelas auxiliares'!$D$129),"FOLHA DE PESSOAL",IF(R495='Tabelas auxiliares'!$A$129,"CUSTEIO",IF(R495='Tabelas auxiliares'!$A$128,"INVESTIMENTO","ERRO - VERIFICAR"))))</f>
        <v/>
      </c>
      <c r="T495" s="26" t="str">
        <f t="shared" si="15"/>
        <v/>
      </c>
      <c r="U495" s="32"/>
      <c r="V495" s="32"/>
      <c r="W495" s="32"/>
      <c r="X495" s="32"/>
    </row>
    <row r="496" spans="18:24" x14ac:dyDescent="0.25">
      <c r="R496" s="15" t="str">
        <f t="shared" si="14"/>
        <v/>
      </c>
      <c r="S496" s="15" t="str">
        <f>IF(M496="","",IF(AND(M496&lt;&gt;'Tabelas auxiliares'!$B$128,M496&lt;&gt;'Tabelas auxiliares'!$B$129,M496&lt;&gt;'Tabelas auxiliares'!$C$128,M496&lt;&gt;'Tabelas auxiliares'!$C$129,M496&lt;&gt;'Tabelas auxiliares'!$D$128,M496&lt;&gt;'Tabelas auxiliares'!$D$129),"FOLHA DE PESSOAL",IF(R496='Tabelas auxiliares'!$A$129,"CUSTEIO",IF(R496='Tabelas auxiliares'!$A$128,"INVESTIMENTO","ERRO - VERIFICAR"))))</f>
        <v/>
      </c>
      <c r="T496" s="26" t="str">
        <f t="shared" si="15"/>
        <v/>
      </c>
      <c r="U496" s="32"/>
      <c r="V496" s="32"/>
      <c r="W496" s="32"/>
      <c r="X496" s="32"/>
    </row>
    <row r="497" spans="18:24" x14ac:dyDescent="0.25">
      <c r="R497" s="15" t="str">
        <f t="shared" si="14"/>
        <v/>
      </c>
      <c r="S497" s="15" t="str">
        <f>IF(M497="","",IF(AND(M497&lt;&gt;'Tabelas auxiliares'!$B$128,M497&lt;&gt;'Tabelas auxiliares'!$B$129,M497&lt;&gt;'Tabelas auxiliares'!$C$128,M497&lt;&gt;'Tabelas auxiliares'!$C$129,M497&lt;&gt;'Tabelas auxiliares'!$D$128,M497&lt;&gt;'Tabelas auxiliares'!$D$129),"FOLHA DE PESSOAL",IF(R497='Tabelas auxiliares'!$A$129,"CUSTEIO",IF(R497='Tabelas auxiliares'!$A$128,"INVESTIMENTO","ERRO - VERIFICAR"))))</f>
        <v/>
      </c>
      <c r="T497" s="26" t="str">
        <f t="shared" si="15"/>
        <v/>
      </c>
      <c r="U497" s="32"/>
      <c r="V497" s="32"/>
      <c r="W497" s="32"/>
      <c r="X497" s="32"/>
    </row>
    <row r="498" spans="18:24" x14ac:dyDescent="0.25">
      <c r="R498" s="15" t="str">
        <f t="shared" si="14"/>
        <v/>
      </c>
      <c r="S498" s="15" t="str">
        <f>IF(M498="","",IF(AND(M498&lt;&gt;'Tabelas auxiliares'!$B$128,M498&lt;&gt;'Tabelas auxiliares'!$B$129,M498&lt;&gt;'Tabelas auxiliares'!$C$128,M498&lt;&gt;'Tabelas auxiliares'!$C$129,M498&lt;&gt;'Tabelas auxiliares'!$D$128,M498&lt;&gt;'Tabelas auxiliares'!$D$129),"FOLHA DE PESSOAL",IF(R498='Tabelas auxiliares'!$A$129,"CUSTEIO",IF(R498='Tabelas auxiliares'!$A$128,"INVESTIMENTO","ERRO - VERIFICAR"))))</f>
        <v/>
      </c>
      <c r="T498" s="26" t="str">
        <f t="shared" si="15"/>
        <v/>
      </c>
      <c r="U498" s="32"/>
      <c r="V498" s="32"/>
      <c r="W498" s="32"/>
      <c r="X498" s="32"/>
    </row>
    <row r="499" spans="18:24" x14ac:dyDescent="0.25">
      <c r="R499" s="15" t="str">
        <f t="shared" si="14"/>
        <v/>
      </c>
      <c r="S499" s="15" t="str">
        <f>IF(M499="","",IF(AND(M499&lt;&gt;'Tabelas auxiliares'!$B$128,M499&lt;&gt;'Tabelas auxiliares'!$B$129,M499&lt;&gt;'Tabelas auxiliares'!$C$128,M499&lt;&gt;'Tabelas auxiliares'!$C$129,M499&lt;&gt;'Tabelas auxiliares'!$D$128,M499&lt;&gt;'Tabelas auxiliares'!$D$129),"FOLHA DE PESSOAL",IF(R499='Tabelas auxiliares'!$A$129,"CUSTEIO",IF(R499='Tabelas auxiliares'!$A$128,"INVESTIMENTO","ERRO - VERIFICAR"))))</f>
        <v/>
      </c>
      <c r="T499" s="26" t="str">
        <f t="shared" si="15"/>
        <v/>
      </c>
      <c r="U499" s="32"/>
      <c r="V499" s="32"/>
      <c r="W499" s="32"/>
      <c r="X499" s="32"/>
    </row>
    <row r="500" spans="18:24" x14ac:dyDescent="0.25">
      <c r="R500" s="15" t="str">
        <f t="shared" si="14"/>
        <v/>
      </c>
      <c r="S500" s="15" t="str">
        <f>IF(M500="","",IF(AND(M500&lt;&gt;'Tabelas auxiliares'!$B$128,M500&lt;&gt;'Tabelas auxiliares'!$B$129,M500&lt;&gt;'Tabelas auxiliares'!$C$128,M500&lt;&gt;'Tabelas auxiliares'!$C$129,M500&lt;&gt;'Tabelas auxiliares'!$D$128,M500&lt;&gt;'Tabelas auxiliares'!$D$129),"FOLHA DE PESSOAL",IF(R500='Tabelas auxiliares'!$A$129,"CUSTEIO",IF(R500='Tabelas auxiliares'!$A$128,"INVESTIMENTO","ERRO - VERIFICAR"))))</f>
        <v/>
      </c>
      <c r="T500" s="26" t="str">
        <f t="shared" si="15"/>
        <v/>
      </c>
      <c r="U500" s="32"/>
      <c r="V500" s="32"/>
      <c r="W500" s="32"/>
      <c r="X500" s="32"/>
    </row>
    <row r="501" spans="18:24" x14ac:dyDescent="0.25">
      <c r="R501" s="15" t="str">
        <f t="shared" si="14"/>
        <v/>
      </c>
      <c r="S501" s="15" t="str">
        <f>IF(M501="","",IF(AND(M501&lt;&gt;'Tabelas auxiliares'!$B$128,M501&lt;&gt;'Tabelas auxiliares'!$B$129,M501&lt;&gt;'Tabelas auxiliares'!$C$128,M501&lt;&gt;'Tabelas auxiliares'!$C$129,M501&lt;&gt;'Tabelas auxiliares'!$D$128,M501&lt;&gt;'Tabelas auxiliares'!$D$129),"FOLHA DE PESSOAL",IF(R501='Tabelas auxiliares'!$A$129,"CUSTEIO",IF(R501='Tabelas auxiliares'!$A$128,"INVESTIMENTO","ERRO - VERIFICAR"))))</f>
        <v/>
      </c>
      <c r="T501" s="26" t="str">
        <f t="shared" si="15"/>
        <v/>
      </c>
      <c r="U501" s="32"/>
      <c r="V501" s="32"/>
      <c r="W501" s="32"/>
      <c r="X501" s="32"/>
    </row>
    <row r="502" spans="18:24" x14ac:dyDescent="0.25">
      <c r="R502" s="15" t="str">
        <f t="shared" si="14"/>
        <v/>
      </c>
      <c r="S502" s="15" t="str">
        <f>IF(M502="","",IF(AND(M502&lt;&gt;'Tabelas auxiliares'!$B$128,M502&lt;&gt;'Tabelas auxiliares'!$B$129,M502&lt;&gt;'Tabelas auxiliares'!$C$128,M502&lt;&gt;'Tabelas auxiliares'!$C$129,M502&lt;&gt;'Tabelas auxiliares'!$D$128,M502&lt;&gt;'Tabelas auxiliares'!$D$129),"FOLHA DE PESSOAL",IF(R502='Tabelas auxiliares'!$A$129,"CUSTEIO",IF(R502='Tabelas auxiliares'!$A$128,"INVESTIMENTO","ERRO - VERIFICAR"))))</f>
        <v/>
      </c>
      <c r="T502" s="26" t="str">
        <f t="shared" si="15"/>
        <v/>
      </c>
      <c r="U502" s="32"/>
      <c r="V502" s="32"/>
      <c r="W502" s="32"/>
      <c r="X502" s="32"/>
    </row>
    <row r="503" spans="18:24" x14ac:dyDescent="0.25">
      <c r="R503" s="15" t="str">
        <f t="shared" si="14"/>
        <v/>
      </c>
      <c r="S503" s="15" t="str">
        <f>IF(M503="","",IF(AND(M503&lt;&gt;'Tabelas auxiliares'!$B$128,M503&lt;&gt;'Tabelas auxiliares'!$B$129,M503&lt;&gt;'Tabelas auxiliares'!$C$128,M503&lt;&gt;'Tabelas auxiliares'!$C$129,M503&lt;&gt;'Tabelas auxiliares'!$D$128,M503&lt;&gt;'Tabelas auxiliares'!$D$129),"FOLHA DE PESSOAL",IF(R503='Tabelas auxiliares'!$A$129,"CUSTEIO",IF(R503='Tabelas auxiliares'!$A$128,"INVESTIMENTO","ERRO - VERIFICAR"))))</f>
        <v/>
      </c>
      <c r="T503" s="26" t="str">
        <f t="shared" si="15"/>
        <v/>
      </c>
      <c r="U503" s="32"/>
      <c r="V503" s="32"/>
      <c r="W503" s="32"/>
      <c r="X503" s="32"/>
    </row>
    <row r="504" spans="18:24" x14ac:dyDescent="0.25">
      <c r="R504" s="15" t="str">
        <f t="shared" si="14"/>
        <v/>
      </c>
      <c r="S504" s="15" t="str">
        <f>IF(M504="","",IF(AND(M504&lt;&gt;'Tabelas auxiliares'!$B$128,M504&lt;&gt;'Tabelas auxiliares'!$B$129,M504&lt;&gt;'Tabelas auxiliares'!$C$128,M504&lt;&gt;'Tabelas auxiliares'!$C$129,M504&lt;&gt;'Tabelas auxiliares'!$D$128,M504&lt;&gt;'Tabelas auxiliares'!$D$129),"FOLHA DE PESSOAL",IF(R504='Tabelas auxiliares'!$A$129,"CUSTEIO",IF(R504='Tabelas auxiliares'!$A$128,"INVESTIMENTO","ERRO - VERIFICAR"))))</f>
        <v/>
      </c>
      <c r="T504" s="26" t="str">
        <f t="shared" si="15"/>
        <v/>
      </c>
      <c r="U504" s="32"/>
      <c r="V504" s="32"/>
      <c r="W504" s="32"/>
      <c r="X504" s="32"/>
    </row>
    <row r="505" spans="18:24" x14ac:dyDescent="0.25">
      <c r="R505" s="15" t="str">
        <f t="shared" si="14"/>
        <v/>
      </c>
      <c r="S505" s="15" t="str">
        <f>IF(M505="","",IF(AND(M505&lt;&gt;'Tabelas auxiliares'!$B$128,M505&lt;&gt;'Tabelas auxiliares'!$B$129,M505&lt;&gt;'Tabelas auxiliares'!$C$128,M505&lt;&gt;'Tabelas auxiliares'!$C$129,M505&lt;&gt;'Tabelas auxiliares'!$D$128,M505&lt;&gt;'Tabelas auxiliares'!$D$129),"FOLHA DE PESSOAL",IF(R505='Tabelas auxiliares'!$A$129,"CUSTEIO",IF(R505='Tabelas auxiliares'!$A$128,"INVESTIMENTO","ERRO - VERIFICAR"))))</f>
        <v/>
      </c>
      <c r="T505" s="26" t="str">
        <f t="shared" si="15"/>
        <v/>
      </c>
      <c r="U505" s="32"/>
      <c r="V505" s="32"/>
      <c r="W505" s="32"/>
      <c r="X505" s="32"/>
    </row>
    <row r="506" spans="18:24" x14ac:dyDescent="0.25">
      <c r="R506" s="15" t="str">
        <f t="shared" si="14"/>
        <v/>
      </c>
      <c r="S506" s="15" t="str">
        <f>IF(M506="","",IF(AND(M506&lt;&gt;'Tabelas auxiliares'!$B$128,M506&lt;&gt;'Tabelas auxiliares'!$B$129,M506&lt;&gt;'Tabelas auxiliares'!$C$128,M506&lt;&gt;'Tabelas auxiliares'!$C$129,M506&lt;&gt;'Tabelas auxiliares'!$D$128,M506&lt;&gt;'Tabelas auxiliares'!$D$129),"FOLHA DE PESSOAL",IF(R506='Tabelas auxiliares'!$A$129,"CUSTEIO",IF(R506='Tabelas auxiliares'!$A$128,"INVESTIMENTO","ERRO - VERIFICAR"))))</f>
        <v/>
      </c>
      <c r="T506" s="26" t="str">
        <f t="shared" si="15"/>
        <v/>
      </c>
      <c r="U506" s="32"/>
      <c r="V506" s="32"/>
      <c r="W506" s="32"/>
      <c r="X506" s="32"/>
    </row>
    <row r="507" spans="18:24" x14ac:dyDescent="0.25">
      <c r="R507" s="15" t="str">
        <f t="shared" si="14"/>
        <v/>
      </c>
      <c r="S507" s="15" t="str">
        <f>IF(M507="","",IF(AND(M507&lt;&gt;'Tabelas auxiliares'!$B$128,M507&lt;&gt;'Tabelas auxiliares'!$B$129,M507&lt;&gt;'Tabelas auxiliares'!$C$128,M507&lt;&gt;'Tabelas auxiliares'!$C$129,M507&lt;&gt;'Tabelas auxiliares'!$D$128,M507&lt;&gt;'Tabelas auxiliares'!$D$129),"FOLHA DE PESSOAL",IF(R507='Tabelas auxiliares'!$A$129,"CUSTEIO",IF(R507='Tabelas auxiliares'!$A$128,"INVESTIMENTO","ERRO - VERIFICAR"))))</f>
        <v/>
      </c>
      <c r="T507" s="26" t="str">
        <f t="shared" si="15"/>
        <v/>
      </c>
      <c r="U507" s="32"/>
      <c r="V507" s="32"/>
      <c r="W507" s="32"/>
      <c r="X507" s="32"/>
    </row>
    <row r="508" spans="18:24" x14ac:dyDescent="0.25">
      <c r="R508" s="15" t="str">
        <f t="shared" si="14"/>
        <v/>
      </c>
      <c r="S508" s="15" t="str">
        <f>IF(M508="","",IF(AND(M508&lt;&gt;'Tabelas auxiliares'!$B$128,M508&lt;&gt;'Tabelas auxiliares'!$B$129,M508&lt;&gt;'Tabelas auxiliares'!$C$128,M508&lt;&gt;'Tabelas auxiliares'!$C$129,M508&lt;&gt;'Tabelas auxiliares'!$D$128,M508&lt;&gt;'Tabelas auxiliares'!$D$129),"FOLHA DE PESSOAL",IF(R508='Tabelas auxiliares'!$A$129,"CUSTEIO",IF(R508='Tabelas auxiliares'!$A$128,"INVESTIMENTO","ERRO - VERIFICAR"))))</f>
        <v/>
      </c>
      <c r="T508" s="26" t="str">
        <f t="shared" si="15"/>
        <v/>
      </c>
      <c r="U508" s="32"/>
      <c r="V508" s="32"/>
      <c r="W508" s="32"/>
      <c r="X508" s="32"/>
    </row>
    <row r="509" spans="18:24" x14ac:dyDescent="0.25">
      <c r="R509" s="15" t="str">
        <f t="shared" si="14"/>
        <v/>
      </c>
      <c r="S509" s="15" t="str">
        <f>IF(M509="","",IF(AND(M509&lt;&gt;'Tabelas auxiliares'!$B$128,M509&lt;&gt;'Tabelas auxiliares'!$B$129,M509&lt;&gt;'Tabelas auxiliares'!$C$128,M509&lt;&gt;'Tabelas auxiliares'!$C$129,M509&lt;&gt;'Tabelas auxiliares'!$D$128,M509&lt;&gt;'Tabelas auxiliares'!$D$129),"FOLHA DE PESSOAL",IF(R509='Tabelas auxiliares'!$A$129,"CUSTEIO",IF(R509='Tabelas auxiliares'!$A$128,"INVESTIMENTO","ERRO - VERIFICAR"))))</f>
        <v/>
      </c>
      <c r="T509" s="26" t="str">
        <f t="shared" si="15"/>
        <v/>
      </c>
      <c r="U509" s="32"/>
      <c r="V509" s="32"/>
      <c r="W509" s="32"/>
      <c r="X509" s="32"/>
    </row>
    <row r="510" spans="18:24" x14ac:dyDescent="0.25">
      <c r="R510" s="15" t="str">
        <f t="shared" si="14"/>
        <v/>
      </c>
      <c r="S510" s="15" t="str">
        <f>IF(M510="","",IF(AND(M510&lt;&gt;'Tabelas auxiliares'!$B$128,M510&lt;&gt;'Tabelas auxiliares'!$B$129,M510&lt;&gt;'Tabelas auxiliares'!$C$128,M510&lt;&gt;'Tabelas auxiliares'!$C$129,M510&lt;&gt;'Tabelas auxiliares'!$D$128,M510&lt;&gt;'Tabelas auxiliares'!$D$129),"FOLHA DE PESSOAL",IF(R510='Tabelas auxiliares'!$A$129,"CUSTEIO",IF(R510='Tabelas auxiliares'!$A$128,"INVESTIMENTO","ERRO - VERIFICAR"))))</f>
        <v/>
      </c>
      <c r="T510" s="26" t="str">
        <f t="shared" si="15"/>
        <v/>
      </c>
      <c r="U510" s="32"/>
      <c r="V510" s="32"/>
      <c r="W510" s="32"/>
      <c r="X510" s="32"/>
    </row>
    <row r="511" spans="18:24" x14ac:dyDescent="0.25">
      <c r="R511" s="15" t="str">
        <f t="shared" si="14"/>
        <v/>
      </c>
      <c r="S511" s="15" t="str">
        <f>IF(M511="","",IF(AND(M511&lt;&gt;'Tabelas auxiliares'!$B$128,M511&lt;&gt;'Tabelas auxiliares'!$B$129,M511&lt;&gt;'Tabelas auxiliares'!$C$128,M511&lt;&gt;'Tabelas auxiliares'!$C$129,M511&lt;&gt;'Tabelas auxiliares'!$D$128,M511&lt;&gt;'Tabelas auxiliares'!$D$129),"FOLHA DE PESSOAL",IF(R511='Tabelas auxiliares'!$A$129,"CUSTEIO",IF(R511='Tabelas auxiliares'!$A$128,"INVESTIMENTO","ERRO - VERIFICAR"))))</f>
        <v/>
      </c>
      <c r="T511" s="26" t="str">
        <f t="shared" si="15"/>
        <v/>
      </c>
      <c r="U511" s="32"/>
      <c r="V511" s="32"/>
      <c r="W511" s="32"/>
      <c r="X511" s="32"/>
    </row>
    <row r="512" spans="18:24" x14ac:dyDescent="0.25">
      <c r="R512" s="15" t="str">
        <f t="shared" si="14"/>
        <v/>
      </c>
      <c r="S512" s="15" t="str">
        <f>IF(M512="","",IF(AND(M512&lt;&gt;'Tabelas auxiliares'!$B$128,M512&lt;&gt;'Tabelas auxiliares'!$B$129,M512&lt;&gt;'Tabelas auxiliares'!$C$128,M512&lt;&gt;'Tabelas auxiliares'!$C$129,M512&lt;&gt;'Tabelas auxiliares'!$D$128,M512&lt;&gt;'Tabelas auxiliares'!$D$129),"FOLHA DE PESSOAL",IF(R512='Tabelas auxiliares'!$A$129,"CUSTEIO",IF(R512='Tabelas auxiliares'!$A$128,"INVESTIMENTO","ERRO - VERIFICAR"))))</f>
        <v/>
      </c>
      <c r="T512" s="26" t="str">
        <f t="shared" si="15"/>
        <v/>
      </c>
      <c r="U512" s="32"/>
      <c r="V512" s="32"/>
      <c r="W512" s="32"/>
      <c r="X512" s="32"/>
    </row>
    <row r="513" spans="18:24" x14ac:dyDescent="0.25">
      <c r="R513" s="15" t="str">
        <f t="shared" si="14"/>
        <v/>
      </c>
      <c r="S513" s="15" t="str">
        <f>IF(M513="","",IF(AND(M513&lt;&gt;'Tabelas auxiliares'!$B$128,M513&lt;&gt;'Tabelas auxiliares'!$B$129,M513&lt;&gt;'Tabelas auxiliares'!$C$128,M513&lt;&gt;'Tabelas auxiliares'!$C$129,M513&lt;&gt;'Tabelas auxiliares'!$D$128,M513&lt;&gt;'Tabelas auxiliares'!$D$129),"FOLHA DE PESSOAL",IF(R513='Tabelas auxiliares'!$A$129,"CUSTEIO",IF(R513='Tabelas auxiliares'!$A$128,"INVESTIMENTO","ERRO - VERIFICAR"))))</f>
        <v/>
      </c>
      <c r="T513" s="26" t="str">
        <f t="shared" si="15"/>
        <v/>
      </c>
      <c r="U513" s="32"/>
      <c r="V513" s="32"/>
      <c r="W513" s="32"/>
      <c r="X513" s="32"/>
    </row>
    <row r="514" spans="18:24" x14ac:dyDescent="0.25">
      <c r="R514" s="15" t="str">
        <f t="shared" si="14"/>
        <v/>
      </c>
      <c r="S514" s="15" t="str">
        <f>IF(M514="","",IF(AND(M514&lt;&gt;'Tabelas auxiliares'!$B$128,M514&lt;&gt;'Tabelas auxiliares'!$B$129,M514&lt;&gt;'Tabelas auxiliares'!$C$128,M514&lt;&gt;'Tabelas auxiliares'!$C$129,M514&lt;&gt;'Tabelas auxiliares'!$D$128,M514&lt;&gt;'Tabelas auxiliares'!$D$129),"FOLHA DE PESSOAL",IF(R514='Tabelas auxiliares'!$A$129,"CUSTEIO",IF(R514='Tabelas auxiliares'!$A$128,"INVESTIMENTO","ERRO - VERIFICAR"))))</f>
        <v/>
      </c>
      <c r="T514" s="26" t="str">
        <f t="shared" si="15"/>
        <v/>
      </c>
      <c r="U514" s="32"/>
      <c r="V514" s="32"/>
      <c r="W514" s="32"/>
      <c r="X514" s="32"/>
    </row>
    <row r="515" spans="18:24" x14ac:dyDescent="0.25">
      <c r="R515" s="15" t="str">
        <f t="shared" si="14"/>
        <v/>
      </c>
      <c r="S515" s="15" t="str">
        <f>IF(M515="","",IF(AND(M515&lt;&gt;'Tabelas auxiliares'!$B$128,M515&lt;&gt;'Tabelas auxiliares'!$B$129,M515&lt;&gt;'Tabelas auxiliares'!$C$128,M515&lt;&gt;'Tabelas auxiliares'!$C$129,M515&lt;&gt;'Tabelas auxiliares'!$D$128,M515&lt;&gt;'Tabelas auxiliares'!$D$129),"FOLHA DE PESSOAL",IF(R515='Tabelas auxiliares'!$A$129,"CUSTEIO",IF(R515='Tabelas auxiliares'!$A$128,"INVESTIMENTO","ERRO - VERIFICAR"))))</f>
        <v/>
      </c>
      <c r="T515" s="26" t="str">
        <f t="shared" si="15"/>
        <v/>
      </c>
      <c r="U515" s="32"/>
      <c r="V515" s="32"/>
      <c r="W515" s="32"/>
      <c r="X515" s="32"/>
    </row>
    <row r="516" spans="18:24" x14ac:dyDescent="0.25">
      <c r="R516" s="15" t="str">
        <f t="shared" ref="R516:R579" si="16">LEFT(O516,1)</f>
        <v/>
      </c>
      <c r="S516" s="15" t="str">
        <f>IF(M516="","",IF(AND(M516&lt;&gt;'Tabelas auxiliares'!$B$128,M516&lt;&gt;'Tabelas auxiliares'!$B$129,M516&lt;&gt;'Tabelas auxiliares'!$C$128,M516&lt;&gt;'Tabelas auxiliares'!$C$129,M516&lt;&gt;'Tabelas auxiliares'!$D$128,M516&lt;&gt;'Tabelas auxiliares'!$D$129),"FOLHA DE PESSOAL",IF(R516='Tabelas auxiliares'!$A$129,"CUSTEIO",IF(R516='Tabelas auxiliares'!$A$128,"INVESTIMENTO","ERRO - VERIFICAR"))))</f>
        <v/>
      </c>
      <c r="T516" s="26" t="str">
        <f t="shared" ref="T516:T579" si="17">IF(SUM(U516:X516)=0,"",SUM(U516:X516))</f>
        <v/>
      </c>
      <c r="U516" s="32"/>
      <c r="V516" s="32"/>
      <c r="W516" s="32"/>
      <c r="X516" s="32"/>
    </row>
    <row r="517" spans="18:24" x14ac:dyDescent="0.25">
      <c r="R517" s="15" t="str">
        <f t="shared" si="16"/>
        <v/>
      </c>
      <c r="S517" s="15" t="str">
        <f>IF(M517="","",IF(AND(M517&lt;&gt;'Tabelas auxiliares'!$B$128,M517&lt;&gt;'Tabelas auxiliares'!$B$129,M517&lt;&gt;'Tabelas auxiliares'!$C$128,M517&lt;&gt;'Tabelas auxiliares'!$C$129,M517&lt;&gt;'Tabelas auxiliares'!$D$128,M517&lt;&gt;'Tabelas auxiliares'!$D$129),"FOLHA DE PESSOAL",IF(R517='Tabelas auxiliares'!$A$129,"CUSTEIO",IF(R517='Tabelas auxiliares'!$A$128,"INVESTIMENTO","ERRO - VERIFICAR"))))</f>
        <v/>
      </c>
      <c r="T517" s="26" t="str">
        <f t="shared" si="17"/>
        <v/>
      </c>
      <c r="U517" s="32"/>
      <c r="V517" s="32"/>
      <c r="W517" s="32"/>
      <c r="X517" s="32"/>
    </row>
    <row r="518" spans="18:24" x14ac:dyDescent="0.25">
      <c r="R518" s="15" t="str">
        <f t="shared" si="16"/>
        <v/>
      </c>
      <c r="S518" s="15" t="str">
        <f>IF(M518="","",IF(AND(M518&lt;&gt;'Tabelas auxiliares'!$B$128,M518&lt;&gt;'Tabelas auxiliares'!$B$129,M518&lt;&gt;'Tabelas auxiliares'!$C$128,M518&lt;&gt;'Tabelas auxiliares'!$C$129,M518&lt;&gt;'Tabelas auxiliares'!$D$128,M518&lt;&gt;'Tabelas auxiliares'!$D$129),"FOLHA DE PESSOAL",IF(R518='Tabelas auxiliares'!$A$129,"CUSTEIO",IF(R518='Tabelas auxiliares'!$A$128,"INVESTIMENTO","ERRO - VERIFICAR"))))</f>
        <v/>
      </c>
      <c r="T518" s="26" t="str">
        <f t="shared" si="17"/>
        <v/>
      </c>
      <c r="U518" s="32"/>
      <c r="V518" s="32"/>
      <c r="W518" s="32"/>
      <c r="X518" s="32"/>
    </row>
    <row r="519" spans="18:24" x14ac:dyDescent="0.25">
      <c r="R519" s="15" t="str">
        <f t="shared" si="16"/>
        <v/>
      </c>
      <c r="S519" s="15" t="str">
        <f>IF(M519="","",IF(AND(M519&lt;&gt;'Tabelas auxiliares'!$B$128,M519&lt;&gt;'Tabelas auxiliares'!$B$129,M519&lt;&gt;'Tabelas auxiliares'!$C$128,M519&lt;&gt;'Tabelas auxiliares'!$C$129,M519&lt;&gt;'Tabelas auxiliares'!$D$128,M519&lt;&gt;'Tabelas auxiliares'!$D$129),"FOLHA DE PESSOAL",IF(R519='Tabelas auxiliares'!$A$129,"CUSTEIO",IF(R519='Tabelas auxiliares'!$A$128,"INVESTIMENTO","ERRO - VERIFICAR"))))</f>
        <v/>
      </c>
      <c r="T519" s="26" t="str">
        <f t="shared" si="17"/>
        <v/>
      </c>
      <c r="U519" s="32"/>
      <c r="V519" s="32"/>
      <c r="W519" s="32"/>
      <c r="X519" s="32"/>
    </row>
    <row r="520" spans="18:24" x14ac:dyDescent="0.25">
      <c r="R520" s="15" t="str">
        <f t="shared" si="16"/>
        <v/>
      </c>
      <c r="S520" s="15" t="str">
        <f>IF(M520="","",IF(AND(M520&lt;&gt;'Tabelas auxiliares'!$B$128,M520&lt;&gt;'Tabelas auxiliares'!$B$129,M520&lt;&gt;'Tabelas auxiliares'!$C$128,M520&lt;&gt;'Tabelas auxiliares'!$C$129,M520&lt;&gt;'Tabelas auxiliares'!$D$128,M520&lt;&gt;'Tabelas auxiliares'!$D$129),"FOLHA DE PESSOAL",IF(R520='Tabelas auxiliares'!$A$129,"CUSTEIO",IF(R520='Tabelas auxiliares'!$A$128,"INVESTIMENTO","ERRO - VERIFICAR"))))</f>
        <v/>
      </c>
      <c r="T520" s="26" t="str">
        <f t="shared" si="17"/>
        <v/>
      </c>
      <c r="U520" s="32"/>
      <c r="V520" s="32"/>
      <c r="W520" s="32"/>
      <c r="X520" s="32"/>
    </row>
    <row r="521" spans="18:24" x14ac:dyDescent="0.25">
      <c r="R521" s="15" t="str">
        <f t="shared" si="16"/>
        <v/>
      </c>
      <c r="S521" s="15" t="str">
        <f>IF(M521="","",IF(AND(M521&lt;&gt;'Tabelas auxiliares'!$B$128,M521&lt;&gt;'Tabelas auxiliares'!$B$129,M521&lt;&gt;'Tabelas auxiliares'!$C$128,M521&lt;&gt;'Tabelas auxiliares'!$C$129,M521&lt;&gt;'Tabelas auxiliares'!$D$128,M521&lt;&gt;'Tabelas auxiliares'!$D$129),"FOLHA DE PESSOAL",IF(R521='Tabelas auxiliares'!$A$129,"CUSTEIO",IF(R521='Tabelas auxiliares'!$A$128,"INVESTIMENTO","ERRO - VERIFICAR"))))</f>
        <v/>
      </c>
      <c r="T521" s="26" t="str">
        <f t="shared" si="17"/>
        <v/>
      </c>
      <c r="U521" s="32"/>
      <c r="V521" s="32"/>
      <c r="W521" s="32"/>
      <c r="X521" s="32"/>
    </row>
    <row r="522" spans="18:24" x14ac:dyDescent="0.25">
      <c r="R522" s="15" t="str">
        <f t="shared" si="16"/>
        <v/>
      </c>
      <c r="S522" s="15" t="str">
        <f>IF(M522="","",IF(AND(M522&lt;&gt;'Tabelas auxiliares'!$B$128,M522&lt;&gt;'Tabelas auxiliares'!$B$129,M522&lt;&gt;'Tabelas auxiliares'!$C$128,M522&lt;&gt;'Tabelas auxiliares'!$C$129,M522&lt;&gt;'Tabelas auxiliares'!$D$128,M522&lt;&gt;'Tabelas auxiliares'!$D$129),"FOLHA DE PESSOAL",IF(R522='Tabelas auxiliares'!$A$129,"CUSTEIO",IF(R522='Tabelas auxiliares'!$A$128,"INVESTIMENTO","ERRO - VERIFICAR"))))</f>
        <v/>
      </c>
      <c r="T522" s="26" t="str">
        <f t="shared" si="17"/>
        <v/>
      </c>
      <c r="U522" s="32"/>
      <c r="V522" s="32"/>
      <c r="W522" s="32"/>
      <c r="X522" s="32"/>
    </row>
    <row r="523" spans="18:24" x14ac:dyDescent="0.25">
      <c r="R523" s="15" t="str">
        <f t="shared" si="16"/>
        <v/>
      </c>
      <c r="S523" s="15" t="str">
        <f>IF(M523="","",IF(AND(M523&lt;&gt;'Tabelas auxiliares'!$B$128,M523&lt;&gt;'Tabelas auxiliares'!$B$129,M523&lt;&gt;'Tabelas auxiliares'!$C$128,M523&lt;&gt;'Tabelas auxiliares'!$C$129,M523&lt;&gt;'Tabelas auxiliares'!$D$128,M523&lt;&gt;'Tabelas auxiliares'!$D$129),"FOLHA DE PESSOAL",IF(R523='Tabelas auxiliares'!$A$129,"CUSTEIO",IF(R523='Tabelas auxiliares'!$A$128,"INVESTIMENTO","ERRO - VERIFICAR"))))</f>
        <v/>
      </c>
      <c r="T523" s="26" t="str">
        <f t="shared" si="17"/>
        <v/>
      </c>
      <c r="U523" s="32"/>
      <c r="V523" s="32"/>
      <c r="W523" s="32"/>
      <c r="X523" s="32"/>
    </row>
    <row r="524" spans="18:24" x14ac:dyDescent="0.25">
      <c r="R524" s="15" t="str">
        <f t="shared" si="16"/>
        <v/>
      </c>
      <c r="S524" s="15" t="str">
        <f>IF(M524="","",IF(AND(M524&lt;&gt;'Tabelas auxiliares'!$B$128,M524&lt;&gt;'Tabelas auxiliares'!$B$129,M524&lt;&gt;'Tabelas auxiliares'!$C$128,M524&lt;&gt;'Tabelas auxiliares'!$C$129,M524&lt;&gt;'Tabelas auxiliares'!$D$128,M524&lt;&gt;'Tabelas auxiliares'!$D$129),"FOLHA DE PESSOAL",IF(R524='Tabelas auxiliares'!$A$129,"CUSTEIO",IF(R524='Tabelas auxiliares'!$A$128,"INVESTIMENTO","ERRO - VERIFICAR"))))</f>
        <v/>
      </c>
      <c r="T524" s="26" t="str">
        <f t="shared" si="17"/>
        <v/>
      </c>
      <c r="U524" s="32"/>
      <c r="V524" s="32"/>
      <c r="W524" s="32"/>
      <c r="X524" s="32"/>
    </row>
    <row r="525" spans="18:24" x14ac:dyDescent="0.25">
      <c r="R525" s="15" t="str">
        <f t="shared" si="16"/>
        <v/>
      </c>
      <c r="S525" s="15" t="str">
        <f>IF(M525="","",IF(AND(M525&lt;&gt;'Tabelas auxiliares'!$B$128,M525&lt;&gt;'Tabelas auxiliares'!$B$129,M525&lt;&gt;'Tabelas auxiliares'!$C$128,M525&lt;&gt;'Tabelas auxiliares'!$C$129,M525&lt;&gt;'Tabelas auxiliares'!$D$128,M525&lt;&gt;'Tabelas auxiliares'!$D$129),"FOLHA DE PESSOAL",IF(R525='Tabelas auxiliares'!$A$129,"CUSTEIO",IF(R525='Tabelas auxiliares'!$A$128,"INVESTIMENTO","ERRO - VERIFICAR"))))</f>
        <v/>
      </c>
      <c r="T525" s="26" t="str">
        <f t="shared" si="17"/>
        <v/>
      </c>
      <c r="U525" s="32"/>
      <c r="V525" s="32"/>
      <c r="W525" s="32"/>
      <c r="X525" s="32"/>
    </row>
    <row r="526" spans="18:24" x14ac:dyDescent="0.25">
      <c r="R526" s="15" t="str">
        <f t="shared" si="16"/>
        <v/>
      </c>
      <c r="S526" s="15" t="str">
        <f>IF(M526="","",IF(AND(M526&lt;&gt;'Tabelas auxiliares'!$B$128,M526&lt;&gt;'Tabelas auxiliares'!$B$129,M526&lt;&gt;'Tabelas auxiliares'!$C$128,M526&lt;&gt;'Tabelas auxiliares'!$C$129,M526&lt;&gt;'Tabelas auxiliares'!$D$128,M526&lt;&gt;'Tabelas auxiliares'!$D$129),"FOLHA DE PESSOAL",IF(R526='Tabelas auxiliares'!$A$129,"CUSTEIO",IF(R526='Tabelas auxiliares'!$A$128,"INVESTIMENTO","ERRO - VERIFICAR"))))</f>
        <v/>
      </c>
      <c r="T526" s="26" t="str">
        <f t="shared" si="17"/>
        <v/>
      </c>
      <c r="U526" s="32"/>
      <c r="V526" s="32"/>
      <c r="W526" s="32"/>
      <c r="X526" s="32"/>
    </row>
    <row r="527" spans="18:24" x14ac:dyDescent="0.25">
      <c r="R527" s="15" t="str">
        <f t="shared" si="16"/>
        <v/>
      </c>
      <c r="S527" s="15" t="str">
        <f>IF(M527="","",IF(AND(M527&lt;&gt;'Tabelas auxiliares'!$B$128,M527&lt;&gt;'Tabelas auxiliares'!$B$129,M527&lt;&gt;'Tabelas auxiliares'!$C$128,M527&lt;&gt;'Tabelas auxiliares'!$C$129,M527&lt;&gt;'Tabelas auxiliares'!$D$128,M527&lt;&gt;'Tabelas auxiliares'!$D$129),"FOLHA DE PESSOAL",IF(R527='Tabelas auxiliares'!$A$129,"CUSTEIO",IF(R527='Tabelas auxiliares'!$A$128,"INVESTIMENTO","ERRO - VERIFICAR"))))</f>
        <v/>
      </c>
      <c r="T527" s="26" t="str">
        <f t="shared" si="17"/>
        <v/>
      </c>
      <c r="U527" s="32"/>
      <c r="V527" s="32"/>
      <c r="W527" s="32"/>
      <c r="X527" s="32"/>
    </row>
    <row r="528" spans="18:24" x14ac:dyDescent="0.25">
      <c r="R528" s="15" t="str">
        <f t="shared" si="16"/>
        <v/>
      </c>
      <c r="S528" s="15" t="str">
        <f>IF(M528="","",IF(AND(M528&lt;&gt;'Tabelas auxiliares'!$B$128,M528&lt;&gt;'Tabelas auxiliares'!$B$129,M528&lt;&gt;'Tabelas auxiliares'!$C$128,M528&lt;&gt;'Tabelas auxiliares'!$C$129,M528&lt;&gt;'Tabelas auxiliares'!$D$128,M528&lt;&gt;'Tabelas auxiliares'!$D$129),"FOLHA DE PESSOAL",IF(R528='Tabelas auxiliares'!$A$129,"CUSTEIO",IF(R528='Tabelas auxiliares'!$A$128,"INVESTIMENTO","ERRO - VERIFICAR"))))</f>
        <v/>
      </c>
      <c r="T528" s="26" t="str">
        <f t="shared" si="17"/>
        <v/>
      </c>
      <c r="U528" s="32"/>
      <c r="V528" s="32"/>
      <c r="W528" s="32"/>
      <c r="X528" s="32"/>
    </row>
    <row r="529" spans="18:24" x14ac:dyDescent="0.25">
      <c r="R529" s="15" t="str">
        <f t="shared" si="16"/>
        <v/>
      </c>
      <c r="S529" s="15" t="str">
        <f>IF(M529="","",IF(AND(M529&lt;&gt;'Tabelas auxiliares'!$B$128,M529&lt;&gt;'Tabelas auxiliares'!$B$129,M529&lt;&gt;'Tabelas auxiliares'!$C$128,M529&lt;&gt;'Tabelas auxiliares'!$C$129,M529&lt;&gt;'Tabelas auxiliares'!$D$128,M529&lt;&gt;'Tabelas auxiliares'!$D$129),"FOLHA DE PESSOAL",IF(R529='Tabelas auxiliares'!$A$129,"CUSTEIO",IF(R529='Tabelas auxiliares'!$A$128,"INVESTIMENTO","ERRO - VERIFICAR"))))</f>
        <v/>
      </c>
      <c r="T529" s="26" t="str">
        <f t="shared" si="17"/>
        <v/>
      </c>
      <c r="U529" s="32"/>
      <c r="V529" s="32"/>
      <c r="W529" s="32"/>
      <c r="X529" s="32"/>
    </row>
    <row r="530" spans="18:24" x14ac:dyDescent="0.25">
      <c r="R530" s="15" t="str">
        <f t="shared" si="16"/>
        <v/>
      </c>
      <c r="S530" s="15" t="str">
        <f>IF(M530="","",IF(AND(M530&lt;&gt;'Tabelas auxiliares'!$B$128,M530&lt;&gt;'Tabelas auxiliares'!$B$129,M530&lt;&gt;'Tabelas auxiliares'!$C$128,M530&lt;&gt;'Tabelas auxiliares'!$C$129,M530&lt;&gt;'Tabelas auxiliares'!$D$128,M530&lt;&gt;'Tabelas auxiliares'!$D$129),"FOLHA DE PESSOAL",IF(R530='Tabelas auxiliares'!$A$129,"CUSTEIO",IF(R530='Tabelas auxiliares'!$A$128,"INVESTIMENTO","ERRO - VERIFICAR"))))</f>
        <v/>
      </c>
      <c r="T530" s="26" t="str">
        <f t="shared" si="17"/>
        <v/>
      </c>
      <c r="U530" s="32"/>
      <c r="V530" s="32"/>
      <c r="W530" s="32"/>
      <c r="X530" s="32"/>
    </row>
    <row r="531" spans="18:24" x14ac:dyDescent="0.25">
      <c r="R531" s="15" t="str">
        <f t="shared" si="16"/>
        <v/>
      </c>
      <c r="S531" s="15" t="str">
        <f>IF(M531="","",IF(AND(M531&lt;&gt;'Tabelas auxiliares'!$B$128,M531&lt;&gt;'Tabelas auxiliares'!$B$129,M531&lt;&gt;'Tabelas auxiliares'!$C$128,M531&lt;&gt;'Tabelas auxiliares'!$C$129,M531&lt;&gt;'Tabelas auxiliares'!$D$128,M531&lt;&gt;'Tabelas auxiliares'!$D$129),"FOLHA DE PESSOAL",IF(R531='Tabelas auxiliares'!$A$129,"CUSTEIO",IF(R531='Tabelas auxiliares'!$A$128,"INVESTIMENTO","ERRO - VERIFICAR"))))</f>
        <v/>
      </c>
      <c r="T531" s="26" t="str">
        <f t="shared" si="17"/>
        <v/>
      </c>
      <c r="U531" s="32"/>
      <c r="V531" s="32"/>
      <c r="W531" s="32"/>
      <c r="X531" s="32"/>
    </row>
    <row r="532" spans="18:24" x14ac:dyDescent="0.25">
      <c r="R532" s="15" t="str">
        <f t="shared" si="16"/>
        <v/>
      </c>
      <c r="S532" s="15" t="str">
        <f>IF(M532="","",IF(AND(M532&lt;&gt;'Tabelas auxiliares'!$B$128,M532&lt;&gt;'Tabelas auxiliares'!$B$129,M532&lt;&gt;'Tabelas auxiliares'!$C$128,M532&lt;&gt;'Tabelas auxiliares'!$C$129,M532&lt;&gt;'Tabelas auxiliares'!$D$128,M532&lt;&gt;'Tabelas auxiliares'!$D$129),"FOLHA DE PESSOAL",IF(R532='Tabelas auxiliares'!$A$129,"CUSTEIO",IF(R532='Tabelas auxiliares'!$A$128,"INVESTIMENTO","ERRO - VERIFICAR"))))</f>
        <v/>
      </c>
      <c r="T532" s="26" t="str">
        <f t="shared" si="17"/>
        <v/>
      </c>
      <c r="U532" s="32"/>
      <c r="V532" s="32"/>
      <c r="W532" s="32"/>
      <c r="X532" s="32"/>
    </row>
    <row r="533" spans="18:24" x14ac:dyDescent="0.25">
      <c r="R533" s="15" t="str">
        <f t="shared" si="16"/>
        <v/>
      </c>
      <c r="S533" s="15" t="str">
        <f>IF(M533="","",IF(AND(M533&lt;&gt;'Tabelas auxiliares'!$B$128,M533&lt;&gt;'Tabelas auxiliares'!$B$129,M533&lt;&gt;'Tabelas auxiliares'!$C$128,M533&lt;&gt;'Tabelas auxiliares'!$C$129,M533&lt;&gt;'Tabelas auxiliares'!$D$128,M533&lt;&gt;'Tabelas auxiliares'!$D$129),"FOLHA DE PESSOAL",IF(R533='Tabelas auxiliares'!$A$129,"CUSTEIO",IF(R533='Tabelas auxiliares'!$A$128,"INVESTIMENTO","ERRO - VERIFICAR"))))</f>
        <v/>
      </c>
      <c r="T533" s="26" t="str">
        <f t="shared" si="17"/>
        <v/>
      </c>
      <c r="U533" s="32"/>
      <c r="V533" s="32"/>
      <c r="W533" s="32"/>
      <c r="X533" s="32"/>
    </row>
    <row r="534" spans="18:24" x14ac:dyDescent="0.25">
      <c r="R534" s="15" t="str">
        <f t="shared" si="16"/>
        <v/>
      </c>
      <c r="S534" s="15" t="str">
        <f>IF(M534="","",IF(AND(M534&lt;&gt;'Tabelas auxiliares'!$B$128,M534&lt;&gt;'Tabelas auxiliares'!$B$129,M534&lt;&gt;'Tabelas auxiliares'!$C$128,M534&lt;&gt;'Tabelas auxiliares'!$C$129,M534&lt;&gt;'Tabelas auxiliares'!$D$128,M534&lt;&gt;'Tabelas auxiliares'!$D$129),"FOLHA DE PESSOAL",IF(R534='Tabelas auxiliares'!$A$129,"CUSTEIO",IF(R534='Tabelas auxiliares'!$A$128,"INVESTIMENTO","ERRO - VERIFICAR"))))</f>
        <v/>
      </c>
      <c r="T534" s="26" t="str">
        <f t="shared" si="17"/>
        <v/>
      </c>
      <c r="U534" s="32"/>
      <c r="V534" s="32"/>
      <c r="W534" s="32"/>
      <c r="X534" s="32"/>
    </row>
    <row r="535" spans="18:24" x14ac:dyDescent="0.25">
      <c r="R535" s="15" t="str">
        <f t="shared" si="16"/>
        <v/>
      </c>
      <c r="S535" s="15" t="str">
        <f>IF(M535="","",IF(AND(M535&lt;&gt;'Tabelas auxiliares'!$B$128,M535&lt;&gt;'Tabelas auxiliares'!$B$129,M535&lt;&gt;'Tabelas auxiliares'!$C$128,M535&lt;&gt;'Tabelas auxiliares'!$C$129,M535&lt;&gt;'Tabelas auxiliares'!$D$128,M535&lt;&gt;'Tabelas auxiliares'!$D$129),"FOLHA DE PESSOAL",IF(R535='Tabelas auxiliares'!$A$129,"CUSTEIO",IF(R535='Tabelas auxiliares'!$A$128,"INVESTIMENTO","ERRO - VERIFICAR"))))</f>
        <v/>
      </c>
      <c r="T535" s="26" t="str">
        <f t="shared" si="17"/>
        <v/>
      </c>
      <c r="U535" s="32"/>
      <c r="V535" s="32"/>
      <c r="W535" s="32"/>
      <c r="X535" s="32"/>
    </row>
    <row r="536" spans="18:24" x14ac:dyDescent="0.25">
      <c r="R536" s="15" t="str">
        <f t="shared" si="16"/>
        <v/>
      </c>
      <c r="S536" s="15" t="str">
        <f>IF(M536="","",IF(AND(M536&lt;&gt;'Tabelas auxiliares'!$B$128,M536&lt;&gt;'Tabelas auxiliares'!$B$129,M536&lt;&gt;'Tabelas auxiliares'!$C$128,M536&lt;&gt;'Tabelas auxiliares'!$C$129,M536&lt;&gt;'Tabelas auxiliares'!$D$128,M536&lt;&gt;'Tabelas auxiliares'!$D$129),"FOLHA DE PESSOAL",IF(R536='Tabelas auxiliares'!$A$129,"CUSTEIO",IF(R536='Tabelas auxiliares'!$A$128,"INVESTIMENTO","ERRO - VERIFICAR"))))</f>
        <v/>
      </c>
      <c r="T536" s="26" t="str">
        <f t="shared" si="17"/>
        <v/>
      </c>
      <c r="U536" s="32"/>
      <c r="V536" s="32"/>
      <c r="W536" s="32"/>
      <c r="X536" s="32"/>
    </row>
    <row r="537" spans="18:24" x14ac:dyDescent="0.25">
      <c r="R537" s="15" t="str">
        <f t="shared" si="16"/>
        <v/>
      </c>
      <c r="S537" s="15" t="str">
        <f>IF(M537="","",IF(AND(M537&lt;&gt;'Tabelas auxiliares'!$B$128,M537&lt;&gt;'Tabelas auxiliares'!$B$129,M537&lt;&gt;'Tabelas auxiliares'!$C$128,M537&lt;&gt;'Tabelas auxiliares'!$C$129,M537&lt;&gt;'Tabelas auxiliares'!$D$128,M537&lt;&gt;'Tabelas auxiliares'!$D$129),"FOLHA DE PESSOAL",IF(R537='Tabelas auxiliares'!$A$129,"CUSTEIO",IF(R537='Tabelas auxiliares'!$A$128,"INVESTIMENTO","ERRO - VERIFICAR"))))</f>
        <v/>
      </c>
      <c r="T537" s="26" t="str">
        <f t="shared" si="17"/>
        <v/>
      </c>
      <c r="U537" s="32"/>
      <c r="V537" s="32"/>
      <c r="W537" s="32"/>
      <c r="X537" s="32"/>
    </row>
    <row r="538" spans="18:24" x14ac:dyDescent="0.25">
      <c r="R538" s="15" t="str">
        <f t="shared" si="16"/>
        <v/>
      </c>
      <c r="S538" s="15" t="str">
        <f>IF(M538="","",IF(AND(M538&lt;&gt;'Tabelas auxiliares'!$B$128,M538&lt;&gt;'Tabelas auxiliares'!$B$129,M538&lt;&gt;'Tabelas auxiliares'!$C$128,M538&lt;&gt;'Tabelas auxiliares'!$C$129,M538&lt;&gt;'Tabelas auxiliares'!$D$128,M538&lt;&gt;'Tabelas auxiliares'!$D$129),"FOLHA DE PESSOAL",IF(R538='Tabelas auxiliares'!$A$129,"CUSTEIO",IF(R538='Tabelas auxiliares'!$A$128,"INVESTIMENTO","ERRO - VERIFICAR"))))</f>
        <v/>
      </c>
      <c r="T538" s="26" t="str">
        <f t="shared" si="17"/>
        <v/>
      </c>
      <c r="U538" s="32"/>
      <c r="V538" s="32"/>
      <c r="W538" s="32"/>
      <c r="X538" s="32"/>
    </row>
    <row r="539" spans="18:24" x14ac:dyDescent="0.25">
      <c r="R539" s="15" t="str">
        <f t="shared" si="16"/>
        <v/>
      </c>
      <c r="S539" s="15" t="str">
        <f>IF(M539="","",IF(AND(M539&lt;&gt;'Tabelas auxiliares'!$B$128,M539&lt;&gt;'Tabelas auxiliares'!$B$129,M539&lt;&gt;'Tabelas auxiliares'!$C$128,M539&lt;&gt;'Tabelas auxiliares'!$C$129,M539&lt;&gt;'Tabelas auxiliares'!$D$128,M539&lt;&gt;'Tabelas auxiliares'!$D$129),"FOLHA DE PESSOAL",IF(R539='Tabelas auxiliares'!$A$129,"CUSTEIO",IF(R539='Tabelas auxiliares'!$A$128,"INVESTIMENTO","ERRO - VERIFICAR"))))</f>
        <v/>
      </c>
      <c r="T539" s="26" t="str">
        <f t="shared" si="17"/>
        <v/>
      </c>
      <c r="U539" s="32"/>
      <c r="V539" s="32"/>
      <c r="W539" s="32"/>
      <c r="X539" s="32"/>
    </row>
    <row r="540" spans="18:24" x14ac:dyDescent="0.25">
      <c r="R540" s="15" t="str">
        <f t="shared" si="16"/>
        <v/>
      </c>
      <c r="S540" s="15" t="str">
        <f>IF(M540="","",IF(AND(M540&lt;&gt;'Tabelas auxiliares'!$B$128,M540&lt;&gt;'Tabelas auxiliares'!$B$129,M540&lt;&gt;'Tabelas auxiliares'!$C$128,M540&lt;&gt;'Tabelas auxiliares'!$C$129,M540&lt;&gt;'Tabelas auxiliares'!$D$128,M540&lt;&gt;'Tabelas auxiliares'!$D$129),"FOLHA DE PESSOAL",IF(R540='Tabelas auxiliares'!$A$129,"CUSTEIO",IF(R540='Tabelas auxiliares'!$A$128,"INVESTIMENTO","ERRO - VERIFICAR"))))</f>
        <v/>
      </c>
      <c r="T540" s="26" t="str">
        <f t="shared" si="17"/>
        <v/>
      </c>
      <c r="U540" s="32"/>
      <c r="V540" s="32"/>
      <c r="W540" s="32"/>
      <c r="X540" s="32"/>
    </row>
    <row r="541" spans="18:24" x14ac:dyDescent="0.25">
      <c r="R541" s="15" t="str">
        <f t="shared" si="16"/>
        <v/>
      </c>
      <c r="S541" s="15" t="str">
        <f>IF(M541="","",IF(AND(M541&lt;&gt;'Tabelas auxiliares'!$B$128,M541&lt;&gt;'Tabelas auxiliares'!$B$129,M541&lt;&gt;'Tabelas auxiliares'!$C$128,M541&lt;&gt;'Tabelas auxiliares'!$C$129,M541&lt;&gt;'Tabelas auxiliares'!$D$128,M541&lt;&gt;'Tabelas auxiliares'!$D$129),"FOLHA DE PESSOAL",IF(R541='Tabelas auxiliares'!$A$129,"CUSTEIO",IF(R541='Tabelas auxiliares'!$A$128,"INVESTIMENTO","ERRO - VERIFICAR"))))</f>
        <v/>
      </c>
      <c r="T541" s="26" t="str">
        <f t="shared" si="17"/>
        <v/>
      </c>
      <c r="U541" s="32"/>
      <c r="V541" s="32"/>
      <c r="W541" s="32"/>
      <c r="X541" s="32"/>
    </row>
    <row r="542" spans="18:24" x14ac:dyDescent="0.25">
      <c r="R542" s="15" t="str">
        <f t="shared" si="16"/>
        <v/>
      </c>
      <c r="S542" s="15" t="str">
        <f>IF(M542="","",IF(AND(M542&lt;&gt;'Tabelas auxiliares'!$B$128,M542&lt;&gt;'Tabelas auxiliares'!$B$129,M542&lt;&gt;'Tabelas auxiliares'!$C$128,M542&lt;&gt;'Tabelas auxiliares'!$C$129,M542&lt;&gt;'Tabelas auxiliares'!$D$128,M542&lt;&gt;'Tabelas auxiliares'!$D$129),"FOLHA DE PESSOAL",IF(R542='Tabelas auxiliares'!$A$129,"CUSTEIO",IF(R542='Tabelas auxiliares'!$A$128,"INVESTIMENTO","ERRO - VERIFICAR"))))</f>
        <v/>
      </c>
      <c r="T542" s="26" t="str">
        <f t="shared" si="17"/>
        <v/>
      </c>
      <c r="U542" s="32"/>
      <c r="V542" s="32"/>
      <c r="W542" s="32"/>
      <c r="X542" s="32"/>
    </row>
    <row r="543" spans="18:24" x14ac:dyDescent="0.25">
      <c r="R543" s="15" t="str">
        <f t="shared" si="16"/>
        <v/>
      </c>
      <c r="S543" s="15" t="str">
        <f>IF(M543="","",IF(AND(M543&lt;&gt;'Tabelas auxiliares'!$B$128,M543&lt;&gt;'Tabelas auxiliares'!$B$129,M543&lt;&gt;'Tabelas auxiliares'!$C$128,M543&lt;&gt;'Tabelas auxiliares'!$C$129,M543&lt;&gt;'Tabelas auxiliares'!$D$128,M543&lt;&gt;'Tabelas auxiliares'!$D$129),"FOLHA DE PESSOAL",IF(R543='Tabelas auxiliares'!$A$129,"CUSTEIO",IF(R543='Tabelas auxiliares'!$A$128,"INVESTIMENTO","ERRO - VERIFICAR"))))</f>
        <v/>
      </c>
      <c r="T543" s="26" t="str">
        <f t="shared" si="17"/>
        <v/>
      </c>
      <c r="U543" s="32"/>
      <c r="V543" s="32"/>
      <c r="W543" s="32"/>
      <c r="X543" s="32"/>
    </row>
    <row r="544" spans="18:24" x14ac:dyDescent="0.25">
      <c r="R544" s="15" t="str">
        <f t="shared" si="16"/>
        <v/>
      </c>
      <c r="S544" s="15" t="str">
        <f>IF(M544="","",IF(AND(M544&lt;&gt;'Tabelas auxiliares'!$B$128,M544&lt;&gt;'Tabelas auxiliares'!$B$129,M544&lt;&gt;'Tabelas auxiliares'!$C$128,M544&lt;&gt;'Tabelas auxiliares'!$C$129,M544&lt;&gt;'Tabelas auxiliares'!$D$128,M544&lt;&gt;'Tabelas auxiliares'!$D$129),"FOLHA DE PESSOAL",IF(R544='Tabelas auxiliares'!$A$129,"CUSTEIO",IF(R544='Tabelas auxiliares'!$A$128,"INVESTIMENTO","ERRO - VERIFICAR"))))</f>
        <v/>
      </c>
      <c r="T544" s="26" t="str">
        <f t="shared" si="17"/>
        <v/>
      </c>
      <c r="U544" s="32"/>
      <c r="V544" s="32"/>
      <c r="W544" s="32"/>
      <c r="X544" s="32"/>
    </row>
    <row r="545" spans="18:24" x14ac:dyDescent="0.25">
      <c r="R545" s="15" t="str">
        <f t="shared" si="16"/>
        <v/>
      </c>
      <c r="S545" s="15" t="str">
        <f>IF(M545="","",IF(AND(M545&lt;&gt;'Tabelas auxiliares'!$B$128,M545&lt;&gt;'Tabelas auxiliares'!$B$129,M545&lt;&gt;'Tabelas auxiliares'!$C$128,M545&lt;&gt;'Tabelas auxiliares'!$C$129,M545&lt;&gt;'Tabelas auxiliares'!$D$128,M545&lt;&gt;'Tabelas auxiliares'!$D$129),"FOLHA DE PESSOAL",IF(R545='Tabelas auxiliares'!$A$129,"CUSTEIO",IF(R545='Tabelas auxiliares'!$A$128,"INVESTIMENTO","ERRO - VERIFICAR"))))</f>
        <v/>
      </c>
      <c r="T545" s="26" t="str">
        <f t="shared" si="17"/>
        <v/>
      </c>
      <c r="U545" s="32"/>
      <c r="V545" s="32"/>
      <c r="W545" s="32"/>
      <c r="X545" s="32"/>
    </row>
    <row r="546" spans="18:24" x14ac:dyDescent="0.25">
      <c r="R546" s="15" t="str">
        <f t="shared" si="16"/>
        <v/>
      </c>
      <c r="S546" s="15" t="str">
        <f>IF(M546="","",IF(AND(M546&lt;&gt;'Tabelas auxiliares'!$B$128,M546&lt;&gt;'Tabelas auxiliares'!$B$129,M546&lt;&gt;'Tabelas auxiliares'!$C$128,M546&lt;&gt;'Tabelas auxiliares'!$C$129,M546&lt;&gt;'Tabelas auxiliares'!$D$128,M546&lt;&gt;'Tabelas auxiliares'!$D$129),"FOLHA DE PESSOAL",IF(R546='Tabelas auxiliares'!$A$129,"CUSTEIO",IF(R546='Tabelas auxiliares'!$A$128,"INVESTIMENTO","ERRO - VERIFICAR"))))</f>
        <v/>
      </c>
      <c r="T546" s="26" t="str">
        <f t="shared" si="17"/>
        <v/>
      </c>
      <c r="U546" s="32"/>
      <c r="V546" s="32"/>
      <c r="W546" s="32"/>
      <c r="X546" s="32"/>
    </row>
    <row r="547" spans="18:24" x14ac:dyDescent="0.25">
      <c r="R547" s="15" t="str">
        <f t="shared" si="16"/>
        <v/>
      </c>
      <c r="S547" s="15" t="str">
        <f>IF(M547="","",IF(AND(M547&lt;&gt;'Tabelas auxiliares'!$B$128,M547&lt;&gt;'Tabelas auxiliares'!$B$129,M547&lt;&gt;'Tabelas auxiliares'!$C$128,M547&lt;&gt;'Tabelas auxiliares'!$C$129,M547&lt;&gt;'Tabelas auxiliares'!$D$128,M547&lt;&gt;'Tabelas auxiliares'!$D$129),"FOLHA DE PESSOAL",IF(R547='Tabelas auxiliares'!$A$129,"CUSTEIO",IF(R547='Tabelas auxiliares'!$A$128,"INVESTIMENTO","ERRO - VERIFICAR"))))</f>
        <v/>
      </c>
      <c r="T547" s="26" t="str">
        <f t="shared" si="17"/>
        <v/>
      </c>
      <c r="U547" s="32"/>
      <c r="V547" s="32"/>
      <c r="W547" s="32"/>
      <c r="X547" s="32"/>
    </row>
    <row r="548" spans="18:24" x14ac:dyDescent="0.25">
      <c r="R548" s="15" t="str">
        <f t="shared" si="16"/>
        <v/>
      </c>
      <c r="S548" s="15" t="str">
        <f>IF(M548="","",IF(AND(M548&lt;&gt;'Tabelas auxiliares'!$B$128,M548&lt;&gt;'Tabelas auxiliares'!$B$129,M548&lt;&gt;'Tabelas auxiliares'!$C$128,M548&lt;&gt;'Tabelas auxiliares'!$C$129,M548&lt;&gt;'Tabelas auxiliares'!$D$128,M548&lt;&gt;'Tabelas auxiliares'!$D$129),"FOLHA DE PESSOAL",IF(R548='Tabelas auxiliares'!$A$129,"CUSTEIO",IF(R548='Tabelas auxiliares'!$A$128,"INVESTIMENTO","ERRO - VERIFICAR"))))</f>
        <v/>
      </c>
      <c r="T548" s="26" t="str">
        <f t="shared" si="17"/>
        <v/>
      </c>
      <c r="U548" s="32"/>
      <c r="V548" s="32"/>
      <c r="W548" s="32"/>
      <c r="X548" s="32"/>
    </row>
    <row r="549" spans="18:24" x14ac:dyDescent="0.25">
      <c r="R549" s="15" t="str">
        <f t="shared" si="16"/>
        <v/>
      </c>
      <c r="S549" s="15" t="str">
        <f>IF(M549="","",IF(AND(M549&lt;&gt;'Tabelas auxiliares'!$B$128,M549&lt;&gt;'Tabelas auxiliares'!$B$129,M549&lt;&gt;'Tabelas auxiliares'!$C$128,M549&lt;&gt;'Tabelas auxiliares'!$C$129,M549&lt;&gt;'Tabelas auxiliares'!$D$128,M549&lt;&gt;'Tabelas auxiliares'!$D$129),"FOLHA DE PESSOAL",IF(R549='Tabelas auxiliares'!$A$129,"CUSTEIO",IF(R549='Tabelas auxiliares'!$A$128,"INVESTIMENTO","ERRO - VERIFICAR"))))</f>
        <v/>
      </c>
      <c r="T549" s="26" t="str">
        <f t="shared" si="17"/>
        <v/>
      </c>
      <c r="U549" s="32"/>
      <c r="V549" s="32"/>
      <c r="W549" s="32"/>
      <c r="X549" s="32"/>
    </row>
    <row r="550" spans="18:24" x14ac:dyDescent="0.25">
      <c r="R550" s="15" t="str">
        <f t="shared" si="16"/>
        <v/>
      </c>
      <c r="S550" s="15" t="str">
        <f>IF(M550="","",IF(AND(M550&lt;&gt;'Tabelas auxiliares'!$B$128,M550&lt;&gt;'Tabelas auxiliares'!$B$129,M550&lt;&gt;'Tabelas auxiliares'!$C$128,M550&lt;&gt;'Tabelas auxiliares'!$C$129,M550&lt;&gt;'Tabelas auxiliares'!$D$128,M550&lt;&gt;'Tabelas auxiliares'!$D$129),"FOLHA DE PESSOAL",IF(R550='Tabelas auxiliares'!$A$129,"CUSTEIO",IF(R550='Tabelas auxiliares'!$A$128,"INVESTIMENTO","ERRO - VERIFICAR"))))</f>
        <v/>
      </c>
      <c r="T550" s="26" t="str">
        <f t="shared" si="17"/>
        <v/>
      </c>
      <c r="U550" s="32"/>
      <c r="V550" s="32"/>
      <c r="W550" s="32"/>
      <c r="X550" s="32"/>
    </row>
    <row r="551" spans="18:24" x14ac:dyDescent="0.25">
      <c r="R551" s="15" t="str">
        <f t="shared" si="16"/>
        <v/>
      </c>
      <c r="S551" s="15" t="str">
        <f>IF(M551="","",IF(AND(M551&lt;&gt;'Tabelas auxiliares'!$B$128,M551&lt;&gt;'Tabelas auxiliares'!$B$129,M551&lt;&gt;'Tabelas auxiliares'!$C$128,M551&lt;&gt;'Tabelas auxiliares'!$C$129,M551&lt;&gt;'Tabelas auxiliares'!$D$128,M551&lt;&gt;'Tabelas auxiliares'!$D$129),"FOLHA DE PESSOAL",IF(R551='Tabelas auxiliares'!$A$129,"CUSTEIO",IF(R551='Tabelas auxiliares'!$A$128,"INVESTIMENTO","ERRO - VERIFICAR"))))</f>
        <v/>
      </c>
      <c r="T551" s="26" t="str">
        <f t="shared" si="17"/>
        <v/>
      </c>
      <c r="U551" s="32"/>
      <c r="V551" s="32"/>
      <c r="W551" s="32"/>
      <c r="X551" s="32"/>
    </row>
    <row r="552" spans="18:24" x14ac:dyDescent="0.25">
      <c r="R552" s="15" t="str">
        <f t="shared" si="16"/>
        <v/>
      </c>
      <c r="S552" s="15" t="str">
        <f>IF(M552="","",IF(AND(M552&lt;&gt;'Tabelas auxiliares'!$B$128,M552&lt;&gt;'Tabelas auxiliares'!$B$129,M552&lt;&gt;'Tabelas auxiliares'!$C$128,M552&lt;&gt;'Tabelas auxiliares'!$C$129,M552&lt;&gt;'Tabelas auxiliares'!$D$128,M552&lt;&gt;'Tabelas auxiliares'!$D$129),"FOLHA DE PESSOAL",IF(R552='Tabelas auxiliares'!$A$129,"CUSTEIO",IF(R552='Tabelas auxiliares'!$A$128,"INVESTIMENTO","ERRO - VERIFICAR"))))</f>
        <v/>
      </c>
      <c r="T552" s="26" t="str">
        <f t="shared" si="17"/>
        <v/>
      </c>
      <c r="U552" s="32"/>
      <c r="V552" s="32"/>
      <c r="W552" s="32"/>
      <c r="X552" s="32"/>
    </row>
    <row r="553" spans="18:24" x14ac:dyDescent="0.25">
      <c r="R553" s="15" t="str">
        <f t="shared" si="16"/>
        <v/>
      </c>
      <c r="S553" s="15" t="str">
        <f>IF(M553="","",IF(AND(M553&lt;&gt;'Tabelas auxiliares'!$B$128,M553&lt;&gt;'Tabelas auxiliares'!$B$129,M553&lt;&gt;'Tabelas auxiliares'!$C$128,M553&lt;&gt;'Tabelas auxiliares'!$C$129,M553&lt;&gt;'Tabelas auxiliares'!$D$128,M553&lt;&gt;'Tabelas auxiliares'!$D$129),"FOLHA DE PESSOAL",IF(R553='Tabelas auxiliares'!$A$129,"CUSTEIO",IF(R553='Tabelas auxiliares'!$A$128,"INVESTIMENTO","ERRO - VERIFICAR"))))</f>
        <v/>
      </c>
      <c r="T553" s="26" t="str">
        <f t="shared" si="17"/>
        <v/>
      </c>
      <c r="U553" s="32"/>
      <c r="V553" s="32"/>
      <c r="W553" s="32"/>
      <c r="X553" s="32"/>
    </row>
    <row r="554" spans="18:24" x14ac:dyDescent="0.25">
      <c r="R554" s="15" t="str">
        <f t="shared" si="16"/>
        <v/>
      </c>
      <c r="S554" s="15" t="str">
        <f>IF(M554="","",IF(AND(M554&lt;&gt;'Tabelas auxiliares'!$B$128,M554&lt;&gt;'Tabelas auxiliares'!$B$129,M554&lt;&gt;'Tabelas auxiliares'!$C$128,M554&lt;&gt;'Tabelas auxiliares'!$C$129,M554&lt;&gt;'Tabelas auxiliares'!$D$128,M554&lt;&gt;'Tabelas auxiliares'!$D$129),"FOLHA DE PESSOAL",IF(R554='Tabelas auxiliares'!$A$129,"CUSTEIO",IF(R554='Tabelas auxiliares'!$A$128,"INVESTIMENTO","ERRO - VERIFICAR"))))</f>
        <v/>
      </c>
      <c r="T554" s="26" t="str">
        <f t="shared" si="17"/>
        <v/>
      </c>
      <c r="U554" s="32"/>
      <c r="V554" s="32"/>
      <c r="W554" s="32"/>
      <c r="X554" s="32"/>
    </row>
    <row r="555" spans="18:24" x14ac:dyDescent="0.25">
      <c r="R555" s="15" t="str">
        <f t="shared" si="16"/>
        <v/>
      </c>
      <c r="S555" s="15" t="str">
        <f>IF(M555="","",IF(AND(M555&lt;&gt;'Tabelas auxiliares'!$B$128,M555&lt;&gt;'Tabelas auxiliares'!$B$129,M555&lt;&gt;'Tabelas auxiliares'!$C$128,M555&lt;&gt;'Tabelas auxiliares'!$C$129,M555&lt;&gt;'Tabelas auxiliares'!$D$128,M555&lt;&gt;'Tabelas auxiliares'!$D$129),"FOLHA DE PESSOAL",IF(R555='Tabelas auxiliares'!$A$129,"CUSTEIO",IF(R555='Tabelas auxiliares'!$A$128,"INVESTIMENTO","ERRO - VERIFICAR"))))</f>
        <v/>
      </c>
      <c r="T555" s="26" t="str">
        <f t="shared" si="17"/>
        <v/>
      </c>
      <c r="U555" s="32"/>
      <c r="V555" s="32"/>
      <c r="W555" s="32"/>
      <c r="X555" s="32"/>
    </row>
    <row r="556" spans="18:24" x14ac:dyDescent="0.25">
      <c r="R556" s="15" t="str">
        <f t="shared" si="16"/>
        <v/>
      </c>
      <c r="S556" s="15" t="str">
        <f>IF(M556="","",IF(AND(M556&lt;&gt;'Tabelas auxiliares'!$B$128,M556&lt;&gt;'Tabelas auxiliares'!$B$129,M556&lt;&gt;'Tabelas auxiliares'!$C$128,M556&lt;&gt;'Tabelas auxiliares'!$C$129,M556&lt;&gt;'Tabelas auxiliares'!$D$128,M556&lt;&gt;'Tabelas auxiliares'!$D$129),"FOLHA DE PESSOAL",IF(R556='Tabelas auxiliares'!$A$129,"CUSTEIO",IF(R556='Tabelas auxiliares'!$A$128,"INVESTIMENTO","ERRO - VERIFICAR"))))</f>
        <v/>
      </c>
      <c r="T556" s="26" t="str">
        <f t="shared" si="17"/>
        <v/>
      </c>
      <c r="U556" s="32"/>
      <c r="V556" s="32"/>
      <c r="W556" s="32"/>
      <c r="X556" s="32"/>
    </row>
    <row r="557" spans="18:24" x14ac:dyDescent="0.25">
      <c r="R557" s="15" t="str">
        <f t="shared" si="16"/>
        <v/>
      </c>
      <c r="S557" s="15" t="str">
        <f>IF(M557="","",IF(AND(M557&lt;&gt;'Tabelas auxiliares'!$B$128,M557&lt;&gt;'Tabelas auxiliares'!$B$129,M557&lt;&gt;'Tabelas auxiliares'!$C$128,M557&lt;&gt;'Tabelas auxiliares'!$C$129,M557&lt;&gt;'Tabelas auxiliares'!$D$128,M557&lt;&gt;'Tabelas auxiliares'!$D$129),"FOLHA DE PESSOAL",IF(R557='Tabelas auxiliares'!$A$129,"CUSTEIO",IF(R557='Tabelas auxiliares'!$A$128,"INVESTIMENTO","ERRO - VERIFICAR"))))</f>
        <v/>
      </c>
      <c r="T557" s="26" t="str">
        <f t="shared" si="17"/>
        <v/>
      </c>
      <c r="U557" s="32"/>
      <c r="V557" s="32"/>
      <c r="W557" s="32"/>
      <c r="X557" s="32"/>
    </row>
    <row r="558" spans="18:24" x14ac:dyDescent="0.25">
      <c r="R558" s="15" t="str">
        <f t="shared" si="16"/>
        <v/>
      </c>
      <c r="S558" s="15" t="str">
        <f>IF(M558="","",IF(AND(M558&lt;&gt;'Tabelas auxiliares'!$B$128,M558&lt;&gt;'Tabelas auxiliares'!$B$129,M558&lt;&gt;'Tabelas auxiliares'!$C$128,M558&lt;&gt;'Tabelas auxiliares'!$C$129,M558&lt;&gt;'Tabelas auxiliares'!$D$128,M558&lt;&gt;'Tabelas auxiliares'!$D$129),"FOLHA DE PESSOAL",IF(R558='Tabelas auxiliares'!$A$129,"CUSTEIO",IF(R558='Tabelas auxiliares'!$A$128,"INVESTIMENTO","ERRO - VERIFICAR"))))</f>
        <v/>
      </c>
      <c r="T558" s="26" t="str">
        <f t="shared" si="17"/>
        <v/>
      </c>
      <c r="U558" s="32"/>
      <c r="V558" s="32"/>
      <c r="W558" s="32"/>
      <c r="X558" s="32"/>
    </row>
    <row r="559" spans="18:24" x14ac:dyDescent="0.25">
      <c r="R559" s="15" t="str">
        <f t="shared" si="16"/>
        <v/>
      </c>
      <c r="S559" s="15" t="str">
        <f>IF(M559="","",IF(AND(M559&lt;&gt;'Tabelas auxiliares'!$B$128,M559&lt;&gt;'Tabelas auxiliares'!$B$129,M559&lt;&gt;'Tabelas auxiliares'!$C$128,M559&lt;&gt;'Tabelas auxiliares'!$C$129,M559&lt;&gt;'Tabelas auxiliares'!$D$128,M559&lt;&gt;'Tabelas auxiliares'!$D$129),"FOLHA DE PESSOAL",IF(R559='Tabelas auxiliares'!$A$129,"CUSTEIO",IF(R559='Tabelas auxiliares'!$A$128,"INVESTIMENTO","ERRO - VERIFICAR"))))</f>
        <v/>
      </c>
      <c r="T559" s="26" t="str">
        <f t="shared" si="17"/>
        <v/>
      </c>
      <c r="U559" s="32"/>
      <c r="V559" s="32"/>
      <c r="W559" s="32"/>
      <c r="X559" s="32"/>
    </row>
    <row r="560" spans="18:24" x14ac:dyDescent="0.25">
      <c r="R560" s="15" t="str">
        <f t="shared" si="16"/>
        <v/>
      </c>
      <c r="S560" s="15" t="str">
        <f>IF(M560="","",IF(AND(M560&lt;&gt;'Tabelas auxiliares'!$B$128,M560&lt;&gt;'Tabelas auxiliares'!$B$129,M560&lt;&gt;'Tabelas auxiliares'!$C$128,M560&lt;&gt;'Tabelas auxiliares'!$C$129,M560&lt;&gt;'Tabelas auxiliares'!$D$128,M560&lt;&gt;'Tabelas auxiliares'!$D$129),"FOLHA DE PESSOAL",IF(R560='Tabelas auxiliares'!$A$129,"CUSTEIO",IF(R560='Tabelas auxiliares'!$A$128,"INVESTIMENTO","ERRO - VERIFICAR"))))</f>
        <v/>
      </c>
      <c r="T560" s="26" t="str">
        <f t="shared" si="17"/>
        <v/>
      </c>
      <c r="U560" s="32"/>
      <c r="V560" s="32"/>
      <c r="W560" s="32"/>
      <c r="X560" s="32"/>
    </row>
    <row r="561" spans="18:24" x14ac:dyDescent="0.25">
      <c r="R561" s="15" t="str">
        <f t="shared" si="16"/>
        <v/>
      </c>
      <c r="S561" s="15" t="str">
        <f>IF(M561="","",IF(AND(M561&lt;&gt;'Tabelas auxiliares'!$B$128,M561&lt;&gt;'Tabelas auxiliares'!$B$129,M561&lt;&gt;'Tabelas auxiliares'!$C$128,M561&lt;&gt;'Tabelas auxiliares'!$C$129,M561&lt;&gt;'Tabelas auxiliares'!$D$128,M561&lt;&gt;'Tabelas auxiliares'!$D$129),"FOLHA DE PESSOAL",IF(R561='Tabelas auxiliares'!$A$129,"CUSTEIO",IF(R561='Tabelas auxiliares'!$A$128,"INVESTIMENTO","ERRO - VERIFICAR"))))</f>
        <v/>
      </c>
      <c r="T561" s="26" t="str">
        <f t="shared" si="17"/>
        <v/>
      </c>
      <c r="U561" s="32"/>
      <c r="V561" s="32"/>
      <c r="W561" s="32"/>
      <c r="X561" s="32"/>
    </row>
    <row r="562" spans="18:24" x14ac:dyDescent="0.25">
      <c r="R562" s="15" t="str">
        <f t="shared" si="16"/>
        <v/>
      </c>
      <c r="S562" s="15" t="str">
        <f>IF(M562="","",IF(AND(M562&lt;&gt;'Tabelas auxiliares'!$B$128,M562&lt;&gt;'Tabelas auxiliares'!$B$129,M562&lt;&gt;'Tabelas auxiliares'!$C$128,M562&lt;&gt;'Tabelas auxiliares'!$C$129,M562&lt;&gt;'Tabelas auxiliares'!$D$128,M562&lt;&gt;'Tabelas auxiliares'!$D$129),"FOLHA DE PESSOAL",IF(R562='Tabelas auxiliares'!$A$129,"CUSTEIO",IF(R562='Tabelas auxiliares'!$A$128,"INVESTIMENTO","ERRO - VERIFICAR"))))</f>
        <v/>
      </c>
      <c r="T562" s="26" t="str">
        <f t="shared" si="17"/>
        <v/>
      </c>
      <c r="U562" s="32"/>
      <c r="V562" s="32"/>
      <c r="W562" s="32"/>
      <c r="X562" s="32"/>
    </row>
    <row r="563" spans="18:24" x14ac:dyDescent="0.25">
      <c r="R563" s="15" t="str">
        <f t="shared" si="16"/>
        <v/>
      </c>
      <c r="S563" s="15" t="str">
        <f>IF(M563="","",IF(AND(M563&lt;&gt;'Tabelas auxiliares'!$B$128,M563&lt;&gt;'Tabelas auxiliares'!$B$129,M563&lt;&gt;'Tabelas auxiliares'!$C$128,M563&lt;&gt;'Tabelas auxiliares'!$C$129,M563&lt;&gt;'Tabelas auxiliares'!$D$128,M563&lt;&gt;'Tabelas auxiliares'!$D$129),"FOLHA DE PESSOAL",IF(R563='Tabelas auxiliares'!$A$129,"CUSTEIO",IF(R563='Tabelas auxiliares'!$A$128,"INVESTIMENTO","ERRO - VERIFICAR"))))</f>
        <v/>
      </c>
      <c r="T563" s="26" t="str">
        <f t="shared" si="17"/>
        <v/>
      </c>
      <c r="U563" s="32"/>
      <c r="V563" s="32"/>
      <c r="W563" s="32"/>
      <c r="X563" s="32"/>
    </row>
    <row r="564" spans="18:24" x14ac:dyDescent="0.25">
      <c r="R564" s="15" t="str">
        <f t="shared" si="16"/>
        <v/>
      </c>
      <c r="S564" s="15" t="str">
        <f>IF(M564="","",IF(AND(M564&lt;&gt;'Tabelas auxiliares'!$B$128,M564&lt;&gt;'Tabelas auxiliares'!$B$129,M564&lt;&gt;'Tabelas auxiliares'!$C$128,M564&lt;&gt;'Tabelas auxiliares'!$C$129,M564&lt;&gt;'Tabelas auxiliares'!$D$128,M564&lt;&gt;'Tabelas auxiliares'!$D$129),"FOLHA DE PESSOAL",IF(R564='Tabelas auxiliares'!$A$129,"CUSTEIO",IF(R564='Tabelas auxiliares'!$A$128,"INVESTIMENTO","ERRO - VERIFICAR"))))</f>
        <v/>
      </c>
      <c r="T564" s="26" t="str">
        <f t="shared" si="17"/>
        <v/>
      </c>
      <c r="U564" s="32"/>
      <c r="V564" s="32"/>
      <c r="W564" s="32"/>
      <c r="X564" s="32"/>
    </row>
    <row r="565" spans="18:24" x14ac:dyDescent="0.25">
      <c r="R565" s="15" t="str">
        <f t="shared" si="16"/>
        <v/>
      </c>
      <c r="S565" s="15" t="str">
        <f>IF(M565="","",IF(AND(M565&lt;&gt;'Tabelas auxiliares'!$B$128,M565&lt;&gt;'Tabelas auxiliares'!$B$129,M565&lt;&gt;'Tabelas auxiliares'!$C$128,M565&lt;&gt;'Tabelas auxiliares'!$C$129,M565&lt;&gt;'Tabelas auxiliares'!$D$128,M565&lt;&gt;'Tabelas auxiliares'!$D$129),"FOLHA DE PESSOAL",IF(R565='Tabelas auxiliares'!$A$129,"CUSTEIO",IF(R565='Tabelas auxiliares'!$A$128,"INVESTIMENTO","ERRO - VERIFICAR"))))</f>
        <v/>
      </c>
      <c r="T565" s="26" t="str">
        <f t="shared" si="17"/>
        <v/>
      </c>
      <c r="U565" s="32"/>
      <c r="V565" s="32"/>
      <c r="W565" s="32"/>
      <c r="X565" s="32"/>
    </row>
    <row r="566" spans="18:24" x14ac:dyDescent="0.25">
      <c r="R566" s="15" t="str">
        <f t="shared" si="16"/>
        <v/>
      </c>
      <c r="S566" s="15" t="str">
        <f>IF(M566="","",IF(AND(M566&lt;&gt;'Tabelas auxiliares'!$B$128,M566&lt;&gt;'Tabelas auxiliares'!$B$129,M566&lt;&gt;'Tabelas auxiliares'!$C$128,M566&lt;&gt;'Tabelas auxiliares'!$C$129,M566&lt;&gt;'Tabelas auxiliares'!$D$128,M566&lt;&gt;'Tabelas auxiliares'!$D$129),"FOLHA DE PESSOAL",IF(R566='Tabelas auxiliares'!$A$129,"CUSTEIO",IF(R566='Tabelas auxiliares'!$A$128,"INVESTIMENTO","ERRO - VERIFICAR"))))</f>
        <v/>
      </c>
      <c r="T566" s="26" t="str">
        <f t="shared" si="17"/>
        <v/>
      </c>
      <c r="U566" s="32"/>
      <c r="V566" s="32"/>
      <c r="W566" s="32"/>
      <c r="X566" s="32"/>
    </row>
    <row r="567" spans="18:24" x14ac:dyDescent="0.25">
      <c r="R567" s="15" t="str">
        <f t="shared" si="16"/>
        <v/>
      </c>
      <c r="S567" s="15" t="str">
        <f>IF(M567="","",IF(AND(M567&lt;&gt;'Tabelas auxiliares'!$B$128,M567&lt;&gt;'Tabelas auxiliares'!$B$129,M567&lt;&gt;'Tabelas auxiliares'!$C$128,M567&lt;&gt;'Tabelas auxiliares'!$C$129,M567&lt;&gt;'Tabelas auxiliares'!$D$128,M567&lt;&gt;'Tabelas auxiliares'!$D$129),"FOLHA DE PESSOAL",IF(R567='Tabelas auxiliares'!$A$129,"CUSTEIO",IF(R567='Tabelas auxiliares'!$A$128,"INVESTIMENTO","ERRO - VERIFICAR"))))</f>
        <v/>
      </c>
      <c r="T567" s="26" t="str">
        <f t="shared" si="17"/>
        <v/>
      </c>
      <c r="U567" s="32"/>
      <c r="V567" s="32"/>
      <c r="W567" s="32"/>
      <c r="X567" s="32"/>
    </row>
    <row r="568" spans="18:24" x14ac:dyDescent="0.25">
      <c r="R568" s="15" t="str">
        <f t="shared" si="16"/>
        <v/>
      </c>
      <c r="S568" s="15" t="str">
        <f>IF(M568="","",IF(AND(M568&lt;&gt;'Tabelas auxiliares'!$B$128,M568&lt;&gt;'Tabelas auxiliares'!$B$129,M568&lt;&gt;'Tabelas auxiliares'!$C$128,M568&lt;&gt;'Tabelas auxiliares'!$C$129,M568&lt;&gt;'Tabelas auxiliares'!$D$128,M568&lt;&gt;'Tabelas auxiliares'!$D$129),"FOLHA DE PESSOAL",IF(R568='Tabelas auxiliares'!$A$129,"CUSTEIO",IF(R568='Tabelas auxiliares'!$A$128,"INVESTIMENTO","ERRO - VERIFICAR"))))</f>
        <v/>
      </c>
      <c r="T568" s="26" t="str">
        <f t="shared" si="17"/>
        <v/>
      </c>
      <c r="U568" s="32"/>
      <c r="V568" s="32"/>
      <c r="W568" s="32"/>
      <c r="X568" s="32"/>
    </row>
    <row r="569" spans="18:24" x14ac:dyDescent="0.25">
      <c r="R569" s="15" t="str">
        <f t="shared" si="16"/>
        <v/>
      </c>
      <c r="S569" s="15" t="str">
        <f>IF(M569="","",IF(AND(M569&lt;&gt;'Tabelas auxiliares'!$B$128,M569&lt;&gt;'Tabelas auxiliares'!$B$129,M569&lt;&gt;'Tabelas auxiliares'!$C$128,M569&lt;&gt;'Tabelas auxiliares'!$C$129,M569&lt;&gt;'Tabelas auxiliares'!$D$128,M569&lt;&gt;'Tabelas auxiliares'!$D$129),"FOLHA DE PESSOAL",IF(R569='Tabelas auxiliares'!$A$129,"CUSTEIO",IF(R569='Tabelas auxiliares'!$A$128,"INVESTIMENTO","ERRO - VERIFICAR"))))</f>
        <v/>
      </c>
      <c r="T569" s="26" t="str">
        <f t="shared" si="17"/>
        <v/>
      </c>
      <c r="U569" s="32"/>
      <c r="V569" s="32"/>
      <c r="W569" s="32"/>
      <c r="X569" s="32"/>
    </row>
    <row r="570" spans="18:24" x14ac:dyDescent="0.25">
      <c r="R570" s="15" t="str">
        <f t="shared" si="16"/>
        <v/>
      </c>
      <c r="S570" s="15" t="str">
        <f>IF(M570="","",IF(AND(M570&lt;&gt;'Tabelas auxiliares'!$B$128,M570&lt;&gt;'Tabelas auxiliares'!$B$129,M570&lt;&gt;'Tabelas auxiliares'!$C$128,M570&lt;&gt;'Tabelas auxiliares'!$C$129,M570&lt;&gt;'Tabelas auxiliares'!$D$128,M570&lt;&gt;'Tabelas auxiliares'!$D$129),"FOLHA DE PESSOAL",IF(R570='Tabelas auxiliares'!$A$129,"CUSTEIO",IF(R570='Tabelas auxiliares'!$A$128,"INVESTIMENTO","ERRO - VERIFICAR"))))</f>
        <v/>
      </c>
      <c r="T570" s="26" t="str">
        <f t="shared" si="17"/>
        <v/>
      </c>
      <c r="U570" s="32"/>
      <c r="V570" s="32"/>
      <c r="W570" s="32"/>
      <c r="X570" s="32"/>
    </row>
    <row r="571" spans="18:24" x14ac:dyDescent="0.25">
      <c r="R571" s="15" t="str">
        <f t="shared" si="16"/>
        <v/>
      </c>
      <c r="S571" s="15" t="str">
        <f>IF(M571="","",IF(AND(M571&lt;&gt;'Tabelas auxiliares'!$B$128,M571&lt;&gt;'Tabelas auxiliares'!$B$129,M571&lt;&gt;'Tabelas auxiliares'!$C$128,M571&lt;&gt;'Tabelas auxiliares'!$C$129,M571&lt;&gt;'Tabelas auxiliares'!$D$128,M571&lt;&gt;'Tabelas auxiliares'!$D$129),"FOLHA DE PESSOAL",IF(R571='Tabelas auxiliares'!$A$129,"CUSTEIO",IF(R571='Tabelas auxiliares'!$A$128,"INVESTIMENTO","ERRO - VERIFICAR"))))</f>
        <v/>
      </c>
      <c r="T571" s="26" t="str">
        <f t="shared" si="17"/>
        <v/>
      </c>
      <c r="U571" s="32"/>
      <c r="V571" s="32"/>
      <c r="W571" s="32"/>
      <c r="X571" s="32"/>
    </row>
    <row r="572" spans="18:24" x14ac:dyDescent="0.25">
      <c r="R572" s="15" t="str">
        <f t="shared" si="16"/>
        <v/>
      </c>
      <c r="S572" s="15" t="str">
        <f>IF(M572="","",IF(AND(M572&lt;&gt;'Tabelas auxiliares'!$B$128,M572&lt;&gt;'Tabelas auxiliares'!$B$129,M572&lt;&gt;'Tabelas auxiliares'!$C$128,M572&lt;&gt;'Tabelas auxiliares'!$C$129,M572&lt;&gt;'Tabelas auxiliares'!$D$128,M572&lt;&gt;'Tabelas auxiliares'!$D$129),"FOLHA DE PESSOAL",IF(R572='Tabelas auxiliares'!$A$129,"CUSTEIO",IF(R572='Tabelas auxiliares'!$A$128,"INVESTIMENTO","ERRO - VERIFICAR"))))</f>
        <v/>
      </c>
      <c r="T572" s="26" t="str">
        <f t="shared" si="17"/>
        <v/>
      </c>
      <c r="U572" s="32"/>
      <c r="V572" s="32"/>
      <c r="W572" s="32"/>
      <c r="X572" s="32"/>
    </row>
    <row r="573" spans="18:24" x14ac:dyDescent="0.25">
      <c r="R573" s="15" t="str">
        <f t="shared" si="16"/>
        <v/>
      </c>
      <c r="S573" s="15" t="str">
        <f>IF(M573="","",IF(AND(M573&lt;&gt;'Tabelas auxiliares'!$B$128,M573&lt;&gt;'Tabelas auxiliares'!$B$129,M573&lt;&gt;'Tabelas auxiliares'!$C$128,M573&lt;&gt;'Tabelas auxiliares'!$C$129,M573&lt;&gt;'Tabelas auxiliares'!$D$128,M573&lt;&gt;'Tabelas auxiliares'!$D$129),"FOLHA DE PESSOAL",IF(R573='Tabelas auxiliares'!$A$129,"CUSTEIO",IF(R573='Tabelas auxiliares'!$A$128,"INVESTIMENTO","ERRO - VERIFICAR"))))</f>
        <v/>
      </c>
      <c r="T573" s="26" t="str">
        <f t="shared" si="17"/>
        <v/>
      </c>
      <c r="U573" s="32"/>
      <c r="V573" s="32"/>
      <c r="W573" s="32"/>
      <c r="X573" s="32"/>
    </row>
    <row r="574" spans="18:24" x14ac:dyDescent="0.25">
      <c r="R574" s="15" t="str">
        <f t="shared" si="16"/>
        <v/>
      </c>
      <c r="S574" s="15" t="str">
        <f>IF(M574="","",IF(AND(M574&lt;&gt;'Tabelas auxiliares'!$B$128,M574&lt;&gt;'Tabelas auxiliares'!$B$129,M574&lt;&gt;'Tabelas auxiliares'!$C$128,M574&lt;&gt;'Tabelas auxiliares'!$C$129,M574&lt;&gt;'Tabelas auxiliares'!$D$128,M574&lt;&gt;'Tabelas auxiliares'!$D$129),"FOLHA DE PESSOAL",IF(R574='Tabelas auxiliares'!$A$129,"CUSTEIO",IF(R574='Tabelas auxiliares'!$A$128,"INVESTIMENTO","ERRO - VERIFICAR"))))</f>
        <v/>
      </c>
      <c r="T574" s="26" t="str">
        <f t="shared" si="17"/>
        <v/>
      </c>
      <c r="U574" s="32"/>
      <c r="V574" s="32"/>
      <c r="W574" s="32"/>
      <c r="X574" s="32"/>
    </row>
    <row r="575" spans="18:24" x14ac:dyDescent="0.25">
      <c r="R575" s="15" t="str">
        <f t="shared" si="16"/>
        <v/>
      </c>
      <c r="S575" s="15" t="str">
        <f>IF(M575="","",IF(AND(M575&lt;&gt;'Tabelas auxiliares'!$B$128,M575&lt;&gt;'Tabelas auxiliares'!$B$129,M575&lt;&gt;'Tabelas auxiliares'!$C$128,M575&lt;&gt;'Tabelas auxiliares'!$C$129,M575&lt;&gt;'Tabelas auxiliares'!$D$128,M575&lt;&gt;'Tabelas auxiliares'!$D$129),"FOLHA DE PESSOAL",IF(R575='Tabelas auxiliares'!$A$129,"CUSTEIO",IF(R575='Tabelas auxiliares'!$A$128,"INVESTIMENTO","ERRO - VERIFICAR"))))</f>
        <v/>
      </c>
      <c r="T575" s="26" t="str">
        <f t="shared" si="17"/>
        <v/>
      </c>
      <c r="U575" s="32"/>
      <c r="V575" s="32"/>
      <c r="W575" s="32"/>
      <c r="X575" s="32"/>
    </row>
    <row r="576" spans="18:24" x14ac:dyDescent="0.25">
      <c r="R576" s="15" t="str">
        <f t="shared" si="16"/>
        <v/>
      </c>
      <c r="S576" s="15" t="str">
        <f>IF(M576="","",IF(AND(M576&lt;&gt;'Tabelas auxiliares'!$B$128,M576&lt;&gt;'Tabelas auxiliares'!$B$129,M576&lt;&gt;'Tabelas auxiliares'!$C$128,M576&lt;&gt;'Tabelas auxiliares'!$C$129,M576&lt;&gt;'Tabelas auxiliares'!$D$128,M576&lt;&gt;'Tabelas auxiliares'!$D$129),"FOLHA DE PESSOAL",IF(R576='Tabelas auxiliares'!$A$129,"CUSTEIO",IF(R576='Tabelas auxiliares'!$A$128,"INVESTIMENTO","ERRO - VERIFICAR"))))</f>
        <v/>
      </c>
      <c r="T576" s="26" t="str">
        <f t="shared" si="17"/>
        <v/>
      </c>
      <c r="U576" s="32"/>
      <c r="V576" s="32"/>
      <c r="W576" s="32"/>
      <c r="X576" s="32"/>
    </row>
    <row r="577" spans="18:24" x14ac:dyDescent="0.25">
      <c r="R577" s="15" t="str">
        <f t="shared" si="16"/>
        <v/>
      </c>
      <c r="S577" s="15" t="str">
        <f>IF(M577="","",IF(AND(M577&lt;&gt;'Tabelas auxiliares'!$B$128,M577&lt;&gt;'Tabelas auxiliares'!$B$129,M577&lt;&gt;'Tabelas auxiliares'!$C$128,M577&lt;&gt;'Tabelas auxiliares'!$C$129,M577&lt;&gt;'Tabelas auxiliares'!$D$128,M577&lt;&gt;'Tabelas auxiliares'!$D$129),"FOLHA DE PESSOAL",IF(R577='Tabelas auxiliares'!$A$129,"CUSTEIO",IF(R577='Tabelas auxiliares'!$A$128,"INVESTIMENTO","ERRO - VERIFICAR"))))</f>
        <v/>
      </c>
      <c r="T577" s="26" t="str">
        <f t="shared" si="17"/>
        <v/>
      </c>
      <c r="U577" s="32"/>
      <c r="V577" s="32"/>
      <c r="W577" s="32"/>
      <c r="X577" s="32"/>
    </row>
    <row r="578" spans="18:24" x14ac:dyDescent="0.25">
      <c r="R578" s="15" t="str">
        <f t="shared" si="16"/>
        <v/>
      </c>
      <c r="S578" s="15" t="str">
        <f>IF(M578="","",IF(AND(M578&lt;&gt;'Tabelas auxiliares'!$B$128,M578&lt;&gt;'Tabelas auxiliares'!$B$129,M578&lt;&gt;'Tabelas auxiliares'!$C$128,M578&lt;&gt;'Tabelas auxiliares'!$C$129,M578&lt;&gt;'Tabelas auxiliares'!$D$128,M578&lt;&gt;'Tabelas auxiliares'!$D$129),"FOLHA DE PESSOAL",IF(R578='Tabelas auxiliares'!$A$129,"CUSTEIO",IF(R578='Tabelas auxiliares'!$A$128,"INVESTIMENTO","ERRO - VERIFICAR"))))</f>
        <v/>
      </c>
      <c r="T578" s="26" t="str">
        <f t="shared" si="17"/>
        <v/>
      </c>
      <c r="U578" s="32"/>
      <c r="V578" s="32"/>
      <c r="W578" s="32"/>
      <c r="X578" s="32"/>
    </row>
    <row r="579" spans="18:24" x14ac:dyDescent="0.25">
      <c r="R579" s="15" t="str">
        <f t="shared" si="16"/>
        <v/>
      </c>
      <c r="S579" s="15" t="str">
        <f>IF(M579="","",IF(AND(M579&lt;&gt;'Tabelas auxiliares'!$B$128,M579&lt;&gt;'Tabelas auxiliares'!$B$129,M579&lt;&gt;'Tabelas auxiliares'!$C$128,M579&lt;&gt;'Tabelas auxiliares'!$C$129,M579&lt;&gt;'Tabelas auxiliares'!$D$128,M579&lt;&gt;'Tabelas auxiliares'!$D$129),"FOLHA DE PESSOAL",IF(R579='Tabelas auxiliares'!$A$129,"CUSTEIO",IF(R579='Tabelas auxiliares'!$A$128,"INVESTIMENTO","ERRO - VERIFICAR"))))</f>
        <v/>
      </c>
      <c r="T579" s="26" t="str">
        <f t="shared" si="17"/>
        <v/>
      </c>
      <c r="U579" s="32"/>
      <c r="V579" s="32"/>
      <c r="W579" s="32"/>
      <c r="X579" s="32"/>
    </row>
    <row r="580" spans="18:24" x14ac:dyDescent="0.25">
      <c r="R580" s="15" t="str">
        <f t="shared" ref="R580:R643" si="18">LEFT(O580,1)</f>
        <v/>
      </c>
      <c r="S580" s="15" t="str">
        <f>IF(M580="","",IF(AND(M580&lt;&gt;'Tabelas auxiliares'!$B$128,M580&lt;&gt;'Tabelas auxiliares'!$B$129,M580&lt;&gt;'Tabelas auxiliares'!$C$128,M580&lt;&gt;'Tabelas auxiliares'!$C$129,M580&lt;&gt;'Tabelas auxiliares'!$D$128,M580&lt;&gt;'Tabelas auxiliares'!$D$129),"FOLHA DE PESSOAL",IF(R580='Tabelas auxiliares'!$A$129,"CUSTEIO",IF(R580='Tabelas auxiliares'!$A$128,"INVESTIMENTO","ERRO - VERIFICAR"))))</f>
        <v/>
      </c>
      <c r="T580" s="26" t="str">
        <f t="shared" ref="T580:T643" si="19">IF(SUM(U580:X580)=0,"",SUM(U580:X580))</f>
        <v/>
      </c>
      <c r="U580" s="32"/>
      <c r="V580" s="32"/>
      <c r="W580" s="32"/>
      <c r="X580" s="32"/>
    </row>
    <row r="581" spans="18:24" x14ac:dyDescent="0.25">
      <c r="R581" s="15" t="str">
        <f t="shared" si="18"/>
        <v/>
      </c>
      <c r="S581" s="15" t="str">
        <f>IF(M581="","",IF(AND(M581&lt;&gt;'Tabelas auxiliares'!$B$128,M581&lt;&gt;'Tabelas auxiliares'!$B$129,M581&lt;&gt;'Tabelas auxiliares'!$C$128,M581&lt;&gt;'Tabelas auxiliares'!$C$129,M581&lt;&gt;'Tabelas auxiliares'!$D$128,M581&lt;&gt;'Tabelas auxiliares'!$D$129),"FOLHA DE PESSOAL",IF(R581='Tabelas auxiliares'!$A$129,"CUSTEIO",IF(R581='Tabelas auxiliares'!$A$128,"INVESTIMENTO","ERRO - VERIFICAR"))))</f>
        <v/>
      </c>
      <c r="T581" s="26" t="str">
        <f t="shared" si="19"/>
        <v/>
      </c>
      <c r="U581" s="32"/>
      <c r="V581" s="32"/>
      <c r="W581" s="32"/>
      <c r="X581" s="32"/>
    </row>
    <row r="582" spans="18:24" x14ac:dyDescent="0.25">
      <c r="R582" s="15" t="str">
        <f t="shared" si="18"/>
        <v/>
      </c>
      <c r="S582" s="15" t="str">
        <f>IF(M582="","",IF(AND(M582&lt;&gt;'Tabelas auxiliares'!$B$128,M582&lt;&gt;'Tabelas auxiliares'!$B$129,M582&lt;&gt;'Tabelas auxiliares'!$C$128,M582&lt;&gt;'Tabelas auxiliares'!$C$129,M582&lt;&gt;'Tabelas auxiliares'!$D$128,M582&lt;&gt;'Tabelas auxiliares'!$D$129),"FOLHA DE PESSOAL",IF(R582='Tabelas auxiliares'!$A$129,"CUSTEIO",IF(R582='Tabelas auxiliares'!$A$128,"INVESTIMENTO","ERRO - VERIFICAR"))))</f>
        <v/>
      </c>
      <c r="T582" s="26" t="str">
        <f t="shared" si="19"/>
        <v/>
      </c>
      <c r="U582" s="32"/>
      <c r="V582" s="32"/>
      <c r="W582" s="32"/>
      <c r="X582" s="32"/>
    </row>
    <row r="583" spans="18:24" x14ac:dyDescent="0.25">
      <c r="R583" s="15" t="str">
        <f t="shared" si="18"/>
        <v/>
      </c>
      <c r="S583" s="15" t="str">
        <f>IF(M583="","",IF(AND(M583&lt;&gt;'Tabelas auxiliares'!$B$128,M583&lt;&gt;'Tabelas auxiliares'!$B$129,M583&lt;&gt;'Tabelas auxiliares'!$C$128,M583&lt;&gt;'Tabelas auxiliares'!$C$129,M583&lt;&gt;'Tabelas auxiliares'!$D$128,M583&lt;&gt;'Tabelas auxiliares'!$D$129),"FOLHA DE PESSOAL",IF(R583='Tabelas auxiliares'!$A$129,"CUSTEIO",IF(R583='Tabelas auxiliares'!$A$128,"INVESTIMENTO","ERRO - VERIFICAR"))))</f>
        <v/>
      </c>
      <c r="T583" s="26" t="str">
        <f t="shared" si="19"/>
        <v/>
      </c>
      <c r="U583" s="32"/>
      <c r="V583" s="32"/>
      <c r="W583" s="32"/>
      <c r="X583" s="32"/>
    </row>
    <row r="584" spans="18:24" x14ac:dyDescent="0.25">
      <c r="R584" s="15" t="str">
        <f t="shared" si="18"/>
        <v/>
      </c>
      <c r="S584" s="15" t="str">
        <f>IF(M584="","",IF(AND(M584&lt;&gt;'Tabelas auxiliares'!$B$128,M584&lt;&gt;'Tabelas auxiliares'!$B$129,M584&lt;&gt;'Tabelas auxiliares'!$C$128,M584&lt;&gt;'Tabelas auxiliares'!$C$129,M584&lt;&gt;'Tabelas auxiliares'!$D$128,M584&lt;&gt;'Tabelas auxiliares'!$D$129),"FOLHA DE PESSOAL",IF(R584='Tabelas auxiliares'!$A$129,"CUSTEIO",IF(R584='Tabelas auxiliares'!$A$128,"INVESTIMENTO","ERRO - VERIFICAR"))))</f>
        <v/>
      </c>
      <c r="T584" s="26" t="str">
        <f t="shared" si="19"/>
        <v/>
      </c>
      <c r="U584" s="32"/>
      <c r="V584" s="32"/>
      <c r="W584" s="32"/>
      <c r="X584" s="32"/>
    </row>
    <row r="585" spans="18:24" x14ac:dyDescent="0.25">
      <c r="R585" s="15" t="str">
        <f t="shared" si="18"/>
        <v/>
      </c>
      <c r="S585" s="15" t="str">
        <f>IF(M585="","",IF(AND(M585&lt;&gt;'Tabelas auxiliares'!$B$128,M585&lt;&gt;'Tabelas auxiliares'!$B$129,M585&lt;&gt;'Tabelas auxiliares'!$C$128,M585&lt;&gt;'Tabelas auxiliares'!$C$129,M585&lt;&gt;'Tabelas auxiliares'!$D$128,M585&lt;&gt;'Tabelas auxiliares'!$D$129),"FOLHA DE PESSOAL",IF(R585='Tabelas auxiliares'!$A$129,"CUSTEIO",IF(R585='Tabelas auxiliares'!$A$128,"INVESTIMENTO","ERRO - VERIFICAR"))))</f>
        <v/>
      </c>
      <c r="T585" s="26" t="str">
        <f t="shared" si="19"/>
        <v/>
      </c>
      <c r="U585" s="32"/>
      <c r="V585" s="32"/>
      <c r="W585" s="32"/>
      <c r="X585" s="32"/>
    </row>
    <row r="586" spans="18:24" x14ac:dyDescent="0.25">
      <c r="R586" s="15" t="str">
        <f t="shared" si="18"/>
        <v/>
      </c>
      <c r="S586" s="15" t="str">
        <f>IF(M586="","",IF(AND(M586&lt;&gt;'Tabelas auxiliares'!$B$128,M586&lt;&gt;'Tabelas auxiliares'!$B$129,M586&lt;&gt;'Tabelas auxiliares'!$C$128,M586&lt;&gt;'Tabelas auxiliares'!$C$129,M586&lt;&gt;'Tabelas auxiliares'!$D$128,M586&lt;&gt;'Tabelas auxiliares'!$D$129),"FOLHA DE PESSOAL",IF(R586='Tabelas auxiliares'!$A$129,"CUSTEIO",IF(R586='Tabelas auxiliares'!$A$128,"INVESTIMENTO","ERRO - VERIFICAR"))))</f>
        <v/>
      </c>
      <c r="T586" s="26" t="str">
        <f t="shared" si="19"/>
        <v/>
      </c>
      <c r="U586" s="32"/>
      <c r="V586" s="32"/>
      <c r="W586" s="32"/>
      <c r="X586" s="32"/>
    </row>
    <row r="587" spans="18:24" x14ac:dyDescent="0.25">
      <c r="R587" s="15" t="str">
        <f t="shared" si="18"/>
        <v/>
      </c>
      <c r="S587" s="15" t="str">
        <f>IF(M587="","",IF(AND(M587&lt;&gt;'Tabelas auxiliares'!$B$128,M587&lt;&gt;'Tabelas auxiliares'!$B$129,M587&lt;&gt;'Tabelas auxiliares'!$C$128,M587&lt;&gt;'Tabelas auxiliares'!$C$129,M587&lt;&gt;'Tabelas auxiliares'!$D$128,M587&lt;&gt;'Tabelas auxiliares'!$D$129),"FOLHA DE PESSOAL",IF(R587='Tabelas auxiliares'!$A$129,"CUSTEIO",IF(R587='Tabelas auxiliares'!$A$128,"INVESTIMENTO","ERRO - VERIFICAR"))))</f>
        <v/>
      </c>
      <c r="T587" s="26" t="str">
        <f t="shared" si="19"/>
        <v/>
      </c>
      <c r="U587" s="32"/>
      <c r="V587" s="32"/>
      <c r="W587" s="32"/>
      <c r="X587" s="32"/>
    </row>
    <row r="588" spans="18:24" x14ac:dyDescent="0.25">
      <c r="R588" s="15" t="str">
        <f t="shared" si="18"/>
        <v/>
      </c>
      <c r="S588" s="15" t="str">
        <f>IF(M588="","",IF(AND(M588&lt;&gt;'Tabelas auxiliares'!$B$128,M588&lt;&gt;'Tabelas auxiliares'!$B$129,M588&lt;&gt;'Tabelas auxiliares'!$C$128,M588&lt;&gt;'Tabelas auxiliares'!$C$129,M588&lt;&gt;'Tabelas auxiliares'!$D$128,M588&lt;&gt;'Tabelas auxiliares'!$D$129),"FOLHA DE PESSOAL",IF(R588='Tabelas auxiliares'!$A$129,"CUSTEIO",IF(R588='Tabelas auxiliares'!$A$128,"INVESTIMENTO","ERRO - VERIFICAR"))))</f>
        <v/>
      </c>
      <c r="T588" s="26" t="str">
        <f t="shared" si="19"/>
        <v/>
      </c>
      <c r="U588" s="32"/>
      <c r="V588" s="32"/>
      <c r="W588" s="32"/>
      <c r="X588" s="32"/>
    </row>
    <row r="589" spans="18:24" x14ac:dyDescent="0.25">
      <c r="R589" s="15" t="str">
        <f t="shared" si="18"/>
        <v/>
      </c>
      <c r="S589" s="15" t="str">
        <f>IF(M589="","",IF(AND(M589&lt;&gt;'Tabelas auxiliares'!$B$128,M589&lt;&gt;'Tabelas auxiliares'!$B$129,M589&lt;&gt;'Tabelas auxiliares'!$C$128,M589&lt;&gt;'Tabelas auxiliares'!$C$129,M589&lt;&gt;'Tabelas auxiliares'!$D$128,M589&lt;&gt;'Tabelas auxiliares'!$D$129),"FOLHA DE PESSOAL",IF(R589='Tabelas auxiliares'!$A$129,"CUSTEIO",IF(R589='Tabelas auxiliares'!$A$128,"INVESTIMENTO","ERRO - VERIFICAR"))))</f>
        <v/>
      </c>
      <c r="T589" s="26" t="str">
        <f t="shared" si="19"/>
        <v/>
      </c>
      <c r="U589" s="32"/>
      <c r="V589" s="32"/>
      <c r="W589" s="32"/>
      <c r="X589" s="32"/>
    </row>
    <row r="590" spans="18:24" x14ac:dyDescent="0.25">
      <c r="R590" s="15" t="str">
        <f t="shared" si="18"/>
        <v/>
      </c>
      <c r="S590" s="15" t="str">
        <f>IF(M590="","",IF(AND(M590&lt;&gt;'Tabelas auxiliares'!$B$128,M590&lt;&gt;'Tabelas auxiliares'!$B$129,M590&lt;&gt;'Tabelas auxiliares'!$C$128,M590&lt;&gt;'Tabelas auxiliares'!$C$129,M590&lt;&gt;'Tabelas auxiliares'!$D$128,M590&lt;&gt;'Tabelas auxiliares'!$D$129),"FOLHA DE PESSOAL",IF(R590='Tabelas auxiliares'!$A$129,"CUSTEIO",IF(R590='Tabelas auxiliares'!$A$128,"INVESTIMENTO","ERRO - VERIFICAR"))))</f>
        <v/>
      </c>
      <c r="T590" s="26" t="str">
        <f t="shared" si="19"/>
        <v/>
      </c>
      <c r="U590" s="32"/>
      <c r="V590" s="32"/>
      <c r="W590" s="32"/>
      <c r="X590" s="32"/>
    </row>
    <row r="591" spans="18:24" x14ac:dyDescent="0.25">
      <c r="R591" s="15" t="str">
        <f t="shared" si="18"/>
        <v/>
      </c>
      <c r="S591" s="15" t="str">
        <f>IF(M591="","",IF(AND(M591&lt;&gt;'Tabelas auxiliares'!$B$128,M591&lt;&gt;'Tabelas auxiliares'!$B$129,M591&lt;&gt;'Tabelas auxiliares'!$C$128,M591&lt;&gt;'Tabelas auxiliares'!$C$129,M591&lt;&gt;'Tabelas auxiliares'!$D$128,M591&lt;&gt;'Tabelas auxiliares'!$D$129),"FOLHA DE PESSOAL",IF(R591='Tabelas auxiliares'!$A$129,"CUSTEIO",IF(R591='Tabelas auxiliares'!$A$128,"INVESTIMENTO","ERRO - VERIFICAR"))))</f>
        <v/>
      </c>
      <c r="T591" s="26" t="str">
        <f t="shared" si="19"/>
        <v/>
      </c>
      <c r="U591" s="32"/>
      <c r="V591" s="32"/>
      <c r="W591" s="32"/>
      <c r="X591" s="32"/>
    </row>
    <row r="592" spans="18:24" x14ac:dyDescent="0.25">
      <c r="R592" s="15" t="str">
        <f t="shared" si="18"/>
        <v/>
      </c>
      <c r="S592" s="15" t="str">
        <f>IF(M592="","",IF(AND(M592&lt;&gt;'Tabelas auxiliares'!$B$128,M592&lt;&gt;'Tabelas auxiliares'!$B$129,M592&lt;&gt;'Tabelas auxiliares'!$C$128,M592&lt;&gt;'Tabelas auxiliares'!$C$129,M592&lt;&gt;'Tabelas auxiliares'!$D$128,M592&lt;&gt;'Tabelas auxiliares'!$D$129),"FOLHA DE PESSOAL",IF(R592='Tabelas auxiliares'!$A$129,"CUSTEIO",IF(R592='Tabelas auxiliares'!$A$128,"INVESTIMENTO","ERRO - VERIFICAR"))))</f>
        <v/>
      </c>
      <c r="T592" s="26" t="str">
        <f t="shared" si="19"/>
        <v/>
      </c>
      <c r="U592" s="32"/>
      <c r="V592" s="32"/>
      <c r="W592" s="32"/>
      <c r="X592" s="32"/>
    </row>
    <row r="593" spans="18:24" x14ac:dyDescent="0.25">
      <c r="R593" s="15" t="str">
        <f t="shared" si="18"/>
        <v/>
      </c>
      <c r="S593" s="15" t="str">
        <f>IF(M593="","",IF(AND(M593&lt;&gt;'Tabelas auxiliares'!$B$128,M593&lt;&gt;'Tabelas auxiliares'!$B$129,M593&lt;&gt;'Tabelas auxiliares'!$C$128,M593&lt;&gt;'Tabelas auxiliares'!$C$129,M593&lt;&gt;'Tabelas auxiliares'!$D$128,M593&lt;&gt;'Tabelas auxiliares'!$D$129),"FOLHA DE PESSOAL",IF(R593='Tabelas auxiliares'!$A$129,"CUSTEIO",IF(R593='Tabelas auxiliares'!$A$128,"INVESTIMENTO","ERRO - VERIFICAR"))))</f>
        <v/>
      </c>
      <c r="T593" s="26" t="str">
        <f t="shared" si="19"/>
        <v/>
      </c>
      <c r="U593" s="32"/>
      <c r="V593" s="32"/>
      <c r="W593" s="32"/>
      <c r="X593" s="32"/>
    </row>
    <row r="594" spans="18:24" x14ac:dyDescent="0.25">
      <c r="R594" s="15" t="str">
        <f t="shared" si="18"/>
        <v/>
      </c>
      <c r="S594" s="15" t="str">
        <f>IF(M594="","",IF(AND(M594&lt;&gt;'Tabelas auxiliares'!$B$128,M594&lt;&gt;'Tabelas auxiliares'!$B$129,M594&lt;&gt;'Tabelas auxiliares'!$C$128,M594&lt;&gt;'Tabelas auxiliares'!$C$129,M594&lt;&gt;'Tabelas auxiliares'!$D$128,M594&lt;&gt;'Tabelas auxiliares'!$D$129),"FOLHA DE PESSOAL",IF(R594='Tabelas auxiliares'!$A$129,"CUSTEIO",IF(R594='Tabelas auxiliares'!$A$128,"INVESTIMENTO","ERRO - VERIFICAR"))))</f>
        <v/>
      </c>
      <c r="T594" s="26" t="str">
        <f t="shared" si="19"/>
        <v/>
      </c>
      <c r="U594" s="32"/>
      <c r="V594" s="32"/>
      <c r="W594" s="32"/>
      <c r="X594" s="32"/>
    </row>
    <row r="595" spans="18:24" x14ac:dyDescent="0.25">
      <c r="R595" s="15" t="str">
        <f t="shared" si="18"/>
        <v/>
      </c>
      <c r="S595" s="15" t="str">
        <f>IF(M595="","",IF(AND(M595&lt;&gt;'Tabelas auxiliares'!$B$128,M595&lt;&gt;'Tabelas auxiliares'!$B$129,M595&lt;&gt;'Tabelas auxiliares'!$C$128,M595&lt;&gt;'Tabelas auxiliares'!$C$129,M595&lt;&gt;'Tabelas auxiliares'!$D$128,M595&lt;&gt;'Tabelas auxiliares'!$D$129),"FOLHA DE PESSOAL",IF(R595='Tabelas auxiliares'!$A$129,"CUSTEIO",IF(R595='Tabelas auxiliares'!$A$128,"INVESTIMENTO","ERRO - VERIFICAR"))))</f>
        <v/>
      </c>
      <c r="T595" s="26" t="str">
        <f t="shared" si="19"/>
        <v/>
      </c>
      <c r="U595" s="32"/>
      <c r="V595" s="32"/>
      <c r="W595" s="32"/>
      <c r="X595" s="32"/>
    </row>
    <row r="596" spans="18:24" x14ac:dyDescent="0.25">
      <c r="R596" s="15" t="str">
        <f t="shared" si="18"/>
        <v/>
      </c>
      <c r="S596" s="15" t="str">
        <f>IF(M596="","",IF(AND(M596&lt;&gt;'Tabelas auxiliares'!$B$128,M596&lt;&gt;'Tabelas auxiliares'!$B$129,M596&lt;&gt;'Tabelas auxiliares'!$C$128,M596&lt;&gt;'Tabelas auxiliares'!$C$129,M596&lt;&gt;'Tabelas auxiliares'!$D$128,M596&lt;&gt;'Tabelas auxiliares'!$D$129),"FOLHA DE PESSOAL",IF(R596='Tabelas auxiliares'!$A$129,"CUSTEIO",IF(R596='Tabelas auxiliares'!$A$128,"INVESTIMENTO","ERRO - VERIFICAR"))))</f>
        <v/>
      </c>
      <c r="T596" s="26" t="str">
        <f t="shared" si="19"/>
        <v/>
      </c>
      <c r="U596" s="32"/>
      <c r="V596" s="32"/>
      <c r="W596" s="32"/>
      <c r="X596" s="32"/>
    </row>
    <row r="597" spans="18:24" x14ac:dyDescent="0.25">
      <c r="R597" s="15" t="str">
        <f t="shared" si="18"/>
        <v/>
      </c>
      <c r="S597" s="15" t="str">
        <f>IF(M597="","",IF(AND(M597&lt;&gt;'Tabelas auxiliares'!$B$128,M597&lt;&gt;'Tabelas auxiliares'!$B$129,M597&lt;&gt;'Tabelas auxiliares'!$C$128,M597&lt;&gt;'Tabelas auxiliares'!$C$129,M597&lt;&gt;'Tabelas auxiliares'!$D$128,M597&lt;&gt;'Tabelas auxiliares'!$D$129),"FOLHA DE PESSOAL",IF(R597='Tabelas auxiliares'!$A$129,"CUSTEIO",IF(R597='Tabelas auxiliares'!$A$128,"INVESTIMENTO","ERRO - VERIFICAR"))))</f>
        <v/>
      </c>
      <c r="T597" s="26" t="str">
        <f t="shared" si="19"/>
        <v/>
      </c>
      <c r="U597" s="32"/>
      <c r="V597" s="32"/>
      <c r="W597" s="32"/>
      <c r="X597" s="32"/>
    </row>
    <row r="598" spans="18:24" x14ac:dyDescent="0.25">
      <c r="R598" s="15" t="str">
        <f t="shared" si="18"/>
        <v/>
      </c>
      <c r="S598" s="15" t="str">
        <f>IF(M598="","",IF(AND(M598&lt;&gt;'Tabelas auxiliares'!$B$128,M598&lt;&gt;'Tabelas auxiliares'!$B$129,M598&lt;&gt;'Tabelas auxiliares'!$C$128,M598&lt;&gt;'Tabelas auxiliares'!$C$129,M598&lt;&gt;'Tabelas auxiliares'!$D$128,M598&lt;&gt;'Tabelas auxiliares'!$D$129),"FOLHA DE PESSOAL",IF(R598='Tabelas auxiliares'!$A$129,"CUSTEIO",IF(R598='Tabelas auxiliares'!$A$128,"INVESTIMENTO","ERRO - VERIFICAR"))))</f>
        <v/>
      </c>
      <c r="T598" s="26" t="str">
        <f t="shared" si="19"/>
        <v/>
      </c>
      <c r="U598" s="32"/>
      <c r="V598" s="32"/>
      <c r="W598" s="32"/>
      <c r="X598" s="32"/>
    </row>
    <row r="599" spans="18:24" x14ac:dyDescent="0.25">
      <c r="R599" s="15" t="str">
        <f t="shared" si="18"/>
        <v/>
      </c>
      <c r="S599" s="15" t="str">
        <f>IF(M599="","",IF(AND(M599&lt;&gt;'Tabelas auxiliares'!$B$128,M599&lt;&gt;'Tabelas auxiliares'!$B$129,M599&lt;&gt;'Tabelas auxiliares'!$C$128,M599&lt;&gt;'Tabelas auxiliares'!$C$129,M599&lt;&gt;'Tabelas auxiliares'!$D$128,M599&lt;&gt;'Tabelas auxiliares'!$D$129),"FOLHA DE PESSOAL",IF(R599='Tabelas auxiliares'!$A$129,"CUSTEIO",IF(R599='Tabelas auxiliares'!$A$128,"INVESTIMENTO","ERRO - VERIFICAR"))))</f>
        <v/>
      </c>
      <c r="T599" s="26" t="str">
        <f t="shared" si="19"/>
        <v/>
      </c>
      <c r="U599" s="32"/>
      <c r="V599" s="32"/>
      <c r="W599" s="32"/>
      <c r="X599" s="32"/>
    </row>
    <row r="600" spans="18:24" x14ac:dyDescent="0.25">
      <c r="R600" s="15" t="str">
        <f t="shared" si="18"/>
        <v/>
      </c>
      <c r="S600" s="15" t="str">
        <f>IF(M600="","",IF(AND(M600&lt;&gt;'Tabelas auxiliares'!$B$128,M600&lt;&gt;'Tabelas auxiliares'!$B$129,M600&lt;&gt;'Tabelas auxiliares'!$C$128,M600&lt;&gt;'Tabelas auxiliares'!$C$129,M600&lt;&gt;'Tabelas auxiliares'!$D$128,M600&lt;&gt;'Tabelas auxiliares'!$D$129),"FOLHA DE PESSOAL",IF(R600='Tabelas auxiliares'!$A$129,"CUSTEIO",IF(R600='Tabelas auxiliares'!$A$128,"INVESTIMENTO","ERRO - VERIFICAR"))))</f>
        <v/>
      </c>
      <c r="T600" s="26" t="str">
        <f t="shared" si="19"/>
        <v/>
      </c>
      <c r="U600" s="32"/>
      <c r="V600" s="32"/>
      <c r="W600" s="32"/>
      <c r="X600" s="32"/>
    </row>
    <row r="601" spans="18:24" x14ac:dyDescent="0.25">
      <c r="R601" s="15" t="str">
        <f t="shared" si="18"/>
        <v/>
      </c>
      <c r="S601" s="15" t="str">
        <f>IF(M601="","",IF(AND(M601&lt;&gt;'Tabelas auxiliares'!$B$128,M601&lt;&gt;'Tabelas auxiliares'!$B$129,M601&lt;&gt;'Tabelas auxiliares'!$C$128,M601&lt;&gt;'Tabelas auxiliares'!$C$129,M601&lt;&gt;'Tabelas auxiliares'!$D$128,M601&lt;&gt;'Tabelas auxiliares'!$D$129),"FOLHA DE PESSOAL",IF(R601='Tabelas auxiliares'!$A$129,"CUSTEIO",IF(R601='Tabelas auxiliares'!$A$128,"INVESTIMENTO","ERRO - VERIFICAR"))))</f>
        <v/>
      </c>
      <c r="T601" s="26" t="str">
        <f t="shared" si="19"/>
        <v/>
      </c>
      <c r="U601" s="32"/>
      <c r="V601" s="32"/>
      <c r="W601" s="32"/>
      <c r="X601" s="32"/>
    </row>
    <row r="602" spans="18:24" x14ac:dyDescent="0.25">
      <c r="R602" s="15" t="str">
        <f t="shared" si="18"/>
        <v/>
      </c>
      <c r="S602" s="15" t="str">
        <f>IF(M602="","",IF(AND(M602&lt;&gt;'Tabelas auxiliares'!$B$128,M602&lt;&gt;'Tabelas auxiliares'!$B$129,M602&lt;&gt;'Tabelas auxiliares'!$C$128,M602&lt;&gt;'Tabelas auxiliares'!$C$129,M602&lt;&gt;'Tabelas auxiliares'!$D$128,M602&lt;&gt;'Tabelas auxiliares'!$D$129),"FOLHA DE PESSOAL",IF(R602='Tabelas auxiliares'!$A$129,"CUSTEIO",IF(R602='Tabelas auxiliares'!$A$128,"INVESTIMENTO","ERRO - VERIFICAR"))))</f>
        <v/>
      </c>
      <c r="T602" s="26" t="str">
        <f t="shared" si="19"/>
        <v/>
      </c>
      <c r="U602" s="32"/>
      <c r="V602" s="32"/>
      <c r="W602" s="32"/>
      <c r="X602" s="32"/>
    </row>
    <row r="603" spans="18:24" x14ac:dyDescent="0.25">
      <c r="R603" s="15" t="str">
        <f t="shared" si="18"/>
        <v/>
      </c>
      <c r="S603" s="15" t="str">
        <f>IF(M603="","",IF(AND(M603&lt;&gt;'Tabelas auxiliares'!$B$128,M603&lt;&gt;'Tabelas auxiliares'!$B$129,M603&lt;&gt;'Tabelas auxiliares'!$C$128,M603&lt;&gt;'Tabelas auxiliares'!$C$129,M603&lt;&gt;'Tabelas auxiliares'!$D$128,M603&lt;&gt;'Tabelas auxiliares'!$D$129),"FOLHA DE PESSOAL",IF(R603='Tabelas auxiliares'!$A$129,"CUSTEIO",IF(R603='Tabelas auxiliares'!$A$128,"INVESTIMENTO","ERRO - VERIFICAR"))))</f>
        <v/>
      </c>
      <c r="T603" s="26" t="str">
        <f t="shared" si="19"/>
        <v/>
      </c>
      <c r="U603" s="32"/>
      <c r="V603" s="32"/>
      <c r="W603" s="32"/>
      <c r="X603" s="32"/>
    </row>
    <row r="604" spans="18:24" x14ac:dyDescent="0.25">
      <c r="R604" s="15" t="str">
        <f t="shared" si="18"/>
        <v/>
      </c>
      <c r="S604" s="15" t="str">
        <f>IF(M604="","",IF(AND(M604&lt;&gt;'Tabelas auxiliares'!$B$128,M604&lt;&gt;'Tabelas auxiliares'!$B$129,M604&lt;&gt;'Tabelas auxiliares'!$C$128,M604&lt;&gt;'Tabelas auxiliares'!$C$129,M604&lt;&gt;'Tabelas auxiliares'!$D$128,M604&lt;&gt;'Tabelas auxiliares'!$D$129),"FOLHA DE PESSOAL",IF(R604='Tabelas auxiliares'!$A$129,"CUSTEIO",IF(R604='Tabelas auxiliares'!$A$128,"INVESTIMENTO","ERRO - VERIFICAR"))))</f>
        <v/>
      </c>
      <c r="T604" s="26" t="str">
        <f t="shared" si="19"/>
        <v/>
      </c>
      <c r="U604" s="32"/>
      <c r="V604" s="32"/>
      <c r="W604" s="32"/>
      <c r="X604" s="32"/>
    </row>
    <row r="605" spans="18:24" x14ac:dyDescent="0.25">
      <c r="R605" s="15" t="str">
        <f t="shared" si="18"/>
        <v/>
      </c>
      <c r="S605" s="15" t="str">
        <f>IF(M605="","",IF(AND(M605&lt;&gt;'Tabelas auxiliares'!$B$128,M605&lt;&gt;'Tabelas auxiliares'!$B$129,M605&lt;&gt;'Tabelas auxiliares'!$C$128,M605&lt;&gt;'Tabelas auxiliares'!$C$129,M605&lt;&gt;'Tabelas auxiliares'!$D$128,M605&lt;&gt;'Tabelas auxiliares'!$D$129),"FOLHA DE PESSOAL",IF(R605='Tabelas auxiliares'!$A$129,"CUSTEIO",IF(R605='Tabelas auxiliares'!$A$128,"INVESTIMENTO","ERRO - VERIFICAR"))))</f>
        <v/>
      </c>
      <c r="T605" s="26" t="str">
        <f t="shared" si="19"/>
        <v/>
      </c>
      <c r="U605" s="32"/>
      <c r="V605" s="32"/>
      <c r="W605" s="32"/>
      <c r="X605" s="32"/>
    </row>
    <row r="606" spans="18:24" x14ac:dyDescent="0.25">
      <c r="R606" s="15" t="str">
        <f t="shared" si="18"/>
        <v/>
      </c>
      <c r="S606" s="15" t="str">
        <f>IF(M606="","",IF(AND(M606&lt;&gt;'Tabelas auxiliares'!$B$128,M606&lt;&gt;'Tabelas auxiliares'!$B$129,M606&lt;&gt;'Tabelas auxiliares'!$C$128,M606&lt;&gt;'Tabelas auxiliares'!$C$129,M606&lt;&gt;'Tabelas auxiliares'!$D$128,M606&lt;&gt;'Tabelas auxiliares'!$D$129),"FOLHA DE PESSOAL",IF(R606='Tabelas auxiliares'!$A$129,"CUSTEIO",IF(R606='Tabelas auxiliares'!$A$128,"INVESTIMENTO","ERRO - VERIFICAR"))))</f>
        <v/>
      </c>
      <c r="T606" s="26" t="str">
        <f t="shared" si="19"/>
        <v/>
      </c>
      <c r="U606" s="32"/>
      <c r="V606" s="32"/>
      <c r="W606" s="32"/>
      <c r="X606" s="32"/>
    </row>
    <row r="607" spans="18:24" x14ac:dyDescent="0.25">
      <c r="R607" s="15" t="str">
        <f t="shared" si="18"/>
        <v/>
      </c>
      <c r="S607" s="15" t="str">
        <f>IF(M607="","",IF(AND(M607&lt;&gt;'Tabelas auxiliares'!$B$128,M607&lt;&gt;'Tabelas auxiliares'!$B$129,M607&lt;&gt;'Tabelas auxiliares'!$C$128,M607&lt;&gt;'Tabelas auxiliares'!$C$129,M607&lt;&gt;'Tabelas auxiliares'!$D$128,M607&lt;&gt;'Tabelas auxiliares'!$D$129),"FOLHA DE PESSOAL",IF(R607='Tabelas auxiliares'!$A$129,"CUSTEIO",IF(R607='Tabelas auxiliares'!$A$128,"INVESTIMENTO","ERRO - VERIFICAR"))))</f>
        <v/>
      </c>
      <c r="T607" s="26" t="str">
        <f t="shared" si="19"/>
        <v/>
      </c>
      <c r="U607" s="32"/>
      <c r="V607" s="32"/>
      <c r="W607" s="32"/>
      <c r="X607" s="32"/>
    </row>
    <row r="608" spans="18:24" x14ac:dyDescent="0.25">
      <c r="R608" s="15" t="str">
        <f t="shared" si="18"/>
        <v/>
      </c>
      <c r="S608" s="15" t="str">
        <f>IF(M608="","",IF(AND(M608&lt;&gt;'Tabelas auxiliares'!$B$128,M608&lt;&gt;'Tabelas auxiliares'!$B$129,M608&lt;&gt;'Tabelas auxiliares'!$C$128,M608&lt;&gt;'Tabelas auxiliares'!$C$129,M608&lt;&gt;'Tabelas auxiliares'!$D$128,M608&lt;&gt;'Tabelas auxiliares'!$D$129),"FOLHA DE PESSOAL",IF(R608='Tabelas auxiliares'!$A$129,"CUSTEIO",IF(R608='Tabelas auxiliares'!$A$128,"INVESTIMENTO","ERRO - VERIFICAR"))))</f>
        <v/>
      </c>
      <c r="T608" s="26" t="str">
        <f t="shared" si="19"/>
        <v/>
      </c>
      <c r="U608" s="32"/>
      <c r="V608" s="32"/>
      <c r="W608" s="32"/>
      <c r="X608" s="32"/>
    </row>
    <row r="609" spans="18:24" x14ac:dyDescent="0.25">
      <c r="R609" s="15" t="str">
        <f t="shared" si="18"/>
        <v/>
      </c>
      <c r="S609" s="15" t="str">
        <f>IF(M609="","",IF(AND(M609&lt;&gt;'Tabelas auxiliares'!$B$128,M609&lt;&gt;'Tabelas auxiliares'!$B$129,M609&lt;&gt;'Tabelas auxiliares'!$C$128,M609&lt;&gt;'Tabelas auxiliares'!$C$129,M609&lt;&gt;'Tabelas auxiliares'!$D$128,M609&lt;&gt;'Tabelas auxiliares'!$D$129),"FOLHA DE PESSOAL",IF(R609='Tabelas auxiliares'!$A$129,"CUSTEIO",IF(R609='Tabelas auxiliares'!$A$128,"INVESTIMENTO","ERRO - VERIFICAR"))))</f>
        <v/>
      </c>
      <c r="T609" s="26" t="str">
        <f t="shared" si="19"/>
        <v/>
      </c>
      <c r="U609" s="32"/>
      <c r="V609" s="32"/>
      <c r="W609" s="32"/>
      <c r="X609" s="32"/>
    </row>
    <row r="610" spans="18:24" x14ac:dyDescent="0.25">
      <c r="R610" s="15" t="str">
        <f t="shared" si="18"/>
        <v/>
      </c>
      <c r="S610" s="15" t="str">
        <f>IF(M610="","",IF(AND(M610&lt;&gt;'Tabelas auxiliares'!$B$128,M610&lt;&gt;'Tabelas auxiliares'!$B$129,M610&lt;&gt;'Tabelas auxiliares'!$C$128,M610&lt;&gt;'Tabelas auxiliares'!$C$129,M610&lt;&gt;'Tabelas auxiliares'!$D$128,M610&lt;&gt;'Tabelas auxiliares'!$D$129),"FOLHA DE PESSOAL",IF(R610='Tabelas auxiliares'!$A$129,"CUSTEIO",IF(R610='Tabelas auxiliares'!$A$128,"INVESTIMENTO","ERRO - VERIFICAR"))))</f>
        <v/>
      </c>
      <c r="T610" s="26" t="str">
        <f t="shared" si="19"/>
        <v/>
      </c>
      <c r="U610" s="32"/>
      <c r="V610" s="32"/>
      <c r="W610" s="32"/>
      <c r="X610" s="32"/>
    </row>
    <row r="611" spans="18:24" x14ac:dyDescent="0.25">
      <c r="R611" s="15" t="str">
        <f t="shared" si="18"/>
        <v/>
      </c>
      <c r="S611" s="15" t="str">
        <f>IF(M611="","",IF(AND(M611&lt;&gt;'Tabelas auxiliares'!$B$128,M611&lt;&gt;'Tabelas auxiliares'!$B$129,M611&lt;&gt;'Tabelas auxiliares'!$C$128,M611&lt;&gt;'Tabelas auxiliares'!$C$129,M611&lt;&gt;'Tabelas auxiliares'!$D$128,M611&lt;&gt;'Tabelas auxiliares'!$D$129),"FOLHA DE PESSOAL",IF(R611='Tabelas auxiliares'!$A$129,"CUSTEIO",IF(R611='Tabelas auxiliares'!$A$128,"INVESTIMENTO","ERRO - VERIFICAR"))))</f>
        <v/>
      </c>
      <c r="T611" s="26" t="str">
        <f t="shared" si="19"/>
        <v/>
      </c>
      <c r="U611" s="32"/>
      <c r="V611" s="32"/>
      <c r="W611" s="32"/>
      <c r="X611" s="32"/>
    </row>
    <row r="612" spans="18:24" x14ac:dyDescent="0.25">
      <c r="R612" s="15" t="str">
        <f t="shared" si="18"/>
        <v/>
      </c>
      <c r="S612" s="15" t="str">
        <f>IF(M612="","",IF(AND(M612&lt;&gt;'Tabelas auxiliares'!$B$128,M612&lt;&gt;'Tabelas auxiliares'!$B$129,M612&lt;&gt;'Tabelas auxiliares'!$C$128,M612&lt;&gt;'Tabelas auxiliares'!$C$129,M612&lt;&gt;'Tabelas auxiliares'!$D$128,M612&lt;&gt;'Tabelas auxiliares'!$D$129),"FOLHA DE PESSOAL",IF(R612='Tabelas auxiliares'!$A$129,"CUSTEIO",IF(R612='Tabelas auxiliares'!$A$128,"INVESTIMENTO","ERRO - VERIFICAR"))))</f>
        <v/>
      </c>
      <c r="T612" s="26" t="str">
        <f t="shared" si="19"/>
        <v/>
      </c>
      <c r="U612" s="32"/>
      <c r="V612" s="32"/>
      <c r="W612" s="32"/>
      <c r="X612" s="32"/>
    </row>
    <row r="613" spans="18:24" x14ac:dyDescent="0.25">
      <c r="R613" s="15" t="str">
        <f t="shared" si="18"/>
        <v/>
      </c>
      <c r="S613" s="15" t="str">
        <f>IF(M613="","",IF(AND(M613&lt;&gt;'Tabelas auxiliares'!$B$128,M613&lt;&gt;'Tabelas auxiliares'!$B$129,M613&lt;&gt;'Tabelas auxiliares'!$C$128,M613&lt;&gt;'Tabelas auxiliares'!$C$129,M613&lt;&gt;'Tabelas auxiliares'!$D$128,M613&lt;&gt;'Tabelas auxiliares'!$D$129),"FOLHA DE PESSOAL",IF(R613='Tabelas auxiliares'!$A$129,"CUSTEIO",IF(R613='Tabelas auxiliares'!$A$128,"INVESTIMENTO","ERRO - VERIFICAR"))))</f>
        <v/>
      </c>
      <c r="T613" s="26" t="str">
        <f t="shared" si="19"/>
        <v/>
      </c>
      <c r="U613" s="32"/>
      <c r="V613" s="32"/>
      <c r="W613" s="32"/>
      <c r="X613" s="32"/>
    </row>
    <row r="614" spans="18:24" x14ac:dyDescent="0.25">
      <c r="R614" s="15" t="str">
        <f t="shared" si="18"/>
        <v/>
      </c>
      <c r="S614" s="15" t="str">
        <f>IF(M614="","",IF(AND(M614&lt;&gt;'Tabelas auxiliares'!$B$128,M614&lt;&gt;'Tabelas auxiliares'!$B$129,M614&lt;&gt;'Tabelas auxiliares'!$C$128,M614&lt;&gt;'Tabelas auxiliares'!$C$129,M614&lt;&gt;'Tabelas auxiliares'!$D$128,M614&lt;&gt;'Tabelas auxiliares'!$D$129),"FOLHA DE PESSOAL",IF(R614='Tabelas auxiliares'!$A$129,"CUSTEIO",IF(R614='Tabelas auxiliares'!$A$128,"INVESTIMENTO","ERRO - VERIFICAR"))))</f>
        <v/>
      </c>
      <c r="T614" s="26" t="str">
        <f t="shared" si="19"/>
        <v/>
      </c>
      <c r="U614" s="32"/>
      <c r="V614" s="32"/>
      <c r="W614" s="32"/>
      <c r="X614" s="32"/>
    </row>
    <row r="615" spans="18:24" x14ac:dyDescent="0.25">
      <c r="R615" s="15" t="str">
        <f t="shared" si="18"/>
        <v/>
      </c>
      <c r="S615" s="15" t="str">
        <f>IF(M615="","",IF(AND(M615&lt;&gt;'Tabelas auxiliares'!$B$128,M615&lt;&gt;'Tabelas auxiliares'!$B$129,M615&lt;&gt;'Tabelas auxiliares'!$C$128,M615&lt;&gt;'Tabelas auxiliares'!$C$129,M615&lt;&gt;'Tabelas auxiliares'!$D$128,M615&lt;&gt;'Tabelas auxiliares'!$D$129),"FOLHA DE PESSOAL",IF(R615='Tabelas auxiliares'!$A$129,"CUSTEIO",IF(R615='Tabelas auxiliares'!$A$128,"INVESTIMENTO","ERRO - VERIFICAR"))))</f>
        <v/>
      </c>
      <c r="T615" s="26" t="str">
        <f t="shared" si="19"/>
        <v/>
      </c>
      <c r="U615" s="32"/>
      <c r="V615" s="32"/>
      <c r="W615" s="32"/>
      <c r="X615" s="32"/>
    </row>
    <row r="616" spans="18:24" x14ac:dyDescent="0.25">
      <c r="R616" s="15" t="str">
        <f t="shared" si="18"/>
        <v/>
      </c>
      <c r="S616" s="15" t="str">
        <f>IF(M616="","",IF(AND(M616&lt;&gt;'Tabelas auxiliares'!$B$128,M616&lt;&gt;'Tabelas auxiliares'!$B$129,M616&lt;&gt;'Tabelas auxiliares'!$C$128,M616&lt;&gt;'Tabelas auxiliares'!$C$129,M616&lt;&gt;'Tabelas auxiliares'!$D$128,M616&lt;&gt;'Tabelas auxiliares'!$D$129),"FOLHA DE PESSOAL",IF(R616='Tabelas auxiliares'!$A$129,"CUSTEIO",IF(R616='Tabelas auxiliares'!$A$128,"INVESTIMENTO","ERRO - VERIFICAR"))))</f>
        <v/>
      </c>
      <c r="T616" s="26" t="str">
        <f t="shared" si="19"/>
        <v/>
      </c>
      <c r="U616" s="32"/>
      <c r="V616" s="32"/>
      <c r="W616" s="32"/>
      <c r="X616" s="32"/>
    </row>
    <row r="617" spans="18:24" x14ac:dyDescent="0.25">
      <c r="R617" s="15" t="str">
        <f t="shared" si="18"/>
        <v/>
      </c>
      <c r="S617" s="15" t="str">
        <f>IF(M617="","",IF(AND(M617&lt;&gt;'Tabelas auxiliares'!$B$128,M617&lt;&gt;'Tabelas auxiliares'!$B$129,M617&lt;&gt;'Tabelas auxiliares'!$C$128,M617&lt;&gt;'Tabelas auxiliares'!$C$129,M617&lt;&gt;'Tabelas auxiliares'!$D$128,M617&lt;&gt;'Tabelas auxiliares'!$D$129),"FOLHA DE PESSOAL",IF(R617='Tabelas auxiliares'!$A$129,"CUSTEIO",IF(R617='Tabelas auxiliares'!$A$128,"INVESTIMENTO","ERRO - VERIFICAR"))))</f>
        <v/>
      </c>
      <c r="T617" s="26" t="str">
        <f t="shared" si="19"/>
        <v/>
      </c>
      <c r="U617" s="32"/>
      <c r="V617" s="32"/>
      <c r="W617" s="32"/>
      <c r="X617" s="32"/>
    </row>
    <row r="618" spans="18:24" x14ac:dyDescent="0.25">
      <c r="R618" s="15" t="str">
        <f t="shared" si="18"/>
        <v/>
      </c>
      <c r="S618" s="15" t="str">
        <f>IF(M618="","",IF(AND(M618&lt;&gt;'Tabelas auxiliares'!$B$128,M618&lt;&gt;'Tabelas auxiliares'!$B$129,M618&lt;&gt;'Tabelas auxiliares'!$C$128,M618&lt;&gt;'Tabelas auxiliares'!$C$129,M618&lt;&gt;'Tabelas auxiliares'!$D$128,M618&lt;&gt;'Tabelas auxiliares'!$D$129),"FOLHA DE PESSOAL",IF(R618='Tabelas auxiliares'!$A$129,"CUSTEIO",IF(R618='Tabelas auxiliares'!$A$128,"INVESTIMENTO","ERRO - VERIFICAR"))))</f>
        <v/>
      </c>
      <c r="T618" s="26" t="str">
        <f t="shared" si="19"/>
        <v/>
      </c>
      <c r="U618" s="32"/>
      <c r="V618" s="32"/>
      <c r="W618" s="32"/>
      <c r="X618" s="32"/>
    </row>
    <row r="619" spans="18:24" x14ac:dyDescent="0.25">
      <c r="R619" s="15" t="str">
        <f t="shared" si="18"/>
        <v/>
      </c>
      <c r="S619" s="15" t="str">
        <f>IF(M619="","",IF(AND(M619&lt;&gt;'Tabelas auxiliares'!$B$128,M619&lt;&gt;'Tabelas auxiliares'!$B$129,M619&lt;&gt;'Tabelas auxiliares'!$C$128,M619&lt;&gt;'Tabelas auxiliares'!$C$129,M619&lt;&gt;'Tabelas auxiliares'!$D$128,M619&lt;&gt;'Tabelas auxiliares'!$D$129),"FOLHA DE PESSOAL",IF(R619='Tabelas auxiliares'!$A$129,"CUSTEIO",IF(R619='Tabelas auxiliares'!$A$128,"INVESTIMENTO","ERRO - VERIFICAR"))))</f>
        <v/>
      </c>
      <c r="T619" s="26" t="str">
        <f t="shared" si="19"/>
        <v/>
      </c>
      <c r="U619" s="32"/>
      <c r="V619" s="32"/>
      <c r="W619" s="32"/>
      <c r="X619" s="32"/>
    </row>
    <row r="620" spans="18:24" x14ac:dyDescent="0.25">
      <c r="R620" s="15" t="str">
        <f t="shared" si="18"/>
        <v/>
      </c>
      <c r="S620" s="15" t="str">
        <f>IF(M620="","",IF(AND(M620&lt;&gt;'Tabelas auxiliares'!$B$128,M620&lt;&gt;'Tabelas auxiliares'!$B$129,M620&lt;&gt;'Tabelas auxiliares'!$C$128,M620&lt;&gt;'Tabelas auxiliares'!$C$129,M620&lt;&gt;'Tabelas auxiliares'!$D$128,M620&lt;&gt;'Tabelas auxiliares'!$D$129),"FOLHA DE PESSOAL",IF(R620='Tabelas auxiliares'!$A$129,"CUSTEIO",IF(R620='Tabelas auxiliares'!$A$128,"INVESTIMENTO","ERRO - VERIFICAR"))))</f>
        <v/>
      </c>
      <c r="T620" s="26" t="str">
        <f t="shared" si="19"/>
        <v/>
      </c>
      <c r="U620" s="32"/>
      <c r="V620" s="32"/>
      <c r="W620" s="32"/>
      <c r="X620" s="32"/>
    </row>
    <row r="621" spans="18:24" x14ac:dyDescent="0.25">
      <c r="R621" s="15" t="str">
        <f t="shared" si="18"/>
        <v/>
      </c>
      <c r="S621" s="15" t="str">
        <f>IF(M621="","",IF(AND(M621&lt;&gt;'Tabelas auxiliares'!$B$128,M621&lt;&gt;'Tabelas auxiliares'!$B$129,M621&lt;&gt;'Tabelas auxiliares'!$C$128,M621&lt;&gt;'Tabelas auxiliares'!$C$129,M621&lt;&gt;'Tabelas auxiliares'!$D$128,M621&lt;&gt;'Tabelas auxiliares'!$D$129),"FOLHA DE PESSOAL",IF(R621='Tabelas auxiliares'!$A$129,"CUSTEIO",IF(R621='Tabelas auxiliares'!$A$128,"INVESTIMENTO","ERRO - VERIFICAR"))))</f>
        <v/>
      </c>
      <c r="T621" s="26" t="str">
        <f t="shared" si="19"/>
        <v/>
      </c>
      <c r="U621" s="32"/>
      <c r="V621" s="32"/>
      <c r="W621" s="32"/>
      <c r="X621" s="32"/>
    </row>
    <row r="622" spans="18:24" x14ac:dyDescent="0.25">
      <c r="R622" s="15" t="str">
        <f t="shared" si="18"/>
        <v/>
      </c>
      <c r="S622" s="15" t="str">
        <f>IF(M622="","",IF(AND(M622&lt;&gt;'Tabelas auxiliares'!$B$128,M622&lt;&gt;'Tabelas auxiliares'!$B$129,M622&lt;&gt;'Tabelas auxiliares'!$C$128,M622&lt;&gt;'Tabelas auxiliares'!$C$129,M622&lt;&gt;'Tabelas auxiliares'!$D$128,M622&lt;&gt;'Tabelas auxiliares'!$D$129),"FOLHA DE PESSOAL",IF(R622='Tabelas auxiliares'!$A$129,"CUSTEIO",IF(R622='Tabelas auxiliares'!$A$128,"INVESTIMENTO","ERRO - VERIFICAR"))))</f>
        <v/>
      </c>
      <c r="T622" s="26" t="str">
        <f t="shared" si="19"/>
        <v/>
      </c>
      <c r="U622" s="32"/>
      <c r="V622" s="32"/>
      <c r="W622" s="32"/>
      <c r="X622" s="32"/>
    </row>
    <row r="623" spans="18:24" x14ac:dyDescent="0.25">
      <c r="R623" s="15" t="str">
        <f t="shared" si="18"/>
        <v/>
      </c>
      <c r="S623" s="15" t="str">
        <f>IF(M623="","",IF(AND(M623&lt;&gt;'Tabelas auxiliares'!$B$128,M623&lt;&gt;'Tabelas auxiliares'!$B$129,M623&lt;&gt;'Tabelas auxiliares'!$C$128,M623&lt;&gt;'Tabelas auxiliares'!$C$129,M623&lt;&gt;'Tabelas auxiliares'!$D$128,M623&lt;&gt;'Tabelas auxiliares'!$D$129),"FOLHA DE PESSOAL",IF(R623='Tabelas auxiliares'!$A$129,"CUSTEIO",IF(R623='Tabelas auxiliares'!$A$128,"INVESTIMENTO","ERRO - VERIFICAR"))))</f>
        <v/>
      </c>
      <c r="T623" s="26" t="str">
        <f t="shared" si="19"/>
        <v/>
      </c>
      <c r="U623" s="32"/>
      <c r="V623" s="32"/>
      <c r="W623" s="32"/>
      <c r="X623" s="32"/>
    </row>
    <row r="624" spans="18:24" x14ac:dyDescent="0.25">
      <c r="R624" s="15" t="str">
        <f t="shared" si="18"/>
        <v/>
      </c>
      <c r="S624" s="15" t="str">
        <f>IF(M624="","",IF(AND(M624&lt;&gt;'Tabelas auxiliares'!$B$128,M624&lt;&gt;'Tabelas auxiliares'!$B$129,M624&lt;&gt;'Tabelas auxiliares'!$C$128,M624&lt;&gt;'Tabelas auxiliares'!$C$129,M624&lt;&gt;'Tabelas auxiliares'!$D$128,M624&lt;&gt;'Tabelas auxiliares'!$D$129),"FOLHA DE PESSOAL",IF(R624='Tabelas auxiliares'!$A$129,"CUSTEIO",IF(R624='Tabelas auxiliares'!$A$128,"INVESTIMENTO","ERRO - VERIFICAR"))))</f>
        <v/>
      </c>
      <c r="T624" s="26" t="str">
        <f t="shared" si="19"/>
        <v/>
      </c>
      <c r="U624" s="32"/>
      <c r="V624" s="32"/>
      <c r="W624" s="32"/>
      <c r="X624" s="32"/>
    </row>
    <row r="625" spans="18:24" x14ac:dyDescent="0.25">
      <c r="R625" s="15" t="str">
        <f t="shared" si="18"/>
        <v/>
      </c>
      <c r="S625" s="15" t="str">
        <f>IF(M625="","",IF(AND(M625&lt;&gt;'Tabelas auxiliares'!$B$128,M625&lt;&gt;'Tabelas auxiliares'!$B$129,M625&lt;&gt;'Tabelas auxiliares'!$C$128,M625&lt;&gt;'Tabelas auxiliares'!$C$129,M625&lt;&gt;'Tabelas auxiliares'!$D$128,M625&lt;&gt;'Tabelas auxiliares'!$D$129),"FOLHA DE PESSOAL",IF(R625='Tabelas auxiliares'!$A$129,"CUSTEIO",IF(R625='Tabelas auxiliares'!$A$128,"INVESTIMENTO","ERRO - VERIFICAR"))))</f>
        <v/>
      </c>
      <c r="T625" s="26" t="str">
        <f t="shared" si="19"/>
        <v/>
      </c>
      <c r="U625" s="32"/>
      <c r="V625" s="32"/>
      <c r="W625" s="32"/>
      <c r="X625" s="32"/>
    </row>
    <row r="626" spans="18:24" x14ac:dyDescent="0.25">
      <c r="R626" s="15" t="str">
        <f t="shared" si="18"/>
        <v/>
      </c>
      <c r="S626" s="15" t="str">
        <f>IF(M626="","",IF(AND(M626&lt;&gt;'Tabelas auxiliares'!$B$128,M626&lt;&gt;'Tabelas auxiliares'!$B$129,M626&lt;&gt;'Tabelas auxiliares'!$C$128,M626&lt;&gt;'Tabelas auxiliares'!$C$129,M626&lt;&gt;'Tabelas auxiliares'!$D$128,M626&lt;&gt;'Tabelas auxiliares'!$D$129),"FOLHA DE PESSOAL",IF(R626='Tabelas auxiliares'!$A$129,"CUSTEIO",IF(R626='Tabelas auxiliares'!$A$128,"INVESTIMENTO","ERRO - VERIFICAR"))))</f>
        <v/>
      </c>
      <c r="T626" s="26" t="str">
        <f t="shared" si="19"/>
        <v/>
      </c>
      <c r="U626" s="32"/>
      <c r="V626" s="32"/>
      <c r="W626" s="32"/>
      <c r="X626" s="32"/>
    </row>
    <row r="627" spans="18:24" x14ac:dyDescent="0.25">
      <c r="R627" s="15" t="str">
        <f t="shared" si="18"/>
        <v/>
      </c>
      <c r="S627" s="15" t="str">
        <f>IF(M627="","",IF(AND(M627&lt;&gt;'Tabelas auxiliares'!$B$128,M627&lt;&gt;'Tabelas auxiliares'!$B$129,M627&lt;&gt;'Tabelas auxiliares'!$C$128,M627&lt;&gt;'Tabelas auxiliares'!$C$129,M627&lt;&gt;'Tabelas auxiliares'!$D$128,M627&lt;&gt;'Tabelas auxiliares'!$D$129),"FOLHA DE PESSOAL",IF(R627='Tabelas auxiliares'!$A$129,"CUSTEIO",IF(R627='Tabelas auxiliares'!$A$128,"INVESTIMENTO","ERRO - VERIFICAR"))))</f>
        <v/>
      </c>
      <c r="T627" s="26" t="str">
        <f t="shared" si="19"/>
        <v/>
      </c>
      <c r="U627" s="32"/>
      <c r="V627" s="32"/>
      <c r="W627" s="32"/>
      <c r="X627" s="32"/>
    </row>
    <row r="628" spans="18:24" x14ac:dyDescent="0.25">
      <c r="R628" s="15" t="str">
        <f t="shared" si="18"/>
        <v/>
      </c>
      <c r="S628" s="15" t="str">
        <f>IF(M628="","",IF(AND(M628&lt;&gt;'Tabelas auxiliares'!$B$128,M628&lt;&gt;'Tabelas auxiliares'!$B$129,M628&lt;&gt;'Tabelas auxiliares'!$C$128,M628&lt;&gt;'Tabelas auxiliares'!$C$129,M628&lt;&gt;'Tabelas auxiliares'!$D$128,M628&lt;&gt;'Tabelas auxiliares'!$D$129),"FOLHA DE PESSOAL",IF(R628='Tabelas auxiliares'!$A$129,"CUSTEIO",IF(R628='Tabelas auxiliares'!$A$128,"INVESTIMENTO","ERRO - VERIFICAR"))))</f>
        <v/>
      </c>
      <c r="T628" s="26" t="str">
        <f t="shared" si="19"/>
        <v/>
      </c>
      <c r="U628" s="32"/>
      <c r="V628" s="32"/>
      <c r="W628" s="32"/>
      <c r="X628" s="32"/>
    </row>
    <row r="629" spans="18:24" x14ac:dyDescent="0.25">
      <c r="R629" s="15" t="str">
        <f t="shared" si="18"/>
        <v/>
      </c>
      <c r="S629" s="15" t="str">
        <f>IF(M629="","",IF(AND(M629&lt;&gt;'Tabelas auxiliares'!$B$128,M629&lt;&gt;'Tabelas auxiliares'!$B$129,M629&lt;&gt;'Tabelas auxiliares'!$C$128,M629&lt;&gt;'Tabelas auxiliares'!$C$129,M629&lt;&gt;'Tabelas auxiliares'!$D$128,M629&lt;&gt;'Tabelas auxiliares'!$D$129),"FOLHA DE PESSOAL",IF(R629='Tabelas auxiliares'!$A$129,"CUSTEIO",IF(R629='Tabelas auxiliares'!$A$128,"INVESTIMENTO","ERRO - VERIFICAR"))))</f>
        <v/>
      </c>
      <c r="T629" s="26" t="str">
        <f t="shared" si="19"/>
        <v/>
      </c>
      <c r="U629" s="32"/>
      <c r="V629" s="32"/>
      <c r="W629" s="32"/>
      <c r="X629" s="32"/>
    </row>
    <row r="630" spans="18:24" x14ac:dyDescent="0.25">
      <c r="R630" s="15" t="str">
        <f t="shared" si="18"/>
        <v/>
      </c>
      <c r="S630" s="15" t="str">
        <f>IF(M630="","",IF(AND(M630&lt;&gt;'Tabelas auxiliares'!$B$128,M630&lt;&gt;'Tabelas auxiliares'!$B$129,M630&lt;&gt;'Tabelas auxiliares'!$C$128,M630&lt;&gt;'Tabelas auxiliares'!$C$129,M630&lt;&gt;'Tabelas auxiliares'!$D$128,M630&lt;&gt;'Tabelas auxiliares'!$D$129),"FOLHA DE PESSOAL",IF(R630='Tabelas auxiliares'!$A$129,"CUSTEIO",IF(R630='Tabelas auxiliares'!$A$128,"INVESTIMENTO","ERRO - VERIFICAR"))))</f>
        <v/>
      </c>
      <c r="T630" s="26" t="str">
        <f t="shared" si="19"/>
        <v/>
      </c>
      <c r="U630" s="32"/>
      <c r="V630" s="32"/>
      <c r="W630" s="32"/>
      <c r="X630" s="32"/>
    </row>
    <row r="631" spans="18:24" x14ac:dyDescent="0.25">
      <c r="R631" s="15" t="str">
        <f t="shared" si="18"/>
        <v/>
      </c>
      <c r="S631" s="15" t="str">
        <f>IF(M631="","",IF(AND(M631&lt;&gt;'Tabelas auxiliares'!$B$128,M631&lt;&gt;'Tabelas auxiliares'!$B$129,M631&lt;&gt;'Tabelas auxiliares'!$C$128,M631&lt;&gt;'Tabelas auxiliares'!$C$129,M631&lt;&gt;'Tabelas auxiliares'!$D$128,M631&lt;&gt;'Tabelas auxiliares'!$D$129),"FOLHA DE PESSOAL",IF(R631='Tabelas auxiliares'!$A$129,"CUSTEIO",IF(R631='Tabelas auxiliares'!$A$128,"INVESTIMENTO","ERRO - VERIFICAR"))))</f>
        <v/>
      </c>
      <c r="T631" s="26" t="str">
        <f t="shared" si="19"/>
        <v/>
      </c>
      <c r="U631" s="32"/>
      <c r="V631" s="32"/>
      <c r="W631" s="32"/>
      <c r="X631" s="32"/>
    </row>
    <row r="632" spans="18:24" x14ac:dyDescent="0.25">
      <c r="R632" s="15" t="str">
        <f t="shared" si="18"/>
        <v/>
      </c>
      <c r="S632" s="15" t="str">
        <f>IF(M632="","",IF(AND(M632&lt;&gt;'Tabelas auxiliares'!$B$128,M632&lt;&gt;'Tabelas auxiliares'!$B$129,M632&lt;&gt;'Tabelas auxiliares'!$C$128,M632&lt;&gt;'Tabelas auxiliares'!$C$129,M632&lt;&gt;'Tabelas auxiliares'!$D$128,M632&lt;&gt;'Tabelas auxiliares'!$D$129),"FOLHA DE PESSOAL",IF(R632='Tabelas auxiliares'!$A$129,"CUSTEIO",IF(R632='Tabelas auxiliares'!$A$128,"INVESTIMENTO","ERRO - VERIFICAR"))))</f>
        <v/>
      </c>
      <c r="T632" s="26" t="str">
        <f t="shared" si="19"/>
        <v/>
      </c>
      <c r="U632" s="32"/>
      <c r="V632" s="32"/>
      <c r="W632" s="32"/>
      <c r="X632" s="32"/>
    </row>
    <row r="633" spans="18:24" x14ac:dyDescent="0.25">
      <c r="R633" s="15" t="str">
        <f t="shared" si="18"/>
        <v/>
      </c>
      <c r="S633" s="15" t="str">
        <f>IF(M633="","",IF(AND(M633&lt;&gt;'Tabelas auxiliares'!$B$128,M633&lt;&gt;'Tabelas auxiliares'!$B$129,M633&lt;&gt;'Tabelas auxiliares'!$C$128,M633&lt;&gt;'Tabelas auxiliares'!$C$129,M633&lt;&gt;'Tabelas auxiliares'!$D$128,M633&lt;&gt;'Tabelas auxiliares'!$D$129),"FOLHA DE PESSOAL",IF(R633='Tabelas auxiliares'!$A$129,"CUSTEIO",IF(R633='Tabelas auxiliares'!$A$128,"INVESTIMENTO","ERRO - VERIFICAR"))))</f>
        <v/>
      </c>
      <c r="T633" s="26" t="str">
        <f t="shared" si="19"/>
        <v/>
      </c>
      <c r="U633" s="32"/>
      <c r="V633" s="32"/>
      <c r="W633" s="32"/>
      <c r="X633" s="32"/>
    </row>
    <row r="634" spans="18:24" x14ac:dyDescent="0.25">
      <c r="R634" s="15" t="str">
        <f t="shared" si="18"/>
        <v/>
      </c>
      <c r="S634" s="15" t="str">
        <f>IF(M634="","",IF(AND(M634&lt;&gt;'Tabelas auxiliares'!$B$128,M634&lt;&gt;'Tabelas auxiliares'!$B$129,M634&lt;&gt;'Tabelas auxiliares'!$C$128,M634&lt;&gt;'Tabelas auxiliares'!$C$129,M634&lt;&gt;'Tabelas auxiliares'!$D$128,M634&lt;&gt;'Tabelas auxiliares'!$D$129),"FOLHA DE PESSOAL",IF(R634='Tabelas auxiliares'!$A$129,"CUSTEIO",IF(R634='Tabelas auxiliares'!$A$128,"INVESTIMENTO","ERRO - VERIFICAR"))))</f>
        <v/>
      </c>
      <c r="T634" s="26" t="str">
        <f t="shared" si="19"/>
        <v/>
      </c>
      <c r="U634" s="32"/>
      <c r="V634" s="32"/>
      <c r="W634" s="32"/>
      <c r="X634" s="32"/>
    </row>
    <row r="635" spans="18:24" x14ac:dyDescent="0.25">
      <c r="R635" s="15" t="str">
        <f t="shared" si="18"/>
        <v/>
      </c>
      <c r="S635" s="15" t="str">
        <f>IF(M635="","",IF(AND(M635&lt;&gt;'Tabelas auxiliares'!$B$128,M635&lt;&gt;'Tabelas auxiliares'!$B$129,M635&lt;&gt;'Tabelas auxiliares'!$C$128,M635&lt;&gt;'Tabelas auxiliares'!$C$129,M635&lt;&gt;'Tabelas auxiliares'!$D$128,M635&lt;&gt;'Tabelas auxiliares'!$D$129),"FOLHA DE PESSOAL",IF(R635='Tabelas auxiliares'!$A$129,"CUSTEIO",IF(R635='Tabelas auxiliares'!$A$128,"INVESTIMENTO","ERRO - VERIFICAR"))))</f>
        <v/>
      </c>
      <c r="T635" s="26" t="str">
        <f t="shared" si="19"/>
        <v/>
      </c>
      <c r="U635" s="32"/>
      <c r="V635" s="32"/>
      <c r="W635" s="32"/>
      <c r="X635" s="32"/>
    </row>
    <row r="636" spans="18:24" x14ac:dyDescent="0.25">
      <c r="R636" s="15" t="str">
        <f t="shared" si="18"/>
        <v/>
      </c>
      <c r="S636" s="15" t="str">
        <f>IF(M636="","",IF(AND(M636&lt;&gt;'Tabelas auxiliares'!$B$128,M636&lt;&gt;'Tabelas auxiliares'!$B$129,M636&lt;&gt;'Tabelas auxiliares'!$C$128,M636&lt;&gt;'Tabelas auxiliares'!$C$129,M636&lt;&gt;'Tabelas auxiliares'!$D$128,M636&lt;&gt;'Tabelas auxiliares'!$D$129),"FOLHA DE PESSOAL",IF(R636='Tabelas auxiliares'!$A$129,"CUSTEIO",IF(R636='Tabelas auxiliares'!$A$128,"INVESTIMENTO","ERRO - VERIFICAR"))))</f>
        <v/>
      </c>
      <c r="T636" s="26" t="str">
        <f t="shared" si="19"/>
        <v/>
      </c>
      <c r="U636" s="32"/>
      <c r="V636" s="32"/>
      <c r="W636" s="32"/>
      <c r="X636" s="32"/>
    </row>
    <row r="637" spans="18:24" x14ac:dyDescent="0.25">
      <c r="R637" s="15" t="str">
        <f t="shared" si="18"/>
        <v/>
      </c>
      <c r="S637" s="15" t="str">
        <f>IF(M637="","",IF(AND(M637&lt;&gt;'Tabelas auxiliares'!$B$128,M637&lt;&gt;'Tabelas auxiliares'!$B$129,M637&lt;&gt;'Tabelas auxiliares'!$C$128,M637&lt;&gt;'Tabelas auxiliares'!$C$129,M637&lt;&gt;'Tabelas auxiliares'!$D$128,M637&lt;&gt;'Tabelas auxiliares'!$D$129),"FOLHA DE PESSOAL",IF(R637='Tabelas auxiliares'!$A$129,"CUSTEIO",IF(R637='Tabelas auxiliares'!$A$128,"INVESTIMENTO","ERRO - VERIFICAR"))))</f>
        <v/>
      </c>
      <c r="T637" s="26" t="str">
        <f t="shared" si="19"/>
        <v/>
      </c>
      <c r="U637" s="32"/>
      <c r="V637" s="32"/>
      <c r="W637" s="32"/>
      <c r="X637" s="32"/>
    </row>
    <row r="638" spans="18:24" x14ac:dyDescent="0.25">
      <c r="R638" s="15" t="str">
        <f t="shared" si="18"/>
        <v/>
      </c>
      <c r="S638" s="15" t="str">
        <f>IF(M638="","",IF(AND(M638&lt;&gt;'Tabelas auxiliares'!$B$128,M638&lt;&gt;'Tabelas auxiliares'!$B$129,M638&lt;&gt;'Tabelas auxiliares'!$C$128,M638&lt;&gt;'Tabelas auxiliares'!$C$129,M638&lt;&gt;'Tabelas auxiliares'!$D$128,M638&lt;&gt;'Tabelas auxiliares'!$D$129),"FOLHA DE PESSOAL",IF(R638='Tabelas auxiliares'!$A$129,"CUSTEIO",IF(R638='Tabelas auxiliares'!$A$128,"INVESTIMENTO","ERRO - VERIFICAR"))))</f>
        <v/>
      </c>
      <c r="T638" s="26" t="str">
        <f t="shared" si="19"/>
        <v/>
      </c>
      <c r="U638" s="32"/>
      <c r="V638" s="32"/>
      <c r="W638" s="32"/>
      <c r="X638" s="32"/>
    </row>
    <row r="639" spans="18:24" x14ac:dyDescent="0.25">
      <c r="R639" s="15" t="str">
        <f t="shared" si="18"/>
        <v/>
      </c>
      <c r="S639" s="15" t="str">
        <f>IF(M639="","",IF(AND(M639&lt;&gt;'Tabelas auxiliares'!$B$128,M639&lt;&gt;'Tabelas auxiliares'!$B$129,M639&lt;&gt;'Tabelas auxiliares'!$C$128,M639&lt;&gt;'Tabelas auxiliares'!$C$129,M639&lt;&gt;'Tabelas auxiliares'!$D$128,M639&lt;&gt;'Tabelas auxiliares'!$D$129),"FOLHA DE PESSOAL",IF(R639='Tabelas auxiliares'!$A$129,"CUSTEIO",IF(R639='Tabelas auxiliares'!$A$128,"INVESTIMENTO","ERRO - VERIFICAR"))))</f>
        <v/>
      </c>
      <c r="T639" s="26" t="str">
        <f t="shared" si="19"/>
        <v/>
      </c>
      <c r="U639" s="32"/>
      <c r="V639" s="32"/>
      <c r="W639" s="32"/>
      <c r="X639" s="32"/>
    </row>
    <row r="640" spans="18:24" x14ac:dyDescent="0.25">
      <c r="R640" s="15" t="str">
        <f t="shared" si="18"/>
        <v/>
      </c>
      <c r="S640" s="15" t="str">
        <f>IF(M640="","",IF(AND(M640&lt;&gt;'Tabelas auxiliares'!$B$128,M640&lt;&gt;'Tabelas auxiliares'!$B$129,M640&lt;&gt;'Tabelas auxiliares'!$C$128,M640&lt;&gt;'Tabelas auxiliares'!$C$129,M640&lt;&gt;'Tabelas auxiliares'!$D$128,M640&lt;&gt;'Tabelas auxiliares'!$D$129),"FOLHA DE PESSOAL",IF(R640='Tabelas auxiliares'!$A$129,"CUSTEIO",IF(R640='Tabelas auxiliares'!$A$128,"INVESTIMENTO","ERRO - VERIFICAR"))))</f>
        <v/>
      </c>
      <c r="T640" s="26" t="str">
        <f t="shared" si="19"/>
        <v/>
      </c>
      <c r="U640" s="32"/>
      <c r="V640" s="32"/>
      <c r="W640" s="32"/>
      <c r="X640" s="32"/>
    </row>
    <row r="641" spans="18:24" x14ac:dyDescent="0.25">
      <c r="R641" s="15" t="str">
        <f t="shared" si="18"/>
        <v/>
      </c>
      <c r="S641" s="15" t="str">
        <f>IF(M641="","",IF(AND(M641&lt;&gt;'Tabelas auxiliares'!$B$128,M641&lt;&gt;'Tabelas auxiliares'!$B$129,M641&lt;&gt;'Tabelas auxiliares'!$C$128,M641&lt;&gt;'Tabelas auxiliares'!$C$129,M641&lt;&gt;'Tabelas auxiliares'!$D$128,M641&lt;&gt;'Tabelas auxiliares'!$D$129),"FOLHA DE PESSOAL",IF(R641='Tabelas auxiliares'!$A$129,"CUSTEIO",IF(R641='Tabelas auxiliares'!$A$128,"INVESTIMENTO","ERRO - VERIFICAR"))))</f>
        <v/>
      </c>
      <c r="T641" s="26" t="str">
        <f t="shared" si="19"/>
        <v/>
      </c>
      <c r="U641" s="32"/>
      <c r="V641" s="32"/>
      <c r="W641" s="32"/>
      <c r="X641" s="32"/>
    </row>
    <row r="642" spans="18:24" x14ac:dyDescent="0.25">
      <c r="R642" s="15" t="str">
        <f t="shared" si="18"/>
        <v/>
      </c>
      <c r="S642" s="15" t="str">
        <f>IF(M642="","",IF(AND(M642&lt;&gt;'Tabelas auxiliares'!$B$128,M642&lt;&gt;'Tabelas auxiliares'!$B$129,M642&lt;&gt;'Tabelas auxiliares'!$C$128,M642&lt;&gt;'Tabelas auxiliares'!$C$129,M642&lt;&gt;'Tabelas auxiliares'!$D$128,M642&lt;&gt;'Tabelas auxiliares'!$D$129),"FOLHA DE PESSOAL",IF(R642='Tabelas auxiliares'!$A$129,"CUSTEIO",IF(R642='Tabelas auxiliares'!$A$128,"INVESTIMENTO","ERRO - VERIFICAR"))))</f>
        <v/>
      </c>
      <c r="T642" s="26" t="str">
        <f t="shared" si="19"/>
        <v/>
      </c>
      <c r="U642" s="32"/>
      <c r="V642" s="32"/>
      <c r="W642" s="32"/>
      <c r="X642" s="32"/>
    </row>
    <row r="643" spans="18:24" x14ac:dyDescent="0.25">
      <c r="R643" s="15" t="str">
        <f t="shared" si="18"/>
        <v/>
      </c>
      <c r="S643" s="15" t="str">
        <f>IF(M643="","",IF(AND(M643&lt;&gt;'Tabelas auxiliares'!$B$128,M643&lt;&gt;'Tabelas auxiliares'!$B$129,M643&lt;&gt;'Tabelas auxiliares'!$C$128,M643&lt;&gt;'Tabelas auxiliares'!$C$129,M643&lt;&gt;'Tabelas auxiliares'!$D$128,M643&lt;&gt;'Tabelas auxiliares'!$D$129),"FOLHA DE PESSOAL",IF(R643='Tabelas auxiliares'!$A$129,"CUSTEIO",IF(R643='Tabelas auxiliares'!$A$128,"INVESTIMENTO","ERRO - VERIFICAR"))))</f>
        <v/>
      </c>
      <c r="T643" s="26" t="str">
        <f t="shared" si="19"/>
        <v/>
      </c>
      <c r="U643" s="32"/>
      <c r="V643" s="32"/>
      <c r="W643" s="32"/>
      <c r="X643" s="32"/>
    </row>
    <row r="644" spans="18:24" x14ac:dyDescent="0.25">
      <c r="R644" s="15" t="str">
        <f t="shared" ref="R644:R707" si="20">LEFT(O644,1)</f>
        <v/>
      </c>
      <c r="S644" s="15" t="str">
        <f>IF(M644="","",IF(AND(M644&lt;&gt;'Tabelas auxiliares'!$B$128,M644&lt;&gt;'Tabelas auxiliares'!$B$129,M644&lt;&gt;'Tabelas auxiliares'!$C$128,M644&lt;&gt;'Tabelas auxiliares'!$C$129,M644&lt;&gt;'Tabelas auxiliares'!$D$128,M644&lt;&gt;'Tabelas auxiliares'!$D$129),"FOLHA DE PESSOAL",IF(R644='Tabelas auxiliares'!$A$129,"CUSTEIO",IF(R644='Tabelas auxiliares'!$A$128,"INVESTIMENTO","ERRO - VERIFICAR"))))</f>
        <v/>
      </c>
      <c r="T644" s="26" t="str">
        <f t="shared" ref="T644:T707" si="21">IF(SUM(U644:X644)=0,"",SUM(U644:X644))</f>
        <v/>
      </c>
      <c r="U644" s="32"/>
      <c r="V644" s="32"/>
      <c r="W644" s="32"/>
      <c r="X644" s="32"/>
    </row>
    <row r="645" spans="18:24" x14ac:dyDescent="0.25">
      <c r="R645" s="15" t="str">
        <f t="shared" si="20"/>
        <v/>
      </c>
      <c r="S645" s="15" t="str">
        <f>IF(M645="","",IF(AND(M645&lt;&gt;'Tabelas auxiliares'!$B$128,M645&lt;&gt;'Tabelas auxiliares'!$B$129,M645&lt;&gt;'Tabelas auxiliares'!$C$128,M645&lt;&gt;'Tabelas auxiliares'!$C$129,M645&lt;&gt;'Tabelas auxiliares'!$D$128,M645&lt;&gt;'Tabelas auxiliares'!$D$129),"FOLHA DE PESSOAL",IF(R645='Tabelas auxiliares'!$A$129,"CUSTEIO",IF(R645='Tabelas auxiliares'!$A$128,"INVESTIMENTO","ERRO - VERIFICAR"))))</f>
        <v/>
      </c>
      <c r="T645" s="26" t="str">
        <f t="shared" si="21"/>
        <v/>
      </c>
      <c r="U645" s="32"/>
      <c r="V645" s="32"/>
      <c r="W645" s="32"/>
      <c r="X645" s="32"/>
    </row>
    <row r="646" spans="18:24" x14ac:dyDescent="0.25">
      <c r="R646" s="15" t="str">
        <f t="shared" si="20"/>
        <v/>
      </c>
      <c r="S646" s="15" t="str">
        <f>IF(M646="","",IF(AND(M646&lt;&gt;'Tabelas auxiliares'!$B$128,M646&lt;&gt;'Tabelas auxiliares'!$B$129,M646&lt;&gt;'Tabelas auxiliares'!$C$128,M646&lt;&gt;'Tabelas auxiliares'!$C$129,M646&lt;&gt;'Tabelas auxiliares'!$D$128,M646&lt;&gt;'Tabelas auxiliares'!$D$129),"FOLHA DE PESSOAL",IF(R646='Tabelas auxiliares'!$A$129,"CUSTEIO",IF(R646='Tabelas auxiliares'!$A$128,"INVESTIMENTO","ERRO - VERIFICAR"))))</f>
        <v/>
      </c>
      <c r="T646" s="26" t="str">
        <f t="shared" si="21"/>
        <v/>
      </c>
      <c r="U646" s="32"/>
      <c r="V646" s="32"/>
      <c r="W646" s="32"/>
      <c r="X646" s="32"/>
    </row>
    <row r="647" spans="18:24" x14ac:dyDescent="0.25">
      <c r="R647" s="15" t="str">
        <f t="shared" si="20"/>
        <v/>
      </c>
      <c r="S647" s="15" t="str">
        <f>IF(M647="","",IF(AND(M647&lt;&gt;'Tabelas auxiliares'!$B$128,M647&lt;&gt;'Tabelas auxiliares'!$B$129,M647&lt;&gt;'Tabelas auxiliares'!$C$128,M647&lt;&gt;'Tabelas auxiliares'!$C$129,M647&lt;&gt;'Tabelas auxiliares'!$D$128,M647&lt;&gt;'Tabelas auxiliares'!$D$129),"FOLHA DE PESSOAL",IF(R647='Tabelas auxiliares'!$A$129,"CUSTEIO",IF(R647='Tabelas auxiliares'!$A$128,"INVESTIMENTO","ERRO - VERIFICAR"))))</f>
        <v/>
      </c>
      <c r="T647" s="26" t="str">
        <f t="shared" si="21"/>
        <v/>
      </c>
      <c r="U647" s="32"/>
      <c r="V647" s="32"/>
      <c r="W647" s="32"/>
      <c r="X647" s="32"/>
    </row>
    <row r="648" spans="18:24" x14ac:dyDescent="0.25">
      <c r="R648" s="15" t="str">
        <f t="shared" si="20"/>
        <v/>
      </c>
      <c r="S648" s="15" t="str">
        <f>IF(M648="","",IF(AND(M648&lt;&gt;'Tabelas auxiliares'!$B$128,M648&lt;&gt;'Tabelas auxiliares'!$B$129,M648&lt;&gt;'Tabelas auxiliares'!$C$128,M648&lt;&gt;'Tabelas auxiliares'!$C$129,M648&lt;&gt;'Tabelas auxiliares'!$D$128,M648&lt;&gt;'Tabelas auxiliares'!$D$129),"FOLHA DE PESSOAL",IF(R648='Tabelas auxiliares'!$A$129,"CUSTEIO",IF(R648='Tabelas auxiliares'!$A$128,"INVESTIMENTO","ERRO - VERIFICAR"))))</f>
        <v/>
      </c>
      <c r="T648" s="26" t="str">
        <f t="shared" si="21"/>
        <v/>
      </c>
      <c r="U648" s="32"/>
      <c r="V648" s="32"/>
      <c r="W648" s="32"/>
      <c r="X648" s="32"/>
    </row>
    <row r="649" spans="18:24" x14ac:dyDescent="0.25">
      <c r="R649" s="15" t="str">
        <f t="shared" si="20"/>
        <v/>
      </c>
      <c r="S649" s="15" t="str">
        <f>IF(M649="","",IF(AND(M649&lt;&gt;'Tabelas auxiliares'!$B$128,M649&lt;&gt;'Tabelas auxiliares'!$B$129,M649&lt;&gt;'Tabelas auxiliares'!$C$128,M649&lt;&gt;'Tabelas auxiliares'!$C$129,M649&lt;&gt;'Tabelas auxiliares'!$D$128,M649&lt;&gt;'Tabelas auxiliares'!$D$129),"FOLHA DE PESSOAL",IF(R649='Tabelas auxiliares'!$A$129,"CUSTEIO",IF(R649='Tabelas auxiliares'!$A$128,"INVESTIMENTO","ERRO - VERIFICAR"))))</f>
        <v/>
      </c>
      <c r="T649" s="26" t="str">
        <f t="shared" si="21"/>
        <v/>
      </c>
      <c r="U649" s="32"/>
      <c r="V649" s="32"/>
      <c r="W649" s="32"/>
      <c r="X649" s="32"/>
    </row>
    <row r="650" spans="18:24" x14ac:dyDescent="0.25">
      <c r="R650" s="15" t="str">
        <f t="shared" si="20"/>
        <v/>
      </c>
      <c r="S650" s="15" t="str">
        <f>IF(M650="","",IF(AND(M650&lt;&gt;'Tabelas auxiliares'!$B$128,M650&lt;&gt;'Tabelas auxiliares'!$B$129,M650&lt;&gt;'Tabelas auxiliares'!$C$128,M650&lt;&gt;'Tabelas auxiliares'!$C$129,M650&lt;&gt;'Tabelas auxiliares'!$D$128,M650&lt;&gt;'Tabelas auxiliares'!$D$129),"FOLHA DE PESSOAL",IF(R650='Tabelas auxiliares'!$A$129,"CUSTEIO",IF(R650='Tabelas auxiliares'!$A$128,"INVESTIMENTO","ERRO - VERIFICAR"))))</f>
        <v/>
      </c>
      <c r="T650" s="26" t="str">
        <f t="shared" si="21"/>
        <v/>
      </c>
      <c r="U650" s="32"/>
      <c r="V650" s="32"/>
      <c r="W650" s="32"/>
      <c r="X650" s="32"/>
    </row>
    <row r="651" spans="18:24" x14ac:dyDescent="0.25">
      <c r="R651" s="15" t="str">
        <f t="shared" si="20"/>
        <v/>
      </c>
      <c r="S651" s="15" t="str">
        <f>IF(M651="","",IF(AND(M651&lt;&gt;'Tabelas auxiliares'!$B$128,M651&lt;&gt;'Tabelas auxiliares'!$B$129,M651&lt;&gt;'Tabelas auxiliares'!$C$128,M651&lt;&gt;'Tabelas auxiliares'!$C$129,M651&lt;&gt;'Tabelas auxiliares'!$D$128,M651&lt;&gt;'Tabelas auxiliares'!$D$129),"FOLHA DE PESSOAL",IF(R651='Tabelas auxiliares'!$A$129,"CUSTEIO",IF(R651='Tabelas auxiliares'!$A$128,"INVESTIMENTO","ERRO - VERIFICAR"))))</f>
        <v/>
      </c>
      <c r="T651" s="26" t="str">
        <f t="shared" si="21"/>
        <v/>
      </c>
      <c r="U651" s="32"/>
      <c r="V651" s="32"/>
      <c r="W651" s="32"/>
      <c r="X651" s="32"/>
    </row>
    <row r="652" spans="18:24" x14ac:dyDescent="0.25">
      <c r="R652" s="15" t="str">
        <f t="shared" si="20"/>
        <v/>
      </c>
      <c r="S652" s="15" t="str">
        <f>IF(M652="","",IF(AND(M652&lt;&gt;'Tabelas auxiliares'!$B$128,M652&lt;&gt;'Tabelas auxiliares'!$B$129,M652&lt;&gt;'Tabelas auxiliares'!$C$128,M652&lt;&gt;'Tabelas auxiliares'!$C$129,M652&lt;&gt;'Tabelas auxiliares'!$D$128,M652&lt;&gt;'Tabelas auxiliares'!$D$129),"FOLHA DE PESSOAL",IF(R652='Tabelas auxiliares'!$A$129,"CUSTEIO",IF(R652='Tabelas auxiliares'!$A$128,"INVESTIMENTO","ERRO - VERIFICAR"))))</f>
        <v/>
      </c>
      <c r="T652" s="26" t="str">
        <f t="shared" si="21"/>
        <v/>
      </c>
      <c r="U652" s="32"/>
      <c r="V652" s="32"/>
      <c r="W652" s="32"/>
      <c r="X652" s="32"/>
    </row>
    <row r="653" spans="18:24" x14ac:dyDescent="0.25">
      <c r="R653" s="15" t="str">
        <f t="shared" si="20"/>
        <v/>
      </c>
      <c r="S653" s="15" t="str">
        <f>IF(M653="","",IF(AND(M653&lt;&gt;'Tabelas auxiliares'!$B$128,M653&lt;&gt;'Tabelas auxiliares'!$B$129,M653&lt;&gt;'Tabelas auxiliares'!$C$128,M653&lt;&gt;'Tabelas auxiliares'!$C$129,M653&lt;&gt;'Tabelas auxiliares'!$D$128,M653&lt;&gt;'Tabelas auxiliares'!$D$129),"FOLHA DE PESSOAL",IF(R653='Tabelas auxiliares'!$A$129,"CUSTEIO",IF(R653='Tabelas auxiliares'!$A$128,"INVESTIMENTO","ERRO - VERIFICAR"))))</f>
        <v/>
      </c>
      <c r="T653" s="26" t="str">
        <f t="shared" si="21"/>
        <v/>
      </c>
      <c r="U653" s="32"/>
      <c r="V653" s="32"/>
      <c r="W653" s="32"/>
      <c r="X653" s="32"/>
    </row>
    <row r="654" spans="18:24" x14ac:dyDescent="0.25">
      <c r="R654" s="15" t="str">
        <f t="shared" si="20"/>
        <v/>
      </c>
      <c r="S654" s="15" t="str">
        <f>IF(M654="","",IF(AND(M654&lt;&gt;'Tabelas auxiliares'!$B$128,M654&lt;&gt;'Tabelas auxiliares'!$B$129,M654&lt;&gt;'Tabelas auxiliares'!$C$128,M654&lt;&gt;'Tabelas auxiliares'!$C$129,M654&lt;&gt;'Tabelas auxiliares'!$D$128,M654&lt;&gt;'Tabelas auxiliares'!$D$129),"FOLHA DE PESSOAL",IF(R654='Tabelas auxiliares'!$A$129,"CUSTEIO",IF(R654='Tabelas auxiliares'!$A$128,"INVESTIMENTO","ERRO - VERIFICAR"))))</f>
        <v/>
      </c>
      <c r="T654" s="26" t="str">
        <f t="shared" si="21"/>
        <v/>
      </c>
      <c r="U654" s="32"/>
      <c r="V654" s="32"/>
      <c r="W654" s="32"/>
      <c r="X654" s="32"/>
    </row>
    <row r="655" spans="18:24" x14ac:dyDescent="0.25">
      <c r="R655" s="15" t="str">
        <f t="shared" si="20"/>
        <v/>
      </c>
      <c r="S655" s="15" t="str">
        <f>IF(M655="","",IF(AND(M655&lt;&gt;'Tabelas auxiliares'!$B$128,M655&lt;&gt;'Tabelas auxiliares'!$B$129,M655&lt;&gt;'Tabelas auxiliares'!$C$128,M655&lt;&gt;'Tabelas auxiliares'!$C$129,M655&lt;&gt;'Tabelas auxiliares'!$D$128,M655&lt;&gt;'Tabelas auxiliares'!$D$129),"FOLHA DE PESSOAL",IF(R655='Tabelas auxiliares'!$A$129,"CUSTEIO",IF(R655='Tabelas auxiliares'!$A$128,"INVESTIMENTO","ERRO - VERIFICAR"))))</f>
        <v/>
      </c>
      <c r="T655" s="26" t="str">
        <f t="shared" si="21"/>
        <v/>
      </c>
      <c r="U655" s="32"/>
      <c r="V655" s="32"/>
      <c r="W655" s="32"/>
      <c r="X655" s="32"/>
    </row>
    <row r="656" spans="18:24" x14ac:dyDescent="0.25">
      <c r="R656" s="15" t="str">
        <f t="shared" si="20"/>
        <v/>
      </c>
      <c r="S656" s="15" t="str">
        <f>IF(M656="","",IF(AND(M656&lt;&gt;'Tabelas auxiliares'!$B$128,M656&lt;&gt;'Tabelas auxiliares'!$B$129,M656&lt;&gt;'Tabelas auxiliares'!$C$128,M656&lt;&gt;'Tabelas auxiliares'!$C$129,M656&lt;&gt;'Tabelas auxiliares'!$D$128,M656&lt;&gt;'Tabelas auxiliares'!$D$129),"FOLHA DE PESSOAL",IF(R656='Tabelas auxiliares'!$A$129,"CUSTEIO",IF(R656='Tabelas auxiliares'!$A$128,"INVESTIMENTO","ERRO - VERIFICAR"))))</f>
        <v/>
      </c>
      <c r="T656" s="26" t="str">
        <f t="shared" si="21"/>
        <v/>
      </c>
      <c r="U656" s="32"/>
      <c r="V656" s="32"/>
      <c r="W656" s="32"/>
      <c r="X656" s="32"/>
    </row>
    <row r="657" spans="18:24" x14ac:dyDescent="0.25">
      <c r="R657" s="15" t="str">
        <f t="shared" si="20"/>
        <v/>
      </c>
      <c r="S657" s="15" t="str">
        <f>IF(M657="","",IF(AND(M657&lt;&gt;'Tabelas auxiliares'!$B$128,M657&lt;&gt;'Tabelas auxiliares'!$B$129,M657&lt;&gt;'Tabelas auxiliares'!$C$128,M657&lt;&gt;'Tabelas auxiliares'!$C$129,M657&lt;&gt;'Tabelas auxiliares'!$D$128,M657&lt;&gt;'Tabelas auxiliares'!$D$129),"FOLHA DE PESSOAL",IF(R657='Tabelas auxiliares'!$A$129,"CUSTEIO",IF(R657='Tabelas auxiliares'!$A$128,"INVESTIMENTO","ERRO - VERIFICAR"))))</f>
        <v/>
      </c>
      <c r="T657" s="26" t="str">
        <f t="shared" si="21"/>
        <v/>
      </c>
      <c r="U657" s="32"/>
      <c r="V657" s="32"/>
      <c r="W657" s="32"/>
      <c r="X657" s="32"/>
    </row>
    <row r="658" spans="18:24" x14ac:dyDescent="0.25">
      <c r="R658" s="15" t="str">
        <f t="shared" si="20"/>
        <v/>
      </c>
      <c r="S658" s="15" t="str">
        <f>IF(M658="","",IF(AND(M658&lt;&gt;'Tabelas auxiliares'!$B$128,M658&lt;&gt;'Tabelas auxiliares'!$B$129,M658&lt;&gt;'Tabelas auxiliares'!$C$128,M658&lt;&gt;'Tabelas auxiliares'!$C$129,M658&lt;&gt;'Tabelas auxiliares'!$D$128,M658&lt;&gt;'Tabelas auxiliares'!$D$129),"FOLHA DE PESSOAL",IF(R658='Tabelas auxiliares'!$A$129,"CUSTEIO",IF(R658='Tabelas auxiliares'!$A$128,"INVESTIMENTO","ERRO - VERIFICAR"))))</f>
        <v/>
      </c>
      <c r="T658" s="26" t="str">
        <f t="shared" si="21"/>
        <v/>
      </c>
      <c r="U658" s="32"/>
      <c r="V658" s="32"/>
      <c r="W658" s="32"/>
      <c r="X658" s="32"/>
    </row>
    <row r="659" spans="18:24" x14ac:dyDescent="0.25">
      <c r="R659" s="15" t="str">
        <f t="shared" si="20"/>
        <v/>
      </c>
      <c r="S659" s="15" t="str">
        <f>IF(M659="","",IF(AND(M659&lt;&gt;'Tabelas auxiliares'!$B$128,M659&lt;&gt;'Tabelas auxiliares'!$B$129,M659&lt;&gt;'Tabelas auxiliares'!$C$128,M659&lt;&gt;'Tabelas auxiliares'!$C$129,M659&lt;&gt;'Tabelas auxiliares'!$D$128,M659&lt;&gt;'Tabelas auxiliares'!$D$129),"FOLHA DE PESSOAL",IF(R659='Tabelas auxiliares'!$A$129,"CUSTEIO",IF(R659='Tabelas auxiliares'!$A$128,"INVESTIMENTO","ERRO - VERIFICAR"))))</f>
        <v/>
      </c>
      <c r="T659" s="26" t="str">
        <f t="shared" si="21"/>
        <v/>
      </c>
      <c r="U659" s="32"/>
      <c r="V659" s="32"/>
      <c r="W659" s="32"/>
      <c r="X659" s="32"/>
    </row>
    <row r="660" spans="18:24" x14ac:dyDescent="0.25">
      <c r="R660" s="15" t="str">
        <f t="shared" si="20"/>
        <v/>
      </c>
      <c r="S660" s="15" t="str">
        <f>IF(M660="","",IF(AND(M660&lt;&gt;'Tabelas auxiliares'!$B$128,M660&lt;&gt;'Tabelas auxiliares'!$B$129,M660&lt;&gt;'Tabelas auxiliares'!$C$128,M660&lt;&gt;'Tabelas auxiliares'!$C$129,M660&lt;&gt;'Tabelas auxiliares'!$D$128,M660&lt;&gt;'Tabelas auxiliares'!$D$129),"FOLHA DE PESSOAL",IF(R660='Tabelas auxiliares'!$A$129,"CUSTEIO",IF(R660='Tabelas auxiliares'!$A$128,"INVESTIMENTO","ERRO - VERIFICAR"))))</f>
        <v/>
      </c>
      <c r="T660" s="26" t="str">
        <f t="shared" si="21"/>
        <v/>
      </c>
      <c r="U660" s="32"/>
      <c r="V660" s="32"/>
      <c r="W660" s="32"/>
      <c r="X660" s="32"/>
    </row>
    <row r="661" spans="18:24" x14ac:dyDescent="0.25">
      <c r="R661" s="15" t="str">
        <f t="shared" si="20"/>
        <v/>
      </c>
      <c r="S661" s="15" t="str">
        <f>IF(M661="","",IF(AND(M661&lt;&gt;'Tabelas auxiliares'!$B$128,M661&lt;&gt;'Tabelas auxiliares'!$B$129,M661&lt;&gt;'Tabelas auxiliares'!$C$128,M661&lt;&gt;'Tabelas auxiliares'!$C$129,M661&lt;&gt;'Tabelas auxiliares'!$D$128,M661&lt;&gt;'Tabelas auxiliares'!$D$129),"FOLHA DE PESSOAL",IF(R661='Tabelas auxiliares'!$A$129,"CUSTEIO",IF(R661='Tabelas auxiliares'!$A$128,"INVESTIMENTO","ERRO - VERIFICAR"))))</f>
        <v/>
      </c>
      <c r="T661" s="26" t="str">
        <f t="shared" si="21"/>
        <v/>
      </c>
      <c r="U661" s="32"/>
      <c r="V661" s="32"/>
      <c r="W661" s="32"/>
      <c r="X661" s="32"/>
    </row>
    <row r="662" spans="18:24" x14ac:dyDescent="0.25">
      <c r="R662" s="15" t="str">
        <f t="shared" si="20"/>
        <v/>
      </c>
      <c r="S662" s="15" t="str">
        <f>IF(M662="","",IF(AND(M662&lt;&gt;'Tabelas auxiliares'!$B$128,M662&lt;&gt;'Tabelas auxiliares'!$B$129,M662&lt;&gt;'Tabelas auxiliares'!$C$128,M662&lt;&gt;'Tabelas auxiliares'!$C$129,M662&lt;&gt;'Tabelas auxiliares'!$D$128,M662&lt;&gt;'Tabelas auxiliares'!$D$129),"FOLHA DE PESSOAL",IF(R662='Tabelas auxiliares'!$A$129,"CUSTEIO",IF(R662='Tabelas auxiliares'!$A$128,"INVESTIMENTO","ERRO - VERIFICAR"))))</f>
        <v/>
      </c>
      <c r="T662" s="26" t="str">
        <f t="shared" si="21"/>
        <v/>
      </c>
      <c r="U662" s="32"/>
      <c r="V662" s="32"/>
      <c r="W662" s="32"/>
      <c r="X662" s="32"/>
    </row>
    <row r="663" spans="18:24" x14ac:dyDescent="0.25">
      <c r="R663" s="15" t="str">
        <f t="shared" si="20"/>
        <v/>
      </c>
      <c r="S663" s="15" t="str">
        <f>IF(M663="","",IF(AND(M663&lt;&gt;'Tabelas auxiliares'!$B$128,M663&lt;&gt;'Tabelas auxiliares'!$B$129,M663&lt;&gt;'Tabelas auxiliares'!$C$128,M663&lt;&gt;'Tabelas auxiliares'!$C$129,M663&lt;&gt;'Tabelas auxiliares'!$D$128,M663&lt;&gt;'Tabelas auxiliares'!$D$129),"FOLHA DE PESSOAL",IF(R663='Tabelas auxiliares'!$A$129,"CUSTEIO",IF(R663='Tabelas auxiliares'!$A$128,"INVESTIMENTO","ERRO - VERIFICAR"))))</f>
        <v/>
      </c>
      <c r="T663" s="26" t="str">
        <f t="shared" si="21"/>
        <v/>
      </c>
      <c r="U663" s="32"/>
      <c r="V663" s="32"/>
      <c r="W663" s="32"/>
      <c r="X663" s="32"/>
    </row>
    <row r="664" spans="18:24" x14ac:dyDescent="0.25">
      <c r="R664" s="15" t="str">
        <f t="shared" si="20"/>
        <v/>
      </c>
      <c r="S664" s="15" t="str">
        <f>IF(M664="","",IF(AND(M664&lt;&gt;'Tabelas auxiliares'!$B$128,M664&lt;&gt;'Tabelas auxiliares'!$B$129,M664&lt;&gt;'Tabelas auxiliares'!$C$128,M664&lt;&gt;'Tabelas auxiliares'!$C$129,M664&lt;&gt;'Tabelas auxiliares'!$D$128,M664&lt;&gt;'Tabelas auxiliares'!$D$129),"FOLHA DE PESSOAL",IF(R664='Tabelas auxiliares'!$A$129,"CUSTEIO",IF(R664='Tabelas auxiliares'!$A$128,"INVESTIMENTO","ERRO - VERIFICAR"))))</f>
        <v/>
      </c>
      <c r="T664" s="26" t="str">
        <f t="shared" si="21"/>
        <v/>
      </c>
      <c r="U664" s="32"/>
      <c r="V664" s="32"/>
      <c r="W664" s="32"/>
      <c r="X664" s="32"/>
    </row>
    <row r="665" spans="18:24" x14ac:dyDescent="0.25">
      <c r="R665" s="15" t="str">
        <f t="shared" si="20"/>
        <v/>
      </c>
      <c r="S665" s="15" t="str">
        <f>IF(M665="","",IF(AND(M665&lt;&gt;'Tabelas auxiliares'!$B$128,M665&lt;&gt;'Tabelas auxiliares'!$B$129,M665&lt;&gt;'Tabelas auxiliares'!$C$128,M665&lt;&gt;'Tabelas auxiliares'!$C$129,M665&lt;&gt;'Tabelas auxiliares'!$D$128,M665&lt;&gt;'Tabelas auxiliares'!$D$129),"FOLHA DE PESSOAL",IF(R665='Tabelas auxiliares'!$A$129,"CUSTEIO",IF(R665='Tabelas auxiliares'!$A$128,"INVESTIMENTO","ERRO - VERIFICAR"))))</f>
        <v/>
      </c>
      <c r="T665" s="26" t="str">
        <f t="shared" si="21"/>
        <v/>
      </c>
      <c r="U665" s="32"/>
      <c r="V665" s="32"/>
      <c r="W665" s="32"/>
      <c r="X665" s="32"/>
    </row>
    <row r="666" spans="18:24" x14ac:dyDescent="0.25">
      <c r="R666" s="15" t="str">
        <f t="shared" si="20"/>
        <v/>
      </c>
      <c r="S666" s="15" t="str">
        <f>IF(M666="","",IF(AND(M666&lt;&gt;'Tabelas auxiliares'!$B$128,M666&lt;&gt;'Tabelas auxiliares'!$B$129,M666&lt;&gt;'Tabelas auxiliares'!$C$128,M666&lt;&gt;'Tabelas auxiliares'!$C$129,M666&lt;&gt;'Tabelas auxiliares'!$D$128,M666&lt;&gt;'Tabelas auxiliares'!$D$129),"FOLHA DE PESSOAL",IF(R666='Tabelas auxiliares'!$A$129,"CUSTEIO",IF(R666='Tabelas auxiliares'!$A$128,"INVESTIMENTO","ERRO - VERIFICAR"))))</f>
        <v/>
      </c>
      <c r="T666" s="26" t="str">
        <f t="shared" si="21"/>
        <v/>
      </c>
      <c r="U666" s="32"/>
      <c r="V666" s="32"/>
      <c r="W666" s="32"/>
      <c r="X666" s="32"/>
    </row>
    <row r="667" spans="18:24" x14ac:dyDescent="0.25">
      <c r="R667" s="15" t="str">
        <f t="shared" si="20"/>
        <v/>
      </c>
      <c r="S667" s="15" t="str">
        <f>IF(M667="","",IF(AND(M667&lt;&gt;'Tabelas auxiliares'!$B$128,M667&lt;&gt;'Tabelas auxiliares'!$B$129,M667&lt;&gt;'Tabelas auxiliares'!$C$128,M667&lt;&gt;'Tabelas auxiliares'!$C$129,M667&lt;&gt;'Tabelas auxiliares'!$D$128,M667&lt;&gt;'Tabelas auxiliares'!$D$129),"FOLHA DE PESSOAL",IF(R667='Tabelas auxiliares'!$A$129,"CUSTEIO",IF(R667='Tabelas auxiliares'!$A$128,"INVESTIMENTO","ERRO - VERIFICAR"))))</f>
        <v/>
      </c>
      <c r="T667" s="26" t="str">
        <f t="shared" si="21"/>
        <v/>
      </c>
      <c r="U667" s="32"/>
      <c r="V667" s="32"/>
      <c r="W667" s="32"/>
      <c r="X667" s="32"/>
    </row>
    <row r="668" spans="18:24" x14ac:dyDescent="0.25">
      <c r="R668" s="15" t="str">
        <f t="shared" si="20"/>
        <v/>
      </c>
      <c r="S668" s="15" t="str">
        <f>IF(M668="","",IF(AND(M668&lt;&gt;'Tabelas auxiliares'!$B$128,M668&lt;&gt;'Tabelas auxiliares'!$B$129,M668&lt;&gt;'Tabelas auxiliares'!$C$128,M668&lt;&gt;'Tabelas auxiliares'!$C$129,M668&lt;&gt;'Tabelas auxiliares'!$D$128,M668&lt;&gt;'Tabelas auxiliares'!$D$129),"FOLHA DE PESSOAL",IF(R668='Tabelas auxiliares'!$A$129,"CUSTEIO",IF(R668='Tabelas auxiliares'!$A$128,"INVESTIMENTO","ERRO - VERIFICAR"))))</f>
        <v/>
      </c>
      <c r="T668" s="26" t="str">
        <f t="shared" si="21"/>
        <v/>
      </c>
      <c r="U668" s="32"/>
      <c r="V668" s="32"/>
      <c r="W668" s="32"/>
      <c r="X668" s="32"/>
    </row>
    <row r="669" spans="18:24" x14ac:dyDescent="0.25">
      <c r="R669" s="15" t="str">
        <f t="shared" si="20"/>
        <v/>
      </c>
      <c r="S669" s="15" t="str">
        <f>IF(M669="","",IF(AND(M669&lt;&gt;'Tabelas auxiliares'!$B$128,M669&lt;&gt;'Tabelas auxiliares'!$B$129,M669&lt;&gt;'Tabelas auxiliares'!$C$128,M669&lt;&gt;'Tabelas auxiliares'!$C$129,M669&lt;&gt;'Tabelas auxiliares'!$D$128,M669&lt;&gt;'Tabelas auxiliares'!$D$129),"FOLHA DE PESSOAL",IF(R669='Tabelas auxiliares'!$A$129,"CUSTEIO",IF(R669='Tabelas auxiliares'!$A$128,"INVESTIMENTO","ERRO - VERIFICAR"))))</f>
        <v/>
      </c>
      <c r="T669" s="26" t="str">
        <f t="shared" si="21"/>
        <v/>
      </c>
      <c r="U669" s="32"/>
      <c r="V669" s="32"/>
      <c r="W669" s="32"/>
      <c r="X669" s="32"/>
    </row>
    <row r="670" spans="18:24" x14ac:dyDescent="0.25">
      <c r="R670" s="15" t="str">
        <f t="shared" si="20"/>
        <v/>
      </c>
      <c r="S670" s="15" t="str">
        <f>IF(M670="","",IF(AND(M670&lt;&gt;'Tabelas auxiliares'!$B$128,M670&lt;&gt;'Tabelas auxiliares'!$B$129,M670&lt;&gt;'Tabelas auxiliares'!$C$128,M670&lt;&gt;'Tabelas auxiliares'!$C$129,M670&lt;&gt;'Tabelas auxiliares'!$D$128,M670&lt;&gt;'Tabelas auxiliares'!$D$129),"FOLHA DE PESSOAL",IF(R670='Tabelas auxiliares'!$A$129,"CUSTEIO",IF(R670='Tabelas auxiliares'!$A$128,"INVESTIMENTO","ERRO - VERIFICAR"))))</f>
        <v/>
      </c>
      <c r="T670" s="26" t="str">
        <f t="shared" si="21"/>
        <v/>
      </c>
      <c r="U670" s="32"/>
      <c r="V670" s="32"/>
      <c r="W670" s="32"/>
      <c r="X670" s="32"/>
    </row>
    <row r="671" spans="18:24" x14ac:dyDescent="0.25">
      <c r="R671" s="15" t="str">
        <f t="shared" si="20"/>
        <v/>
      </c>
      <c r="S671" s="15" t="str">
        <f>IF(M671="","",IF(AND(M671&lt;&gt;'Tabelas auxiliares'!$B$128,M671&lt;&gt;'Tabelas auxiliares'!$B$129,M671&lt;&gt;'Tabelas auxiliares'!$C$128,M671&lt;&gt;'Tabelas auxiliares'!$C$129,M671&lt;&gt;'Tabelas auxiliares'!$D$128,M671&lt;&gt;'Tabelas auxiliares'!$D$129),"FOLHA DE PESSOAL",IF(R671='Tabelas auxiliares'!$A$129,"CUSTEIO",IF(R671='Tabelas auxiliares'!$A$128,"INVESTIMENTO","ERRO - VERIFICAR"))))</f>
        <v/>
      </c>
      <c r="T671" s="26" t="str">
        <f t="shared" si="21"/>
        <v/>
      </c>
      <c r="U671" s="32"/>
      <c r="V671" s="32"/>
      <c r="W671" s="32"/>
      <c r="X671" s="32"/>
    </row>
    <row r="672" spans="18:24" x14ac:dyDescent="0.25">
      <c r="R672" s="15" t="str">
        <f t="shared" si="20"/>
        <v/>
      </c>
      <c r="S672" s="15" t="str">
        <f>IF(M672="","",IF(AND(M672&lt;&gt;'Tabelas auxiliares'!$B$128,M672&lt;&gt;'Tabelas auxiliares'!$B$129,M672&lt;&gt;'Tabelas auxiliares'!$C$128,M672&lt;&gt;'Tabelas auxiliares'!$C$129,M672&lt;&gt;'Tabelas auxiliares'!$D$128,M672&lt;&gt;'Tabelas auxiliares'!$D$129),"FOLHA DE PESSOAL",IF(R672='Tabelas auxiliares'!$A$129,"CUSTEIO",IF(R672='Tabelas auxiliares'!$A$128,"INVESTIMENTO","ERRO - VERIFICAR"))))</f>
        <v/>
      </c>
      <c r="T672" s="26" t="str">
        <f t="shared" si="21"/>
        <v/>
      </c>
      <c r="U672" s="32"/>
      <c r="V672" s="32"/>
      <c r="W672" s="32"/>
      <c r="X672" s="32"/>
    </row>
    <row r="673" spans="18:24" x14ac:dyDescent="0.25">
      <c r="R673" s="15" t="str">
        <f t="shared" si="20"/>
        <v/>
      </c>
      <c r="S673" s="15" t="str">
        <f>IF(M673="","",IF(AND(M673&lt;&gt;'Tabelas auxiliares'!$B$128,M673&lt;&gt;'Tabelas auxiliares'!$B$129,M673&lt;&gt;'Tabelas auxiliares'!$C$128,M673&lt;&gt;'Tabelas auxiliares'!$C$129,M673&lt;&gt;'Tabelas auxiliares'!$D$128,M673&lt;&gt;'Tabelas auxiliares'!$D$129),"FOLHA DE PESSOAL",IF(R673='Tabelas auxiliares'!$A$129,"CUSTEIO",IF(R673='Tabelas auxiliares'!$A$128,"INVESTIMENTO","ERRO - VERIFICAR"))))</f>
        <v/>
      </c>
      <c r="T673" s="26" t="str">
        <f t="shared" si="21"/>
        <v/>
      </c>
      <c r="U673" s="32"/>
      <c r="V673" s="32"/>
      <c r="W673" s="32"/>
      <c r="X673" s="32"/>
    </row>
    <row r="674" spans="18:24" x14ac:dyDescent="0.25">
      <c r="R674" s="15" t="str">
        <f t="shared" si="20"/>
        <v/>
      </c>
      <c r="S674" s="15" t="str">
        <f>IF(M674="","",IF(AND(M674&lt;&gt;'Tabelas auxiliares'!$B$128,M674&lt;&gt;'Tabelas auxiliares'!$B$129,M674&lt;&gt;'Tabelas auxiliares'!$C$128,M674&lt;&gt;'Tabelas auxiliares'!$C$129,M674&lt;&gt;'Tabelas auxiliares'!$D$128,M674&lt;&gt;'Tabelas auxiliares'!$D$129),"FOLHA DE PESSOAL",IF(R674='Tabelas auxiliares'!$A$129,"CUSTEIO",IF(R674='Tabelas auxiliares'!$A$128,"INVESTIMENTO","ERRO - VERIFICAR"))))</f>
        <v/>
      </c>
      <c r="T674" s="26" t="str">
        <f t="shared" si="21"/>
        <v/>
      </c>
      <c r="U674" s="32"/>
      <c r="V674" s="32"/>
      <c r="W674" s="32"/>
      <c r="X674" s="32"/>
    </row>
    <row r="675" spans="18:24" x14ac:dyDescent="0.25">
      <c r="R675" s="15" t="str">
        <f t="shared" si="20"/>
        <v/>
      </c>
      <c r="S675" s="15" t="str">
        <f>IF(M675="","",IF(AND(M675&lt;&gt;'Tabelas auxiliares'!$B$128,M675&lt;&gt;'Tabelas auxiliares'!$B$129,M675&lt;&gt;'Tabelas auxiliares'!$C$128,M675&lt;&gt;'Tabelas auxiliares'!$C$129,M675&lt;&gt;'Tabelas auxiliares'!$D$128,M675&lt;&gt;'Tabelas auxiliares'!$D$129),"FOLHA DE PESSOAL",IF(R675='Tabelas auxiliares'!$A$129,"CUSTEIO",IF(R675='Tabelas auxiliares'!$A$128,"INVESTIMENTO","ERRO - VERIFICAR"))))</f>
        <v/>
      </c>
      <c r="T675" s="26" t="str">
        <f t="shared" si="21"/>
        <v/>
      </c>
      <c r="U675" s="32"/>
      <c r="V675" s="32"/>
      <c r="W675" s="32"/>
      <c r="X675" s="32"/>
    </row>
    <row r="676" spans="18:24" x14ac:dyDescent="0.25">
      <c r="R676" s="15" t="str">
        <f t="shared" si="20"/>
        <v/>
      </c>
      <c r="S676" s="15" t="str">
        <f>IF(M676="","",IF(AND(M676&lt;&gt;'Tabelas auxiliares'!$B$128,M676&lt;&gt;'Tabelas auxiliares'!$B$129,M676&lt;&gt;'Tabelas auxiliares'!$C$128,M676&lt;&gt;'Tabelas auxiliares'!$C$129,M676&lt;&gt;'Tabelas auxiliares'!$D$128,M676&lt;&gt;'Tabelas auxiliares'!$D$129),"FOLHA DE PESSOAL",IF(R676='Tabelas auxiliares'!$A$129,"CUSTEIO",IF(R676='Tabelas auxiliares'!$A$128,"INVESTIMENTO","ERRO - VERIFICAR"))))</f>
        <v/>
      </c>
      <c r="T676" s="26" t="str">
        <f t="shared" si="21"/>
        <v/>
      </c>
      <c r="U676" s="32"/>
      <c r="V676" s="32"/>
      <c r="W676" s="32"/>
      <c r="X676" s="32"/>
    </row>
    <row r="677" spans="18:24" x14ac:dyDescent="0.25">
      <c r="R677" s="15" t="str">
        <f t="shared" si="20"/>
        <v/>
      </c>
      <c r="S677" s="15" t="str">
        <f>IF(M677="","",IF(AND(M677&lt;&gt;'Tabelas auxiliares'!$B$128,M677&lt;&gt;'Tabelas auxiliares'!$B$129,M677&lt;&gt;'Tabelas auxiliares'!$C$128,M677&lt;&gt;'Tabelas auxiliares'!$C$129,M677&lt;&gt;'Tabelas auxiliares'!$D$128,M677&lt;&gt;'Tabelas auxiliares'!$D$129),"FOLHA DE PESSOAL",IF(R677='Tabelas auxiliares'!$A$129,"CUSTEIO",IF(R677='Tabelas auxiliares'!$A$128,"INVESTIMENTO","ERRO - VERIFICAR"))))</f>
        <v/>
      </c>
      <c r="T677" s="26" t="str">
        <f t="shared" si="21"/>
        <v/>
      </c>
      <c r="U677" s="32"/>
      <c r="V677" s="32"/>
      <c r="W677" s="32"/>
      <c r="X677" s="32"/>
    </row>
    <row r="678" spans="18:24" x14ac:dyDescent="0.25">
      <c r="R678" s="15" t="str">
        <f t="shared" si="20"/>
        <v/>
      </c>
      <c r="S678" s="15" t="str">
        <f>IF(M678="","",IF(AND(M678&lt;&gt;'Tabelas auxiliares'!$B$128,M678&lt;&gt;'Tabelas auxiliares'!$B$129,M678&lt;&gt;'Tabelas auxiliares'!$C$128,M678&lt;&gt;'Tabelas auxiliares'!$C$129,M678&lt;&gt;'Tabelas auxiliares'!$D$128,M678&lt;&gt;'Tabelas auxiliares'!$D$129),"FOLHA DE PESSOAL",IF(R678='Tabelas auxiliares'!$A$129,"CUSTEIO",IF(R678='Tabelas auxiliares'!$A$128,"INVESTIMENTO","ERRO - VERIFICAR"))))</f>
        <v/>
      </c>
      <c r="T678" s="26" t="str">
        <f t="shared" si="21"/>
        <v/>
      </c>
      <c r="U678" s="32"/>
      <c r="V678" s="32"/>
      <c r="W678" s="32"/>
      <c r="X678" s="32"/>
    </row>
    <row r="679" spans="18:24" x14ac:dyDescent="0.25">
      <c r="R679" s="15" t="str">
        <f t="shared" si="20"/>
        <v/>
      </c>
      <c r="S679" s="15" t="str">
        <f>IF(M679="","",IF(AND(M679&lt;&gt;'Tabelas auxiliares'!$B$128,M679&lt;&gt;'Tabelas auxiliares'!$B$129,M679&lt;&gt;'Tabelas auxiliares'!$C$128,M679&lt;&gt;'Tabelas auxiliares'!$C$129,M679&lt;&gt;'Tabelas auxiliares'!$D$128,M679&lt;&gt;'Tabelas auxiliares'!$D$129),"FOLHA DE PESSOAL",IF(R679='Tabelas auxiliares'!$A$129,"CUSTEIO",IF(R679='Tabelas auxiliares'!$A$128,"INVESTIMENTO","ERRO - VERIFICAR"))))</f>
        <v/>
      </c>
      <c r="T679" s="26" t="str">
        <f t="shared" si="21"/>
        <v/>
      </c>
      <c r="U679" s="32"/>
      <c r="V679" s="32"/>
      <c r="W679" s="32"/>
      <c r="X679" s="32"/>
    </row>
    <row r="680" spans="18:24" x14ac:dyDescent="0.25">
      <c r="R680" s="15" t="str">
        <f t="shared" si="20"/>
        <v/>
      </c>
      <c r="S680" s="15" t="str">
        <f>IF(M680="","",IF(AND(M680&lt;&gt;'Tabelas auxiliares'!$B$128,M680&lt;&gt;'Tabelas auxiliares'!$B$129,M680&lt;&gt;'Tabelas auxiliares'!$C$128,M680&lt;&gt;'Tabelas auxiliares'!$C$129,M680&lt;&gt;'Tabelas auxiliares'!$D$128,M680&lt;&gt;'Tabelas auxiliares'!$D$129),"FOLHA DE PESSOAL",IF(R680='Tabelas auxiliares'!$A$129,"CUSTEIO",IF(R680='Tabelas auxiliares'!$A$128,"INVESTIMENTO","ERRO - VERIFICAR"))))</f>
        <v/>
      </c>
      <c r="T680" s="26" t="str">
        <f t="shared" si="21"/>
        <v/>
      </c>
      <c r="U680" s="32"/>
      <c r="V680" s="32"/>
      <c r="W680" s="32"/>
      <c r="X680" s="32"/>
    </row>
    <row r="681" spans="18:24" x14ac:dyDescent="0.25">
      <c r="R681" s="15" t="str">
        <f t="shared" si="20"/>
        <v/>
      </c>
      <c r="S681" s="15" t="str">
        <f>IF(M681="","",IF(AND(M681&lt;&gt;'Tabelas auxiliares'!$B$128,M681&lt;&gt;'Tabelas auxiliares'!$B$129,M681&lt;&gt;'Tabelas auxiliares'!$C$128,M681&lt;&gt;'Tabelas auxiliares'!$C$129,M681&lt;&gt;'Tabelas auxiliares'!$D$128,M681&lt;&gt;'Tabelas auxiliares'!$D$129),"FOLHA DE PESSOAL",IF(R681='Tabelas auxiliares'!$A$129,"CUSTEIO",IF(R681='Tabelas auxiliares'!$A$128,"INVESTIMENTO","ERRO - VERIFICAR"))))</f>
        <v/>
      </c>
      <c r="T681" s="26" t="str">
        <f t="shared" si="21"/>
        <v/>
      </c>
      <c r="U681" s="32"/>
      <c r="V681" s="32"/>
      <c r="W681" s="32"/>
      <c r="X681" s="32"/>
    </row>
    <row r="682" spans="18:24" x14ac:dyDescent="0.25">
      <c r="R682" s="15" t="str">
        <f t="shared" si="20"/>
        <v/>
      </c>
      <c r="S682" s="15" t="str">
        <f>IF(M682="","",IF(AND(M682&lt;&gt;'Tabelas auxiliares'!$B$128,M682&lt;&gt;'Tabelas auxiliares'!$B$129,M682&lt;&gt;'Tabelas auxiliares'!$C$128,M682&lt;&gt;'Tabelas auxiliares'!$C$129,M682&lt;&gt;'Tabelas auxiliares'!$D$128,M682&lt;&gt;'Tabelas auxiliares'!$D$129),"FOLHA DE PESSOAL",IF(R682='Tabelas auxiliares'!$A$129,"CUSTEIO",IF(R682='Tabelas auxiliares'!$A$128,"INVESTIMENTO","ERRO - VERIFICAR"))))</f>
        <v/>
      </c>
      <c r="T682" s="26" t="str">
        <f t="shared" si="21"/>
        <v/>
      </c>
      <c r="U682" s="32"/>
      <c r="V682" s="32"/>
      <c r="W682" s="32"/>
      <c r="X682" s="32"/>
    </row>
    <row r="683" spans="18:24" x14ac:dyDescent="0.25">
      <c r="R683" s="15" t="str">
        <f t="shared" si="20"/>
        <v/>
      </c>
      <c r="S683" s="15" t="str">
        <f>IF(M683="","",IF(AND(M683&lt;&gt;'Tabelas auxiliares'!$B$128,M683&lt;&gt;'Tabelas auxiliares'!$B$129,M683&lt;&gt;'Tabelas auxiliares'!$C$128,M683&lt;&gt;'Tabelas auxiliares'!$C$129,M683&lt;&gt;'Tabelas auxiliares'!$D$128,M683&lt;&gt;'Tabelas auxiliares'!$D$129),"FOLHA DE PESSOAL",IF(R683='Tabelas auxiliares'!$A$129,"CUSTEIO",IF(R683='Tabelas auxiliares'!$A$128,"INVESTIMENTO","ERRO - VERIFICAR"))))</f>
        <v/>
      </c>
      <c r="T683" s="26" t="str">
        <f t="shared" si="21"/>
        <v/>
      </c>
      <c r="U683" s="32"/>
      <c r="V683" s="32"/>
      <c r="W683" s="32"/>
      <c r="X683" s="32"/>
    </row>
    <row r="684" spans="18:24" x14ac:dyDescent="0.25">
      <c r="R684" s="15" t="str">
        <f t="shared" si="20"/>
        <v/>
      </c>
      <c r="S684" s="15" t="str">
        <f>IF(M684="","",IF(AND(M684&lt;&gt;'Tabelas auxiliares'!$B$128,M684&lt;&gt;'Tabelas auxiliares'!$B$129,M684&lt;&gt;'Tabelas auxiliares'!$C$128,M684&lt;&gt;'Tabelas auxiliares'!$C$129,M684&lt;&gt;'Tabelas auxiliares'!$D$128,M684&lt;&gt;'Tabelas auxiliares'!$D$129),"FOLHA DE PESSOAL",IF(R684='Tabelas auxiliares'!$A$129,"CUSTEIO",IF(R684='Tabelas auxiliares'!$A$128,"INVESTIMENTO","ERRO - VERIFICAR"))))</f>
        <v/>
      </c>
      <c r="T684" s="26" t="str">
        <f t="shared" si="21"/>
        <v/>
      </c>
      <c r="U684" s="32"/>
      <c r="V684" s="32"/>
      <c r="W684" s="32"/>
      <c r="X684" s="32"/>
    </row>
    <row r="685" spans="18:24" x14ac:dyDescent="0.25">
      <c r="R685" s="15" t="str">
        <f t="shared" si="20"/>
        <v/>
      </c>
      <c r="S685" s="15" t="str">
        <f>IF(M685="","",IF(AND(M685&lt;&gt;'Tabelas auxiliares'!$B$128,M685&lt;&gt;'Tabelas auxiliares'!$B$129,M685&lt;&gt;'Tabelas auxiliares'!$C$128,M685&lt;&gt;'Tabelas auxiliares'!$C$129,M685&lt;&gt;'Tabelas auxiliares'!$D$128,M685&lt;&gt;'Tabelas auxiliares'!$D$129),"FOLHA DE PESSOAL",IF(R685='Tabelas auxiliares'!$A$129,"CUSTEIO",IF(R685='Tabelas auxiliares'!$A$128,"INVESTIMENTO","ERRO - VERIFICAR"))))</f>
        <v/>
      </c>
      <c r="T685" s="26" t="str">
        <f t="shared" si="21"/>
        <v/>
      </c>
      <c r="U685" s="32"/>
      <c r="V685" s="32"/>
      <c r="W685" s="32"/>
      <c r="X685" s="32"/>
    </row>
    <row r="686" spans="18:24" x14ac:dyDescent="0.25">
      <c r="R686" s="15" t="str">
        <f t="shared" si="20"/>
        <v/>
      </c>
      <c r="S686" s="15" t="str">
        <f>IF(M686="","",IF(AND(M686&lt;&gt;'Tabelas auxiliares'!$B$128,M686&lt;&gt;'Tabelas auxiliares'!$B$129,M686&lt;&gt;'Tabelas auxiliares'!$C$128,M686&lt;&gt;'Tabelas auxiliares'!$C$129,M686&lt;&gt;'Tabelas auxiliares'!$D$128,M686&lt;&gt;'Tabelas auxiliares'!$D$129),"FOLHA DE PESSOAL",IF(R686='Tabelas auxiliares'!$A$129,"CUSTEIO",IF(R686='Tabelas auxiliares'!$A$128,"INVESTIMENTO","ERRO - VERIFICAR"))))</f>
        <v/>
      </c>
      <c r="T686" s="26" t="str">
        <f t="shared" si="21"/>
        <v/>
      </c>
      <c r="U686" s="32"/>
      <c r="V686" s="32"/>
      <c r="W686" s="32"/>
      <c r="X686" s="32"/>
    </row>
    <row r="687" spans="18:24" x14ac:dyDescent="0.25">
      <c r="R687" s="15" t="str">
        <f t="shared" si="20"/>
        <v/>
      </c>
      <c r="S687" s="15" t="str">
        <f>IF(M687="","",IF(AND(M687&lt;&gt;'Tabelas auxiliares'!$B$128,M687&lt;&gt;'Tabelas auxiliares'!$B$129,M687&lt;&gt;'Tabelas auxiliares'!$C$128,M687&lt;&gt;'Tabelas auxiliares'!$C$129,M687&lt;&gt;'Tabelas auxiliares'!$D$128,M687&lt;&gt;'Tabelas auxiliares'!$D$129),"FOLHA DE PESSOAL",IF(R687='Tabelas auxiliares'!$A$129,"CUSTEIO",IF(R687='Tabelas auxiliares'!$A$128,"INVESTIMENTO","ERRO - VERIFICAR"))))</f>
        <v/>
      </c>
      <c r="T687" s="26" t="str">
        <f t="shared" si="21"/>
        <v/>
      </c>
      <c r="U687" s="32"/>
      <c r="V687" s="32"/>
      <c r="W687" s="32"/>
      <c r="X687" s="32"/>
    </row>
    <row r="688" spans="18:24" x14ac:dyDescent="0.25">
      <c r="R688" s="15" t="str">
        <f t="shared" si="20"/>
        <v/>
      </c>
      <c r="S688" s="15" t="str">
        <f>IF(M688="","",IF(AND(M688&lt;&gt;'Tabelas auxiliares'!$B$128,M688&lt;&gt;'Tabelas auxiliares'!$B$129,M688&lt;&gt;'Tabelas auxiliares'!$C$128,M688&lt;&gt;'Tabelas auxiliares'!$C$129,M688&lt;&gt;'Tabelas auxiliares'!$D$128,M688&lt;&gt;'Tabelas auxiliares'!$D$129),"FOLHA DE PESSOAL",IF(R688='Tabelas auxiliares'!$A$129,"CUSTEIO",IF(R688='Tabelas auxiliares'!$A$128,"INVESTIMENTO","ERRO - VERIFICAR"))))</f>
        <v/>
      </c>
      <c r="T688" s="26" t="str">
        <f t="shared" si="21"/>
        <v/>
      </c>
      <c r="U688" s="32"/>
      <c r="V688" s="32"/>
      <c r="W688" s="32"/>
      <c r="X688" s="32"/>
    </row>
    <row r="689" spans="18:24" x14ac:dyDescent="0.25">
      <c r="R689" s="15" t="str">
        <f t="shared" si="20"/>
        <v/>
      </c>
      <c r="S689" s="15" t="str">
        <f>IF(M689="","",IF(AND(M689&lt;&gt;'Tabelas auxiliares'!$B$128,M689&lt;&gt;'Tabelas auxiliares'!$B$129,M689&lt;&gt;'Tabelas auxiliares'!$C$128,M689&lt;&gt;'Tabelas auxiliares'!$C$129,M689&lt;&gt;'Tabelas auxiliares'!$D$128,M689&lt;&gt;'Tabelas auxiliares'!$D$129),"FOLHA DE PESSOAL",IF(R689='Tabelas auxiliares'!$A$129,"CUSTEIO",IF(R689='Tabelas auxiliares'!$A$128,"INVESTIMENTO","ERRO - VERIFICAR"))))</f>
        <v/>
      </c>
      <c r="T689" s="26" t="str">
        <f t="shared" si="21"/>
        <v/>
      </c>
      <c r="U689" s="32"/>
      <c r="V689" s="32"/>
      <c r="W689" s="32"/>
      <c r="X689" s="32"/>
    </row>
    <row r="690" spans="18:24" x14ac:dyDescent="0.25">
      <c r="R690" s="15" t="str">
        <f t="shared" si="20"/>
        <v/>
      </c>
      <c r="S690" s="15" t="str">
        <f>IF(M690="","",IF(AND(M690&lt;&gt;'Tabelas auxiliares'!$B$128,M690&lt;&gt;'Tabelas auxiliares'!$B$129,M690&lt;&gt;'Tabelas auxiliares'!$C$128,M690&lt;&gt;'Tabelas auxiliares'!$C$129,M690&lt;&gt;'Tabelas auxiliares'!$D$128,M690&lt;&gt;'Tabelas auxiliares'!$D$129),"FOLHA DE PESSOAL",IF(R690='Tabelas auxiliares'!$A$129,"CUSTEIO",IF(R690='Tabelas auxiliares'!$A$128,"INVESTIMENTO","ERRO - VERIFICAR"))))</f>
        <v/>
      </c>
      <c r="T690" s="26" t="str">
        <f t="shared" si="21"/>
        <v/>
      </c>
      <c r="U690" s="32"/>
      <c r="V690" s="32"/>
      <c r="W690" s="32"/>
      <c r="X690" s="32"/>
    </row>
    <row r="691" spans="18:24" x14ac:dyDescent="0.25">
      <c r="R691" s="15" t="str">
        <f t="shared" si="20"/>
        <v/>
      </c>
      <c r="S691" s="15" t="str">
        <f>IF(M691="","",IF(AND(M691&lt;&gt;'Tabelas auxiliares'!$B$128,M691&lt;&gt;'Tabelas auxiliares'!$B$129,M691&lt;&gt;'Tabelas auxiliares'!$C$128,M691&lt;&gt;'Tabelas auxiliares'!$C$129,M691&lt;&gt;'Tabelas auxiliares'!$D$128,M691&lt;&gt;'Tabelas auxiliares'!$D$129),"FOLHA DE PESSOAL",IF(R691='Tabelas auxiliares'!$A$129,"CUSTEIO",IF(R691='Tabelas auxiliares'!$A$128,"INVESTIMENTO","ERRO - VERIFICAR"))))</f>
        <v/>
      </c>
      <c r="T691" s="26" t="str">
        <f t="shared" si="21"/>
        <v/>
      </c>
      <c r="U691" s="32"/>
      <c r="V691" s="32"/>
      <c r="W691" s="32"/>
      <c r="X691" s="32"/>
    </row>
    <row r="692" spans="18:24" x14ac:dyDescent="0.25">
      <c r="R692" s="15" t="str">
        <f t="shared" si="20"/>
        <v/>
      </c>
      <c r="S692" s="15" t="str">
        <f>IF(M692="","",IF(AND(M692&lt;&gt;'Tabelas auxiliares'!$B$128,M692&lt;&gt;'Tabelas auxiliares'!$B$129,M692&lt;&gt;'Tabelas auxiliares'!$C$128,M692&lt;&gt;'Tabelas auxiliares'!$C$129,M692&lt;&gt;'Tabelas auxiliares'!$D$128,M692&lt;&gt;'Tabelas auxiliares'!$D$129),"FOLHA DE PESSOAL",IF(R692='Tabelas auxiliares'!$A$129,"CUSTEIO",IF(R692='Tabelas auxiliares'!$A$128,"INVESTIMENTO","ERRO - VERIFICAR"))))</f>
        <v/>
      </c>
      <c r="T692" s="26" t="str">
        <f t="shared" si="21"/>
        <v/>
      </c>
      <c r="U692" s="32"/>
      <c r="V692" s="32"/>
      <c r="W692" s="32"/>
      <c r="X692" s="32"/>
    </row>
    <row r="693" spans="18:24" x14ac:dyDescent="0.25">
      <c r="R693" s="15" t="str">
        <f t="shared" si="20"/>
        <v/>
      </c>
      <c r="S693" s="15" t="str">
        <f>IF(M693="","",IF(AND(M693&lt;&gt;'Tabelas auxiliares'!$B$128,M693&lt;&gt;'Tabelas auxiliares'!$B$129,M693&lt;&gt;'Tabelas auxiliares'!$C$128,M693&lt;&gt;'Tabelas auxiliares'!$C$129,M693&lt;&gt;'Tabelas auxiliares'!$D$128,M693&lt;&gt;'Tabelas auxiliares'!$D$129),"FOLHA DE PESSOAL",IF(R693='Tabelas auxiliares'!$A$129,"CUSTEIO",IF(R693='Tabelas auxiliares'!$A$128,"INVESTIMENTO","ERRO - VERIFICAR"))))</f>
        <v/>
      </c>
      <c r="T693" s="26" t="str">
        <f t="shared" si="21"/>
        <v/>
      </c>
      <c r="U693" s="32"/>
      <c r="V693" s="32"/>
      <c r="W693" s="32"/>
      <c r="X693" s="32"/>
    </row>
    <row r="694" spans="18:24" x14ac:dyDescent="0.25">
      <c r="R694" s="15" t="str">
        <f t="shared" si="20"/>
        <v/>
      </c>
      <c r="S694" s="15" t="str">
        <f>IF(M694="","",IF(AND(M694&lt;&gt;'Tabelas auxiliares'!$B$128,M694&lt;&gt;'Tabelas auxiliares'!$B$129,M694&lt;&gt;'Tabelas auxiliares'!$C$128,M694&lt;&gt;'Tabelas auxiliares'!$C$129,M694&lt;&gt;'Tabelas auxiliares'!$D$128,M694&lt;&gt;'Tabelas auxiliares'!$D$129),"FOLHA DE PESSOAL",IF(R694='Tabelas auxiliares'!$A$129,"CUSTEIO",IF(R694='Tabelas auxiliares'!$A$128,"INVESTIMENTO","ERRO - VERIFICAR"))))</f>
        <v/>
      </c>
      <c r="T694" s="26" t="str">
        <f t="shared" si="21"/>
        <v/>
      </c>
      <c r="U694" s="32"/>
      <c r="V694" s="32"/>
      <c r="W694" s="32"/>
      <c r="X694" s="32"/>
    </row>
    <row r="695" spans="18:24" x14ac:dyDescent="0.25">
      <c r="R695" s="15" t="str">
        <f t="shared" si="20"/>
        <v/>
      </c>
      <c r="S695" s="15" t="str">
        <f>IF(M695="","",IF(AND(M695&lt;&gt;'Tabelas auxiliares'!$B$128,M695&lt;&gt;'Tabelas auxiliares'!$B$129,M695&lt;&gt;'Tabelas auxiliares'!$C$128,M695&lt;&gt;'Tabelas auxiliares'!$C$129,M695&lt;&gt;'Tabelas auxiliares'!$D$128,M695&lt;&gt;'Tabelas auxiliares'!$D$129),"FOLHA DE PESSOAL",IF(R695='Tabelas auxiliares'!$A$129,"CUSTEIO",IF(R695='Tabelas auxiliares'!$A$128,"INVESTIMENTO","ERRO - VERIFICAR"))))</f>
        <v/>
      </c>
      <c r="T695" s="26" t="str">
        <f t="shared" si="21"/>
        <v/>
      </c>
      <c r="U695" s="32"/>
      <c r="V695" s="32"/>
      <c r="W695" s="32"/>
      <c r="X695" s="32"/>
    </row>
    <row r="696" spans="18:24" x14ac:dyDescent="0.25">
      <c r="R696" s="15" t="str">
        <f t="shared" si="20"/>
        <v/>
      </c>
      <c r="S696" s="15" t="str">
        <f>IF(M696="","",IF(AND(M696&lt;&gt;'Tabelas auxiliares'!$B$128,M696&lt;&gt;'Tabelas auxiliares'!$B$129,M696&lt;&gt;'Tabelas auxiliares'!$C$128,M696&lt;&gt;'Tabelas auxiliares'!$C$129,M696&lt;&gt;'Tabelas auxiliares'!$D$128,M696&lt;&gt;'Tabelas auxiliares'!$D$129),"FOLHA DE PESSOAL",IF(R696='Tabelas auxiliares'!$A$129,"CUSTEIO",IF(R696='Tabelas auxiliares'!$A$128,"INVESTIMENTO","ERRO - VERIFICAR"))))</f>
        <v/>
      </c>
      <c r="T696" s="26" t="str">
        <f t="shared" si="21"/>
        <v/>
      </c>
      <c r="U696" s="32"/>
      <c r="V696" s="32"/>
      <c r="W696" s="32"/>
      <c r="X696" s="32"/>
    </row>
    <row r="697" spans="18:24" x14ac:dyDescent="0.25">
      <c r="R697" s="15" t="str">
        <f t="shared" si="20"/>
        <v/>
      </c>
      <c r="S697" s="15" t="str">
        <f>IF(M697="","",IF(AND(M697&lt;&gt;'Tabelas auxiliares'!$B$128,M697&lt;&gt;'Tabelas auxiliares'!$B$129,M697&lt;&gt;'Tabelas auxiliares'!$C$128,M697&lt;&gt;'Tabelas auxiliares'!$C$129,M697&lt;&gt;'Tabelas auxiliares'!$D$128,M697&lt;&gt;'Tabelas auxiliares'!$D$129),"FOLHA DE PESSOAL",IF(R697='Tabelas auxiliares'!$A$129,"CUSTEIO",IF(R697='Tabelas auxiliares'!$A$128,"INVESTIMENTO","ERRO - VERIFICAR"))))</f>
        <v/>
      </c>
      <c r="T697" s="26" t="str">
        <f t="shared" si="21"/>
        <v/>
      </c>
      <c r="U697" s="32"/>
      <c r="V697" s="32"/>
      <c r="W697" s="32"/>
      <c r="X697" s="32"/>
    </row>
    <row r="698" spans="18:24" x14ac:dyDescent="0.25">
      <c r="R698" s="15" t="str">
        <f t="shared" si="20"/>
        <v/>
      </c>
      <c r="S698" s="15" t="str">
        <f>IF(M698="","",IF(AND(M698&lt;&gt;'Tabelas auxiliares'!$B$128,M698&lt;&gt;'Tabelas auxiliares'!$B$129,M698&lt;&gt;'Tabelas auxiliares'!$C$128,M698&lt;&gt;'Tabelas auxiliares'!$C$129,M698&lt;&gt;'Tabelas auxiliares'!$D$128,M698&lt;&gt;'Tabelas auxiliares'!$D$129),"FOLHA DE PESSOAL",IF(R698='Tabelas auxiliares'!$A$129,"CUSTEIO",IF(R698='Tabelas auxiliares'!$A$128,"INVESTIMENTO","ERRO - VERIFICAR"))))</f>
        <v/>
      </c>
      <c r="T698" s="26" t="str">
        <f t="shared" si="21"/>
        <v/>
      </c>
      <c r="U698" s="32"/>
      <c r="V698" s="32"/>
      <c r="W698" s="32"/>
      <c r="X698" s="32"/>
    </row>
    <row r="699" spans="18:24" x14ac:dyDescent="0.25">
      <c r="R699" s="15" t="str">
        <f t="shared" si="20"/>
        <v/>
      </c>
      <c r="S699" s="15" t="str">
        <f>IF(M699="","",IF(AND(M699&lt;&gt;'Tabelas auxiliares'!$B$128,M699&lt;&gt;'Tabelas auxiliares'!$B$129,M699&lt;&gt;'Tabelas auxiliares'!$C$128,M699&lt;&gt;'Tabelas auxiliares'!$C$129,M699&lt;&gt;'Tabelas auxiliares'!$D$128,M699&lt;&gt;'Tabelas auxiliares'!$D$129),"FOLHA DE PESSOAL",IF(R699='Tabelas auxiliares'!$A$129,"CUSTEIO",IF(R699='Tabelas auxiliares'!$A$128,"INVESTIMENTO","ERRO - VERIFICAR"))))</f>
        <v/>
      </c>
      <c r="T699" s="26" t="str">
        <f t="shared" si="21"/>
        <v/>
      </c>
      <c r="U699" s="32"/>
      <c r="V699" s="32"/>
      <c r="W699" s="32"/>
      <c r="X699" s="32"/>
    </row>
    <row r="700" spans="18:24" x14ac:dyDescent="0.25">
      <c r="R700" s="15" t="str">
        <f t="shared" si="20"/>
        <v/>
      </c>
      <c r="S700" s="15" t="str">
        <f>IF(M700="","",IF(AND(M700&lt;&gt;'Tabelas auxiliares'!$B$128,M700&lt;&gt;'Tabelas auxiliares'!$B$129,M700&lt;&gt;'Tabelas auxiliares'!$C$128,M700&lt;&gt;'Tabelas auxiliares'!$C$129,M700&lt;&gt;'Tabelas auxiliares'!$D$128,M700&lt;&gt;'Tabelas auxiliares'!$D$129),"FOLHA DE PESSOAL",IF(R700='Tabelas auxiliares'!$A$129,"CUSTEIO",IF(R700='Tabelas auxiliares'!$A$128,"INVESTIMENTO","ERRO - VERIFICAR"))))</f>
        <v/>
      </c>
      <c r="T700" s="26" t="str">
        <f t="shared" si="21"/>
        <v/>
      </c>
      <c r="U700" s="32"/>
      <c r="V700" s="32"/>
      <c r="W700" s="32"/>
      <c r="X700" s="32"/>
    </row>
    <row r="701" spans="18:24" x14ac:dyDescent="0.25">
      <c r="R701" s="15" t="str">
        <f t="shared" si="20"/>
        <v/>
      </c>
      <c r="S701" s="15" t="str">
        <f>IF(M701="","",IF(AND(M701&lt;&gt;'Tabelas auxiliares'!$B$128,M701&lt;&gt;'Tabelas auxiliares'!$B$129,M701&lt;&gt;'Tabelas auxiliares'!$C$128,M701&lt;&gt;'Tabelas auxiliares'!$C$129,M701&lt;&gt;'Tabelas auxiliares'!$D$128,M701&lt;&gt;'Tabelas auxiliares'!$D$129),"FOLHA DE PESSOAL",IF(R701='Tabelas auxiliares'!$A$129,"CUSTEIO",IF(R701='Tabelas auxiliares'!$A$128,"INVESTIMENTO","ERRO - VERIFICAR"))))</f>
        <v/>
      </c>
      <c r="T701" s="26" t="str">
        <f t="shared" si="21"/>
        <v/>
      </c>
      <c r="U701" s="32"/>
      <c r="V701" s="32"/>
      <c r="W701" s="32"/>
      <c r="X701" s="32"/>
    </row>
    <row r="702" spans="18:24" x14ac:dyDescent="0.25">
      <c r="R702" s="15" t="str">
        <f t="shared" si="20"/>
        <v/>
      </c>
      <c r="S702" s="15" t="str">
        <f>IF(M702="","",IF(AND(M702&lt;&gt;'Tabelas auxiliares'!$B$128,M702&lt;&gt;'Tabelas auxiliares'!$B$129,M702&lt;&gt;'Tabelas auxiliares'!$C$128,M702&lt;&gt;'Tabelas auxiliares'!$C$129,M702&lt;&gt;'Tabelas auxiliares'!$D$128,M702&lt;&gt;'Tabelas auxiliares'!$D$129),"FOLHA DE PESSOAL",IF(R702='Tabelas auxiliares'!$A$129,"CUSTEIO",IF(R702='Tabelas auxiliares'!$A$128,"INVESTIMENTO","ERRO - VERIFICAR"))))</f>
        <v/>
      </c>
      <c r="T702" s="26" t="str">
        <f t="shared" si="21"/>
        <v/>
      </c>
      <c r="U702" s="32"/>
      <c r="V702" s="32"/>
      <c r="W702" s="32"/>
      <c r="X702" s="32"/>
    </row>
    <row r="703" spans="18:24" x14ac:dyDescent="0.25">
      <c r="R703" s="15" t="str">
        <f t="shared" si="20"/>
        <v/>
      </c>
      <c r="S703" s="15" t="str">
        <f>IF(M703="","",IF(AND(M703&lt;&gt;'Tabelas auxiliares'!$B$128,M703&lt;&gt;'Tabelas auxiliares'!$B$129,M703&lt;&gt;'Tabelas auxiliares'!$C$128,M703&lt;&gt;'Tabelas auxiliares'!$C$129,M703&lt;&gt;'Tabelas auxiliares'!$D$128,M703&lt;&gt;'Tabelas auxiliares'!$D$129),"FOLHA DE PESSOAL",IF(R703='Tabelas auxiliares'!$A$129,"CUSTEIO",IF(R703='Tabelas auxiliares'!$A$128,"INVESTIMENTO","ERRO - VERIFICAR"))))</f>
        <v/>
      </c>
      <c r="T703" s="26" t="str">
        <f t="shared" si="21"/>
        <v/>
      </c>
      <c r="U703" s="32"/>
      <c r="V703" s="32"/>
      <c r="W703" s="32"/>
      <c r="X703" s="32"/>
    </row>
    <row r="704" spans="18:24" x14ac:dyDescent="0.25">
      <c r="R704" s="15" t="str">
        <f t="shared" si="20"/>
        <v/>
      </c>
      <c r="S704" s="15" t="str">
        <f>IF(M704="","",IF(AND(M704&lt;&gt;'Tabelas auxiliares'!$B$128,M704&lt;&gt;'Tabelas auxiliares'!$B$129,M704&lt;&gt;'Tabelas auxiliares'!$C$128,M704&lt;&gt;'Tabelas auxiliares'!$C$129,M704&lt;&gt;'Tabelas auxiliares'!$D$128,M704&lt;&gt;'Tabelas auxiliares'!$D$129),"FOLHA DE PESSOAL",IF(R704='Tabelas auxiliares'!$A$129,"CUSTEIO",IF(R704='Tabelas auxiliares'!$A$128,"INVESTIMENTO","ERRO - VERIFICAR"))))</f>
        <v/>
      </c>
      <c r="T704" s="26" t="str">
        <f t="shared" si="21"/>
        <v/>
      </c>
      <c r="U704" s="32"/>
      <c r="V704" s="32"/>
      <c r="W704" s="32"/>
      <c r="X704" s="32"/>
    </row>
    <row r="705" spans="18:24" x14ac:dyDescent="0.25">
      <c r="R705" s="15" t="str">
        <f t="shared" si="20"/>
        <v/>
      </c>
      <c r="S705" s="15" t="str">
        <f>IF(M705="","",IF(AND(M705&lt;&gt;'Tabelas auxiliares'!$B$128,M705&lt;&gt;'Tabelas auxiliares'!$B$129,M705&lt;&gt;'Tabelas auxiliares'!$C$128,M705&lt;&gt;'Tabelas auxiliares'!$C$129,M705&lt;&gt;'Tabelas auxiliares'!$D$128,M705&lt;&gt;'Tabelas auxiliares'!$D$129),"FOLHA DE PESSOAL",IF(R705='Tabelas auxiliares'!$A$129,"CUSTEIO",IF(R705='Tabelas auxiliares'!$A$128,"INVESTIMENTO","ERRO - VERIFICAR"))))</f>
        <v/>
      </c>
      <c r="T705" s="26" t="str">
        <f t="shared" si="21"/>
        <v/>
      </c>
      <c r="U705" s="32"/>
      <c r="V705" s="32"/>
      <c r="W705" s="32"/>
      <c r="X705" s="32"/>
    </row>
    <row r="706" spans="18:24" x14ac:dyDescent="0.25">
      <c r="R706" s="15" t="str">
        <f t="shared" si="20"/>
        <v/>
      </c>
      <c r="S706" s="15" t="str">
        <f>IF(M706="","",IF(AND(M706&lt;&gt;'Tabelas auxiliares'!$B$128,M706&lt;&gt;'Tabelas auxiliares'!$B$129,M706&lt;&gt;'Tabelas auxiliares'!$C$128,M706&lt;&gt;'Tabelas auxiliares'!$C$129,M706&lt;&gt;'Tabelas auxiliares'!$D$128,M706&lt;&gt;'Tabelas auxiliares'!$D$129),"FOLHA DE PESSOAL",IF(R706='Tabelas auxiliares'!$A$129,"CUSTEIO",IF(R706='Tabelas auxiliares'!$A$128,"INVESTIMENTO","ERRO - VERIFICAR"))))</f>
        <v/>
      </c>
      <c r="T706" s="26" t="str">
        <f t="shared" si="21"/>
        <v/>
      </c>
      <c r="U706" s="32"/>
      <c r="V706" s="32"/>
      <c r="W706" s="32"/>
      <c r="X706" s="32"/>
    </row>
    <row r="707" spans="18:24" x14ac:dyDescent="0.25">
      <c r="R707" s="15" t="str">
        <f t="shared" si="20"/>
        <v/>
      </c>
      <c r="S707" s="15" t="str">
        <f>IF(M707="","",IF(AND(M707&lt;&gt;'Tabelas auxiliares'!$B$128,M707&lt;&gt;'Tabelas auxiliares'!$B$129,M707&lt;&gt;'Tabelas auxiliares'!$C$128,M707&lt;&gt;'Tabelas auxiliares'!$C$129,M707&lt;&gt;'Tabelas auxiliares'!$D$128,M707&lt;&gt;'Tabelas auxiliares'!$D$129),"FOLHA DE PESSOAL",IF(R707='Tabelas auxiliares'!$A$129,"CUSTEIO",IF(R707='Tabelas auxiliares'!$A$128,"INVESTIMENTO","ERRO - VERIFICAR"))))</f>
        <v/>
      </c>
      <c r="T707" s="26" t="str">
        <f t="shared" si="21"/>
        <v/>
      </c>
      <c r="U707" s="32"/>
      <c r="V707" s="32"/>
      <c r="W707" s="32"/>
      <c r="X707" s="32"/>
    </row>
    <row r="708" spans="18:24" x14ac:dyDescent="0.25">
      <c r="R708" s="15" t="str">
        <f t="shared" ref="R708:R771" si="22">LEFT(O708,1)</f>
        <v/>
      </c>
      <c r="S708" s="15" t="str">
        <f>IF(M708="","",IF(AND(M708&lt;&gt;'Tabelas auxiliares'!$B$128,M708&lt;&gt;'Tabelas auxiliares'!$B$129,M708&lt;&gt;'Tabelas auxiliares'!$C$128,M708&lt;&gt;'Tabelas auxiliares'!$C$129,M708&lt;&gt;'Tabelas auxiliares'!$D$128,M708&lt;&gt;'Tabelas auxiliares'!$D$129),"FOLHA DE PESSOAL",IF(R708='Tabelas auxiliares'!$A$129,"CUSTEIO",IF(R708='Tabelas auxiliares'!$A$128,"INVESTIMENTO","ERRO - VERIFICAR"))))</f>
        <v/>
      </c>
      <c r="T708" s="26" t="str">
        <f t="shared" ref="T708:T771" si="23">IF(SUM(U708:X708)=0,"",SUM(U708:X708))</f>
        <v/>
      </c>
      <c r="U708" s="32"/>
      <c r="V708" s="32"/>
      <c r="W708" s="32"/>
      <c r="X708" s="32"/>
    </row>
    <row r="709" spans="18:24" x14ac:dyDescent="0.25">
      <c r="R709" s="15" t="str">
        <f t="shared" si="22"/>
        <v/>
      </c>
      <c r="S709" s="15" t="str">
        <f>IF(M709="","",IF(AND(M709&lt;&gt;'Tabelas auxiliares'!$B$128,M709&lt;&gt;'Tabelas auxiliares'!$B$129,M709&lt;&gt;'Tabelas auxiliares'!$C$128,M709&lt;&gt;'Tabelas auxiliares'!$C$129,M709&lt;&gt;'Tabelas auxiliares'!$D$128,M709&lt;&gt;'Tabelas auxiliares'!$D$129),"FOLHA DE PESSOAL",IF(R709='Tabelas auxiliares'!$A$129,"CUSTEIO",IF(R709='Tabelas auxiliares'!$A$128,"INVESTIMENTO","ERRO - VERIFICAR"))))</f>
        <v/>
      </c>
      <c r="T709" s="26" t="str">
        <f t="shared" si="23"/>
        <v/>
      </c>
      <c r="U709" s="32"/>
      <c r="V709" s="32"/>
      <c r="W709" s="32"/>
      <c r="X709" s="32"/>
    </row>
    <row r="710" spans="18:24" x14ac:dyDescent="0.25">
      <c r="R710" s="15" t="str">
        <f t="shared" si="22"/>
        <v/>
      </c>
      <c r="S710" s="15" t="str">
        <f>IF(M710="","",IF(AND(M710&lt;&gt;'Tabelas auxiliares'!$B$128,M710&lt;&gt;'Tabelas auxiliares'!$B$129,M710&lt;&gt;'Tabelas auxiliares'!$C$128,M710&lt;&gt;'Tabelas auxiliares'!$C$129,M710&lt;&gt;'Tabelas auxiliares'!$D$128,M710&lt;&gt;'Tabelas auxiliares'!$D$129),"FOLHA DE PESSOAL",IF(R710='Tabelas auxiliares'!$A$129,"CUSTEIO",IF(R710='Tabelas auxiliares'!$A$128,"INVESTIMENTO","ERRO - VERIFICAR"))))</f>
        <v/>
      </c>
      <c r="T710" s="26" t="str">
        <f t="shared" si="23"/>
        <v/>
      </c>
      <c r="U710" s="32"/>
      <c r="V710" s="32"/>
      <c r="W710" s="32"/>
      <c r="X710" s="32"/>
    </row>
    <row r="711" spans="18:24" x14ac:dyDescent="0.25">
      <c r="R711" s="15" t="str">
        <f t="shared" si="22"/>
        <v/>
      </c>
      <c r="S711" s="15" t="str">
        <f>IF(M711="","",IF(AND(M711&lt;&gt;'Tabelas auxiliares'!$B$128,M711&lt;&gt;'Tabelas auxiliares'!$B$129,M711&lt;&gt;'Tabelas auxiliares'!$C$128,M711&lt;&gt;'Tabelas auxiliares'!$C$129,M711&lt;&gt;'Tabelas auxiliares'!$D$128,M711&lt;&gt;'Tabelas auxiliares'!$D$129),"FOLHA DE PESSOAL",IF(R711='Tabelas auxiliares'!$A$129,"CUSTEIO",IF(R711='Tabelas auxiliares'!$A$128,"INVESTIMENTO","ERRO - VERIFICAR"))))</f>
        <v/>
      </c>
      <c r="T711" s="26" t="str">
        <f t="shared" si="23"/>
        <v/>
      </c>
      <c r="U711" s="32"/>
      <c r="V711" s="32"/>
      <c r="W711" s="32"/>
      <c r="X711" s="32"/>
    </row>
    <row r="712" spans="18:24" x14ac:dyDescent="0.25">
      <c r="R712" s="15" t="str">
        <f t="shared" si="22"/>
        <v/>
      </c>
      <c r="S712" s="15" t="str">
        <f>IF(M712="","",IF(AND(M712&lt;&gt;'Tabelas auxiliares'!$B$128,M712&lt;&gt;'Tabelas auxiliares'!$B$129,M712&lt;&gt;'Tabelas auxiliares'!$C$128,M712&lt;&gt;'Tabelas auxiliares'!$C$129,M712&lt;&gt;'Tabelas auxiliares'!$D$128,M712&lt;&gt;'Tabelas auxiliares'!$D$129),"FOLHA DE PESSOAL",IF(R712='Tabelas auxiliares'!$A$129,"CUSTEIO",IF(R712='Tabelas auxiliares'!$A$128,"INVESTIMENTO","ERRO - VERIFICAR"))))</f>
        <v/>
      </c>
      <c r="T712" s="26" t="str">
        <f t="shared" si="23"/>
        <v/>
      </c>
      <c r="U712" s="32"/>
      <c r="V712" s="32"/>
      <c r="W712" s="32"/>
      <c r="X712" s="32"/>
    </row>
    <row r="713" spans="18:24" x14ac:dyDescent="0.25">
      <c r="R713" s="15" t="str">
        <f t="shared" si="22"/>
        <v/>
      </c>
      <c r="S713" s="15" t="str">
        <f>IF(M713="","",IF(AND(M713&lt;&gt;'Tabelas auxiliares'!$B$128,M713&lt;&gt;'Tabelas auxiliares'!$B$129,M713&lt;&gt;'Tabelas auxiliares'!$C$128,M713&lt;&gt;'Tabelas auxiliares'!$C$129,M713&lt;&gt;'Tabelas auxiliares'!$D$128,M713&lt;&gt;'Tabelas auxiliares'!$D$129),"FOLHA DE PESSOAL",IF(R713='Tabelas auxiliares'!$A$129,"CUSTEIO",IF(R713='Tabelas auxiliares'!$A$128,"INVESTIMENTO","ERRO - VERIFICAR"))))</f>
        <v/>
      </c>
      <c r="T713" s="26" t="str">
        <f t="shared" si="23"/>
        <v/>
      </c>
      <c r="U713" s="32"/>
      <c r="V713" s="32"/>
      <c r="W713" s="32"/>
      <c r="X713" s="32"/>
    </row>
    <row r="714" spans="18:24" x14ac:dyDescent="0.25">
      <c r="R714" s="15" t="str">
        <f t="shared" si="22"/>
        <v/>
      </c>
      <c r="S714" s="15" t="str">
        <f>IF(M714="","",IF(AND(M714&lt;&gt;'Tabelas auxiliares'!$B$128,M714&lt;&gt;'Tabelas auxiliares'!$B$129,M714&lt;&gt;'Tabelas auxiliares'!$C$128,M714&lt;&gt;'Tabelas auxiliares'!$C$129,M714&lt;&gt;'Tabelas auxiliares'!$D$128,M714&lt;&gt;'Tabelas auxiliares'!$D$129),"FOLHA DE PESSOAL",IF(R714='Tabelas auxiliares'!$A$129,"CUSTEIO",IF(R714='Tabelas auxiliares'!$A$128,"INVESTIMENTO","ERRO - VERIFICAR"))))</f>
        <v/>
      </c>
      <c r="T714" s="26" t="str">
        <f t="shared" si="23"/>
        <v/>
      </c>
      <c r="U714" s="32"/>
      <c r="V714" s="32"/>
      <c r="W714" s="32"/>
      <c r="X714" s="32"/>
    </row>
    <row r="715" spans="18:24" x14ac:dyDescent="0.25">
      <c r="R715" s="15" t="str">
        <f t="shared" si="22"/>
        <v/>
      </c>
      <c r="S715" s="15" t="str">
        <f>IF(M715="","",IF(AND(M715&lt;&gt;'Tabelas auxiliares'!$B$128,M715&lt;&gt;'Tabelas auxiliares'!$B$129,M715&lt;&gt;'Tabelas auxiliares'!$C$128,M715&lt;&gt;'Tabelas auxiliares'!$C$129,M715&lt;&gt;'Tabelas auxiliares'!$D$128,M715&lt;&gt;'Tabelas auxiliares'!$D$129),"FOLHA DE PESSOAL",IF(R715='Tabelas auxiliares'!$A$129,"CUSTEIO",IF(R715='Tabelas auxiliares'!$A$128,"INVESTIMENTO","ERRO - VERIFICAR"))))</f>
        <v/>
      </c>
      <c r="T715" s="26" t="str">
        <f t="shared" si="23"/>
        <v/>
      </c>
      <c r="U715" s="32"/>
      <c r="V715" s="32"/>
      <c r="W715" s="32"/>
      <c r="X715" s="32"/>
    </row>
    <row r="716" spans="18:24" x14ac:dyDescent="0.25">
      <c r="R716" s="15" t="str">
        <f t="shared" si="22"/>
        <v/>
      </c>
      <c r="S716" s="15" t="str">
        <f>IF(M716="","",IF(AND(M716&lt;&gt;'Tabelas auxiliares'!$B$128,M716&lt;&gt;'Tabelas auxiliares'!$B$129,M716&lt;&gt;'Tabelas auxiliares'!$C$128,M716&lt;&gt;'Tabelas auxiliares'!$C$129,M716&lt;&gt;'Tabelas auxiliares'!$D$128,M716&lt;&gt;'Tabelas auxiliares'!$D$129),"FOLHA DE PESSOAL",IF(R716='Tabelas auxiliares'!$A$129,"CUSTEIO",IF(R716='Tabelas auxiliares'!$A$128,"INVESTIMENTO","ERRO - VERIFICAR"))))</f>
        <v/>
      </c>
      <c r="T716" s="26" t="str">
        <f t="shared" si="23"/>
        <v/>
      </c>
      <c r="U716" s="32"/>
      <c r="V716" s="32"/>
      <c r="W716" s="32"/>
      <c r="X716" s="32"/>
    </row>
    <row r="717" spans="18:24" x14ac:dyDescent="0.25">
      <c r="R717" s="15" t="str">
        <f t="shared" si="22"/>
        <v/>
      </c>
      <c r="S717" s="15" t="str">
        <f>IF(M717="","",IF(AND(M717&lt;&gt;'Tabelas auxiliares'!$B$128,M717&lt;&gt;'Tabelas auxiliares'!$B$129,M717&lt;&gt;'Tabelas auxiliares'!$C$128,M717&lt;&gt;'Tabelas auxiliares'!$C$129,M717&lt;&gt;'Tabelas auxiliares'!$D$128,M717&lt;&gt;'Tabelas auxiliares'!$D$129),"FOLHA DE PESSOAL",IF(R717='Tabelas auxiliares'!$A$129,"CUSTEIO",IF(R717='Tabelas auxiliares'!$A$128,"INVESTIMENTO","ERRO - VERIFICAR"))))</f>
        <v/>
      </c>
      <c r="T717" s="26" t="str">
        <f t="shared" si="23"/>
        <v/>
      </c>
      <c r="U717" s="32"/>
      <c r="V717" s="32"/>
      <c r="W717" s="32"/>
      <c r="X717" s="32"/>
    </row>
    <row r="718" spans="18:24" x14ac:dyDescent="0.25">
      <c r="R718" s="15" t="str">
        <f t="shared" si="22"/>
        <v/>
      </c>
      <c r="S718" s="15" t="str">
        <f>IF(M718="","",IF(AND(M718&lt;&gt;'Tabelas auxiliares'!$B$128,M718&lt;&gt;'Tabelas auxiliares'!$B$129,M718&lt;&gt;'Tabelas auxiliares'!$C$128,M718&lt;&gt;'Tabelas auxiliares'!$C$129,M718&lt;&gt;'Tabelas auxiliares'!$D$128,M718&lt;&gt;'Tabelas auxiliares'!$D$129),"FOLHA DE PESSOAL",IF(R718='Tabelas auxiliares'!$A$129,"CUSTEIO",IF(R718='Tabelas auxiliares'!$A$128,"INVESTIMENTO","ERRO - VERIFICAR"))))</f>
        <v/>
      </c>
      <c r="T718" s="26" t="str">
        <f t="shared" si="23"/>
        <v/>
      </c>
      <c r="U718" s="32"/>
      <c r="V718" s="32"/>
      <c r="W718" s="32"/>
      <c r="X718" s="32"/>
    </row>
    <row r="719" spans="18:24" x14ac:dyDescent="0.25">
      <c r="R719" s="15" t="str">
        <f t="shared" si="22"/>
        <v/>
      </c>
      <c r="S719" s="15" t="str">
        <f>IF(M719="","",IF(AND(M719&lt;&gt;'Tabelas auxiliares'!$B$128,M719&lt;&gt;'Tabelas auxiliares'!$B$129,M719&lt;&gt;'Tabelas auxiliares'!$C$128,M719&lt;&gt;'Tabelas auxiliares'!$C$129,M719&lt;&gt;'Tabelas auxiliares'!$D$128,M719&lt;&gt;'Tabelas auxiliares'!$D$129),"FOLHA DE PESSOAL",IF(R719='Tabelas auxiliares'!$A$129,"CUSTEIO",IF(R719='Tabelas auxiliares'!$A$128,"INVESTIMENTO","ERRO - VERIFICAR"))))</f>
        <v/>
      </c>
      <c r="T719" s="26" t="str">
        <f t="shared" si="23"/>
        <v/>
      </c>
      <c r="U719" s="32"/>
      <c r="V719" s="32"/>
      <c r="W719" s="32"/>
      <c r="X719" s="32"/>
    </row>
    <row r="720" spans="18:24" x14ac:dyDescent="0.25">
      <c r="R720" s="15" t="str">
        <f t="shared" si="22"/>
        <v/>
      </c>
      <c r="S720" s="15" t="str">
        <f>IF(M720="","",IF(AND(M720&lt;&gt;'Tabelas auxiliares'!$B$128,M720&lt;&gt;'Tabelas auxiliares'!$B$129,M720&lt;&gt;'Tabelas auxiliares'!$C$128,M720&lt;&gt;'Tabelas auxiliares'!$C$129,M720&lt;&gt;'Tabelas auxiliares'!$D$128,M720&lt;&gt;'Tabelas auxiliares'!$D$129),"FOLHA DE PESSOAL",IF(R720='Tabelas auxiliares'!$A$129,"CUSTEIO",IF(R720='Tabelas auxiliares'!$A$128,"INVESTIMENTO","ERRO - VERIFICAR"))))</f>
        <v/>
      </c>
      <c r="T720" s="26" t="str">
        <f t="shared" si="23"/>
        <v/>
      </c>
      <c r="U720" s="32"/>
      <c r="V720" s="32"/>
      <c r="W720" s="32"/>
      <c r="X720" s="32"/>
    </row>
    <row r="721" spans="18:24" x14ac:dyDescent="0.25">
      <c r="R721" s="15" t="str">
        <f t="shared" si="22"/>
        <v/>
      </c>
      <c r="S721" s="15" t="str">
        <f>IF(M721="","",IF(AND(M721&lt;&gt;'Tabelas auxiliares'!$B$128,M721&lt;&gt;'Tabelas auxiliares'!$B$129,M721&lt;&gt;'Tabelas auxiliares'!$C$128,M721&lt;&gt;'Tabelas auxiliares'!$C$129,M721&lt;&gt;'Tabelas auxiliares'!$D$128,M721&lt;&gt;'Tabelas auxiliares'!$D$129),"FOLHA DE PESSOAL",IF(R721='Tabelas auxiliares'!$A$129,"CUSTEIO",IF(R721='Tabelas auxiliares'!$A$128,"INVESTIMENTO","ERRO - VERIFICAR"))))</f>
        <v/>
      </c>
      <c r="T721" s="26" t="str">
        <f t="shared" si="23"/>
        <v/>
      </c>
      <c r="U721" s="32"/>
      <c r="V721" s="32"/>
      <c r="W721" s="32"/>
      <c r="X721" s="32"/>
    </row>
    <row r="722" spans="18:24" x14ac:dyDescent="0.25">
      <c r="R722" s="15" t="str">
        <f t="shared" si="22"/>
        <v/>
      </c>
      <c r="S722" s="15" t="str">
        <f>IF(M722="","",IF(AND(M722&lt;&gt;'Tabelas auxiliares'!$B$128,M722&lt;&gt;'Tabelas auxiliares'!$B$129,M722&lt;&gt;'Tabelas auxiliares'!$C$128,M722&lt;&gt;'Tabelas auxiliares'!$C$129,M722&lt;&gt;'Tabelas auxiliares'!$D$128,M722&lt;&gt;'Tabelas auxiliares'!$D$129),"FOLHA DE PESSOAL",IF(R722='Tabelas auxiliares'!$A$129,"CUSTEIO",IF(R722='Tabelas auxiliares'!$A$128,"INVESTIMENTO","ERRO - VERIFICAR"))))</f>
        <v/>
      </c>
      <c r="T722" s="26" t="str">
        <f t="shared" si="23"/>
        <v/>
      </c>
      <c r="U722" s="32"/>
      <c r="V722" s="32"/>
      <c r="W722" s="32"/>
      <c r="X722" s="32"/>
    </row>
    <row r="723" spans="18:24" x14ac:dyDescent="0.25">
      <c r="R723" s="15" t="str">
        <f t="shared" si="22"/>
        <v/>
      </c>
      <c r="S723" s="15" t="str">
        <f>IF(M723="","",IF(AND(M723&lt;&gt;'Tabelas auxiliares'!$B$128,M723&lt;&gt;'Tabelas auxiliares'!$B$129,M723&lt;&gt;'Tabelas auxiliares'!$C$128,M723&lt;&gt;'Tabelas auxiliares'!$C$129,M723&lt;&gt;'Tabelas auxiliares'!$D$128,M723&lt;&gt;'Tabelas auxiliares'!$D$129),"FOLHA DE PESSOAL",IF(R723='Tabelas auxiliares'!$A$129,"CUSTEIO",IF(R723='Tabelas auxiliares'!$A$128,"INVESTIMENTO","ERRO - VERIFICAR"))))</f>
        <v/>
      </c>
      <c r="T723" s="26" t="str">
        <f t="shared" si="23"/>
        <v/>
      </c>
      <c r="U723" s="32"/>
      <c r="V723" s="32"/>
      <c r="W723" s="32"/>
      <c r="X723" s="32"/>
    </row>
    <row r="724" spans="18:24" x14ac:dyDescent="0.25">
      <c r="R724" s="15" t="str">
        <f t="shared" si="22"/>
        <v/>
      </c>
      <c r="S724" s="15" t="str">
        <f>IF(M724="","",IF(AND(M724&lt;&gt;'Tabelas auxiliares'!$B$128,M724&lt;&gt;'Tabelas auxiliares'!$B$129,M724&lt;&gt;'Tabelas auxiliares'!$C$128,M724&lt;&gt;'Tabelas auxiliares'!$C$129,M724&lt;&gt;'Tabelas auxiliares'!$D$128,M724&lt;&gt;'Tabelas auxiliares'!$D$129),"FOLHA DE PESSOAL",IF(R724='Tabelas auxiliares'!$A$129,"CUSTEIO",IF(R724='Tabelas auxiliares'!$A$128,"INVESTIMENTO","ERRO - VERIFICAR"))))</f>
        <v/>
      </c>
      <c r="T724" s="26" t="str">
        <f t="shared" si="23"/>
        <v/>
      </c>
      <c r="U724" s="32"/>
      <c r="V724" s="32"/>
      <c r="W724" s="32"/>
      <c r="X724" s="32"/>
    </row>
    <row r="725" spans="18:24" x14ac:dyDescent="0.25">
      <c r="R725" s="15" t="str">
        <f t="shared" si="22"/>
        <v/>
      </c>
      <c r="S725" s="15" t="str">
        <f>IF(M725="","",IF(AND(M725&lt;&gt;'Tabelas auxiliares'!$B$128,M725&lt;&gt;'Tabelas auxiliares'!$B$129,M725&lt;&gt;'Tabelas auxiliares'!$C$128,M725&lt;&gt;'Tabelas auxiliares'!$C$129,M725&lt;&gt;'Tabelas auxiliares'!$D$128,M725&lt;&gt;'Tabelas auxiliares'!$D$129),"FOLHA DE PESSOAL",IF(R725='Tabelas auxiliares'!$A$129,"CUSTEIO",IF(R725='Tabelas auxiliares'!$A$128,"INVESTIMENTO","ERRO - VERIFICAR"))))</f>
        <v/>
      </c>
      <c r="T725" s="26" t="str">
        <f t="shared" si="23"/>
        <v/>
      </c>
      <c r="U725" s="32"/>
      <c r="V725" s="32"/>
      <c r="W725" s="32"/>
      <c r="X725" s="32"/>
    </row>
    <row r="726" spans="18:24" x14ac:dyDescent="0.25">
      <c r="R726" s="15" t="str">
        <f t="shared" si="22"/>
        <v/>
      </c>
      <c r="S726" s="15" t="str">
        <f>IF(M726="","",IF(AND(M726&lt;&gt;'Tabelas auxiliares'!$B$128,M726&lt;&gt;'Tabelas auxiliares'!$B$129,M726&lt;&gt;'Tabelas auxiliares'!$C$128,M726&lt;&gt;'Tabelas auxiliares'!$C$129,M726&lt;&gt;'Tabelas auxiliares'!$D$128,M726&lt;&gt;'Tabelas auxiliares'!$D$129),"FOLHA DE PESSOAL",IF(R726='Tabelas auxiliares'!$A$129,"CUSTEIO",IF(R726='Tabelas auxiliares'!$A$128,"INVESTIMENTO","ERRO - VERIFICAR"))))</f>
        <v/>
      </c>
      <c r="T726" s="26" t="str">
        <f t="shared" si="23"/>
        <v/>
      </c>
      <c r="U726" s="32"/>
      <c r="V726" s="32"/>
      <c r="W726" s="32"/>
      <c r="X726" s="32"/>
    </row>
    <row r="727" spans="18:24" x14ac:dyDescent="0.25">
      <c r="R727" s="15" t="str">
        <f t="shared" si="22"/>
        <v/>
      </c>
      <c r="S727" s="15" t="str">
        <f>IF(M727="","",IF(AND(M727&lt;&gt;'Tabelas auxiliares'!$B$128,M727&lt;&gt;'Tabelas auxiliares'!$B$129,M727&lt;&gt;'Tabelas auxiliares'!$C$128,M727&lt;&gt;'Tabelas auxiliares'!$C$129,M727&lt;&gt;'Tabelas auxiliares'!$D$128,M727&lt;&gt;'Tabelas auxiliares'!$D$129),"FOLHA DE PESSOAL",IF(R727='Tabelas auxiliares'!$A$129,"CUSTEIO",IF(R727='Tabelas auxiliares'!$A$128,"INVESTIMENTO","ERRO - VERIFICAR"))))</f>
        <v/>
      </c>
      <c r="T727" s="26" t="str">
        <f t="shared" si="23"/>
        <v/>
      </c>
      <c r="U727" s="32"/>
      <c r="V727" s="32"/>
      <c r="W727" s="32"/>
      <c r="X727" s="32"/>
    </row>
    <row r="728" spans="18:24" x14ac:dyDescent="0.25">
      <c r="R728" s="15" t="str">
        <f t="shared" si="22"/>
        <v/>
      </c>
      <c r="S728" s="15" t="str">
        <f>IF(M728="","",IF(AND(M728&lt;&gt;'Tabelas auxiliares'!$B$128,M728&lt;&gt;'Tabelas auxiliares'!$B$129,M728&lt;&gt;'Tabelas auxiliares'!$C$128,M728&lt;&gt;'Tabelas auxiliares'!$C$129,M728&lt;&gt;'Tabelas auxiliares'!$D$128,M728&lt;&gt;'Tabelas auxiliares'!$D$129),"FOLHA DE PESSOAL",IF(R728='Tabelas auxiliares'!$A$129,"CUSTEIO",IF(R728='Tabelas auxiliares'!$A$128,"INVESTIMENTO","ERRO - VERIFICAR"))))</f>
        <v/>
      </c>
      <c r="T728" s="26" t="str">
        <f t="shared" si="23"/>
        <v/>
      </c>
      <c r="U728" s="32"/>
      <c r="V728" s="32"/>
      <c r="W728" s="32"/>
      <c r="X728" s="32"/>
    </row>
    <row r="729" spans="18:24" x14ac:dyDescent="0.25">
      <c r="R729" s="15" t="str">
        <f t="shared" si="22"/>
        <v/>
      </c>
      <c r="S729" s="15" t="str">
        <f>IF(M729="","",IF(AND(M729&lt;&gt;'Tabelas auxiliares'!$B$128,M729&lt;&gt;'Tabelas auxiliares'!$B$129,M729&lt;&gt;'Tabelas auxiliares'!$C$128,M729&lt;&gt;'Tabelas auxiliares'!$C$129,M729&lt;&gt;'Tabelas auxiliares'!$D$128,M729&lt;&gt;'Tabelas auxiliares'!$D$129),"FOLHA DE PESSOAL",IF(R729='Tabelas auxiliares'!$A$129,"CUSTEIO",IF(R729='Tabelas auxiliares'!$A$128,"INVESTIMENTO","ERRO - VERIFICAR"))))</f>
        <v/>
      </c>
      <c r="T729" s="26" t="str">
        <f t="shared" si="23"/>
        <v/>
      </c>
      <c r="U729" s="32"/>
      <c r="V729" s="32"/>
      <c r="W729" s="32"/>
      <c r="X729" s="32"/>
    </row>
    <row r="730" spans="18:24" x14ac:dyDescent="0.25">
      <c r="R730" s="15" t="str">
        <f t="shared" si="22"/>
        <v/>
      </c>
      <c r="S730" s="15" t="str">
        <f>IF(M730="","",IF(AND(M730&lt;&gt;'Tabelas auxiliares'!$B$128,M730&lt;&gt;'Tabelas auxiliares'!$B$129,M730&lt;&gt;'Tabelas auxiliares'!$C$128,M730&lt;&gt;'Tabelas auxiliares'!$C$129,M730&lt;&gt;'Tabelas auxiliares'!$D$128,M730&lt;&gt;'Tabelas auxiliares'!$D$129),"FOLHA DE PESSOAL",IF(R730='Tabelas auxiliares'!$A$129,"CUSTEIO",IF(R730='Tabelas auxiliares'!$A$128,"INVESTIMENTO","ERRO - VERIFICAR"))))</f>
        <v/>
      </c>
      <c r="T730" s="26" t="str">
        <f t="shared" si="23"/>
        <v/>
      </c>
      <c r="U730" s="32"/>
      <c r="V730" s="32"/>
      <c r="W730" s="32"/>
      <c r="X730" s="32"/>
    </row>
    <row r="731" spans="18:24" x14ac:dyDescent="0.25">
      <c r="R731" s="15" t="str">
        <f t="shared" si="22"/>
        <v/>
      </c>
      <c r="S731" s="15" t="str">
        <f>IF(M731="","",IF(AND(M731&lt;&gt;'Tabelas auxiliares'!$B$128,M731&lt;&gt;'Tabelas auxiliares'!$B$129,M731&lt;&gt;'Tabelas auxiliares'!$C$128,M731&lt;&gt;'Tabelas auxiliares'!$C$129,M731&lt;&gt;'Tabelas auxiliares'!$D$128,M731&lt;&gt;'Tabelas auxiliares'!$D$129),"FOLHA DE PESSOAL",IF(R731='Tabelas auxiliares'!$A$129,"CUSTEIO",IF(R731='Tabelas auxiliares'!$A$128,"INVESTIMENTO","ERRO - VERIFICAR"))))</f>
        <v/>
      </c>
      <c r="T731" s="26" t="str">
        <f t="shared" si="23"/>
        <v/>
      </c>
      <c r="U731" s="32"/>
      <c r="V731" s="32"/>
      <c r="W731" s="32"/>
      <c r="X731" s="32"/>
    </row>
    <row r="732" spans="18:24" x14ac:dyDescent="0.25">
      <c r="R732" s="15" t="str">
        <f t="shared" si="22"/>
        <v/>
      </c>
      <c r="S732" s="15" t="str">
        <f>IF(M732="","",IF(AND(M732&lt;&gt;'Tabelas auxiliares'!$B$128,M732&lt;&gt;'Tabelas auxiliares'!$B$129,M732&lt;&gt;'Tabelas auxiliares'!$C$128,M732&lt;&gt;'Tabelas auxiliares'!$C$129,M732&lt;&gt;'Tabelas auxiliares'!$D$128,M732&lt;&gt;'Tabelas auxiliares'!$D$129),"FOLHA DE PESSOAL",IF(R732='Tabelas auxiliares'!$A$129,"CUSTEIO",IF(R732='Tabelas auxiliares'!$A$128,"INVESTIMENTO","ERRO - VERIFICAR"))))</f>
        <v/>
      </c>
      <c r="T732" s="26" t="str">
        <f t="shared" si="23"/>
        <v/>
      </c>
      <c r="U732" s="32"/>
      <c r="V732" s="32"/>
      <c r="W732" s="32"/>
      <c r="X732" s="32"/>
    </row>
    <row r="733" spans="18:24" x14ac:dyDescent="0.25">
      <c r="R733" s="15" t="str">
        <f t="shared" si="22"/>
        <v/>
      </c>
      <c r="S733" s="15" t="str">
        <f>IF(M733="","",IF(AND(M733&lt;&gt;'Tabelas auxiliares'!$B$128,M733&lt;&gt;'Tabelas auxiliares'!$B$129,M733&lt;&gt;'Tabelas auxiliares'!$C$128,M733&lt;&gt;'Tabelas auxiliares'!$C$129,M733&lt;&gt;'Tabelas auxiliares'!$D$128,M733&lt;&gt;'Tabelas auxiliares'!$D$129),"FOLHA DE PESSOAL",IF(R733='Tabelas auxiliares'!$A$129,"CUSTEIO",IF(R733='Tabelas auxiliares'!$A$128,"INVESTIMENTO","ERRO - VERIFICAR"))))</f>
        <v/>
      </c>
      <c r="T733" s="26" t="str">
        <f t="shared" si="23"/>
        <v/>
      </c>
      <c r="U733" s="32"/>
      <c r="V733" s="32"/>
      <c r="W733" s="32"/>
      <c r="X733" s="32"/>
    </row>
    <row r="734" spans="18:24" x14ac:dyDescent="0.25">
      <c r="R734" s="15" t="str">
        <f t="shared" si="22"/>
        <v/>
      </c>
      <c r="S734" s="15" t="str">
        <f>IF(M734="","",IF(AND(M734&lt;&gt;'Tabelas auxiliares'!$B$128,M734&lt;&gt;'Tabelas auxiliares'!$B$129,M734&lt;&gt;'Tabelas auxiliares'!$C$128,M734&lt;&gt;'Tabelas auxiliares'!$C$129,M734&lt;&gt;'Tabelas auxiliares'!$D$128,M734&lt;&gt;'Tabelas auxiliares'!$D$129),"FOLHA DE PESSOAL",IF(R734='Tabelas auxiliares'!$A$129,"CUSTEIO",IF(R734='Tabelas auxiliares'!$A$128,"INVESTIMENTO","ERRO - VERIFICAR"))))</f>
        <v/>
      </c>
      <c r="T734" s="26" t="str">
        <f t="shared" si="23"/>
        <v/>
      </c>
      <c r="U734" s="32"/>
      <c r="V734" s="32"/>
      <c r="W734" s="32"/>
      <c r="X734" s="32"/>
    </row>
    <row r="735" spans="18:24" x14ac:dyDescent="0.25">
      <c r="R735" s="15" t="str">
        <f t="shared" si="22"/>
        <v/>
      </c>
      <c r="S735" s="15" t="str">
        <f>IF(M735="","",IF(AND(M735&lt;&gt;'Tabelas auxiliares'!$B$128,M735&lt;&gt;'Tabelas auxiliares'!$B$129,M735&lt;&gt;'Tabelas auxiliares'!$C$128,M735&lt;&gt;'Tabelas auxiliares'!$C$129,M735&lt;&gt;'Tabelas auxiliares'!$D$128,M735&lt;&gt;'Tabelas auxiliares'!$D$129),"FOLHA DE PESSOAL",IF(R735='Tabelas auxiliares'!$A$129,"CUSTEIO",IF(R735='Tabelas auxiliares'!$A$128,"INVESTIMENTO","ERRO - VERIFICAR"))))</f>
        <v/>
      </c>
      <c r="T735" s="26" t="str">
        <f t="shared" si="23"/>
        <v/>
      </c>
      <c r="U735" s="32"/>
      <c r="V735" s="32"/>
      <c r="W735" s="32"/>
      <c r="X735" s="32"/>
    </row>
    <row r="736" spans="18:24" x14ac:dyDescent="0.25">
      <c r="R736" s="15" t="str">
        <f t="shared" si="22"/>
        <v/>
      </c>
      <c r="S736" s="15" t="str">
        <f>IF(M736="","",IF(AND(M736&lt;&gt;'Tabelas auxiliares'!$B$128,M736&lt;&gt;'Tabelas auxiliares'!$B$129,M736&lt;&gt;'Tabelas auxiliares'!$C$128,M736&lt;&gt;'Tabelas auxiliares'!$C$129,M736&lt;&gt;'Tabelas auxiliares'!$D$128,M736&lt;&gt;'Tabelas auxiliares'!$D$129),"FOLHA DE PESSOAL",IF(R736='Tabelas auxiliares'!$A$129,"CUSTEIO",IF(R736='Tabelas auxiliares'!$A$128,"INVESTIMENTO","ERRO - VERIFICAR"))))</f>
        <v/>
      </c>
      <c r="T736" s="26" t="str">
        <f t="shared" si="23"/>
        <v/>
      </c>
      <c r="U736" s="32"/>
      <c r="V736" s="32"/>
      <c r="W736" s="32"/>
      <c r="X736" s="32"/>
    </row>
    <row r="737" spans="18:24" x14ac:dyDescent="0.25">
      <c r="R737" s="15" t="str">
        <f t="shared" si="22"/>
        <v/>
      </c>
      <c r="S737" s="15" t="str">
        <f>IF(M737="","",IF(AND(M737&lt;&gt;'Tabelas auxiliares'!$B$128,M737&lt;&gt;'Tabelas auxiliares'!$B$129,M737&lt;&gt;'Tabelas auxiliares'!$C$128,M737&lt;&gt;'Tabelas auxiliares'!$C$129,M737&lt;&gt;'Tabelas auxiliares'!$D$128,M737&lt;&gt;'Tabelas auxiliares'!$D$129),"FOLHA DE PESSOAL",IF(R737='Tabelas auxiliares'!$A$129,"CUSTEIO",IF(R737='Tabelas auxiliares'!$A$128,"INVESTIMENTO","ERRO - VERIFICAR"))))</f>
        <v/>
      </c>
      <c r="T737" s="26" t="str">
        <f t="shared" si="23"/>
        <v/>
      </c>
      <c r="U737" s="32"/>
      <c r="V737" s="32"/>
      <c r="W737" s="32"/>
      <c r="X737" s="32"/>
    </row>
    <row r="738" spans="18:24" x14ac:dyDescent="0.25">
      <c r="R738" s="15" t="str">
        <f t="shared" si="22"/>
        <v/>
      </c>
      <c r="S738" s="15" t="str">
        <f>IF(M738="","",IF(AND(M738&lt;&gt;'Tabelas auxiliares'!$B$128,M738&lt;&gt;'Tabelas auxiliares'!$B$129,M738&lt;&gt;'Tabelas auxiliares'!$C$128,M738&lt;&gt;'Tabelas auxiliares'!$C$129,M738&lt;&gt;'Tabelas auxiliares'!$D$128,M738&lt;&gt;'Tabelas auxiliares'!$D$129),"FOLHA DE PESSOAL",IF(R738='Tabelas auxiliares'!$A$129,"CUSTEIO",IF(R738='Tabelas auxiliares'!$A$128,"INVESTIMENTO","ERRO - VERIFICAR"))))</f>
        <v/>
      </c>
      <c r="T738" s="26" t="str">
        <f t="shared" si="23"/>
        <v/>
      </c>
      <c r="U738" s="32"/>
      <c r="V738" s="32"/>
      <c r="W738" s="32"/>
      <c r="X738" s="32"/>
    </row>
    <row r="739" spans="18:24" x14ac:dyDescent="0.25">
      <c r="R739" s="15" t="str">
        <f t="shared" si="22"/>
        <v/>
      </c>
      <c r="S739" s="15" t="str">
        <f>IF(M739="","",IF(AND(M739&lt;&gt;'Tabelas auxiliares'!$B$128,M739&lt;&gt;'Tabelas auxiliares'!$B$129,M739&lt;&gt;'Tabelas auxiliares'!$C$128,M739&lt;&gt;'Tabelas auxiliares'!$C$129,M739&lt;&gt;'Tabelas auxiliares'!$D$128,M739&lt;&gt;'Tabelas auxiliares'!$D$129),"FOLHA DE PESSOAL",IF(R739='Tabelas auxiliares'!$A$129,"CUSTEIO",IF(R739='Tabelas auxiliares'!$A$128,"INVESTIMENTO","ERRO - VERIFICAR"))))</f>
        <v/>
      </c>
      <c r="T739" s="26" t="str">
        <f t="shared" si="23"/>
        <v/>
      </c>
      <c r="U739" s="32"/>
      <c r="V739" s="32"/>
      <c r="W739" s="32"/>
      <c r="X739" s="32"/>
    </row>
    <row r="740" spans="18:24" x14ac:dyDescent="0.25">
      <c r="R740" s="15" t="str">
        <f t="shared" si="22"/>
        <v/>
      </c>
      <c r="S740" s="15" t="str">
        <f>IF(M740="","",IF(AND(M740&lt;&gt;'Tabelas auxiliares'!$B$128,M740&lt;&gt;'Tabelas auxiliares'!$B$129,M740&lt;&gt;'Tabelas auxiliares'!$C$128,M740&lt;&gt;'Tabelas auxiliares'!$C$129,M740&lt;&gt;'Tabelas auxiliares'!$D$128,M740&lt;&gt;'Tabelas auxiliares'!$D$129),"FOLHA DE PESSOAL",IF(R740='Tabelas auxiliares'!$A$129,"CUSTEIO",IF(R740='Tabelas auxiliares'!$A$128,"INVESTIMENTO","ERRO - VERIFICAR"))))</f>
        <v/>
      </c>
      <c r="T740" s="26" t="str">
        <f t="shared" si="23"/>
        <v/>
      </c>
      <c r="U740" s="32"/>
      <c r="V740" s="32"/>
      <c r="W740" s="32"/>
      <c r="X740" s="32"/>
    </row>
    <row r="741" spans="18:24" x14ac:dyDescent="0.25">
      <c r="R741" s="15" t="str">
        <f t="shared" si="22"/>
        <v/>
      </c>
      <c r="S741" s="15" t="str">
        <f>IF(M741="","",IF(AND(M741&lt;&gt;'Tabelas auxiliares'!$B$128,M741&lt;&gt;'Tabelas auxiliares'!$B$129,M741&lt;&gt;'Tabelas auxiliares'!$C$128,M741&lt;&gt;'Tabelas auxiliares'!$C$129,M741&lt;&gt;'Tabelas auxiliares'!$D$128,M741&lt;&gt;'Tabelas auxiliares'!$D$129),"FOLHA DE PESSOAL",IF(R741='Tabelas auxiliares'!$A$129,"CUSTEIO",IF(R741='Tabelas auxiliares'!$A$128,"INVESTIMENTO","ERRO - VERIFICAR"))))</f>
        <v/>
      </c>
      <c r="T741" s="26" t="str">
        <f t="shared" si="23"/>
        <v/>
      </c>
      <c r="U741" s="32"/>
      <c r="V741" s="32"/>
      <c r="W741" s="32"/>
      <c r="X741" s="32"/>
    </row>
    <row r="742" spans="18:24" x14ac:dyDescent="0.25">
      <c r="R742" s="15" t="str">
        <f t="shared" si="22"/>
        <v/>
      </c>
      <c r="S742" s="15" t="str">
        <f>IF(M742="","",IF(AND(M742&lt;&gt;'Tabelas auxiliares'!$B$128,M742&lt;&gt;'Tabelas auxiliares'!$B$129,M742&lt;&gt;'Tabelas auxiliares'!$C$128,M742&lt;&gt;'Tabelas auxiliares'!$C$129,M742&lt;&gt;'Tabelas auxiliares'!$D$128,M742&lt;&gt;'Tabelas auxiliares'!$D$129),"FOLHA DE PESSOAL",IF(R742='Tabelas auxiliares'!$A$129,"CUSTEIO",IF(R742='Tabelas auxiliares'!$A$128,"INVESTIMENTO","ERRO - VERIFICAR"))))</f>
        <v/>
      </c>
      <c r="T742" s="26" t="str">
        <f t="shared" si="23"/>
        <v/>
      </c>
      <c r="U742" s="32"/>
      <c r="V742" s="32"/>
      <c r="W742" s="32"/>
      <c r="X742" s="32"/>
    </row>
    <row r="743" spans="18:24" x14ac:dyDescent="0.25">
      <c r="R743" s="15" t="str">
        <f t="shared" si="22"/>
        <v/>
      </c>
      <c r="S743" s="15" t="str">
        <f>IF(M743="","",IF(AND(M743&lt;&gt;'Tabelas auxiliares'!$B$128,M743&lt;&gt;'Tabelas auxiliares'!$B$129,M743&lt;&gt;'Tabelas auxiliares'!$C$128,M743&lt;&gt;'Tabelas auxiliares'!$C$129,M743&lt;&gt;'Tabelas auxiliares'!$D$128,M743&lt;&gt;'Tabelas auxiliares'!$D$129),"FOLHA DE PESSOAL",IF(R743='Tabelas auxiliares'!$A$129,"CUSTEIO",IF(R743='Tabelas auxiliares'!$A$128,"INVESTIMENTO","ERRO - VERIFICAR"))))</f>
        <v/>
      </c>
      <c r="T743" s="26" t="str">
        <f t="shared" si="23"/>
        <v/>
      </c>
      <c r="U743" s="32"/>
      <c r="V743" s="32"/>
      <c r="W743" s="32"/>
      <c r="X743" s="32"/>
    </row>
    <row r="744" spans="18:24" x14ac:dyDescent="0.25">
      <c r="R744" s="15" t="str">
        <f t="shared" si="22"/>
        <v/>
      </c>
      <c r="S744" s="15" t="str">
        <f>IF(M744="","",IF(AND(M744&lt;&gt;'Tabelas auxiliares'!$B$128,M744&lt;&gt;'Tabelas auxiliares'!$B$129,M744&lt;&gt;'Tabelas auxiliares'!$C$128,M744&lt;&gt;'Tabelas auxiliares'!$C$129,M744&lt;&gt;'Tabelas auxiliares'!$D$128,M744&lt;&gt;'Tabelas auxiliares'!$D$129),"FOLHA DE PESSOAL",IF(R744='Tabelas auxiliares'!$A$129,"CUSTEIO",IF(R744='Tabelas auxiliares'!$A$128,"INVESTIMENTO","ERRO - VERIFICAR"))))</f>
        <v/>
      </c>
      <c r="T744" s="26" t="str">
        <f t="shared" si="23"/>
        <v/>
      </c>
      <c r="U744" s="32"/>
      <c r="V744" s="32"/>
      <c r="W744" s="32"/>
      <c r="X744" s="32"/>
    </row>
    <row r="745" spans="18:24" x14ac:dyDescent="0.25">
      <c r="R745" s="15" t="str">
        <f t="shared" si="22"/>
        <v/>
      </c>
      <c r="S745" s="15" t="str">
        <f>IF(M745="","",IF(AND(M745&lt;&gt;'Tabelas auxiliares'!$B$128,M745&lt;&gt;'Tabelas auxiliares'!$B$129,M745&lt;&gt;'Tabelas auxiliares'!$C$128,M745&lt;&gt;'Tabelas auxiliares'!$C$129,M745&lt;&gt;'Tabelas auxiliares'!$D$128,M745&lt;&gt;'Tabelas auxiliares'!$D$129),"FOLHA DE PESSOAL",IF(R745='Tabelas auxiliares'!$A$129,"CUSTEIO",IF(R745='Tabelas auxiliares'!$A$128,"INVESTIMENTO","ERRO - VERIFICAR"))))</f>
        <v/>
      </c>
      <c r="T745" s="26" t="str">
        <f t="shared" si="23"/>
        <v/>
      </c>
      <c r="U745" s="32"/>
      <c r="V745" s="32"/>
      <c r="W745" s="32"/>
      <c r="X745" s="32"/>
    </row>
    <row r="746" spans="18:24" x14ac:dyDescent="0.25">
      <c r="R746" s="15" t="str">
        <f t="shared" si="22"/>
        <v/>
      </c>
      <c r="S746" s="15" t="str">
        <f>IF(M746="","",IF(AND(M746&lt;&gt;'Tabelas auxiliares'!$B$128,M746&lt;&gt;'Tabelas auxiliares'!$B$129,M746&lt;&gt;'Tabelas auxiliares'!$C$128,M746&lt;&gt;'Tabelas auxiliares'!$C$129,M746&lt;&gt;'Tabelas auxiliares'!$D$128,M746&lt;&gt;'Tabelas auxiliares'!$D$129),"FOLHA DE PESSOAL",IF(R746='Tabelas auxiliares'!$A$129,"CUSTEIO",IF(R746='Tabelas auxiliares'!$A$128,"INVESTIMENTO","ERRO - VERIFICAR"))))</f>
        <v/>
      </c>
      <c r="T746" s="26" t="str">
        <f t="shared" si="23"/>
        <v/>
      </c>
      <c r="U746" s="32"/>
      <c r="V746" s="32"/>
      <c r="W746" s="32"/>
      <c r="X746" s="32"/>
    </row>
    <row r="747" spans="18:24" x14ac:dyDescent="0.25">
      <c r="R747" s="15" t="str">
        <f t="shared" si="22"/>
        <v/>
      </c>
      <c r="S747" s="15" t="str">
        <f>IF(M747="","",IF(AND(M747&lt;&gt;'Tabelas auxiliares'!$B$128,M747&lt;&gt;'Tabelas auxiliares'!$B$129,M747&lt;&gt;'Tabelas auxiliares'!$C$128,M747&lt;&gt;'Tabelas auxiliares'!$C$129,M747&lt;&gt;'Tabelas auxiliares'!$D$128,M747&lt;&gt;'Tabelas auxiliares'!$D$129),"FOLHA DE PESSOAL",IF(R747='Tabelas auxiliares'!$A$129,"CUSTEIO",IF(R747='Tabelas auxiliares'!$A$128,"INVESTIMENTO","ERRO - VERIFICAR"))))</f>
        <v/>
      </c>
      <c r="T747" s="26" t="str">
        <f t="shared" si="23"/>
        <v/>
      </c>
      <c r="U747" s="32"/>
      <c r="V747" s="32"/>
      <c r="W747" s="32"/>
      <c r="X747" s="32"/>
    </row>
    <row r="748" spans="18:24" x14ac:dyDescent="0.25">
      <c r="R748" s="15" t="str">
        <f t="shared" si="22"/>
        <v/>
      </c>
      <c r="S748" s="15" t="str">
        <f>IF(M748="","",IF(AND(M748&lt;&gt;'Tabelas auxiliares'!$B$128,M748&lt;&gt;'Tabelas auxiliares'!$B$129,M748&lt;&gt;'Tabelas auxiliares'!$C$128,M748&lt;&gt;'Tabelas auxiliares'!$C$129,M748&lt;&gt;'Tabelas auxiliares'!$D$128,M748&lt;&gt;'Tabelas auxiliares'!$D$129),"FOLHA DE PESSOAL",IF(R748='Tabelas auxiliares'!$A$129,"CUSTEIO",IF(R748='Tabelas auxiliares'!$A$128,"INVESTIMENTO","ERRO - VERIFICAR"))))</f>
        <v/>
      </c>
      <c r="T748" s="26" t="str">
        <f t="shared" si="23"/>
        <v/>
      </c>
      <c r="U748" s="32"/>
      <c r="V748" s="32"/>
      <c r="W748" s="32"/>
      <c r="X748" s="32"/>
    </row>
    <row r="749" spans="18:24" x14ac:dyDescent="0.25">
      <c r="R749" s="15" t="str">
        <f t="shared" si="22"/>
        <v/>
      </c>
      <c r="S749" s="15" t="str">
        <f>IF(M749="","",IF(AND(M749&lt;&gt;'Tabelas auxiliares'!$B$128,M749&lt;&gt;'Tabelas auxiliares'!$B$129,M749&lt;&gt;'Tabelas auxiliares'!$C$128,M749&lt;&gt;'Tabelas auxiliares'!$C$129,M749&lt;&gt;'Tabelas auxiliares'!$D$128,M749&lt;&gt;'Tabelas auxiliares'!$D$129),"FOLHA DE PESSOAL",IF(R749='Tabelas auxiliares'!$A$129,"CUSTEIO",IF(R749='Tabelas auxiliares'!$A$128,"INVESTIMENTO","ERRO - VERIFICAR"))))</f>
        <v/>
      </c>
      <c r="T749" s="26" t="str">
        <f t="shared" si="23"/>
        <v/>
      </c>
      <c r="U749" s="32"/>
      <c r="V749" s="32"/>
      <c r="W749" s="32"/>
      <c r="X749" s="32"/>
    </row>
    <row r="750" spans="18:24" x14ac:dyDescent="0.25">
      <c r="R750" s="15" t="str">
        <f t="shared" si="22"/>
        <v/>
      </c>
      <c r="S750" s="15" t="str">
        <f>IF(M750="","",IF(AND(M750&lt;&gt;'Tabelas auxiliares'!$B$128,M750&lt;&gt;'Tabelas auxiliares'!$B$129,M750&lt;&gt;'Tabelas auxiliares'!$C$128,M750&lt;&gt;'Tabelas auxiliares'!$C$129,M750&lt;&gt;'Tabelas auxiliares'!$D$128,M750&lt;&gt;'Tabelas auxiliares'!$D$129),"FOLHA DE PESSOAL",IF(R750='Tabelas auxiliares'!$A$129,"CUSTEIO",IF(R750='Tabelas auxiliares'!$A$128,"INVESTIMENTO","ERRO - VERIFICAR"))))</f>
        <v/>
      </c>
      <c r="T750" s="26" t="str">
        <f t="shared" si="23"/>
        <v/>
      </c>
      <c r="U750" s="32"/>
      <c r="V750" s="32"/>
      <c r="W750" s="32"/>
      <c r="X750" s="32"/>
    </row>
    <row r="751" spans="18:24" x14ac:dyDescent="0.25">
      <c r="R751" s="15" t="str">
        <f t="shared" si="22"/>
        <v/>
      </c>
      <c r="S751" s="15" t="str">
        <f>IF(M751="","",IF(AND(M751&lt;&gt;'Tabelas auxiliares'!$B$128,M751&lt;&gt;'Tabelas auxiliares'!$B$129,M751&lt;&gt;'Tabelas auxiliares'!$C$128,M751&lt;&gt;'Tabelas auxiliares'!$C$129,M751&lt;&gt;'Tabelas auxiliares'!$D$128,M751&lt;&gt;'Tabelas auxiliares'!$D$129),"FOLHA DE PESSOAL",IF(R751='Tabelas auxiliares'!$A$129,"CUSTEIO",IF(R751='Tabelas auxiliares'!$A$128,"INVESTIMENTO","ERRO - VERIFICAR"))))</f>
        <v/>
      </c>
      <c r="T751" s="26" t="str">
        <f t="shared" si="23"/>
        <v/>
      </c>
      <c r="U751" s="32"/>
      <c r="V751" s="32"/>
      <c r="W751" s="32"/>
      <c r="X751" s="32"/>
    </row>
    <row r="752" spans="18:24" x14ac:dyDescent="0.25">
      <c r="R752" s="15" t="str">
        <f t="shared" si="22"/>
        <v/>
      </c>
      <c r="S752" s="15" t="str">
        <f>IF(M752="","",IF(AND(M752&lt;&gt;'Tabelas auxiliares'!$B$128,M752&lt;&gt;'Tabelas auxiliares'!$B$129,M752&lt;&gt;'Tabelas auxiliares'!$C$128,M752&lt;&gt;'Tabelas auxiliares'!$C$129,M752&lt;&gt;'Tabelas auxiliares'!$D$128,M752&lt;&gt;'Tabelas auxiliares'!$D$129),"FOLHA DE PESSOAL",IF(R752='Tabelas auxiliares'!$A$129,"CUSTEIO",IF(R752='Tabelas auxiliares'!$A$128,"INVESTIMENTO","ERRO - VERIFICAR"))))</f>
        <v/>
      </c>
      <c r="T752" s="26" t="str">
        <f t="shared" si="23"/>
        <v/>
      </c>
      <c r="U752" s="32"/>
      <c r="V752" s="32"/>
      <c r="W752" s="32"/>
      <c r="X752" s="32"/>
    </row>
    <row r="753" spans="18:24" x14ac:dyDescent="0.25">
      <c r="R753" s="15" t="str">
        <f t="shared" si="22"/>
        <v/>
      </c>
      <c r="S753" s="15" t="str">
        <f>IF(M753="","",IF(AND(M753&lt;&gt;'Tabelas auxiliares'!$B$128,M753&lt;&gt;'Tabelas auxiliares'!$B$129,M753&lt;&gt;'Tabelas auxiliares'!$C$128,M753&lt;&gt;'Tabelas auxiliares'!$C$129,M753&lt;&gt;'Tabelas auxiliares'!$D$128,M753&lt;&gt;'Tabelas auxiliares'!$D$129),"FOLHA DE PESSOAL",IF(R753='Tabelas auxiliares'!$A$129,"CUSTEIO",IF(R753='Tabelas auxiliares'!$A$128,"INVESTIMENTO","ERRO - VERIFICAR"))))</f>
        <v/>
      </c>
      <c r="T753" s="26" t="str">
        <f t="shared" si="23"/>
        <v/>
      </c>
      <c r="U753" s="32"/>
      <c r="V753" s="32"/>
      <c r="W753" s="32"/>
      <c r="X753" s="32"/>
    </row>
    <row r="754" spans="18:24" x14ac:dyDescent="0.25">
      <c r="R754" s="15" t="str">
        <f t="shared" si="22"/>
        <v/>
      </c>
      <c r="S754" s="15" t="str">
        <f>IF(M754="","",IF(AND(M754&lt;&gt;'Tabelas auxiliares'!$B$128,M754&lt;&gt;'Tabelas auxiliares'!$B$129,M754&lt;&gt;'Tabelas auxiliares'!$C$128,M754&lt;&gt;'Tabelas auxiliares'!$C$129,M754&lt;&gt;'Tabelas auxiliares'!$D$128,M754&lt;&gt;'Tabelas auxiliares'!$D$129),"FOLHA DE PESSOAL",IF(R754='Tabelas auxiliares'!$A$129,"CUSTEIO",IF(R754='Tabelas auxiliares'!$A$128,"INVESTIMENTO","ERRO - VERIFICAR"))))</f>
        <v/>
      </c>
      <c r="T754" s="26" t="str">
        <f t="shared" si="23"/>
        <v/>
      </c>
      <c r="U754" s="32"/>
      <c r="V754" s="32"/>
      <c r="W754" s="32"/>
      <c r="X754" s="32"/>
    </row>
    <row r="755" spans="18:24" x14ac:dyDescent="0.25">
      <c r="R755" s="15" t="str">
        <f t="shared" si="22"/>
        <v/>
      </c>
      <c r="S755" s="15" t="str">
        <f>IF(M755="","",IF(AND(M755&lt;&gt;'Tabelas auxiliares'!$B$128,M755&lt;&gt;'Tabelas auxiliares'!$B$129,M755&lt;&gt;'Tabelas auxiliares'!$C$128,M755&lt;&gt;'Tabelas auxiliares'!$C$129,M755&lt;&gt;'Tabelas auxiliares'!$D$128,M755&lt;&gt;'Tabelas auxiliares'!$D$129),"FOLHA DE PESSOAL",IF(R755='Tabelas auxiliares'!$A$129,"CUSTEIO",IF(R755='Tabelas auxiliares'!$A$128,"INVESTIMENTO","ERRO - VERIFICAR"))))</f>
        <v/>
      </c>
      <c r="T755" s="26" t="str">
        <f t="shared" si="23"/>
        <v/>
      </c>
      <c r="U755" s="32"/>
      <c r="V755" s="32"/>
      <c r="W755" s="32"/>
      <c r="X755" s="32"/>
    </row>
    <row r="756" spans="18:24" x14ac:dyDescent="0.25">
      <c r="R756" s="15" t="str">
        <f t="shared" si="22"/>
        <v/>
      </c>
      <c r="S756" s="15" t="str">
        <f>IF(M756="","",IF(AND(M756&lt;&gt;'Tabelas auxiliares'!$B$128,M756&lt;&gt;'Tabelas auxiliares'!$B$129,M756&lt;&gt;'Tabelas auxiliares'!$C$128,M756&lt;&gt;'Tabelas auxiliares'!$C$129,M756&lt;&gt;'Tabelas auxiliares'!$D$128,M756&lt;&gt;'Tabelas auxiliares'!$D$129),"FOLHA DE PESSOAL",IF(R756='Tabelas auxiliares'!$A$129,"CUSTEIO",IF(R756='Tabelas auxiliares'!$A$128,"INVESTIMENTO","ERRO - VERIFICAR"))))</f>
        <v/>
      </c>
      <c r="T756" s="26" t="str">
        <f t="shared" si="23"/>
        <v/>
      </c>
      <c r="U756" s="32"/>
      <c r="V756" s="32"/>
      <c r="W756" s="32"/>
      <c r="X756" s="32"/>
    </row>
    <row r="757" spans="18:24" x14ac:dyDescent="0.25">
      <c r="R757" s="15" t="str">
        <f t="shared" si="22"/>
        <v/>
      </c>
      <c r="S757" s="15" t="str">
        <f>IF(M757="","",IF(AND(M757&lt;&gt;'Tabelas auxiliares'!$B$128,M757&lt;&gt;'Tabelas auxiliares'!$B$129,M757&lt;&gt;'Tabelas auxiliares'!$C$128,M757&lt;&gt;'Tabelas auxiliares'!$C$129,M757&lt;&gt;'Tabelas auxiliares'!$D$128,M757&lt;&gt;'Tabelas auxiliares'!$D$129),"FOLHA DE PESSOAL",IF(R757='Tabelas auxiliares'!$A$129,"CUSTEIO",IF(R757='Tabelas auxiliares'!$A$128,"INVESTIMENTO","ERRO - VERIFICAR"))))</f>
        <v/>
      </c>
      <c r="T757" s="26" t="str">
        <f t="shared" si="23"/>
        <v/>
      </c>
      <c r="U757" s="32"/>
      <c r="V757" s="32"/>
      <c r="W757" s="32"/>
      <c r="X757" s="32"/>
    </row>
    <row r="758" spans="18:24" x14ac:dyDescent="0.25">
      <c r="R758" s="15" t="str">
        <f t="shared" si="22"/>
        <v/>
      </c>
      <c r="S758" s="15" t="str">
        <f>IF(M758="","",IF(AND(M758&lt;&gt;'Tabelas auxiliares'!$B$128,M758&lt;&gt;'Tabelas auxiliares'!$B$129,M758&lt;&gt;'Tabelas auxiliares'!$C$128,M758&lt;&gt;'Tabelas auxiliares'!$C$129,M758&lt;&gt;'Tabelas auxiliares'!$D$128,M758&lt;&gt;'Tabelas auxiliares'!$D$129),"FOLHA DE PESSOAL",IF(R758='Tabelas auxiliares'!$A$129,"CUSTEIO",IF(R758='Tabelas auxiliares'!$A$128,"INVESTIMENTO","ERRO - VERIFICAR"))))</f>
        <v/>
      </c>
      <c r="T758" s="26" t="str">
        <f t="shared" si="23"/>
        <v/>
      </c>
      <c r="U758" s="32"/>
      <c r="V758" s="32"/>
      <c r="W758" s="32"/>
      <c r="X758" s="32"/>
    </row>
    <row r="759" spans="18:24" x14ac:dyDescent="0.25">
      <c r="R759" s="15" t="str">
        <f t="shared" si="22"/>
        <v/>
      </c>
      <c r="S759" s="15" t="str">
        <f>IF(M759="","",IF(AND(M759&lt;&gt;'Tabelas auxiliares'!$B$128,M759&lt;&gt;'Tabelas auxiliares'!$B$129,M759&lt;&gt;'Tabelas auxiliares'!$C$128,M759&lt;&gt;'Tabelas auxiliares'!$C$129,M759&lt;&gt;'Tabelas auxiliares'!$D$128,M759&lt;&gt;'Tabelas auxiliares'!$D$129),"FOLHA DE PESSOAL",IF(R759='Tabelas auxiliares'!$A$129,"CUSTEIO",IF(R759='Tabelas auxiliares'!$A$128,"INVESTIMENTO","ERRO - VERIFICAR"))))</f>
        <v/>
      </c>
      <c r="T759" s="26" t="str">
        <f t="shared" si="23"/>
        <v/>
      </c>
      <c r="U759" s="32"/>
      <c r="V759" s="32"/>
      <c r="W759" s="32"/>
      <c r="X759" s="32"/>
    </row>
    <row r="760" spans="18:24" x14ac:dyDescent="0.25">
      <c r="R760" s="15" t="str">
        <f t="shared" si="22"/>
        <v/>
      </c>
      <c r="S760" s="15" t="str">
        <f>IF(M760="","",IF(AND(M760&lt;&gt;'Tabelas auxiliares'!$B$128,M760&lt;&gt;'Tabelas auxiliares'!$B$129,M760&lt;&gt;'Tabelas auxiliares'!$C$128,M760&lt;&gt;'Tabelas auxiliares'!$C$129,M760&lt;&gt;'Tabelas auxiliares'!$D$128,M760&lt;&gt;'Tabelas auxiliares'!$D$129),"FOLHA DE PESSOAL",IF(R760='Tabelas auxiliares'!$A$129,"CUSTEIO",IF(R760='Tabelas auxiliares'!$A$128,"INVESTIMENTO","ERRO - VERIFICAR"))))</f>
        <v/>
      </c>
      <c r="T760" s="26" t="str">
        <f t="shared" si="23"/>
        <v/>
      </c>
      <c r="U760" s="32"/>
      <c r="V760" s="32"/>
      <c r="W760" s="32"/>
      <c r="X760" s="32"/>
    </row>
    <row r="761" spans="18:24" x14ac:dyDescent="0.25">
      <c r="R761" s="15" t="str">
        <f t="shared" si="22"/>
        <v/>
      </c>
      <c r="S761" s="15" t="str">
        <f>IF(M761="","",IF(AND(M761&lt;&gt;'Tabelas auxiliares'!$B$128,M761&lt;&gt;'Tabelas auxiliares'!$B$129,M761&lt;&gt;'Tabelas auxiliares'!$C$128,M761&lt;&gt;'Tabelas auxiliares'!$C$129,M761&lt;&gt;'Tabelas auxiliares'!$D$128,M761&lt;&gt;'Tabelas auxiliares'!$D$129),"FOLHA DE PESSOAL",IF(R761='Tabelas auxiliares'!$A$129,"CUSTEIO",IF(R761='Tabelas auxiliares'!$A$128,"INVESTIMENTO","ERRO - VERIFICAR"))))</f>
        <v/>
      </c>
      <c r="T761" s="26" t="str">
        <f t="shared" si="23"/>
        <v/>
      </c>
      <c r="U761" s="32"/>
      <c r="V761" s="32"/>
      <c r="W761" s="32"/>
      <c r="X761" s="32"/>
    </row>
    <row r="762" spans="18:24" x14ac:dyDescent="0.25">
      <c r="R762" s="15" t="str">
        <f t="shared" si="22"/>
        <v/>
      </c>
      <c r="S762" s="15" t="str">
        <f>IF(M762="","",IF(AND(M762&lt;&gt;'Tabelas auxiliares'!$B$128,M762&lt;&gt;'Tabelas auxiliares'!$B$129,M762&lt;&gt;'Tabelas auxiliares'!$C$128,M762&lt;&gt;'Tabelas auxiliares'!$C$129,M762&lt;&gt;'Tabelas auxiliares'!$D$128,M762&lt;&gt;'Tabelas auxiliares'!$D$129),"FOLHA DE PESSOAL",IF(R762='Tabelas auxiliares'!$A$129,"CUSTEIO",IF(R762='Tabelas auxiliares'!$A$128,"INVESTIMENTO","ERRO - VERIFICAR"))))</f>
        <v/>
      </c>
      <c r="T762" s="26" t="str">
        <f t="shared" si="23"/>
        <v/>
      </c>
      <c r="U762" s="32"/>
      <c r="V762" s="32"/>
      <c r="W762" s="32"/>
      <c r="X762" s="32"/>
    </row>
    <row r="763" spans="18:24" x14ac:dyDescent="0.25">
      <c r="R763" s="15" t="str">
        <f t="shared" si="22"/>
        <v/>
      </c>
      <c r="S763" s="15" t="str">
        <f>IF(M763="","",IF(AND(M763&lt;&gt;'Tabelas auxiliares'!$B$128,M763&lt;&gt;'Tabelas auxiliares'!$B$129,M763&lt;&gt;'Tabelas auxiliares'!$C$128,M763&lt;&gt;'Tabelas auxiliares'!$C$129,M763&lt;&gt;'Tabelas auxiliares'!$D$128,M763&lt;&gt;'Tabelas auxiliares'!$D$129),"FOLHA DE PESSOAL",IF(R763='Tabelas auxiliares'!$A$129,"CUSTEIO",IF(R763='Tabelas auxiliares'!$A$128,"INVESTIMENTO","ERRO - VERIFICAR"))))</f>
        <v/>
      </c>
      <c r="T763" s="26" t="str">
        <f t="shared" si="23"/>
        <v/>
      </c>
      <c r="U763" s="32"/>
      <c r="V763" s="32"/>
      <c r="W763" s="32"/>
      <c r="X763" s="32"/>
    </row>
    <row r="764" spans="18:24" x14ac:dyDescent="0.25">
      <c r="R764" s="15" t="str">
        <f t="shared" si="22"/>
        <v/>
      </c>
      <c r="S764" s="15" t="str">
        <f>IF(M764="","",IF(AND(M764&lt;&gt;'Tabelas auxiliares'!$B$128,M764&lt;&gt;'Tabelas auxiliares'!$B$129,M764&lt;&gt;'Tabelas auxiliares'!$C$128,M764&lt;&gt;'Tabelas auxiliares'!$C$129,M764&lt;&gt;'Tabelas auxiliares'!$D$128,M764&lt;&gt;'Tabelas auxiliares'!$D$129),"FOLHA DE PESSOAL",IF(R764='Tabelas auxiliares'!$A$129,"CUSTEIO",IF(R764='Tabelas auxiliares'!$A$128,"INVESTIMENTO","ERRO - VERIFICAR"))))</f>
        <v/>
      </c>
      <c r="T764" s="26" t="str">
        <f t="shared" si="23"/>
        <v/>
      </c>
      <c r="U764" s="32"/>
      <c r="V764" s="32"/>
      <c r="W764" s="32"/>
      <c r="X764" s="32"/>
    </row>
    <row r="765" spans="18:24" x14ac:dyDescent="0.25">
      <c r="R765" s="15" t="str">
        <f t="shared" si="22"/>
        <v/>
      </c>
      <c r="S765" s="15" t="str">
        <f>IF(M765="","",IF(AND(M765&lt;&gt;'Tabelas auxiliares'!$B$128,M765&lt;&gt;'Tabelas auxiliares'!$B$129,M765&lt;&gt;'Tabelas auxiliares'!$C$128,M765&lt;&gt;'Tabelas auxiliares'!$C$129,M765&lt;&gt;'Tabelas auxiliares'!$D$128,M765&lt;&gt;'Tabelas auxiliares'!$D$129),"FOLHA DE PESSOAL",IF(R765='Tabelas auxiliares'!$A$129,"CUSTEIO",IF(R765='Tabelas auxiliares'!$A$128,"INVESTIMENTO","ERRO - VERIFICAR"))))</f>
        <v/>
      </c>
      <c r="T765" s="26" t="str">
        <f t="shared" si="23"/>
        <v/>
      </c>
      <c r="U765" s="32"/>
      <c r="V765" s="32"/>
      <c r="W765" s="32"/>
      <c r="X765" s="32"/>
    </row>
    <row r="766" spans="18:24" x14ac:dyDescent="0.25">
      <c r="R766" s="15" t="str">
        <f t="shared" si="22"/>
        <v/>
      </c>
      <c r="S766" s="15" t="str">
        <f>IF(M766="","",IF(AND(M766&lt;&gt;'Tabelas auxiliares'!$B$128,M766&lt;&gt;'Tabelas auxiliares'!$B$129,M766&lt;&gt;'Tabelas auxiliares'!$C$128,M766&lt;&gt;'Tabelas auxiliares'!$C$129,M766&lt;&gt;'Tabelas auxiliares'!$D$128,M766&lt;&gt;'Tabelas auxiliares'!$D$129),"FOLHA DE PESSOAL",IF(R766='Tabelas auxiliares'!$A$129,"CUSTEIO",IF(R766='Tabelas auxiliares'!$A$128,"INVESTIMENTO","ERRO - VERIFICAR"))))</f>
        <v/>
      </c>
      <c r="T766" s="26" t="str">
        <f t="shared" si="23"/>
        <v/>
      </c>
      <c r="U766" s="32"/>
      <c r="V766" s="32"/>
      <c r="W766" s="32"/>
      <c r="X766" s="32"/>
    </row>
    <row r="767" spans="18:24" x14ac:dyDescent="0.25">
      <c r="R767" s="15" t="str">
        <f t="shared" si="22"/>
        <v/>
      </c>
      <c r="S767" s="15" t="str">
        <f>IF(M767="","",IF(AND(M767&lt;&gt;'Tabelas auxiliares'!$B$128,M767&lt;&gt;'Tabelas auxiliares'!$B$129,M767&lt;&gt;'Tabelas auxiliares'!$C$128,M767&lt;&gt;'Tabelas auxiliares'!$C$129,M767&lt;&gt;'Tabelas auxiliares'!$D$128,M767&lt;&gt;'Tabelas auxiliares'!$D$129),"FOLHA DE PESSOAL",IF(R767='Tabelas auxiliares'!$A$129,"CUSTEIO",IF(R767='Tabelas auxiliares'!$A$128,"INVESTIMENTO","ERRO - VERIFICAR"))))</f>
        <v/>
      </c>
      <c r="T767" s="26" t="str">
        <f t="shared" si="23"/>
        <v/>
      </c>
      <c r="U767" s="32"/>
      <c r="V767" s="32"/>
      <c r="W767" s="32"/>
      <c r="X767" s="32"/>
    </row>
    <row r="768" spans="18:24" x14ac:dyDescent="0.25">
      <c r="R768" s="15" t="str">
        <f t="shared" si="22"/>
        <v/>
      </c>
      <c r="S768" s="15" t="str">
        <f>IF(M768="","",IF(AND(M768&lt;&gt;'Tabelas auxiliares'!$B$128,M768&lt;&gt;'Tabelas auxiliares'!$B$129,M768&lt;&gt;'Tabelas auxiliares'!$C$128,M768&lt;&gt;'Tabelas auxiliares'!$C$129,M768&lt;&gt;'Tabelas auxiliares'!$D$128,M768&lt;&gt;'Tabelas auxiliares'!$D$129),"FOLHA DE PESSOAL",IF(R768='Tabelas auxiliares'!$A$129,"CUSTEIO",IF(R768='Tabelas auxiliares'!$A$128,"INVESTIMENTO","ERRO - VERIFICAR"))))</f>
        <v/>
      </c>
      <c r="T768" s="26" t="str">
        <f t="shared" si="23"/>
        <v/>
      </c>
      <c r="U768" s="32"/>
      <c r="V768" s="32"/>
      <c r="W768" s="32"/>
      <c r="X768" s="32"/>
    </row>
    <row r="769" spans="18:24" x14ac:dyDescent="0.25">
      <c r="R769" s="15" t="str">
        <f t="shared" si="22"/>
        <v/>
      </c>
      <c r="S769" s="15" t="str">
        <f>IF(M769="","",IF(AND(M769&lt;&gt;'Tabelas auxiliares'!$B$128,M769&lt;&gt;'Tabelas auxiliares'!$B$129,M769&lt;&gt;'Tabelas auxiliares'!$C$128,M769&lt;&gt;'Tabelas auxiliares'!$C$129,M769&lt;&gt;'Tabelas auxiliares'!$D$128,M769&lt;&gt;'Tabelas auxiliares'!$D$129),"FOLHA DE PESSOAL",IF(R769='Tabelas auxiliares'!$A$129,"CUSTEIO",IF(R769='Tabelas auxiliares'!$A$128,"INVESTIMENTO","ERRO - VERIFICAR"))))</f>
        <v/>
      </c>
      <c r="T769" s="26" t="str">
        <f t="shared" si="23"/>
        <v/>
      </c>
      <c r="U769" s="32"/>
      <c r="V769" s="32"/>
      <c r="W769" s="32"/>
      <c r="X769" s="32"/>
    </row>
    <row r="770" spans="18:24" x14ac:dyDescent="0.25">
      <c r="R770" s="15" t="str">
        <f t="shared" si="22"/>
        <v/>
      </c>
      <c r="S770" s="15" t="str">
        <f>IF(M770="","",IF(AND(M770&lt;&gt;'Tabelas auxiliares'!$B$128,M770&lt;&gt;'Tabelas auxiliares'!$B$129,M770&lt;&gt;'Tabelas auxiliares'!$C$128,M770&lt;&gt;'Tabelas auxiliares'!$C$129,M770&lt;&gt;'Tabelas auxiliares'!$D$128,M770&lt;&gt;'Tabelas auxiliares'!$D$129),"FOLHA DE PESSOAL",IF(R770='Tabelas auxiliares'!$A$129,"CUSTEIO",IF(R770='Tabelas auxiliares'!$A$128,"INVESTIMENTO","ERRO - VERIFICAR"))))</f>
        <v/>
      </c>
      <c r="T770" s="26" t="str">
        <f t="shared" si="23"/>
        <v/>
      </c>
      <c r="U770" s="32"/>
      <c r="V770" s="32"/>
      <c r="W770" s="32"/>
      <c r="X770" s="32"/>
    </row>
    <row r="771" spans="18:24" x14ac:dyDescent="0.25">
      <c r="R771" s="15" t="str">
        <f t="shared" si="22"/>
        <v/>
      </c>
      <c r="S771" s="15" t="str">
        <f>IF(M771="","",IF(AND(M771&lt;&gt;'Tabelas auxiliares'!$B$128,M771&lt;&gt;'Tabelas auxiliares'!$B$129,M771&lt;&gt;'Tabelas auxiliares'!$C$128,M771&lt;&gt;'Tabelas auxiliares'!$C$129,M771&lt;&gt;'Tabelas auxiliares'!$D$128,M771&lt;&gt;'Tabelas auxiliares'!$D$129),"FOLHA DE PESSOAL",IF(R771='Tabelas auxiliares'!$A$129,"CUSTEIO",IF(R771='Tabelas auxiliares'!$A$128,"INVESTIMENTO","ERRO - VERIFICAR"))))</f>
        <v/>
      </c>
      <c r="T771" s="26" t="str">
        <f t="shared" si="23"/>
        <v/>
      </c>
      <c r="U771" s="32"/>
      <c r="V771" s="32"/>
      <c r="W771" s="32"/>
      <c r="X771" s="32"/>
    </row>
    <row r="772" spans="18:24" x14ac:dyDescent="0.25">
      <c r="R772" s="15" t="str">
        <f t="shared" ref="R772:R835" si="24">LEFT(O772,1)</f>
        <v/>
      </c>
      <c r="S772" s="15" t="str">
        <f>IF(M772="","",IF(AND(M772&lt;&gt;'Tabelas auxiliares'!$B$128,M772&lt;&gt;'Tabelas auxiliares'!$B$129,M772&lt;&gt;'Tabelas auxiliares'!$C$128,M772&lt;&gt;'Tabelas auxiliares'!$C$129,M772&lt;&gt;'Tabelas auxiliares'!$D$128,M772&lt;&gt;'Tabelas auxiliares'!$D$129),"FOLHA DE PESSOAL",IF(R772='Tabelas auxiliares'!$A$129,"CUSTEIO",IF(R772='Tabelas auxiliares'!$A$128,"INVESTIMENTO","ERRO - VERIFICAR"))))</f>
        <v/>
      </c>
      <c r="T772" s="26" t="str">
        <f t="shared" ref="T772:T835" si="25">IF(SUM(U772:X772)=0,"",SUM(U772:X772))</f>
        <v/>
      </c>
      <c r="U772" s="32"/>
      <c r="V772" s="32"/>
      <c r="W772" s="32"/>
      <c r="X772" s="32"/>
    </row>
    <row r="773" spans="18:24" x14ac:dyDescent="0.25">
      <c r="R773" s="15" t="str">
        <f t="shared" si="24"/>
        <v/>
      </c>
      <c r="S773" s="15" t="str">
        <f>IF(M773="","",IF(AND(M773&lt;&gt;'Tabelas auxiliares'!$B$128,M773&lt;&gt;'Tabelas auxiliares'!$B$129,M773&lt;&gt;'Tabelas auxiliares'!$C$128,M773&lt;&gt;'Tabelas auxiliares'!$C$129,M773&lt;&gt;'Tabelas auxiliares'!$D$128,M773&lt;&gt;'Tabelas auxiliares'!$D$129),"FOLHA DE PESSOAL",IF(R773='Tabelas auxiliares'!$A$129,"CUSTEIO",IF(R773='Tabelas auxiliares'!$A$128,"INVESTIMENTO","ERRO - VERIFICAR"))))</f>
        <v/>
      </c>
      <c r="T773" s="26" t="str">
        <f t="shared" si="25"/>
        <v/>
      </c>
      <c r="U773" s="32"/>
      <c r="V773" s="32"/>
      <c r="W773" s="32"/>
      <c r="X773" s="32"/>
    </row>
    <row r="774" spans="18:24" x14ac:dyDescent="0.25">
      <c r="R774" s="15" t="str">
        <f t="shared" si="24"/>
        <v/>
      </c>
      <c r="S774" s="15" t="str">
        <f>IF(M774="","",IF(AND(M774&lt;&gt;'Tabelas auxiliares'!$B$128,M774&lt;&gt;'Tabelas auxiliares'!$B$129,M774&lt;&gt;'Tabelas auxiliares'!$C$128,M774&lt;&gt;'Tabelas auxiliares'!$C$129,M774&lt;&gt;'Tabelas auxiliares'!$D$128,M774&lt;&gt;'Tabelas auxiliares'!$D$129),"FOLHA DE PESSOAL",IF(R774='Tabelas auxiliares'!$A$129,"CUSTEIO",IF(R774='Tabelas auxiliares'!$A$128,"INVESTIMENTO","ERRO - VERIFICAR"))))</f>
        <v/>
      </c>
      <c r="T774" s="26" t="str">
        <f t="shared" si="25"/>
        <v/>
      </c>
      <c r="U774" s="32"/>
      <c r="V774" s="32"/>
      <c r="W774" s="32"/>
      <c r="X774" s="32"/>
    </row>
    <row r="775" spans="18:24" x14ac:dyDescent="0.25">
      <c r="R775" s="15" t="str">
        <f t="shared" si="24"/>
        <v/>
      </c>
      <c r="S775" s="15" t="str">
        <f>IF(M775="","",IF(AND(M775&lt;&gt;'Tabelas auxiliares'!$B$128,M775&lt;&gt;'Tabelas auxiliares'!$B$129,M775&lt;&gt;'Tabelas auxiliares'!$C$128,M775&lt;&gt;'Tabelas auxiliares'!$C$129,M775&lt;&gt;'Tabelas auxiliares'!$D$128,M775&lt;&gt;'Tabelas auxiliares'!$D$129),"FOLHA DE PESSOAL",IF(R775='Tabelas auxiliares'!$A$129,"CUSTEIO",IF(R775='Tabelas auxiliares'!$A$128,"INVESTIMENTO","ERRO - VERIFICAR"))))</f>
        <v/>
      </c>
      <c r="T775" s="26" t="str">
        <f t="shared" si="25"/>
        <v/>
      </c>
      <c r="U775" s="32"/>
      <c r="V775" s="32"/>
      <c r="W775" s="32"/>
      <c r="X775" s="32"/>
    </row>
    <row r="776" spans="18:24" x14ac:dyDescent="0.25">
      <c r="R776" s="15" t="str">
        <f t="shared" si="24"/>
        <v/>
      </c>
      <c r="S776" s="15" t="str">
        <f>IF(M776="","",IF(AND(M776&lt;&gt;'Tabelas auxiliares'!$B$128,M776&lt;&gt;'Tabelas auxiliares'!$B$129,M776&lt;&gt;'Tabelas auxiliares'!$C$128,M776&lt;&gt;'Tabelas auxiliares'!$C$129,M776&lt;&gt;'Tabelas auxiliares'!$D$128,M776&lt;&gt;'Tabelas auxiliares'!$D$129),"FOLHA DE PESSOAL",IF(R776='Tabelas auxiliares'!$A$129,"CUSTEIO",IF(R776='Tabelas auxiliares'!$A$128,"INVESTIMENTO","ERRO - VERIFICAR"))))</f>
        <v/>
      </c>
      <c r="T776" s="26" t="str">
        <f t="shared" si="25"/>
        <v/>
      </c>
      <c r="U776" s="32"/>
      <c r="V776" s="32"/>
      <c r="W776" s="32"/>
      <c r="X776" s="32"/>
    </row>
    <row r="777" spans="18:24" x14ac:dyDescent="0.25">
      <c r="R777" s="15" t="str">
        <f t="shared" si="24"/>
        <v/>
      </c>
      <c r="S777" s="15" t="str">
        <f>IF(M777="","",IF(AND(M777&lt;&gt;'Tabelas auxiliares'!$B$128,M777&lt;&gt;'Tabelas auxiliares'!$B$129,M777&lt;&gt;'Tabelas auxiliares'!$C$128,M777&lt;&gt;'Tabelas auxiliares'!$C$129,M777&lt;&gt;'Tabelas auxiliares'!$D$128,M777&lt;&gt;'Tabelas auxiliares'!$D$129),"FOLHA DE PESSOAL",IF(R777='Tabelas auxiliares'!$A$129,"CUSTEIO",IF(R777='Tabelas auxiliares'!$A$128,"INVESTIMENTO","ERRO - VERIFICAR"))))</f>
        <v/>
      </c>
      <c r="T777" s="26" t="str">
        <f t="shared" si="25"/>
        <v/>
      </c>
      <c r="U777" s="32"/>
      <c r="V777" s="32"/>
      <c r="W777" s="32"/>
      <c r="X777" s="32"/>
    </row>
    <row r="778" spans="18:24" x14ac:dyDescent="0.25">
      <c r="R778" s="15" t="str">
        <f t="shared" si="24"/>
        <v/>
      </c>
      <c r="S778" s="15" t="str">
        <f>IF(M778="","",IF(AND(M778&lt;&gt;'Tabelas auxiliares'!$B$128,M778&lt;&gt;'Tabelas auxiliares'!$B$129,M778&lt;&gt;'Tabelas auxiliares'!$C$128,M778&lt;&gt;'Tabelas auxiliares'!$C$129,M778&lt;&gt;'Tabelas auxiliares'!$D$128,M778&lt;&gt;'Tabelas auxiliares'!$D$129),"FOLHA DE PESSOAL",IF(R778='Tabelas auxiliares'!$A$129,"CUSTEIO",IF(R778='Tabelas auxiliares'!$A$128,"INVESTIMENTO","ERRO - VERIFICAR"))))</f>
        <v/>
      </c>
      <c r="T778" s="26" t="str">
        <f t="shared" si="25"/>
        <v/>
      </c>
      <c r="U778" s="32"/>
      <c r="V778" s="32"/>
      <c r="W778" s="32"/>
      <c r="X778" s="32"/>
    </row>
    <row r="779" spans="18:24" x14ac:dyDescent="0.25">
      <c r="R779" s="15" t="str">
        <f t="shared" si="24"/>
        <v/>
      </c>
      <c r="S779" s="15" t="str">
        <f>IF(M779="","",IF(AND(M779&lt;&gt;'Tabelas auxiliares'!$B$128,M779&lt;&gt;'Tabelas auxiliares'!$B$129,M779&lt;&gt;'Tabelas auxiliares'!$C$128,M779&lt;&gt;'Tabelas auxiliares'!$C$129,M779&lt;&gt;'Tabelas auxiliares'!$D$128,M779&lt;&gt;'Tabelas auxiliares'!$D$129),"FOLHA DE PESSOAL",IF(R779='Tabelas auxiliares'!$A$129,"CUSTEIO",IF(R779='Tabelas auxiliares'!$A$128,"INVESTIMENTO","ERRO - VERIFICAR"))))</f>
        <v/>
      </c>
      <c r="T779" s="26" t="str">
        <f t="shared" si="25"/>
        <v/>
      </c>
      <c r="U779" s="32"/>
      <c r="V779" s="32"/>
      <c r="W779" s="32"/>
      <c r="X779" s="32"/>
    </row>
    <row r="780" spans="18:24" x14ac:dyDescent="0.25">
      <c r="R780" s="15" t="str">
        <f t="shared" si="24"/>
        <v/>
      </c>
      <c r="S780" s="15" t="str">
        <f>IF(M780="","",IF(AND(M780&lt;&gt;'Tabelas auxiliares'!$B$128,M780&lt;&gt;'Tabelas auxiliares'!$B$129,M780&lt;&gt;'Tabelas auxiliares'!$C$128,M780&lt;&gt;'Tabelas auxiliares'!$C$129,M780&lt;&gt;'Tabelas auxiliares'!$D$128,M780&lt;&gt;'Tabelas auxiliares'!$D$129),"FOLHA DE PESSOAL",IF(R780='Tabelas auxiliares'!$A$129,"CUSTEIO",IF(R780='Tabelas auxiliares'!$A$128,"INVESTIMENTO","ERRO - VERIFICAR"))))</f>
        <v/>
      </c>
      <c r="T780" s="26" t="str">
        <f t="shared" si="25"/>
        <v/>
      </c>
      <c r="U780" s="32"/>
      <c r="V780" s="32"/>
      <c r="W780" s="32"/>
      <c r="X780" s="32"/>
    </row>
    <row r="781" spans="18:24" x14ac:dyDescent="0.25">
      <c r="R781" s="15" t="str">
        <f t="shared" si="24"/>
        <v/>
      </c>
      <c r="S781" s="15" t="str">
        <f>IF(M781="","",IF(AND(M781&lt;&gt;'Tabelas auxiliares'!$B$128,M781&lt;&gt;'Tabelas auxiliares'!$B$129,M781&lt;&gt;'Tabelas auxiliares'!$C$128,M781&lt;&gt;'Tabelas auxiliares'!$C$129,M781&lt;&gt;'Tabelas auxiliares'!$D$128,M781&lt;&gt;'Tabelas auxiliares'!$D$129),"FOLHA DE PESSOAL",IF(R781='Tabelas auxiliares'!$A$129,"CUSTEIO",IF(R781='Tabelas auxiliares'!$A$128,"INVESTIMENTO","ERRO - VERIFICAR"))))</f>
        <v/>
      </c>
      <c r="T781" s="26" t="str">
        <f t="shared" si="25"/>
        <v/>
      </c>
      <c r="U781" s="32"/>
      <c r="V781" s="32"/>
      <c r="W781" s="32"/>
      <c r="X781" s="32"/>
    </row>
    <row r="782" spans="18:24" x14ac:dyDescent="0.25">
      <c r="R782" s="15" t="str">
        <f t="shared" si="24"/>
        <v/>
      </c>
      <c r="S782" s="15" t="str">
        <f>IF(M782="","",IF(AND(M782&lt;&gt;'Tabelas auxiliares'!$B$128,M782&lt;&gt;'Tabelas auxiliares'!$B$129,M782&lt;&gt;'Tabelas auxiliares'!$C$128,M782&lt;&gt;'Tabelas auxiliares'!$C$129,M782&lt;&gt;'Tabelas auxiliares'!$D$128,M782&lt;&gt;'Tabelas auxiliares'!$D$129),"FOLHA DE PESSOAL",IF(R782='Tabelas auxiliares'!$A$129,"CUSTEIO",IF(R782='Tabelas auxiliares'!$A$128,"INVESTIMENTO","ERRO - VERIFICAR"))))</f>
        <v/>
      </c>
      <c r="T782" s="26" t="str">
        <f t="shared" si="25"/>
        <v/>
      </c>
      <c r="U782" s="32"/>
      <c r="V782" s="32"/>
      <c r="W782" s="32"/>
      <c r="X782" s="32"/>
    </row>
    <row r="783" spans="18:24" x14ac:dyDescent="0.25">
      <c r="R783" s="15" t="str">
        <f t="shared" si="24"/>
        <v/>
      </c>
      <c r="S783" s="15" t="str">
        <f>IF(M783="","",IF(AND(M783&lt;&gt;'Tabelas auxiliares'!$B$128,M783&lt;&gt;'Tabelas auxiliares'!$B$129,M783&lt;&gt;'Tabelas auxiliares'!$C$128,M783&lt;&gt;'Tabelas auxiliares'!$C$129,M783&lt;&gt;'Tabelas auxiliares'!$D$128,M783&lt;&gt;'Tabelas auxiliares'!$D$129),"FOLHA DE PESSOAL",IF(R783='Tabelas auxiliares'!$A$129,"CUSTEIO",IF(R783='Tabelas auxiliares'!$A$128,"INVESTIMENTO","ERRO - VERIFICAR"))))</f>
        <v/>
      </c>
      <c r="T783" s="26" t="str">
        <f t="shared" si="25"/>
        <v/>
      </c>
      <c r="U783" s="32"/>
      <c r="V783" s="32"/>
      <c r="W783" s="32"/>
      <c r="X783" s="32"/>
    </row>
    <row r="784" spans="18:24" x14ac:dyDescent="0.25">
      <c r="R784" s="15" t="str">
        <f t="shared" si="24"/>
        <v/>
      </c>
      <c r="S784" s="15" t="str">
        <f>IF(M784="","",IF(AND(M784&lt;&gt;'Tabelas auxiliares'!$B$128,M784&lt;&gt;'Tabelas auxiliares'!$B$129,M784&lt;&gt;'Tabelas auxiliares'!$C$128,M784&lt;&gt;'Tabelas auxiliares'!$C$129,M784&lt;&gt;'Tabelas auxiliares'!$D$128,M784&lt;&gt;'Tabelas auxiliares'!$D$129),"FOLHA DE PESSOAL",IF(R784='Tabelas auxiliares'!$A$129,"CUSTEIO",IF(R784='Tabelas auxiliares'!$A$128,"INVESTIMENTO","ERRO - VERIFICAR"))))</f>
        <v/>
      </c>
      <c r="T784" s="26" t="str">
        <f t="shared" si="25"/>
        <v/>
      </c>
      <c r="U784" s="32"/>
      <c r="V784" s="32"/>
      <c r="W784" s="32"/>
      <c r="X784" s="32"/>
    </row>
    <row r="785" spans="18:24" x14ac:dyDescent="0.25">
      <c r="R785" s="15" t="str">
        <f t="shared" si="24"/>
        <v/>
      </c>
      <c r="S785" s="15" t="str">
        <f>IF(M785="","",IF(AND(M785&lt;&gt;'Tabelas auxiliares'!$B$128,M785&lt;&gt;'Tabelas auxiliares'!$B$129,M785&lt;&gt;'Tabelas auxiliares'!$C$128,M785&lt;&gt;'Tabelas auxiliares'!$C$129,M785&lt;&gt;'Tabelas auxiliares'!$D$128,M785&lt;&gt;'Tabelas auxiliares'!$D$129),"FOLHA DE PESSOAL",IF(R785='Tabelas auxiliares'!$A$129,"CUSTEIO",IF(R785='Tabelas auxiliares'!$A$128,"INVESTIMENTO","ERRO - VERIFICAR"))))</f>
        <v/>
      </c>
      <c r="T785" s="26" t="str">
        <f t="shared" si="25"/>
        <v/>
      </c>
      <c r="U785" s="32"/>
      <c r="V785" s="32"/>
      <c r="W785" s="32"/>
      <c r="X785" s="32"/>
    </row>
    <row r="786" spans="18:24" x14ac:dyDescent="0.25">
      <c r="R786" s="15" t="str">
        <f t="shared" si="24"/>
        <v/>
      </c>
      <c r="S786" s="15" t="str">
        <f>IF(M786="","",IF(AND(M786&lt;&gt;'Tabelas auxiliares'!$B$128,M786&lt;&gt;'Tabelas auxiliares'!$B$129,M786&lt;&gt;'Tabelas auxiliares'!$C$128,M786&lt;&gt;'Tabelas auxiliares'!$C$129,M786&lt;&gt;'Tabelas auxiliares'!$D$128,M786&lt;&gt;'Tabelas auxiliares'!$D$129),"FOLHA DE PESSOAL",IF(R786='Tabelas auxiliares'!$A$129,"CUSTEIO",IF(R786='Tabelas auxiliares'!$A$128,"INVESTIMENTO","ERRO - VERIFICAR"))))</f>
        <v/>
      </c>
      <c r="T786" s="26" t="str">
        <f t="shared" si="25"/>
        <v/>
      </c>
      <c r="U786" s="32"/>
      <c r="V786" s="32"/>
      <c r="W786" s="32"/>
      <c r="X786" s="32"/>
    </row>
    <row r="787" spans="18:24" x14ac:dyDescent="0.25">
      <c r="R787" s="15" t="str">
        <f t="shared" si="24"/>
        <v/>
      </c>
      <c r="S787" s="15" t="str">
        <f>IF(M787="","",IF(AND(M787&lt;&gt;'Tabelas auxiliares'!$B$128,M787&lt;&gt;'Tabelas auxiliares'!$B$129,M787&lt;&gt;'Tabelas auxiliares'!$C$128,M787&lt;&gt;'Tabelas auxiliares'!$C$129,M787&lt;&gt;'Tabelas auxiliares'!$D$128,M787&lt;&gt;'Tabelas auxiliares'!$D$129),"FOLHA DE PESSOAL",IF(R787='Tabelas auxiliares'!$A$129,"CUSTEIO",IF(R787='Tabelas auxiliares'!$A$128,"INVESTIMENTO","ERRO - VERIFICAR"))))</f>
        <v/>
      </c>
      <c r="T787" s="26" t="str">
        <f t="shared" si="25"/>
        <v/>
      </c>
      <c r="U787" s="32"/>
      <c r="V787" s="32"/>
      <c r="W787" s="32"/>
      <c r="X787" s="32"/>
    </row>
    <row r="788" spans="18:24" x14ac:dyDescent="0.25">
      <c r="R788" s="15" t="str">
        <f t="shared" si="24"/>
        <v/>
      </c>
      <c r="S788" s="15" t="str">
        <f>IF(M788="","",IF(AND(M788&lt;&gt;'Tabelas auxiliares'!$B$128,M788&lt;&gt;'Tabelas auxiliares'!$B$129,M788&lt;&gt;'Tabelas auxiliares'!$C$128,M788&lt;&gt;'Tabelas auxiliares'!$C$129,M788&lt;&gt;'Tabelas auxiliares'!$D$128,M788&lt;&gt;'Tabelas auxiliares'!$D$129),"FOLHA DE PESSOAL",IF(R788='Tabelas auxiliares'!$A$129,"CUSTEIO",IF(R788='Tabelas auxiliares'!$A$128,"INVESTIMENTO","ERRO - VERIFICAR"))))</f>
        <v/>
      </c>
      <c r="T788" s="26" t="str">
        <f t="shared" si="25"/>
        <v/>
      </c>
      <c r="U788" s="32"/>
      <c r="V788" s="32"/>
      <c r="W788" s="32"/>
      <c r="X788" s="32"/>
    </row>
    <row r="789" spans="18:24" x14ac:dyDescent="0.25">
      <c r="R789" s="15" t="str">
        <f t="shared" si="24"/>
        <v/>
      </c>
      <c r="S789" s="15" t="str">
        <f>IF(M789="","",IF(AND(M789&lt;&gt;'Tabelas auxiliares'!$B$128,M789&lt;&gt;'Tabelas auxiliares'!$B$129,M789&lt;&gt;'Tabelas auxiliares'!$C$128,M789&lt;&gt;'Tabelas auxiliares'!$C$129,M789&lt;&gt;'Tabelas auxiliares'!$D$128,M789&lt;&gt;'Tabelas auxiliares'!$D$129),"FOLHA DE PESSOAL",IF(R789='Tabelas auxiliares'!$A$129,"CUSTEIO",IF(R789='Tabelas auxiliares'!$A$128,"INVESTIMENTO","ERRO - VERIFICAR"))))</f>
        <v/>
      </c>
      <c r="T789" s="26" t="str">
        <f t="shared" si="25"/>
        <v/>
      </c>
      <c r="U789" s="32"/>
      <c r="V789" s="32"/>
      <c r="W789" s="32"/>
      <c r="X789" s="32"/>
    </row>
    <row r="790" spans="18:24" x14ac:dyDescent="0.25">
      <c r="R790" s="15" t="str">
        <f t="shared" si="24"/>
        <v/>
      </c>
      <c r="S790" s="15" t="str">
        <f>IF(M790="","",IF(AND(M790&lt;&gt;'Tabelas auxiliares'!$B$128,M790&lt;&gt;'Tabelas auxiliares'!$B$129,M790&lt;&gt;'Tabelas auxiliares'!$C$128,M790&lt;&gt;'Tabelas auxiliares'!$C$129,M790&lt;&gt;'Tabelas auxiliares'!$D$128,M790&lt;&gt;'Tabelas auxiliares'!$D$129),"FOLHA DE PESSOAL",IF(R790='Tabelas auxiliares'!$A$129,"CUSTEIO",IF(R790='Tabelas auxiliares'!$A$128,"INVESTIMENTO","ERRO - VERIFICAR"))))</f>
        <v/>
      </c>
      <c r="T790" s="26" t="str">
        <f t="shared" si="25"/>
        <v/>
      </c>
      <c r="U790" s="32"/>
      <c r="V790" s="32"/>
      <c r="W790" s="32"/>
      <c r="X790" s="32"/>
    </row>
    <row r="791" spans="18:24" x14ac:dyDescent="0.25">
      <c r="R791" s="15" t="str">
        <f t="shared" si="24"/>
        <v/>
      </c>
      <c r="S791" s="15" t="str">
        <f>IF(M791="","",IF(AND(M791&lt;&gt;'Tabelas auxiliares'!$B$128,M791&lt;&gt;'Tabelas auxiliares'!$B$129,M791&lt;&gt;'Tabelas auxiliares'!$C$128,M791&lt;&gt;'Tabelas auxiliares'!$C$129,M791&lt;&gt;'Tabelas auxiliares'!$D$128,M791&lt;&gt;'Tabelas auxiliares'!$D$129),"FOLHA DE PESSOAL",IF(R791='Tabelas auxiliares'!$A$129,"CUSTEIO",IF(R791='Tabelas auxiliares'!$A$128,"INVESTIMENTO","ERRO - VERIFICAR"))))</f>
        <v/>
      </c>
      <c r="T791" s="26" t="str">
        <f t="shared" si="25"/>
        <v/>
      </c>
      <c r="U791" s="32"/>
      <c r="V791" s="32"/>
      <c r="W791" s="32"/>
      <c r="X791" s="32"/>
    </row>
    <row r="792" spans="18:24" x14ac:dyDescent="0.25">
      <c r="R792" s="15" t="str">
        <f t="shared" si="24"/>
        <v/>
      </c>
      <c r="S792" s="15" t="str">
        <f>IF(M792="","",IF(AND(M792&lt;&gt;'Tabelas auxiliares'!$B$128,M792&lt;&gt;'Tabelas auxiliares'!$B$129,M792&lt;&gt;'Tabelas auxiliares'!$C$128,M792&lt;&gt;'Tabelas auxiliares'!$C$129,M792&lt;&gt;'Tabelas auxiliares'!$D$128,M792&lt;&gt;'Tabelas auxiliares'!$D$129),"FOLHA DE PESSOAL",IF(R792='Tabelas auxiliares'!$A$129,"CUSTEIO",IF(R792='Tabelas auxiliares'!$A$128,"INVESTIMENTO","ERRO - VERIFICAR"))))</f>
        <v/>
      </c>
      <c r="T792" s="26" t="str">
        <f t="shared" si="25"/>
        <v/>
      </c>
      <c r="U792" s="32"/>
      <c r="V792" s="32"/>
      <c r="W792" s="32"/>
      <c r="X792" s="32"/>
    </row>
    <row r="793" spans="18:24" x14ac:dyDescent="0.25">
      <c r="R793" s="15" t="str">
        <f t="shared" si="24"/>
        <v/>
      </c>
      <c r="S793" s="15" t="str">
        <f>IF(M793="","",IF(AND(M793&lt;&gt;'Tabelas auxiliares'!$B$128,M793&lt;&gt;'Tabelas auxiliares'!$B$129,M793&lt;&gt;'Tabelas auxiliares'!$C$128,M793&lt;&gt;'Tabelas auxiliares'!$C$129,M793&lt;&gt;'Tabelas auxiliares'!$D$128,M793&lt;&gt;'Tabelas auxiliares'!$D$129),"FOLHA DE PESSOAL",IF(R793='Tabelas auxiliares'!$A$129,"CUSTEIO",IF(R793='Tabelas auxiliares'!$A$128,"INVESTIMENTO","ERRO - VERIFICAR"))))</f>
        <v/>
      </c>
      <c r="T793" s="26" t="str">
        <f t="shared" si="25"/>
        <v/>
      </c>
      <c r="U793" s="32"/>
      <c r="V793" s="32"/>
      <c r="W793" s="32"/>
      <c r="X793" s="32"/>
    </row>
    <row r="794" spans="18:24" x14ac:dyDescent="0.25">
      <c r="R794" s="15" t="str">
        <f t="shared" si="24"/>
        <v/>
      </c>
      <c r="S794" s="15" t="str">
        <f>IF(M794="","",IF(AND(M794&lt;&gt;'Tabelas auxiliares'!$B$128,M794&lt;&gt;'Tabelas auxiliares'!$B$129,M794&lt;&gt;'Tabelas auxiliares'!$C$128,M794&lt;&gt;'Tabelas auxiliares'!$C$129,M794&lt;&gt;'Tabelas auxiliares'!$D$128,M794&lt;&gt;'Tabelas auxiliares'!$D$129),"FOLHA DE PESSOAL",IF(R794='Tabelas auxiliares'!$A$129,"CUSTEIO",IF(R794='Tabelas auxiliares'!$A$128,"INVESTIMENTO","ERRO - VERIFICAR"))))</f>
        <v/>
      </c>
      <c r="T794" s="26" t="str">
        <f t="shared" si="25"/>
        <v/>
      </c>
      <c r="U794" s="32"/>
      <c r="V794" s="32"/>
      <c r="W794" s="32"/>
      <c r="X794" s="32"/>
    </row>
    <row r="795" spans="18:24" x14ac:dyDescent="0.25">
      <c r="R795" s="15" t="str">
        <f t="shared" si="24"/>
        <v/>
      </c>
      <c r="S795" s="15" t="str">
        <f>IF(M795="","",IF(AND(M795&lt;&gt;'Tabelas auxiliares'!$B$128,M795&lt;&gt;'Tabelas auxiliares'!$B$129,M795&lt;&gt;'Tabelas auxiliares'!$C$128,M795&lt;&gt;'Tabelas auxiliares'!$C$129,M795&lt;&gt;'Tabelas auxiliares'!$D$128,M795&lt;&gt;'Tabelas auxiliares'!$D$129),"FOLHA DE PESSOAL",IF(R795='Tabelas auxiliares'!$A$129,"CUSTEIO",IF(R795='Tabelas auxiliares'!$A$128,"INVESTIMENTO","ERRO - VERIFICAR"))))</f>
        <v/>
      </c>
      <c r="T795" s="26" t="str">
        <f t="shared" si="25"/>
        <v/>
      </c>
      <c r="U795" s="32"/>
      <c r="V795" s="32"/>
      <c r="W795" s="32"/>
      <c r="X795" s="32"/>
    </row>
    <row r="796" spans="18:24" x14ac:dyDescent="0.25">
      <c r="R796" s="15" t="str">
        <f t="shared" si="24"/>
        <v/>
      </c>
      <c r="S796" s="15" t="str">
        <f>IF(M796="","",IF(AND(M796&lt;&gt;'Tabelas auxiliares'!$B$128,M796&lt;&gt;'Tabelas auxiliares'!$B$129,M796&lt;&gt;'Tabelas auxiliares'!$C$128,M796&lt;&gt;'Tabelas auxiliares'!$C$129,M796&lt;&gt;'Tabelas auxiliares'!$D$128,M796&lt;&gt;'Tabelas auxiliares'!$D$129),"FOLHA DE PESSOAL",IF(R796='Tabelas auxiliares'!$A$129,"CUSTEIO",IF(R796='Tabelas auxiliares'!$A$128,"INVESTIMENTO","ERRO - VERIFICAR"))))</f>
        <v/>
      </c>
      <c r="T796" s="26" t="str">
        <f t="shared" si="25"/>
        <v/>
      </c>
      <c r="U796" s="32"/>
      <c r="V796" s="32"/>
      <c r="W796" s="32"/>
      <c r="X796" s="32"/>
    </row>
    <row r="797" spans="18:24" x14ac:dyDescent="0.25">
      <c r="R797" s="15" t="str">
        <f t="shared" si="24"/>
        <v/>
      </c>
      <c r="S797" s="15" t="str">
        <f>IF(M797="","",IF(AND(M797&lt;&gt;'Tabelas auxiliares'!$B$128,M797&lt;&gt;'Tabelas auxiliares'!$B$129,M797&lt;&gt;'Tabelas auxiliares'!$C$128,M797&lt;&gt;'Tabelas auxiliares'!$C$129,M797&lt;&gt;'Tabelas auxiliares'!$D$128,M797&lt;&gt;'Tabelas auxiliares'!$D$129),"FOLHA DE PESSOAL",IF(R797='Tabelas auxiliares'!$A$129,"CUSTEIO",IF(R797='Tabelas auxiliares'!$A$128,"INVESTIMENTO","ERRO - VERIFICAR"))))</f>
        <v/>
      </c>
      <c r="T797" s="26" t="str">
        <f t="shared" si="25"/>
        <v/>
      </c>
      <c r="U797" s="32"/>
      <c r="V797" s="32"/>
      <c r="W797" s="32"/>
      <c r="X797" s="32"/>
    </row>
    <row r="798" spans="18:24" x14ac:dyDescent="0.25">
      <c r="R798" s="15" t="str">
        <f t="shared" si="24"/>
        <v/>
      </c>
      <c r="S798" s="15" t="str">
        <f>IF(M798="","",IF(AND(M798&lt;&gt;'Tabelas auxiliares'!$B$128,M798&lt;&gt;'Tabelas auxiliares'!$B$129,M798&lt;&gt;'Tabelas auxiliares'!$C$128,M798&lt;&gt;'Tabelas auxiliares'!$C$129,M798&lt;&gt;'Tabelas auxiliares'!$D$128,M798&lt;&gt;'Tabelas auxiliares'!$D$129),"FOLHA DE PESSOAL",IF(R798='Tabelas auxiliares'!$A$129,"CUSTEIO",IF(R798='Tabelas auxiliares'!$A$128,"INVESTIMENTO","ERRO - VERIFICAR"))))</f>
        <v/>
      </c>
      <c r="T798" s="26" t="str">
        <f t="shared" si="25"/>
        <v/>
      </c>
      <c r="U798" s="32"/>
      <c r="V798" s="32"/>
      <c r="W798" s="32"/>
      <c r="X798" s="32"/>
    </row>
    <row r="799" spans="18:24" x14ac:dyDescent="0.25">
      <c r="R799" s="15" t="str">
        <f t="shared" si="24"/>
        <v/>
      </c>
      <c r="S799" s="15" t="str">
        <f>IF(M799="","",IF(AND(M799&lt;&gt;'Tabelas auxiliares'!$B$128,M799&lt;&gt;'Tabelas auxiliares'!$B$129,M799&lt;&gt;'Tabelas auxiliares'!$C$128,M799&lt;&gt;'Tabelas auxiliares'!$C$129,M799&lt;&gt;'Tabelas auxiliares'!$D$128,M799&lt;&gt;'Tabelas auxiliares'!$D$129),"FOLHA DE PESSOAL",IF(R799='Tabelas auxiliares'!$A$129,"CUSTEIO",IF(R799='Tabelas auxiliares'!$A$128,"INVESTIMENTO","ERRO - VERIFICAR"))))</f>
        <v/>
      </c>
      <c r="T799" s="26" t="str">
        <f t="shared" si="25"/>
        <v/>
      </c>
      <c r="U799" s="32"/>
      <c r="V799" s="32"/>
      <c r="W799" s="32"/>
      <c r="X799" s="32"/>
    </row>
    <row r="800" spans="18:24" x14ac:dyDescent="0.25">
      <c r="R800" s="15" t="str">
        <f t="shared" si="24"/>
        <v/>
      </c>
      <c r="S800" s="15" t="str">
        <f>IF(M800="","",IF(AND(M800&lt;&gt;'Tabelas auxiliares'!$B$128,M800&lt;&gt;'Tabelas auxiliares'!$B$129,M800&lt;&gt;'Tabelas auxiliares'!$C$128,M800&lt;&gt;'Tabelas auxiliares'!$C$129,M800&lt;&gt;'Tabelas auxiliares'!$D$128,M800&lt;&gt;'Tabelas auxiliares'!$D$129),"FOLHA DE PESSOAL",IF(R800='Tabelas auxiliares'!$A$129,"CUSTEIO",IF(R800='Tabelas auxiliares'!$A$128,"INVESTIMENTO","ERRO - VERIFICAR"))))</f>
        <v/>
      </c>
      <c r="T800" s="26" t="str">
        <f t="shared" si="25"/>
        <v/>
      </c>
      <c r="U800" s="32"/>
      <c r="V800" s="32"/>
      <c r="W800" s="32"/>
      <c r="X800" s="32"/>
    </row>
    <row r="801" spans="18:24" x14ac:dyDescent="0.25">
      <c r="R801" s="15" t="str">
        <f t="shared" si="24"/>
        <v/>
      </c>
      <c r="S801" s="15" t="str">
        <f>IF(M801="","",IF(AND(M801&lt;&gt;'Tabelas auxiliares'!$B$128,M801&lt;&gt;'Tabelas auxiliares'!$B$129,M801&lt;&gt;'Tabelas auxiliares'!$C$128,M801&lt;&gt;'Tabelas auxiliares'!$C$129,M801&lt;&gt;'Tabelas auxiliares'!$D$128,M801&lt;&gt;'Tabelas auxiliares'!$D$129),"FOLHA DE PESSOAL",IF(R801='Tabelas auxiliares'!$A$129,"CUSTEIO",IF(R801='Tabelas auxiliares'!$A$128,"INVESTIMENTO","ERRO - VERIFICAR"))))</f>
        <v/>
      </c>
      <c r="T801" s="26" t="str">
        <f t="shared" si="25"/>
        <v/>
      </c>
      <c r="U801" s="32"/>
      <c r="V801" s="32"/>
      <c r="W801" s="32"/>
      <c r="X801" s="32"/>
    </row>
    <row r="802" spans="18:24" x14ac:dyDescent="0.25">
      <c r="R802" s="15" t="str">
        <f t="shared" si="24"/>
        <v/>
      </c>
      <c r="S802" s="15" t="str">
        <f>IF(M802="","",IF(AND(M802&lt;&gt;'Tabelas auxiliares'!$B$128,M802&lt;&gt;'Tabelas auxiliares'!$B$129,M802&lt;&gt;'Tabelas auxiliares'!$C$128,M802&lt;&gt;'Tabelas auxiliares'!$C$129,M802&lt;&gt;'Tabelas auxiliares'!$D$128,M802&lt;&gt;'Tabelas auxiliares'!$D$129),"FOLHA DE PESSOAL",IF(R802='Tabelas auxiliares'!$A$129,"CUSTEIO",IF(R802='Tabelas auxiliares'!$A$128,"INVESTIMENTO","ERRO - VERIFICAR"))))</f>
        <v/>
      </c>
      <c r="T802" s="26" t="str">
        <f t="shared" si="25"/>
        <v/>
      </c>
      <c r="U802" s="32"/>
      <c r="V802" s="32"/>
      <c r="W802" s="32"/>
      <c r="X802" s="32"/>
    </row>
    <row r="803" spans="18:24" x14ac:dyDescent="0.25">
      <c r="R803" s="15" t="str">
        <f t="shared" si="24"/>
        <v/>
      </c>
      <c r="S803" s="15" t="str">
        <f>IF(M803="","",IF(AND(M803&lt;&gt;'Tabelas auxiliares'!$B$128,M803&lt;&gt;'Tabelas auxiliares'!$B$129,M803&lt;&gt;'Tabelas auxiliares'!$C$128,M803&lt;&gt;'Tabelas auxiliares'!$C$129,M803&lt;&gt;'Tabelas auxiliares'!$D$128,M803&lt;&gt;'Tabelas auxiliares'!$D$129),"FOLHA DE PESSOAL",IF(R803='Tabelas auxiliares'!$A$129,"CUSTEIO",IF(R803='Tabelas auxiliares'!$A$128,"INVESTIMENTO","ERRO - VERIFICAR"))))</f>
        <v/>
      </c>
      <c r="T803" s="26" t="str">
        <f t="shared" si="25"/>
        <v/>
      </c>
      <c r="U803" s="32"/>
      <c r="V803" s="32"/>
      <c r="W803" s="32"/>
      <c r="X803" s="32"/>
    </row>
    <row r="804" spans="18:24" x14ac:dyDescent="0.25">
      <c r="R804" s="15" t="str">
        <f t="shared" si="24"/>
        <v/>
      </c>
      <c r="S804" s="15" t="str">
        <f>IF(M804="","",IF(AND(M804&lt;&gt;'Tabelas auxiliares'!$B$128,M804&lt;&gt;'Tabelas auxiliares'!$B$129,M804&lt;&gt;'Tabelas auxiliares'!$C$128,M804&lt;&gt;'Tabelas auxiliares'!$C$129,M804&lt;&gt;'Tabelas auxiliares'!$D$128,M804&lt;&gt;'Tabelas auxiliares'!$D$129),"FOLHA DE PESSOAL",IF(R804='Tabelas auxiliares'!$A$129,"CUSTEIO",IF(R804='Tabelas auxiliares'!$A$128,"INVESTIMENTO","ERRO - VERIFICAR"))))</f>
        <v/>
      </c>
      <c r="T804" s="26" t="str">
        <f t="shared" si="25"/>
        <v/>
      </c>
      <c r="U804" s="32"/>
      <c r="V804" s="32"/>
      <c r="W804" s="32"/>
      <c r="X804" s="32"/>
    </row>
    <row r="805" spans="18:24" x14ac:dyDescent="0.25">
      <c r="R805" s="15" t="str">
        <f t="shared" si="24"/>
        <v/>
      </c>
      <c r="S805" s="15" t="str">
        <f>IF(M805="","",IF(AND(M805&lt;&gt;'Tabelas auxiliares'!$B$128,M805&lt;&gt;'Tabelas auxiliares'!$B$129,M805&lt;&gt;'Tabelas auxiliares'!$C$128,M805&lt;&gt;'Tabelas auxiliares'!$C$129,M805&lt;&gt;'Tabelas auxiliares'!$D$128,M805&lt;&gt;'Tabelas auxiliares'!$D$129),"FOLHA DE PESSOAL",IF(R805='Tabelas auxiliares'!$A$129,"CUSTEIO",IF(R805='Tabelas auxiliares'!$A$128,"INVESTIMENTO","ERRO - VERIFICAR"))))</f>
        <v/>
      </c>
      <c r="T805" s="26" t="str">
        <f t="shared" si="25"/>
        <v/>
      </c>
      <c r="U805" s="32"/>
      <c r="V805" s="32"/>
      <c r="W805" s="32"/>
      <c r="X805" s="32"/>
    </row>
    <row r="806" spans="18:24" x14ac:dyDescent="0.25">
      <c r="R806" s="15" t="str">
        <f t="shared" si="24"/>
        <v/>
      </c>
      <c r="S806" s="15" t="str">
        <f>IF(M806="","",IF(AND(M806&lt;&gt;'Tabelas auxiliares'!$B$128,M806&lt;&gt;'Tabelas auxiliares'!$B$129,M806&lt;&gt;'Tabelas auxiliares'!$C$128,M806&lt;&gt;'Tabelas auxiliares'!$C$129,M806&lt;&gt;'Tabelas auxiliares'!$D$128,M806&lt;&gt;'Tabelas auxiliares'!$D$129),"FOLHA DE PESSOAL",IF(R806='Tabelas auxiliares'!$A$129,"CUSTEIO",IF(R806='Tabelas auxiliares'!$A$128,"INVESTIMENTO","ERRO - VERIFICAR"))))</f>
        <v/>
      </c>
      <c r="T806" s="26" t="str">
        <f t="shared" si="25"/>
        <v/>
      </c>
      <c r="U806" s="32"/>
      <c r="V806" s="32"/>
      <c r="W806" s="32"/>
      <c r="X806" s="32"/>
    </row>
    <row r="807" spans="18:24" x14ac:dyDescent="0.25">
      <c r="R807" s="15" t="str">
        <f t="shared" si="24"/>
        <v/>
      </c>
      <c r="S807" s="15" t="str">
        <f>IF(M807="","",IF(AND(M807&lt;&gt;'Tabelas auxiliares'!$B$128,M807&lt;&gt;'Tabelas auxiliares'!$B$129,M807&lt;&gt;'Tabelas auxiliares'!$C$128,M807&lt;&gt;'Tabelas auxiliares'!$C$129,M807&lt;&gt;'Tabelas auxiliares'!$D$128,M807&lt;&gt;'Tabelas auxiliares'!$D$129),"FOLHA DE PESSOAL",IF(R807='Tabelas auxiliares'!$A$129,"CUSTEIO",IF(R807='Tabelas auxiliares'!$A$128,"INVESTIMENTO","ERRO - VERIFICAR"))))</f>
        <v/>
      </c>
      <c r="T807" s="26" t="str">
        <f t="shared" si="25"/>
        <v/>
      </c>
      <c r="U807" s="32"/>
      <c r="V807" s="32"/>
      <c r="W807" s="32"/>
      <c r="X807" s="32"/>
    </row>
    <row r="808" spans="18:24" x14ac:dyDescent="0.25">
      <c r="R808" s="15" t="str">
        <f t="shared" si="24"/>
        <v/>
      </c>
      <c r="S808" s="15" t="str">
        <f>IF(M808="","",IF(AND(M808&lt;&gt;'Tabelas auxiliares'!$B$128,M808&lt;&gt;'Tabelas auxiliares'!$B$129,M808&lt;&gt;'Tabelas auxiliares'!$C$128,M808&lt;&gt;'Tabelas auxiliares'!$C$129,M808&lt;&gt;'Tabelas auxiliares'!$D$128,M808&lt;&gt;'Tabelas auxiliares'!$D$129),"FOLHA DE PESSOAL",IF(R808='Tabelas auxiliares'!$A$129,"CUSTEIO",IF(R808='Tabelas auxiliares'!$A$128,"INVESTIMENTO","ERRO - VERIFICAR"))))</f>
        <v/>
      </c>
      <c r="T808" s="26" t="str">
        <f t="shared" si="25"/>
        <v/>
      </c>
      <c r="U808" s="32"/>
      <c r="V808" s="32"/>
      <c r="W808" s="32"/>
      <c r="X808" s="32"/>
    </row>
    <row r="809" spans="18:24" x14ac:dyDescent="0.25">
      <c r="R809" s="15" t="str">
        <f t="shared" si="24"/>
        <v/>
      </c>
      <c r="S809" s="15" t="str">
        <f>IF(M809="","",IF(AND(M809&lt;&gt;'Tabelas auxiliares'!$B$128,M809&lt;&gt;'Tabelas auxiliares'!$B$129,M809&lt;&gt;'Tabelas auxiliares'!$C$128,M809&lt;&gt;'Tabelas auxiliares'!$C$129,M809&lt;&gt;'Tabelas auxiliares'!$D$128,M809&lt;&gt;'Tabelas auxiliares'!$D$129),"FOLHA DE PESSOAL",IF(R809='Tabelas auxiliares'!$A$129,"CUSTEIO",IF(R809='Tabelas auxiliares'!$A$128,"INVESTIMENTO","ERRO - VERIFICAR"))))</f>
        <v/>
      </c>
      <c r="T809" s="26" t="str">
        <f t="shared" si="25"/>
        <v/>
      </c>
      <c r="U809" s="32"/>
      <c r="V809" s="32"/>
      <c r="W809" s="32"/>
      <c r="X809" s="32"/>
    </row>
    <row r="810" spans="18:24" x14ac:dyDescent="0.25">
      <c r="R810" s="15" t="str">
        <f t="shared" si="24"/>
        <v/>
      </c>
      <c r="S810" s="15" t="str">
        <f>IF(M810="","",IF(AND(M810&lt;&gt;'Tabelas auxiliares'!$B$128,M810&lt;&gt;'Tabelas auxiliares'!$B$129,M810&lt;&gt;'Tabelas auxiliares'!$C$128,M810&lt;&gt;'Tabelas auxiliares'!$C$129,M810&lt;&gt;'Tabelas auxiliares'!$D$128,M810&lt;&gt;'Tabelas auxiliares'!$D$129),"FOLHA DE PESSOAL",IF(R810='Tabelas auxiliares'!$A$129,"CUSTEIO",IF(R810='Tabelas auxiliares'!$A$128,"INVESTIMENTO","ERRO - VERIFICAR"))))</f>
        <v/>
      </c>
      <c r="T810" s="26" t="str">
        <f t="shared" si="25"/>
        <v/>
      </c>
      <c r="U810" s="32"/>
      <c r="V810" s="32"/>
      <c r="W810" s="32"/>
      <c r="X810" s="32"/>
    </row>
    <row r="811" spans="18:24" x14ac:dyDescent="0.25">
      <c r="R811" s="15" t="str">
        <f t="shared" si="24"/>
        <v/>
      </c>
      <c r="S811" s="15" t="str">
        <f>IF(M811="","",IF(AND(M811&lt;&gt;'Tabelas auxiliares'!$B$128,M811&lt;&gt;'Tabelas auxiliares'!$B$129,M811&lt;&gt;'Tabelas auxiliares'!$C$128,M811&lt;&gt;'Tabelas auxiliares'!$C$129,M811&lt;&gt;'Tabelas auxiliares'!$D$128,M811&lt;&gt;'Tabelas auxiliares'!$D$129),"FOLHA DE PESSOAL",IF(R811='Tabelas auxiliares'!$A$129,"CUSTEIO",IF(R811='Tabelas auxiliares'!$A$128,"INVESTIMENTO","ERRO - VERIFICAR"))))</f>
        <v/>
      </c>
      <c r="T811" s="26" t="str">
        <f t="shared" si="25"/>
        <v/>
      </c>
      <c r="U811" s="32"/>
      <c r="V811" s="32"/>
      <c r="W811" s="32"/>
      <c r="X811" s="32"/>
    </row>
    <row r="812" spans="18:24" x14ac:dyDescent="0.25">
      <c r="R812" s="15" t="str">
        <f t="shared" si="24"/>
        <v/>
      </c>
      <c r="S812" s="15" t="str">
        <f>IF(M812="","",IF(AND(M812&lt;&gt;'Tabelas auxiliares'!$B$128,M812&lt;&gt;'Tabelas auxiliares'!$B$129,M812&lt;&gt;'Tabelas auxiliares'!$C$128,M812&lt;&gt;'Tabelas auxiliares'!$C$129,M812&lt;&gt;'Tabelas auxiliares'!$D$128,M812&lt;&gt;'Tabelas auxiliares'!$D$129),"FOLHA DE PESSOAL",IF(R812='Tabelas auxiliares'!$A$129,"CUSTEIO",IF(R812='Tabelas auxiliares'!$A$128,"INVESTIMENTO","ERRO - VERIFICAR"))))</f>
        <v/>
      </c>
      <c r="T812" s="26" t="str">
        <f t="shared" si="25"/>
        <v/>
      </c>
      <c r="U812" s="32"/>
      <c r="V812" s="32"/>
      <c r="W812" s="32"/>
      <c r="X812" s="32"/>
    </row>
    <row r="813" spans="18:24" x14ac:dyDescent="0.25">
      <c r="R813" s="15" t="str">
        <f t="shared" si="24"/>
        <v/>
      </c>
      <c r="S813" s="15" t="str">
        <f>IF(M813="","",IF(AND(M813&lt;&gt;'Tabelas auxiliares'!$B$128,M813&lt;&gt;'Tabelas auxiliares'!$B$129,M813&lt;&gt;'Tabelas auxiliares'!$C$128,M813&lt;&gt;'Tabelas auxiliares'!$C$129,M813&lt;&gt;'Tabelas auxiliares'!$D$128,M813&lt;&gt;'Tabelas auxiliares'!$D$129),"FOLHA DE PESSOAL",IF(R813='Tabelas auxiliares'!$A$129,"CUSTEIO",IF(R813='Tabelas auxiliares'!$A$128,"INVESTIMENTO","ERRO - VERIFICAR"))))</f>
        <v/>
      </c>
      <c r="T813" s="26" t="str">
        <f t="shared" si="25"/>
        <v/>
      </c>
      <c r="U813" s="32"/>
      <c r="V813" s="32"/>
      <c r="W813" s="32"/>
      <c r="X813" s="32"/>
    </row>
    <row r="814" spans="18:24" x14ac:dyDescent="0.25">
      <c r="R814" s="15" t="str">
        <f t="shared" si="24"/>
        <v/>
      </c>
      <c r="S814" s="15" t="str">
        <f>IF(M814="","",IF(AND(M814&lt;&gt;'Tabelas auxiliares'!$B$128,M814&lt;&gt;'Tabelas auxiliares'!$B$129,M814&lt;&gt;'Tabelas auxiliares'!$C$128,M814&lt;&gt;'Tabelas auxiliares'!$C$129,M814&lt;&gt;'Tabelas auxiliares'!$D$128,M814&lt;&gt;'Tabelas auxiliares'!$D$129),"FOLHA DE PESSOAL",IF(R814='Tabelas auxiliares'!$A$129,"CUSTEIO",IF(R814='Tabelas auxiliares'!$A$128,"INVESTIMENTO","ERRO - VERIFICAR"))))</f>
        <v/>
      </c>
      <c r="T814" s="26" t="str">
        <f t="shared" si="25"/>
        <v/>
      </c>
      <c r="U814" s="32"/>
      <c r="V814" s="32"/>
      <c r="W814" s="32"/>
      <c r="X814" s="32"/>
    </row>
    <row r="815" spans="18:24" x14ac:dyDescent="0.25">
      <c r="R815" s="15" t="str">
        <f t="shared" si="24"/>
        <v/>
      </c>
      <c r="S815" s="15" t="str">
        <f>IF(M815="","",IF(AND(M815&lt;&gt;'Tabelas auxiliares'!$B$128,M815&lt;&gt;'Tabelas auxiliares'!$B$129,M815&lt;&gt;'Tabelas auxiliares'!$C$128,M815&lt;&gt;'Tabelas auxiliares'!$C$129,M815&lt;&gt;'Tabelas auxiliares'!$D$128,M815&lt;&gt;'Tabelas auxiliares'!$D$129),"FOLHA DE PESSOAL",IF(R815='Tabelas auxiliares'!$A$129,"CUSTEIO",IF(R815='Tabelas auxiliares'!$A$128,"INVESTIMENTO","ERRO - VERIFICAR"))))</f>
        <v/>
      </c>
      <c r="T815" s="26" t="str">
        <f t="shared" si="25"/>
        <v/>
      </c>
      <c r="U815" s="32"/>
      <c r="V815" s="32"/>
      <c r="W815" s="32"/>
      <c r="X815" s="32"/>
    </row>
    <row r="816" spans="18:24" x14ac:dyDescent="0.25">
      <c r="R816" s="15" t="str">
        <f t="shared" si="24"/>
        <v/>
      </c>
      <c r="S816" s="15" t="str">
        <f>IF(M816="","",IF(AND(M816&lt;&gt;'Tabelas auxiliares'!$B$128,M816&lt;&gt;'Tabelas auxiliares'!$B$129,M816&lt;&gt;'Tabelas auxiliares'!$C$128,M816&lt;&gt;'Tabelas auxiliares'!$C$129,M816&lt;&gt;'Tabelas auxiliares'!$D$128,M816&lt;&gt;'Tabelas auxiliares'!$D$129),"FOLHA DE PESSOAL",IF(R816='Tabelas auxiliares'!$A$129,"CUSTEIO",IF(R816='Tabelas auxiliares'!$A$128,"INVESTIMENTO","ERRO - VERIFICAR"))))</f>
        <v/>
      </c>
      <c r="T816" s="26" t="str">
        <f t="shared" si="25"/>
        <v/>
      </c>
      <c r="U816" s="32"/>
      <c r="V816" s="32"/>
      <c r="W816" s="32"/>
      <c r="X816" s="32"/>
    </row>
    <row r="817" spans="18:24" x14ac:dyDescent="0.25">
      <c r="R817" s="15" t="str">
        <f t="shared" si="24"/>
        <v/>
      </c>
      <c r="S817" s="15" t="str">
        <f>IF(M817="","",IF(AND(M817&lt;&gt;'Tabelas auxiliares'!$B$128,M817&lt;&gt;'Tabelas auxiliares'!$B$129,M817&lt;&gt;'Tabelas auxiliares'!$C$128,M817&lt;&gt;'Tabelas auxiliares'!$C$129,M817&lt;&gt;'Tabelas auxiliares'!$D$128,M817&lt;&gt;'Tabelas auxiliares'!$D$129),"FOLHA DE PESSOAL",IF(R817='Tabelas auxiliares'!$A$129,"CUSTEIO",IF(R817='Tabelas auxiliares'!$A$128,"INVESTIMENTO","ERRO - VERIFICAR"))))</f>
        <v/>
      </c>
      <c r="T817" s="26" t="str">
        <f t="shared" si="25"/>
        <v/>
      </c>
      <c r="U817" s="32"/>
      <c r="V817" s="32"/>
      <c r="W817" s="32"/>
      <c r="X817" s="32"/>
    </row>
    <row r="818" spans="18:24" x14ac:dyDescent="0.25">
      <c r="R818" s="15" t="str">
        <f t="shared" si="24"/>
        <v/>
      </c>
      <c r="S818" s="15" t="str">
        <f>IF(M818="","",IF(AND(M818&lt;&gt;'Tabelas auxiliares'!$B$128,M818&lt;&gt;'Tabelas auxiliares'!$B$129,M818&lt;&gt;'Tabelas auxiliares'!$C$128,M818&lt;&gt;'Tabelas auxiliares'!$C$129,M818&lt;&gt;'Tabelas auxiliares'!$D$128,M818&lt;&gt;'Tabelas auxiliares'!$D$129),"FOLHA DE PESSOAL",IF(R818='Tabelas auxiliares'!$A$129,"CUSTEIO",IF(R818='Tabelas auxiliares'!$A$128,"INVESTIMENTO","ERRO - VERIFICAR"))))</f>
        <v/>
      </c>
      <c r="T818" s="26" t="str">
        <f t="shared" si="25"/>
        <v/>
      </c>
      <c r="U818" s="32"/>
      <c r="V818" s="32"/>
      <c r="W818" s="32"/>
      <c r="X818" s="32"/>
    </row>
    <row r="819" spans="18:24" x14ac:dyDescent="0.25">
      <c r="R819" s="15" t="str">
        <f t="shared" si="24"/>
        <v/>
      </c>
      <c r="S819" s="15" t="str">
        <f>IF(M819="","",IF(AND(M819&lt;&gt;'Tabelas auxiliares'!$B$128,M819&lt;&gt;'Tabelas auxiliares'!$B$129,M819&lt;&gt;'Tabelas auxiliares'!$C$128,M819&lt;&gt;'Tabelas auxiliares'!$C$129,M819&lt;&gt;'Tabelas auxiliares'!$D$128,M819&lt;&gt;'Tabelas auxiliares'!$D$129),"FOLHA DE PESSOAL",IF(R819='Tabelas auxiliares'!$A$129,"CUSTEIO",IF(R819='Tabelas auxiliares'!$A$128,"INVESTIMENTO","ERRO - VERIFICAR"))))</f>
        <v/>
      </c>
      <c r="T819" s="26" t="str">
        <f t="shared" si="25"/>
        <v/>
      </c>
      <c r="U819" s="32"/>
      <c r="V819" s="32"/>
      <c r="W819" s="32"/>
      <c r="X819" s="32"/>
    </row>
    <row r="820" spans="18:24" x14ac:dyDescent="0.25">
      <c r="R820" s="15" t="str">
        <f t="shared" si="24"/>
        <v/>
      </c>
      <c r="S820" s="15" t="str">
        <f>IF(M820="","",IF(AND(M820&lt;&gt;'Tabelas auxiliares'!$B$128,M820&lt;&gt;'Tabelas auxiliares'!$B$129,M820&lt;&gt;'Tabelas auxiliares'!$C$128,M820&lt;&gt;'Tabelas auxiliares'!$C$129,M820&lt;&gt;'Tabelas auxiliares'!$D$128,M820&lt;&gt;'Tabelas auxiliares'!$D$129),"FOLHA DE PESSOAL",IF(R820='Tabelas auxiliares'!$A$129,"CUSTEIO",IF(R820='Tabelas auxiliares'!$A$128,"INVESTIMENTO","ERRO - VERIFICAR"))))</f>
        <v/>
      </c>
      <c r="T820" s="26" t="str">
        <f t="shared" si="25"/>
        <v/>
      </c>
      <c r="U820" s="32"/>
      <c r="V820" s="32"/>
      <c r="W820" s="32"/>
      <c r="X820" s="32"/>
    </row>
    <row r="821" spans="18:24" x14ac:dyDescent="0.25">
      <c r="R821" s="15" t="str">
        <f t="shared" si="24"/>
        <v/>
      </c>
      <c r="S821" s="15" t="str">
        <f>IF(M821="","",IF(AND(M821&lt;&gt;'Tabelas auxiliares'!$B$128,M821&lt;&gt;'Tabelas auxiliares'!$B$129,M821&lt;&gt;'Tabelas auxiliares'!$C$128,M821&lt;&gt;'Tabelas auxiliares'!$C$129,M821&lt;&gt;'Tabelas auxiliares'!$D$128,M821&lt;&gt;'Tabelas auxiliares'!$D$129),"FOLHA DE PESSOAL",IF(R821='Tabelas auxiliares'!$A$129,"CUSTEIO",IF(R821='Tabelas auxiliares'!$A$128,"INVESTIMENTO","ERRO - VERIFICAR"))))</f>
        <v/>
      </c>
      <c r="T821" s="26" t="str">
        <f t="shared" si="25"/>
        <v/>
      </c>
      <c r="U821" s="32"/>
      <c r="V821" s="32"/>
      <c r="W821" s="32"/>
      <c r="X821" s="32"/>
    </row>
    <row r="822" spans="18:24" x14ac:dyDescent="0.25">
      <c r="R822" s="15" t="str">
        <f t="shared" si="24"/>
        <v/>
      </c>
      <c r="S822" s="15" t="str">
        <f>IF(M822="","",IF(AND(M822&lt;&gt;'Tabelas auxiliares'!$B$128,M822&lt;&gt;'Tabelas auxiliares'!$B$129,M822&lt;&gt;'Tabelas auxiliares'!$C$128,M822&lt;&gt;'Tabelas auxiliares'!$C$129,M822&lt;&gt;'Tabelas auxiliares'!$D$128,M822&lt;&gt;'Tabelas auxiliares'!$D$129),"FOLHA DE PESSOAL",IF(R822='Tabelas auxiliares'!$A$129,"CUSTEIO",IF(R822='Tabelas auxiliares'!$A$128,"INVESTIMENTO","ERRO - VERIFICAR"))))</f>
        <v/>
      </c>
      <c r="T822" s="26" t="str">
        <f t="shared" si="25"/>
        <v/>
      </c>
      <c r="U822" s="32"/>
      <c r="V822" s="32"/>
      <c r="W822" s="32"/>
      <c r="X822" s="32"/>
    </row>
    <row r="823" spans="18:24" x14ac:dyDescent="0.25">
      <c r="R823" s="15" t="str">
        <f t="shared" si="24"/>
        <v/>
      </c>
      <c r="S823" s="15" t="str">
        <f>IF(M823="","",IF(AND(M823&lt;&gt;'Tabelas auxiliares'!$B$128,M823&lt;&gt;'Tabelas auxiliares'!$B$129,M823&lt;&gt;'Tabelas auxiliares'!$C$128,M823&lt;&gt;'Tabelas auxiliares'!$C$129,M823&lt;&gt;'Tabelas auxiliares'!$D$128,M823&lt;&gt;'Tabelas auxiliares'!$D$129),"FOLHA DE PESSOAL",IF(R823='Tabelas auxiliares'!$A$129,"CUSTEIO",IF(R823='Tabelas auxiliares'!$A$128,"INVESTIMENTO","ERRO - VERIFICAR"))))</f>
        <v/>
      </c>
      <c r="T823" s="26" t="str">
        <f t="shared" si="25"/>
        <v/>
      </c>
      <c r="U823" s="32"/>
      <c r="V823" s="32"/>
      <c r="W823" s="32"/>
      <c r="X823" s="32"/>
    </row>
    <row r="824" spans="18:24" x14ac:dyDescent="0.25">
      <c r="R824" s="15" t="str">
        <f t="shared" si="24"/>
        <v/>
      </c>
      <c r="S824" s="15" t="str">
        <f>IF(M824="","",IF(AND(M824&lt;&gt;'Tabelas auxiliares'!$B$128,M824&lt;&gt;'Tabelas auxiliares'!$B$129,M824&lt;&gt;'Tabelas auxiliares'!$C$128,M824&lt;&gt;'Tabelas auxiliares'!$C$129,M824&lt;&gt;'Tabelas auxiliares'!$D$128,M824&lt;&gt;'Tabelas auxiliares'!$D$129),"FOLHA DE PESSOAL",IF(R824='Tabelas auxiliares'!$A$129,"CUSTEIO",IF(R824='Tabelas auxiliares'!$A$128,"INVESTIMENTO","ERRO - VERIFICAR"))))</f>
        <v/>
      </c>
      <c r="T824" s="26" t="str">
        <f t="shared" si="25"/>
        <v/>
      </c>
      <c r="U824" s="32"/>
      <c r="V824" s="32"/>
      <c r="W824" s="32"/>
      <c r="X824" s="32"/>
    </row>
    <row r="825" spans="18:24" x14ac:dyDescent="0.25">
      <c r="R825" s="15" t="str">
        <f t="shared" si="24"/>
        <v/>
      </c>
      <c r="S825" s="15" t="str">
        <f>IF(M825="","",IF(AND(M825&lt;&gt;'Tabelas auxiliares'!$B$128,M825&lt;&gt;'Tabelas auxiliares'!$B$129,M825&lt;&gt;'Tabelas auxiliares'!$C$128,M825&lt;&gt;'Tabelas auxiliares'!$C$129,M825&lt;&gt;'Tabelas auxiliares'!$D$128,M825&lt;&gt;'Tabelas auxiliares'!$D$129),"FOLHA DE PESSOAL",IF(R825='Tabelas auxiliares'!$A$129,"CUSTEIO",IF(R825='Tabelas auxiliares'!$A$128,"INVESTIMENTO","ERRO - VERIFICAR"))))</f>
        <v/>
      </c>
      <c r="T825" s="26" t="str">
        <f t="shared" si="25"/>
        <v/>
      </c>
      <c r="U825" s="32"/>
      <c r="V825" s="32"/>
      <c r="W825" s="32"/>
      <c r="X825" s="32"/>
    </row>
    <row r="826" spans="18:24" x14ac:dyDescent="0.25">
      <c r="R826" s="15" t="str">
        <f t="shared" si="24"/>
        <v/>
      </c>
      <c r="S826" s="15" t="str">
        <f>IF(M826="","",IF(AND(M826&lt;&gt;'Tabelas auxiliares'!$B$128,M826&lt;&gt;'Tabelas auxiliares'!$B$129,M826&lt;&gt;'Tabelas auxiliares'!$C$128,M826&lt;&gt;'Tabelas auxiliares'!$C$129,M826&lt;&gt;'Tabelas auxiliares'!$D$128,M826&lt;&gt;'Tabelas auxiliares'!$D$129),"FOLHA DE PESSOAL",IF(R826='Tabelas auxiliares'!$A$129,"CUSTEIO",IF(R826='Tabelas auxiliares'!$A$128,"INVESTIMENTO","ERRO - VERIFICAR"))))</f>
        <v/>
      </c>
      <c r="T826" s="26" t="str">
        <f t="shared" si="25"/>
        <v/>
      </c>
      <c r="U826" s="32"/>
      <c r="V826" s="32"/>
      <c r="W826" s="32"/>
      <c r="X826" s="32"/>
    </row>
    <row r="827" spans="18:24" x14ac:dyDescent="0.25">
      <c r="R827" s="15" t="str">
        <f t="shared" si="24"/>
        <v/>
      </c>
      <c r="S827" s="15" t="str">
        <f>IF(M827="","",IF(AND(M827&lt;&gt;'Tabelas auxiliares'!$B$128,M827&lt;&gt;'Tabelas auxiliares'!$B$129,M827&lt;&gt;'Tabelas auxiliares'!$C$128,M827&lt;&gt;'Tabelas auxiliares'!$C$129,M827&lt;&gt;'Tabelas auxiliares'!$D$128,M827&lt;&gt;'Tabelas auxiliares'!$D$129),"FOLHA DE PESSOAL",IF(R827='Tabelas auxiliares'!$A$129,"CUSTEIO",IF(R827='Tabelas auxiliares'!$A$128,"INVESTIMENTO","ERRO - VERIFICAR"))))</f>
        <v/>
      </c>
      <c r="T827" s="26" t="str">
        <f t="shared" si="25"/>
        <v/>
      </c>
      <c r="U827" s="32"/>
      <c r="V827" s="32"/>
      <c r="W827" s="32"/>
      <c r="X827" s="32"/>
    </row>
    <row r="828" spans="18:24" x14ac:dyDescent="0.25">
      <c r="R828" s="15" t="str">
        <f t="shared" si="24"/>
        <v/>
      </c>
      <c r="S828" s="15" t="str">
        <f>IF(M828="","",IF(AND(M828&lt;&gt;'Tabelas auxiliares'!$B$128,M828&lt;&gt;'Tabelas auxiliares'!$B$129,M828&lt;&gt;'Tabelas auxiliares'!$C$128,M828&lt;&gt;'Tabelas auxiliares'!$C$129,M828&lt;&gt;'Tabelas auxiliares'!$D$128,M828&lt;&gt;'Tabelas auxiliares'!$D$129),"FOLHA DE PESSOAL",IF(R828='Tabelas auxiliares'!$A$129,"CUSTEIO",IF(R828='Tabelas auxiliares'!$A$128,"INVESTIMENTO","ERRO - VERIFICAR"))))</f>
        <v/>
      </c>
      <c r="T828" s="26" t="str">
        <f t="shared" si="25"/>
        <v/>
      </c>
      <c r="U828" s="32"/>
      <c r="V828" s="32"/>
      <c r="W828" s="32"/>
      <c r="X828" s="32"/>
    </row>
    <row r="829" spans="18:24" x14ac:dyDescent="0.25">
      <c r="R829" s="15" t="str">
        <f t="shared" si="24"/>
        <v/>
      </c>
      <c r="S829" s="15" t="str">
        <f>IF(M829="","",IF(AND(M829&lt;&gt;'Tabelas auxiliares'!$B$128,M829&lt;&gt;'Tabelas auxiliares'!$B$129,M829&lt;&gt;'Tabelas auxiliares'!$C$128,M829&lt;&gt;'Tabelas auxiliares'!$C$129,M829&lt;&gt;'Tabelas auxiliares'!$D$128,M829&lt;&gt;'Tabelas auxiliares'!$D$129),"FOLHA DE PESSOAL",IF(R829='Tabelas auxiliares'!$A$129,"CUSTEIO",IF(R829='Tabelas auxiliares'!$A$128,"INVESTIMENTO","ERRO - VERIFICAR"))))</f>
        <v/>
      </c>
      <c r="T829" s="26" t="str">
        <f t="shared" si="25"/>
        <v/>
      </c>
      <c r="U829" s="32"/>
      <c r="V829" s="32"/>
      <c r="W829" s="32"/>
      <c r="X829" s="32"/>
    </row>
    <row r="830" spans="18:24" x14ac:dyDescent="0.25">
      <c r="R830" s="15" t="str">
        <f t="shared" si="24"/>
        <v/>
      </c>
      <c r="S830" s="15" t="str">
        <f>IF(M830="","",IF(AND(M830&lt;&gt;'Tabelas auxiliares'!$B$128,M830&lt;&gt;'Tabelas auxiliares'!$B$129,M830&lt;&gt;'Tabelas auxiliares'!$C$128,M830&lt;&gt;'Tabelas auxiliares'!$C$129,M830&lt;&gt;'Tabelas auxiliares'!$D$128,M830&lt;&gt;'Tabelas auxiliares'!$D$129),"FOLHA DE PESSOAL",IF(R830='Tabelas auxiliares'!$A$129,"CUSTEIO",IF(R830='Tabelas auxiliares'!$A$128,"INVESTIMENTO","ERRO - VERIFICAR"))))</f>
        <v/>
      </c>
      <c r="T830" s="26" t="str">
        <f t="shared" si="25"/>
        <v/>
      </c>
      <c r="U830" s="32"/>
      <c r="V830" s="32"/>
      <c r="W830" s="32"/>
      <c r="X830" s="32"/>
    </row>
    <row r="831" spans="18:24" x14ac:dyDescent="0.25">
      <c r="R831" s="15" t="str">
        <f t="shared" si="24"/>
        <v/>
      </c>
      <c r="S831" s="15" t="str">
        <f>IF(M831="","",IF(AND(M831&lt;&gt;'Tabelas auxiliares'!$B$128,M831&lt;&gt;'Tabelas auxiliares'!$B$129,M831&lt;&gt;'Tabelas auxiliares'!$C$128,M831&lt;&gt;'Tabelas auxiliares'!$C$129,M831&lt;&gt;'Tabelas auxiliares'!$D$128,M831&lt;&gt;'Tabelas auxiliares'!$D$129),"FOLHA DE PESSOAL",IF(R831='Tabelas auxiliares'!$A$129,"CUSTEIO",IF(R831='Tabelas auxiliares'!$A$128,"INVESTIMENTO","ERRO - VERIFICAR"))))</f>
        <v/>
      </c>
      <c r="T831" s="26" t="str">
        <f t="shared" si="25"/>
        <v/>
      </c>
      <c r="U831" s="32"/>
      <c r="V831" s="32"/>
      <c r="W831" s="32"/>
      <c r="X831" s="32"/>
    </row>
    <row r="832" spans="18:24" x14ac:dyDescent="0.25">
      <c r="R832" s="15" t="str">
        <f t="shared" si="24"/>
        <v/>
      </c>
      <c r="S832" s="15" t="str">
        <f>IF(M832="","",IF(AND(M832&lt;&gt;'Tabelas auxiliares'!$B$128,M832&lt;&gt;'Tabelas auxiliares'!$B$129,M832&lt;&gt;'Tabelas auxiliares'!$C$128,M832&lt;&gt;'Tabelas auxiliares'!$C$129,M832&lt;&gt;'Tabelas auxiliares'!$D$128,M832&lt;&gt;'Tabelas auxiliares'!$D$129),"FOLHA DE PESSOAL",IF(R832='Tabelas auxiliares'!$A$129,"CUSTEIO",IF(R832='Tabelas auxiliares'!$A$128,"INVESTIMENTO","ERRO - VERIFICAR"))))</f>
        <v/>
      </c>
      <c r="T832" s="26" t="str">
        <f t="shared" si="25"/>
        <v/>
      </c>
      <c r="U832" s="32"/>
      <c r="V832" s="32"/>
      <c r="W832" s="32"/>
      <c r="X832" s="32"/>
    </row>
    <row r="833" spans="18:24" x14ac:dyDescent="0.25">
      <c r="R833" s="15" t="str">
        <f t="shared" si="24"/>
        <v/>
      </c>
      <c r="S833" s="15" t="str">
        <f>IF(M833="","",IF(AND(M833&lt;&gt;'Tabelas auxiliares'!$B$128,M833&lt;&gt;'Tabelas auxiliares'!$B$129,M833&lt;&gt;'Tabelas auxiliares'!$C$128,M833&lt;&gt;'Tabelas auxiliares'!$C$129,M833&lt;&gt;'Tabelas auxiliares'!$D$128,M833&lt;&gt;'Tabelas auxiliares'!$D$129),"FOLHA DE PESSOAL",IF(R833='Tabelas auxiliares'!$A$129,"CUSTEIO",IF(R833='Tabelas auxiliares'!$A$128,"INVESTIMENTO","ERRO - VERIFICAR"))))</f>
        <v/>
      </c>
      <c r="T833" s="26" t="str">
        <f t="shared" si="25"/>
        <v/>
      </c>
      <c r="U833" s="32"/>
      <c r="V833" s="32"/>
      <c r="W833" s="32"/>
      <c r="X833" s="32"/>
    </row>
    <row r="834" spans="18:24" x14ac:dyDescent="0.25">
      <c r="R834" s="15" t="str">
        <f t="shared" si="24"/>
        <v/>
      </c>
      <c r="S834" s="15" t="str">
        <f>IF(M834="","",IF(AND(M834&lt;&gt;'Tabelas auxiliares'!$B$128,M834&lt;&gt;'Tabelas auxiliares'!$B$129,M834&lt;&gt;'Tabelas auxiliares'!$C$128,M834&lt;&gt;'Tabelas auxiliares'!$C$129,M834&lt;&gt;'Tabelas auxiliares'!$D$128,M834&lt;&gt;'Tabelas auxiliares'!$D$129),"FOLHA DE PESSOAL",IF(R834='Tabelas auxiliares'!$A$129,"CUSTEIO",IF(R834='Tabelas auxiliares'!$A$128,"INVESTIMENTO","ERRO - VERIFICAR"))))</f>
        <v/>
      </c>
      <c r="T834" s="26" t="str">
        <f t="shared" si="25"/>
        <v/>
      </c>
      <c r="U834" s="32"/>
      <c r="V834" s="32"/>
      <c r="W834" s="32"/>
      <c r="X834" s="32"/>
    </row>
    <row r="835" spans="18:24" x14ac:dyDescent="0.25">
      <c r="R835" s="15" t="str">
        <f t="shared" si="24"/>
        <v/>
      </c>
      <c r="S835" s="15" t="str">
        <f>IF(M835="","",IF(AND(M835&lt;&gt;'Tabelas auxiliares'!$B$128,M835&lt;&gt;'Tabelas auxiliares'!$B$129,M835&lt;&gt;'Tabelas auxiliares'!$C$128,M835&lt;&gt;'Tabelas auxiliares'!$C$129,M835&lt;&gt;'Tabelas auxiliares'!$D$128,M835&lt;&gt;'Tabelas auxiliares'!$D$129),"FOLHA DE PESSOAL",IF(R835='Tabelas auxiliares'!$A$129,"CUSTEIO",IF(R835='Tabelas auxiliares'!$A$128,"INVESTIMENTO","ERRO - VERIFICAR"))))</f>
        <v/>
      </c>
      <c r="T835" s="26" t="str">
        <f t="shared" si="25"/>
        <v/>
      </c>
      <c r="U835" s="32"/>
      <c r="V835" s="32"/>
      <c r="W835" s="32"/>
      <c r="X835" s="32"/>
    </row>
    <row r="836" spans="18:24" x14ac:dyDescent="0.25">
      <c r="R836" s="15" t="str">
        <f t="shared" ref="R836:R899" si="26">LEFT(O836,1)</f>
        <v/>
      </c>
      <c r="S836" s="15" t="str">
        <f>IF(M836="","",IF(AND(M836&lt;&gt;'Tabelas auxiliares'!$B$128,M836&lt;&gt;'Tabelas auxiliares'!$B$129,M836&lt;&gt;'Tabelas auxiliares'!$C$128,M836&lt;&gt;'Tabelas auxiliares'!$C$129,M836&lt;&gt;'Tabelas auxiliares'!$D$128,M836&lt;&gt;'Tabelas auxiliares'!$D$129),"FOLHA DE PESSOAL",IF(R836='Tabelas auxiliares'!$A$129,"CUSTEIO",IF(R836='Tabelas auxiliares'!$A$128,"INVESTIMENTO","ERRO - VERIFICAR"))))</f>
        <v/>
      </c>
      <c r="T836" s="26" t="str">
        <f t="shared" ref="T836:T899" si="27">IF(SUM(U836:X836)=0,"",SUM(U836:X836))</f>
        <v/>
      </c>
      <c r="U836" s="32"/>
      <c r="V836" s="32"/>
      <c r="W836" s="32"/>
      <c r="X836" s="32"/>
    </row>
    <row r="837" spans="18:24" x14ac:dyDescent="0.25">
      <c r="R837" s="15" t="str">
        <f t="shared" si="26"/>
        <v/>
      </c>
      <c r="S837" s="15" t="str">
        <f>IF(M837="","",IF(AND(M837&lt;&gt;'Tabelas auxiliares'!$B$128,M837&lt;&gt;'Tabelas auxiliares'!$B$129,M837&lt;&gt;'Tabelas auxiliares'!$C$128,M837&lt;&gt;'Tabelas auxiliares'!$C$129,M837&lt;&gt;'Tabelas auxiliares'!$D$128,M837&lt;&gt;'Tabelas auxiliares'!$D$129),"FOLHA DE PESSOAL",IF(R837='Tabelas auxiliares'!$A$129,"CUSTEIO",IF(R837='Tabelas auxiliares'!$A$128,"INVESTIMENTO","ERRO - VERIFICAR"))))</f>
        <v/>
      </c>
      <c r="T837" s="26" t="str">
        <f t="shared" si="27"/>
        <v/>
      </c>
      <c r="U837" s="32"/>
      <c r="V837" s="32"/>
      <c r="W837" s="32"/>
      <c r="X837" s="32"/>
    </row>
    <row r="838" spans="18:24" x14ac:dyDescent="0.25">
      <c r="R838" s="15" t="str">
        <f t="shared" si="26"/>
        <v/>
      </c>
      <c r="S838" s="15" t="str">
        <f>IF(M838="","",IF(AND(M838&lt;&gt;'Tabelas auxiliares'!$B$128,M838&lt;&gt;'Tabelas auxiliares'!$B$129,M838&lt;&gt;'Tabelas auxiliares'!$C$128,M838&lt;&gt;'Tabelas auxiliares'!$C$129,M838&lt;&gt;'Tabelas auxiliares'!$D$128,M838&lt;&gt;'Tabelas auxiliares'!$D$129),"FOLHA DE PESSOAL",IF(R838='Tabelas auxiliares'!$A$129,"CUSTEIO",IF(R838='Tabelas auxiliares'!$A$128,"INVESTIMENTO","ERRO - VERIFICAR"))))</f>
        <v/>
      </c>
      <c r="T838" s="26" t="str">
        <f t="shared" si="27"/>
        <v/>
      </c>
      <c r="U838" s="32"/>
      <c r="V838" s="32"/>
      <c r="W838" s="32"/>
      <c r="X838" s="32"/>
    </row>
    <row r="839" spans="18:24" x14ac:dyDescent="0.25">
      <c r="R839" s="15" t="str">
        <f t="shared" si="26"/>
        <v/>
      </c>
      <c r="S839" s="15" t="str">
        <f>IF(M839="","",IF(AND(M839&lt;&gt;'Tabelas auxiliares'!$B$128,M839&lt;&gt;'Tabelas auxiliares'!$B$129,M839&lt;&gt;'Tabelas auxiliares'!$C$128,M839&lt;&gt;'Tabelas auxiliares'!$C$129,M839&lt;&gt;'Tabelas auxiliares'!$D$128,M839&lt;&gt;'Tabelas auxiliares'!$D$129),"FOLHA DE PESSOAL",IF(R839='Tabelas auxiliares'!$A$129,"CUSTEIO",IF(R839='Tabelas auxiliares'!$A$128,"INVESTIMENTO","ERRO - VERIFICAR"))))</f>
        <v/>
      </c>
      <c r="T839" s="26" t="str">
        <f t="shared" si="27"/>
        <v/>
      </c>
      <c r="U839" s="32"/>
      <c r="V839" s="32"/>
      <c r="W839" s="32"/>
      <c r="X839" s="32"/>
    </row>
    <row r="840" spans="18:24" x14ac:dyDescent="0.25">
      <c r="R840" s="15" t="str">
        <f t="shared" si="26"/>
        <v/>
      </c>
      <c r="S840" s="15" t="str">
        <f>IF(M840="","",IF(AND(M840&lt;&gt;'Tabelas auxiliares'!$B$128,M840&lt;&gt;'Tabelas auxiliares'!$B$129,M840&lt;&gt;'Tabelas auxiliares'!$C$128,M840&lt;&gt;'Tabelas auxiliares'!$C$129,M840&lt;&gt;'Tabelas auxiliares'!$D$128,M840&lt;&gt;'Tabelas auxiliares'!$D$129),"FOLHA DE PESSOAL",IF(R840='Tabelas auxiliares'!$A$129,"CUSTEIO",IF(R840='Tabelas auxiliares'!$A$128,"INVESTIMENTO","ERRO - VERIFICAR"))))</f>
        <v/>
      </c>
      <c r="T840" s="26" t="str">
        <f t="shared" si="27"/>
        <v/>
      </c>
      <c r="U840" s="32"/>
      <c r="V840" s="32"/>
      <c r="W840" s="32"/>
      <c r="X840" s="32"/>
    </row>
    <row r="841" spans="18:24" x14ac:dyDescent="0.25">
      <c r="R841" s="15" t="str">
        <f t="shared" si="26"/>
        <v/>
      </c>
      <c r="S841" s="15" t="str">
        <f>IF(M841="","",IF(AND(M841&lt;&gt;'Tabelas auxiliares'!$B$128,M841&lt;&gt;'Tabelas auxiliares'!$B$129,M841&lt;&gt;'Tabelas auxiliares'!$C$128,M841&lt;&gt;'Tabelas auxiliares'!$C$129,M841&lt;&gt;'Tabelas auxiliares'!$D$128,M841&lt;&gt;'Tabelas auxiliares'!$D$129),"FOLHA DE PESSOAL",IF(R841='Tabelas auxiliares'!$A$129,"CUSTEIO",IF(R841='Tabelas auxiliares'!$A$128,"INVESTIMENTO","ERRO - VERIFICAR"))))</f>
        <v/>
      </c>
      <c r="T841" s="26" t="str">
        <f t="shared" si="27"/>
        <v/>
      </c>
      <c r="U841" s="32"/>
      <c r="V841" s="32"/>
      <c r="W841" s="32"/>
      <c r="X841" s="32"/>
    </row>
    <row r="842" spans="18:24" x14ac:dyDescent="0.25">
      <c r="R842" s="15" t="str">
        <f t="shared" si="26"/>
        <v/>
      </c>
      <c r="S842" s="15" t="str">
        <f>IF(M842="","",IF(AND(M842&lt;&gt;'Tabelas auxiliares'!$B$128,M842&lt;&gt;'Tabelas auxiliares'!$B$129,M842&lt;&gt;'Tabelas auxiliares'!$C$128,M842&lt;&gt;'Tabelas auxiliares'!$C$129,M842&lt;&gt;'Tabelas auxiliares'!$D$128,M842&lt;&gt;'Tabelas auxiliares'!$D$129),"FOLHA DE PESSOAL",IF(R842='Tabelas auxiliares'!$A$129,"CUSTEIO",IF(R842='Tabelas auxiliares'!$A$128,"INVESTIMENTO","ERRO - VERIFICAR"))))</f>
        <v/>
      </c>
      <c r="T842" s="26" t="str">
        <f t="shared" si="27"/>
        <v/>
      </c>
      <c r="U842" s="32"/>
      <c r="V842" s="32"/>
      <c r="W842" s="32"/>
      <c r="X842" s="32"/>
    </row>
    <row r="843" spans="18:24" x14ac:dyDescent="0.25">
      <c r="R843" s="15" t="str">
        <f t="shared" si="26"/>
        <v/>
      </c>
      <c r="S843" s="15" t="str">
        <f>IF(M843="","",IF(AND(M843&lt;&gt;'Tabelas auxiliares'!$B$128,M843&lt;&gt;'Tabelas auxiliares'!$B$129,M843&lt;&gt;'Tabelas auxiliares'!$C$128,M843&lt;&gt;'Tabelas auxiliares'!$C$129,M843&lt;&gt;'Tabelas auxiliares'!$D$128,M843&lt;&gt;'Tabelas auxiliares'!$D$129),"FOLHA DE PESSOAL",IF(R843='Tabelas auxiliares'!$A$129,"CUSTEIO",IF(R843='Tabelas auxiliares'!$A$128,"INVESTIMENTO","ERRO - VERIFICAR"))))</f>
        <v/>
      </c>
      <c r="T843" s="26" t="str">
        <f t="shared" si="27"/>
        <v/>
      </c>
      <c r="U843" s="32"/>
      <c r="V843" s="32"/>
      <c r="W843" s="32"/>
      <c r="X843" s="32"/>
    </row>
    <row r="844" spans="18:24" x14ac:dyDescent="0.25">
      <c r="R844" s="15" t="str">
        <f t="shared" si="26"/>
        <v/>
      </c>
      <c r="S844" s="15" t="str">
        <f>IF(M844="","",IF(AND(M844&lt;&gt;'Tabelas auxiliares'!$B$128,M844&lt;&gt;'Tabelas auxiliares'!$B$129,M844&lt;&gt;'Tabelas auxiliares'!$C$128,M844&lt;&gt;'Tabelas auxiliares'!$C$129,M844&lt;&gt;'Tabelas auxiliares'!$D$128,M844&lt;&gt;'Tabelas auxiliares'!$D$129),"FOLHA DE PESSOAL",IF(R844='Tabelas auxiliares'!$A$129,"CUSTEIO",IF(R844='Tabelas auxiliares'!$A$128,"INVESTIMENTO","ERRO - VERIFICAR"))))</f>
        <v/>
      </c>
      <c r="T844" s="26" t="str">
        <f t="shared" si="27"/>
        <v/>
      </c>
      <c r="U844" s="32"/>
      <c r="V844" s="32"/>
      <c r="W844" s="32"/>
      <c r="X844" s="32"/>
    </row>
    <row r="845" spans="18:24" x14ac:dyDescent="0.25">
      <c r="R845" s="15" t="str">
        <f t="shared" si="26"/>
        <v/>
      </c>
      <c r="S845" s="15" t="str">
        <f>IF(M845="","",IF(AND(M845&lt;&gt;'Tabelas auxiliares'!$B$128,M845&lt;&gt;'Tabelas auxiliares'!$B$129,M845&lt;&gt;'Tabelas auxiliares'!$C$128,M845&lt;&gt;'Tabelas auxiliares'!$C$129,M845&lt;&gt;'Tabelas auxiliares'!$D$128,M845&lt;&gt;'Tabelas auxiliares'!$D$129),"FOLHA DE PESSOAL",IF(R845='Tabelas auxiliares'!$A$129,"CUSTEIO",IF(R845='Tabelas auxiliares'!$A$128,"INVESTIMENTO","ERRO - VERIFICAR"))))</f>
        <v/>
      </c>
      <c r="T845" s="26" t="str">
        <f t="shared" si="27"/>
        <v/>
      </c>
      <c r="U845" s="32"/>
      <c r="V845" s="32"/>
      <c r="W845" s="32"/>
      <c r="X845" s="32"/>
    </row>
    <row r="846" spans="18:24" x14ac:dyDescent="0.25">
      <c r="R846" s="15" t="str">
        <f t="shared" si="26"/>
        <v/>
      </c>
      <c r="S846" s="15" t="str">
        <f>IF(M846="","",IF(AND(M846&lt;&gt;'Tabelas auxiliares'!$B$128,M846&lt;&gt;'Tabelas auxiliares'!$B$129,M846&lt;&gt;'Tabelas auxiliares'!$C$128,M846&lt;&gt;'Tabelas auxiliares'!$C$129,M846&lt;&gt;'Tabelas auxiliares'!$D$128,M846&lt;&gt;'Tabelas auxiliares'!$D$129),"FOLHA DE PESSOAL",IF(R846='Tabelas auxiliares'!$A$129,"CUSTEIO",IF(R846='Tabelas auxiliares'!$A$128,"INVESTIMENTO","ERRO - VERIFICAR"))))</f>
        <v/>
      </c>
      <c r="T846" s="26" t="str">
        <f t="shared" si="27"/>
        <v/>
      </c>
      <c r="U846" s="32"/>
      <c r="V846" s="32"/>
      <c r="W846" s="32"/>
      <c r="X846" s="32"/>
    </row>
    <row r="847" spans="18:24" x14ac:dyDescent="0.25">
      <c r="R847" s="15" t="str">
        <f t="shared" si="26"/>
        <v/>
      </c>
      <c r="S847" s="15" t="str">
        <f>IF(M847="","",IF(AND(M847&lt;&gt;'Tabelas auxiliares'!$B$128,M847&lt;&gt;'Tabelas auxiliares'!$B$129,M847&lt;&gt;'Tabelas auxiliares'!$C$128,M847&lt;&gt;'Tabelas auxiliares'!$C$129,M847&lt;&gt;'Tabelas auxiliares'!$D$128,M847&lt;&gt;'Tabelas auxiliares'!$D$129),"FOLHA DE PESSOAL",IF(R847='Tabelas auxiliares'!$A$129,"CUSTEIO",IF(R847='Tabelas auxiliares'!$A$128,"INVESTIMENTO","ERRO - VERIFICAR"))))</f>
        <v/>
      </c>
      <c r="T847" s="26" t="str">
        <f t="shared" si="27"/>
        <v/>
      </c>
      <c r="U847" s="32"/>
      <c r="V847" s="32"/>
      <c r="W847" s="32"/>
      <c r="X847" s="32"/>
    </row>
    <row r="848" spans="18:24" x14ac:dyDescent="0.25">
      <c r="R848" s="15" t="str">
        <f t="shared" si="26"/>
        <v/>
      </c>
      <c r="S848" s="15" t="str">
        <f>IF(M848="","",IF(AND(M848&lt;&gt;'Tabelas auxiliares'!$B$128,M848&lt;&gt;'Tabelas auxiliares'!$B$129,M848&lt;&gt;'Tabelas auxiliares'!$C$128,M848&lt;&gt;'Tabelas auxiliares'!$C$129,M848&lt;&gt;'Tabelas auxiliares'!$D$128,M848&lt;&gt;'Tabelas auxiliares'!$D$129),"FOLHA DE PESSOAL",IF(R848='Tabelas auxiliares'!$A$129,"CUSTEIO",IF(R848='Tabelas auxiliares'!$A$128,"INVESTIMENTO","ERRO - VERIFICAR"))))</f>
        <v/>
      </c>
      <c r="T848" s="26" t="str">
        <f t="shared" si="27"/>
        <v/>
      </c>
      <c r="U848" s="32"/>
      <c r="V848" s="32"/>
      <c r="W848" s="32"/>
      <c r="X848" s="32"/>
    </row>
    <row r="849" spans="18:24" x14ac:dyDescent="0.25">
      <c r="R849" s="15" t="str">
        <f t="shared" si="26"/>
        <v/>
      </c>
      <c r="S849" s="15" t="str">
        <f>IF(M849="","",IF(AND(M849&lt;&gt;'Tabelas auxiliares'!$B$128,M849&lt;&gt;'Tabelas auxiliares'!$B$129,M849&lt;&gt;'Tabelas auxiliares'!$C$128,M849&lt;&gt;'Tabelas auxiliares'!$C$129,M849&lt;&gt;'Tabelas auxiliares'!$D$128,M849&lt;&gt;'Tabelas auxiliares'!$D$129),"FOLHA DE PESSOAL",IF(R849='Tabelas auxiliares'!$A$129,"CUSTEIO",IF(R849='Tabelas auxiliares'!$A$128,"INVESTIMENTO","ERRO - VERIFICAR"))))</f>
        <v/>
      </c>
      <c r="T849" s="26" t="str">
        <f t="shared" si="27"/>
        <v/>
      </c>
      <c r="U849" s="32"/>
      <c r="V849" s="32"/>
      <c r="W849" s="32"/>
      <c r="X849" s="32"/>
    </row>
    <row r="850" spans="18:24" x14ac:dyDescent="0.25">
      <c r="R850" s="15" t="str">
        <f t="shared" si="26"/>
        <v/>
      </c>
      <c r="S850" s="15" t="str">
        <f>IF(M850="","",IF(AND(M850&lt;&gt;'Tabelas auxiliares'!$B$128,M850&lt;&gt;'Tabelas auxiliares'!$B$129,M850&lt;&gt;'Tabelas auxiliares'!$C$128,M850&lt;&gt;'Tabelas auxiliares'!$C$129,M850&lt;&gt;'Tabelas auxiliares'!$D$128,M850&lt;&gt;'Tabelas auxiliares'!$D$129),"FOLHA DE PESSOAL",IF(R850='Tabelas auxiliares'!$A$129,"CUSTEIO",IF(R850='Tabelas auxiliares'!$A$128,"INVESTIMENTO","ERRO - VERIFICAR"))))</f>
        <v/>
      </c>
      <c r="T850" s="26" t="str">
        <f t="shared" si="27"/>
        <v/>
      </c>
      <c r="U850" s="32"/>
      <c r="V850" s="32"/>
      <c r="W850" s="32"/>
      <c r="X850" s="32"/>
    </row>
    <row r="851" spans="18:24" x14ac:dyDescent="0.25">
      <c r="R851" s="15" t="str">
        <f t="shared" si="26"/>
        <v/>
      </c>
      <c r="S851" s="15" t="str">
        <f>IF(M851="","",IF(AND(M851&lt;&gt;'Tabelas auxiliares'!$B$128,M851&lt;&gt;'Tabelas auxiliares'!$B$129,M851&lt;&gt;'Tabelas auxiliares'!$C$128,M851&lt;&gt;'Tabelas auxiliares'!$C$129,M851&lt;&gt;'Tabelas auxiliares'!$D$128,M851&lt;&gt;'Tabelas auxiliares'!$D$129),"FOLHA DE PESSOAL",IF(R851='Tabelas auxiliares'!$A$129,"CUSTEIO",IF(R851='Tabelas auxiliares'!$A$128,"INVESTIMENTO","ERRO - VERIFICAR"))))</f>
        <v/>
      </c>
      <c r="T851" s="26" t="str">
        <f t="shared" si="27"/>
        <v/>
      </c>
      <c r="U851" s="32"/>
      <c r="V851" s="32"/>
      <c r="W851" s="32"/>
      <c r="X851" s="32"/>
    </row>
    <row r="852" spans="18:24" x14ac:dyDescent="0.25">
      <c r="R852" s="15" t="str">
        <f t="shared" si="26"/>
        <v/>
      </c>
      <c r="S852" s="15" t="str">
        <f>IF(M852="","",IF(AND(M852&lt;&gt;'Tabelas auxiliares'!$B$128,M852&lt;&gt;'Tabelas auxiliares'!$B$129,M852&lt;&gt;'Tabelas auxiliares'!$C$128,M852&lt;&gt;'Tabelas auxiliares'!$C$129,M852&lt;&gt;'Tabelas auxiliares'!$D$128,M852&lt;&gt;'Tabelas auxiliares'!$D$129),"FOLHA DE PESSOAL",IF(R852='Tabelas auxiliares'!$A$129,"CUSTEIO",IF(R852='Tabelas auxiliares'!$A$128,"INVESTIMENTO","ERRO - VERIFICAR"))))</f>
        <v/>
      </c>
      <c r="T852" s="26" t="str">
        <f t="shared" si="27"/>
        <v/>
      </c>
      <c r="U852" s="32"/>
      <c r="V852" s="32"/>
      <c r="W852" s="32"/>
      <c r="X852" s="32"/>
    </row>
    <row r="853" spans="18:24" x14ac:dyDescent="0.25">
      <c r="R853" s="15" t="str">
        <f t="shared" si="26"/>
        <v/>
      </c>
      <c r="S853" s="15" t="str">
        <f>IF(M853="","",IF(AND(M853&lt;&gt;'Tabelas auxiliares'!$B$128,M853&lt;&gt;'Tabelas auxiliares'!$B$129,M853&lt;&gt;'Tabelas auxiliares'!$C$128,M853&lt;&gt;'Tabelas auxiliares'!$C$129,M853&lt;&gt;'Tabelas auxiliares'!$D$128,M853&lt;&gt;'Tabelas auxiliares'!$D$129),"FOLHA DE PESSOAL",IF(R853='Tabelas auxiliares'!$A$129,"CUSTEIO",IF(R853='Tabelas auxiliares'!$A$128,"INVESTIMENTO","ERRO - VERIFICAR"))))</f>
        <v/>
      </c>
      <c r="T853" s="26" t="str">
        <f t="shared" si="27"/>
        <v/>
      </c>
      <c r="U853" s="32"/>
      <c r="V853" s="32"/>
      <c r="W853" s="32"/>
      <c r="X853" s="32"/>
    </row>
    <row r="854" spans="18:24" x14ac:dyDescent="0.25">
      <c r="R854" s="15" t="str">
        <f t="shared" si="26"/>
        <v/>
      </c>
      <c r="S854" s="15" t="str">
        <f>IF(M854="","",IF(AND(M854&lt;&gt;'Tabelas auxiliares'!$B$128,M854&lt;&gt;'Tabelas auxiliares'!$B$129,M854&lt;&gt;'Tabelas auxiliares'!$C$128,M854&lt;&gt;'Tabelas auxiliares'!$C$129,M854&lt;&gt;'Tabelas auxiliares'!$D$128,M854&lt;&gt;'Tabelas auxiliares'!$D$129),"FOLHA DE PESSOAL",IF(R854='Tabelas auxiliares'!$A$129,"CUSTEIO",IF(R854='Tabelas auxiliares'!$A$128,"INVESTIMENTO","ERRO - VERIFICAR"))))</f>
        <v/>
      </c>
      <c r="T854" s="26" t="str">
        <f t="shared" si="27"/>
        <v/>
      </c>
      <c r="U854" s="32"/>
      <c r="V854" s="32"/>
      <c r="W854" s="32"/>
      <c r="X854" s="32"/>
    </row>
    <row r="855" spans="18:24" x14ac:dyDescent="0.25">
      <c r="R855" s="15" t="str">
        <f t="shared" si="26"/>
        <v/>
      </c>
      <c r="S855" s="15" t="str">
        <f>IF(M855="","",IF(AND(M855&lt;&gt;'Tabelas auxiliares'!$B$128,M855&lt;&gt;'Tabelas auxiliares'!$B$129,M855&lt;&gt;'Tabelas auxiliares'!$C$128,M855&lt;&gt;'Tabelas auxiliares'!$C$129,M855&lt;&gt;'Tabelas auxiliares'!$D$128,M855&lt;&gt;'Tabelas auxiliares'!$D$129),"FOLHA DE PESSOAL",IF(R855='Tabelas auxiliares'!$A$129,"CUSTEIO",IF(R855='Tabelas auxiliares'!$A$128,"INVESTIMENTO","ERRO - VERIFICAR"))))</f>
        <v/>
      </c>
      <c r="T855" s="26" t="str">
        <f t="shared" si="27"/>
        <v/>
      </c>
      <c r="U855" s="32"/>
      <c r="V855" s="32"/>
      <c r="W855" s="32"/>
      <c r="X855" s="32"/>
    </row>
    <row r="856" spans="18:24" x14ac:dyDescent="0.25">
      <c r="R856" s="15" t="str">
        <f t="shared" si="26"/>
        <v/>
      </c>
      <c r="S856" s="15" t="str">
        <f>IF(M856="","",IF(AND(M856&lt;&gt;'Tabelas auxiliares'!$B$128,M856&lt;&gt;'Tabelas auxiliares'!$B$129,M856&lt;&gt;'Tabelas auxiliares'!$C$128,M856&lt;&gt;'Tabelas auxiliares'!$C$129,M856&lt;&gt;'Tabelas auxiliares'!$D$128,M856&lt;&gt;'Tabelas auxiliares'!$D$129),"FOLHA DE PESSOAL",IF(R856='Tabelas auxiliares'!$A$129,"CUSTEIO",IF(R856='Tabelas auxiliares'!$A$128,"INVESTIMENTO","ERRO - VERIFICAR"))))</f>
        <v/>
      </c>
      <c r="T856" s="26" t="str">
        <f t="shared" si="27"/>
        <v/>
      </c>
      <c r="U856" s="32"/>
      <c r="V856" s="32"/>
      <c r="W856" s="32"/>
      <c r="X856" s="32"/>
    </row>
    <row r="857" spans="18:24" x14ac:dyDescent="0.25">
      <c r="R857" s="15" t="str">
        <f t="shared" si="26"/>
        <v/>
      </c>
      <c r="S857" s="15" t="str">
        <f>IF(M857="","",IF(AND(M857&lt;&gt;'Tabelas auxiliares'!$B$128,M857&lt;&gt;'Tabelas auxiliares'!$B$129,M857&lt;&gt;'Tabelas auxiliares'!$C$128,M857&lt;&gt;'Tabelas auxiliares'!$C$129,M857&lt;&gt;'Tabelas auxiliares'!$D$128,M857&lt;&gt;'Tabelas auxiliares'!$D$129),"FOLHA DE PESSOAL",IF(R857='Tabelas auxiliares'!$A$129,"CUSTEIO",IF(R857='Tabelas auxiliares'!$A$128,"INVESTIMENTO","ERRO - VERIFICAR"))))</f>
        <v/>
      </c>
      <c r="T857" s="26" t="str">
        <f t="shared" si="27"/>
        <v/>
      </c>
      <c r="U857" s="32"/>
      <c r="V857" s="32"/>
      <c r="W857" s="32"/>
      <c r="X857" s="32"/>
    </row>
    <row r="858" spans="18:24" x14ac:dyDescent="0.25">
      <c r="R858" s="15" t="str">
        <f t="shared" si="26"/>
        <v/>
      </c>
      <c r="S858" s="15" t="str">
        <f>IF(M858="","",IF(AND(M858&lt;&gt;'Tabelas auxiliares'!$B$128,M858&lt;&gt;'Tabelas auxiliares'!$B$129,M858&lt;&gt;'Tabelas auxiliares'!$C$128,M858&lt;&gt;'Tabelas auxiliares'!$C$129,M858&lt;&gt;'Tabelas auxiliares'!$D$128,M858&lt;&gt;'Tabelas auxiliares'!$D$129),"FOLHA DE PESSOAL",IF(R858='Tabelas auxiliares'!$A$129,"CUSTEIO",IF(R858='Tabelas auxiliares'!$A$128,"INVESTIMENTO","ERRO - VERIFICAR"))))</f>
        <v/>
      </c>
      <c r="T858" s="26" t="str">
        <f t="shared" si="27"/>
        <v/>
      </c>
      <c r="U858" s="32"/>
      <c r="V858" s="32"/>
      <c r="W858" s="32"/>
      <c r="X858" s="32"/>
    </row>
    <row r="859" spans="18:24" x14ac:dyDescent="0.25">
      <c r="R859" s="15" t="str">
        <f t="shared" si="26"/>
        <v/>
      </c>
      <c r="S859" s="15" t="str">
        <f>IF(M859="","",IF(AND(M859&lt;&gt;'Tabelas auxiliares'!$B$128,M859&lt;&gt;'Tabelas auxiliares'!$B$129,M859&lt;&gt;'Tabelas auxiliares'!$C$128,M859&lt;&gt;'Tabelas auxiliares'!$C$129,M859&lt;&gt;'Tabelas auxiliares'!$D$128,M859&lt;&gt;'Tabelas auxiliares'!$D$129),"FOLHA DE PESSOAL",IF(R859='Tabelas auxiliares'!$A$129,"CUSTEIO",IF(R859='Tabelas auxiliares'!$A$128,"INVESTIMENTO","ERRO - VERIFICAR"))))</f>
        <v/>
      </c>
      <c r="T859" s="26" t="str">
        <f t="shared" si="27"/>
        <v/>
      </c>
      <c r="U859" s="32"/>
      <c r="V859" s="32"/>
      <c r="W859" s="32"/>
      <c r="X859" s="32"/>
    </row>
    <row r="860" spans="18:24" x14ac:dyDescent="0.25">
      <c r="R860" s="15" t="str">
        <f t="shared" si="26"/>
        <v/>
      </c>
      <c r="S860" s="15" t="str">
        <f>IF(M860="","",IF(AND(M860&lt;&gt;'Tabelas auxiliares'!$B$128,M860&lt;&gt;'Tabelas auxiliares'!$B$129,M860&lt;&gt;'Tabelas auxiliares'!$C$128,M860&lt;&gt;'Tabelas auxiliares'!$C$129,M860&lt;&gt;'Tabelas auxiliares'!$D$128,M860&lt;&gt;'Tabelas auxiliares'!$D$129),"FOLHA DE PESSOAL",IF(R860='Tabelas auxiliares'!$A$129,"CUSTEIO",IF(R860='Tabelas auxiliares'!$A$128,"INVESTIMENTO","ERRO - VERIFICAR"))))</f>
        <v/>
      </c>
      <c r="T860" s="26" t="str">
        <f t="shared" si="27"/>
        <v/>
      </c>
      <c r="U860" s="32"/>
      <c r="V860" s="32"/>
      <c r="W860" s="32"/>
      <c r="X860" s="32"/>
    </row>
    <row r="861" spans="18:24" x14ac:dyDescent="0.25">
      <c r="R861" s="15" t="str">
        <f t="shared" si="26"/>
        <v/>
      </c>
      <c r="S861" s="15" t="str">
        <f>IF(M861="","",IF(AND(M861&lt;&gt;'Tabelas auxiliares'!$B$128,M861&lt;&gt;'Tabelas auxiliares'!$B$129,M861&lt;&gt;'Tabelas auxiliares'!$C$128,M861&lt;&gt;'Tabelas auxiliares'!$C$129,M861&lt;&gt;'Tabelas auxiliares'!$D$128,M861&lt;&gt;'Tabelas auxiliares'!$D$129),"FOLHA DE PESSOAL",IF(R861='Tabelas auxiliares'!$A$129,"CUSTEIO",IF(R861='Tabelas auxiliares'!$A$128,"INVESTIMENTO","ERRO - VERIFICAR"))))</f>
        <v/>
      </c>
      <c r="T861" s="26" t="str">
        <f t="shared" si="27"/>
        <v/>
      </c>
      <c r="U861" s="32"/>
      <c r="V861" s="32"/>
      <c r="W861" s="32"/>
      <c r="X861" s="32"/>
    </row>
    <row r="862" spans="18:24" x14ac:dyDescent="0.25">
      <c r="R862" s="15" t="str">
        <f t="shared" si="26"/>
        <v/>
      </c>
      <c r="S862" s="15" t="str">
        <f>IF(M862="","",IF(AND(M862&lt;&gt;'Tabelas auxiliares'!$B$128,M862&lt;&gt;'Tabelas auxiliares'!$B$129,M862&lt;&gt;'Tabelas auxiliares'!$C$128,M862&lt;&gt;'Tabelas auxiliares'!$C$129,M862&lt;&gt;'Tabelas auxiliares'!$D$128,M862&lt;&gt;'Tabelas auxiliares'!$D$129),"FOLHA DE PESSOAL",IF(R862='Tabelas auxiliares'!$A$129,"CUSTEIO",IF(R862='Tabelas auxiliares'!$A$128,"INVESTIMENTO","ERRO - VERIFICAR"))))</f>
        <v/>
      </c>
      <c r="T862" s="26" t="str">
        <f t="shared" si="27"/>
        <v/>
      </c>
      <c r="U862" s="32"/>
      <c r="V862" s="32"/>
      <c r="W862" s="32"/>
      <c r="X862" s="32"/>
    </row>
    <row r="863" spans="18:24" x14ac:dyDescent="0.25">
      <c r="R863" s="15" t="str">
        <f t="shared" si="26"/>
        <v/>
      </c>
      <c r="S863" s="15" t="str">
        <f>IF(M863="","",IF(AND(M863&lt;&gt;'Tabelas auxiliares'!$B$128,M863&lt;&gt;'Tabelas auxiliares'!$B$129,M863&lt;&gt;'Tabelas auxiliares'!$C$128,M863&lt;&gt;'Tabelas auxiliares'!$C$129,M863&lt;&gt;'Tabelas auxiliares'!$D$128,M863&lt;&gt;'Tabelas auxiliares'!$D$129),"FOLHA DE PESSOAL",IF(R863='Tabelas auxiliares'!$A$129,"CUSTEIO",IF(R863='Tabelas auxiliares'!$A$128,"INVESTIMENTO","ERRO - VERIFICAR"))))</f>
        <v/>
      </c>
      <c r="T863" s="26" t="str">
        <f t="shared" si="27"/>
        <v/>
      </c>
      <c r="U863" s="32"/>
      <c r="V863" s="32"/>
      <c r="W863" s="32"/>
      <c r="X863" s="32"/>
    </row>
    <row r="864" spans="18:24" x14ac:dyDescent="0.25">
      <c r="R864" s="15" t="str">
        <f t="shared" si="26"/>
        <v/>
      </c>
      <c r="S864" s="15" t="str">
        <f>IF(M864="","",IF(AND(M864&lt;&gt;'Tabelas auxiliares'!$B$128,M864&lt;&gt;'Tabelas auxiliares'!$B$129,M864&lt;&gt;'Tabelas auxiliares'!$C$128,M864&lt;&gt;'Tabelas auxiliares'!$C$129,M864&lt;&gt;'Tabelas auxiliares'!$D$128,M864&lt;&gt;'Tabelas auxiliares'!$D$129),"FOLHA DE PESSOAL",IF(R864='Tabelas auxiliares'!$A$129,"CUSTEIO",IF(R864='Tabelas auxiliares'!$A$128,"INVESTIMENTO","ERRO - VERIFICAR"))))</f>
        <v/>
      </c>
      <c r="T864" s="26" t="str">
        <f t="shared" si="27"/>
        <v/>
      </c>
      <c r="U864" s="32"/>
      <c r="V864" s="32"/>
      <c r="W864" s="32"/>
      <c r="X864" s="32"/>
    </row>
    <row r="865" spans="18:24" x14ac:dyDescent="0.25">
      <c r="R865" s="15" t="str">
        <f t="shared" si="26"/>
        <v/>
      </c>
      <c r="S865" s="15" t="str">
        <f>IF(M865="","",IF(AND(M865&lt;&gt;'Tabelas auxiliares'!$B$128,M865&lt;&gt;'Tabelas auxiliares'!$B$129,M865&lt;&gt;'Tabelas auxiliares'!$C$128,M865&lt;&gt;'Tabelas auxiliares'!$C$129,M865&lt;&gt;'Tabelas auxiliares'!$D$128,M865&lt;&gt;'Tabelas auxiliares'!$D$129),"FOLHA DE PESSOAL",IF(R865='Tabelas auxiliares'!$A$129,"CUSTEIO",IF(R865='Tabelas auxiliares'!$A$128,"INVESTIMENTO","ERRO - VERIFICAR"))))</f>
        <v/>
      </c>
      <c r="T865" s="26" t="str">
        <f t="shared" si="27"/>
        <v/>
      </c>
      <c r="U865" s="32"/>
      <c r="V865" s="32"/>
      <c r="W865" s="32"/>
      <c r="X865" s="32"/>
    </row>
    <row r="866" spans="18:24" x14ac:dyDescent="0.25">
      <c r="R866" s="15" t="str">
        <f t="shared" si="26"/>
        <v/>
      </c>
      <c r="S866" s="15" t="str">
        <f>IF(M866="","",IF(AND(M866&lt;&gt;'Tabelas auxiliares'!$B$128,M866&lt;&gt;'Tabelas auxiliares'!$B$129,M866&lt;&gt;'Tabelas auxiliares'!$C$128,M866&lt;&gt;'Tabelas auxiliares'!$C$129,M866&lt;&gt;'Tabelas auxiliares'!$D$128,M866&lt;&gt;'Tabelas auxiliares'!$D$129),"FOLHA DE PESSOAL",IF(R866='Tabelas auxiliares'!$A$129,"CUSTEIO",IF(R866='Tabelas auxiliares'!$A$128,"INVESTIMENTO","ERRO - VERIFICAR"))))</f>
        <v/>
      </c>
      <c r="T866" s="26" t="str">
        <f t="shared" si="27"/>
        <v/>
      </c>
      <c r="U866" s="32"/>
      <c r="V866" s="32"/>
      <c r="W866" s="32"/>
      <c r="X866" s="32"/>
    </row>
    <row r="867" spans="18:24" x14ac:dyDescent="0.25">
      <c r="R867" s="15" t="str">
        <f t="shared" si="26"/>
        <v/>
      </c>
      <c r="S867" s="15" t="str">
        <f>IF(M867="","",IF(AND(M867&lt;&gt;'Tabelas auxiliares'!$B$128,M867&lt;&gt;'Tabelas auxiliares'!$B$129,M867&lt;&gt;'Tabelas auxiliares'!$C$128,M867&lt;&gt;'Tabelas auxiliares'!$C$129,M867&lt;&gt;'Tabelas auxiliares'!$D$128,M867&lt;&gt;'Tabelas auxiliares'!$D$129),"FOLHA DE PESSOAL",IF(R867='Tabelas auxiliares'!$A$129,"CUSTEIO",IF(R867='Tabelas auxiliares'!$A$128,"INVESTIMENTO","ERRO - VERIFICAR"))))</f>
        <v/>
      </c>
      <c r="T867" s="26" t="str">
        <f t="shared" si="27"/>
        <v/>
      </c>
      <c r="U867" s="32"/>
      <c r="V867" s="32"/>
      <c r="W867" s="32"/>
      <c r="X867" s="32"/>
    </row>
    <row r="868" spans="18:24" x14ac:dyDescent="0.25">
      <c r="R868" s="15" t="str">
        <f t="shared" si="26"/>
        <v/>
      </c>
      <c r="S868" s="15" t="str">
        <f>IF(M868="","",IF(AND(M868&lt;&gt;'Tabelas auxiliares'!$B$128,M868&lt;&gt;'Tabelas auxiliares'!$B$129,M868&lt;&gt;'Tabelas auxiliares'!$C$128,M868&lt;&gt;'Tabelas auxiliares'!$C$129,M868&lt;&gt;'Tabelas auxiliares'!$D$128,M868&lt;&gt;'Tabelas auxiliares'!$D$129),"FOLHA DE PESSOAL",IF(R868='Tabelas auxiliares'!$A$129,"CUSTEIO",IF(R868='Tabelas auxiliares'!$A$128,"INVESTIMENTO","ERRO - VERIFICAR"))))</f>
        <v/>
      </c>
      <c r="T868" s="26" t="str">
        <f t="shared" si="27"/>
        <v/>
      </c>
      <c r="U868" s="32"/>
      <c r="V868" s="32"/>
      <c r="W868" s="32"/>
      <c r="X868" s="32"/>
    </row>
    <row r="869" spans="18:24" x14ac:dyDescent="0.25">
      <c r="R869" s="15" t="str">
        <f t="shared" si="26"/>
        <v/>
      </c>
      <c r="S869" s="15" t="str">
        <f>IF(M869="","",IF(AND(M869&lt;&gt;'Tabelas auxiliares'!$B$128,M869&lt;&gt;'Tabelas auxiliares'!$B$129,M869&lt;&gt;'Tabelas auxiliares'!$C$128,M869&lt;&gt;'Tabelas auxiliares'!$C$129,M869&lt;&gt;'Tabelas auxiliares'!$D$128,M869&lt;&gt;'Tabelas auxiliares'!$D$129),"FOLHA DE PESSOAL",IF(R869='Tabelas auxiliares'!$A$129,"CUSTEIO",IF(R869='Tabelas auxiliares'!$A$128,"INVESTIMENTO","ERRO - VERIFICAR"))))</f>
        <v/>
      </c>
      <c r="T869" s="26" t="str">
        <f t="shared" si="27"/>
        <v/>
      </c>
      <c r="U869" s="32"/>
      <c r="V869" s="32"/>
      <c r="W869" s="32"/>
      <c r="X869" s="32"/>
    </row>
    <row r="870" spans="18:24" x14ac:dyDescent="0.25">
      <c r="R870" s="15" t="str">
        <f t="shared" si="26"/>
        <v/>
      </c>
      <c r="S870" s="15" t="str">
        <f>IF(M870="","",IF(AND(M870&lt;&gt;'Tabelas auxiliares'!$B$128,M870&lt;&gt;'Tabelas auxiliares'!$B$129,M870&lt;&gt;'Tabelas auxiliares'!$C$128,M870&lt;&gt;'Tabelas auxiliares'!$C$129,M870&lt;&gt;'Tabelas auxiliares'!$D$128,M870&lt;&gt;'Tabelas auxiliares'!$D$129),"FOLHA DE PESSOAL",IF(R870='Tabelas auxiliares'!$A$129,"CUSTEIO",IF(R870='Tabelas auxiliares'!$A$128,"INVESTIMENTO","ERRO - VERIFICAR"))))</f>
        <v/>
      </c>
      <c r="T870" s="26" t="str">
        <f t="shared" si="27"/>
        <v/>
      </c>
      <c r="U870" s="32"/>
      <c r="V870" s="32"/>
      <c r="W870" s="32"/>
      <c r="X870" s="32"/>
    </row>
    <row r="871" spans="18:24" x14ac:dyDescent="0.25">
      <c r="R871" s="15" t="str">
        <f t="shared" si="26"/>
        <v/>
      </c>
      <c r="S871" s="15" t="str">
        <f>IF(M871="","",IF(AND(M871&lt;&gt;'Tabelas auxiliares'!$B$128,M871&lt;&gt;'Tabelas auxiliares'!$B$129,M871&lt;&gt;'Tabelas auxiliares'!$C$128,M871&lt;&gt;'Tabelas auxiliares'!$C$129,M871&lt;&gt;'Tabelas auxiliares'!$D$128,M871&lt;&gt;'Tabelas auxiliares'!$D$129),"FOLHA DE PESSOAL",IF(R871='Tabelas auxiliares'!$A$129,"CUSTEIO",IF(R871='Tabelas auxiliares'!$A$128,"INVESTIMENTO","ERRO - VERIFICAR"))))</f>
        <v/>
      </c>
      <c r="T871" s="26" t="str">
        <f t="shared" si="27"/>
        <v/>
      </c>
      <c r="U871" s="32"/>
      <c r="V871" s="32"/>
      <c r="W871" s="32"/>
      <c r="X871" s="32"/>
    </row>
    <row r="872" spans="18:24" x14ac:dyDescent="0.25">
      <c r="R872" s="15" t="str">
        <f t="shared" si="26"/>
        <v/>
      </c>
      <c r="S872" s="15" t="str">
        <f>IF(M872="","",IF(AND(M872&lt;&gt;'Tabelas auxiliares'!$B$128,M872&lt;&gt;'Tabelas auxiliares'!$B$129,M872&lt;&gt;'Tabelas auxiliares'!$C$128,M872&lt;&gt;'Tabelas auxiliares'!$C$129,M872&lt;&gt;'Tabelas auxiliares'!$D$128,M872&lt;&gt;'Tabelas auxiliares'!$D$129),"FOLHA DE PESSOAL",IF(R872='Tabelas auxiliares'!$A$129,"CUSTEIO",IF(R872='Tabelas auxiliares'!$A$128,"INVESTIMENTO","ERRO - VERIFICAR"))))</f>
        <v/>
      </c>
      <c r="T872" s="26" t="str">
        <f t="shared" si="27"/>
        <v/>
      </c>
      <c r="U872" s="32"/>
      <c r="V872" s="32"/>
      <c r="W872" s="32"/>
      <c r="X872" s="32"/>
    </row>
    <row r="873" spans="18:24" x14ac:dyDescent="0.25">
      <c r="R873" s="15" t="str">
        <f t="shared" si="26"/>
        <v/>
      </c>
      <c r="S873" s="15" t="str">
        <f>IF(M873="","",IF(AND(M873&lt;&gt;'Tabelas auxiliares'!$B$128,M873&lt;&gt;'Tabelas auxiliares'!$B$129,M873&lt;&gt;'Tabelas auxiliares'!$C$128,M873&lt;&gt;'Tabelas auxiliares'!$C$129,M873&lt;&gt;'Tabelas auxiliares'!$D$128,M873&lt;&gt;'Tabelas auxiliares'!$D$129),"FOLHA DE PESSOAL",IF(R873='Tabelas auxiliares'!$A$129,"CUSTEIO",IF(R873='Tabelas auxiliares'!$A$128,"INVESTIMENTO","ERRO - VERIFICAR"))))</f>
        <v/>
      </c>
      <c r="T873" s="26" t="str">
        <f t="shared" si="27"/>
        <v/>
      </c>
      <c r="U873" s="32"/>
      <c r="V873" s="32"/>
      <c r="W873" s="32"/>
      <c r="X873" s="32"/>
    </row>
    <row r="874" spans="18:24" x14ac:dyDescent="0.25">
      <c r="R874" s="15" t="str">
        <f t="shared" si="26"/>
        <v/>
      </c>
      <c r="S874" s="15" t="str">
        <f>IF(M874="","",IF(AND(M874&lt;&gt;'Tabelas auxiliares'!$B$128,M874&lt;&gt;'Tabelas auxiliares'!$B$129,M874&lt;&gt;'Tabelas auxiliares'!$C$128,M874&lt;&gt;'Tabelas auxiliares'!$C$129,M874&lt;&gt;'Tabelas auxiliares'!$D$128,M874&lt;&gt;'Tabelas auxiliares'!$D$129),"FOLHA DE PESSOAL",IF(R874='Tabelas auxiliares'!$A$129,"CUSTEIO",IF(R874='Tabelas auxiliares'!$A$128,"INVESTIMENTO","ERRO - VERIFICAR"))))</f>
        <v/>
      </c>
      <c r="T874" s="26" t="str">
        <f t="shared" si="27"/>
        <v/>
      </c>
      <c r="U874" s="32"/>
      <c r="V874" s="32"/>
      <c r="W874" s="32"/>
      <c r="X874" s="32"/>
    </row>
    <row r="875" spans="18:24" x14ac:dyDescent="0.25">
      <c r="R875" s="15" t="str">
        <f t="shared" si="26"/>
        <v/>
      </c>
      <c r="S875" s="15" t="str">
        <f>IF(M875="","",IF(AND(M875&lt;&gt;'Tabelas auxiliares'!$B$128,M875&lt;&gt;'Tabelas auxiliares'!$B$129,M875&lt;&gt;'Tabelas auxiliares'!$C$128,M875&lt;&gt;'Tabelas auxiliares'!$C$129,M875&lt;&gt;'Tabelas auxiliares'!$D$128,M875&lt;&gt;'Tabelas auxiliares'!$D$129),"FOLHA DE PESSOAL",IF(R875='Tabelas auxiliares'!$A$129,"CUSTEIO",IF(R875='Tabelas auxiliares'!$A$128,"INVESTIMENTO","ERRO - VERIFICAR"))))</f>
        <v/>
      </c>
      <c r="T875" s="26" t="str">
        <f t="shared" si="27"/>
        <v/>
      </c>
      <c r="U875" s="32"/>
      <c r="V875" s="32"/>
      <c r="W875" s="32"/>
      <c r="X875" s="32"/>
    </row>
    <row r="876" spans="18:24" x14ac:dyDescent="0.25">
      <c r="R876" s="15" t="str">
        <f t="shared" si="26"/>
        <v/>
      </c>
      <c r="S876" s="15" t="str">
        <f>IF(M876="","",IF(AND(M876&lt;&gt;'Tabelas auxiliares'!$B$128,M876&lt;&gt;'Tabelas auxiliares'!$B$129,M876&lt;&gt;'Tabelas auxiliares'!$C$128,M876&lt;&gt;'Tabelas auxiliares'!$C$129,M876&lt;&gt;'Tabelas auxiliares'!$D$128,M876&lt;&gt;'Tabelas auxiliares'!$D$129),"FOLHA DE PESSOAL",IF(R876='Tabelas auxiliares'!$A$129,"CUSTEIO",IF(R876='Tabelas auxiliares'!$A$128,"INVESTIMENTO","ERRO - VERIFICAR"))))</f>
        <v/>
      </c>
      <c r="T876" s="26" t="str">
        <f t="shared" si="27"/>
        <v/>
      </c>
      <c r="U876" s="32"/>
      <c r="V876" s="32"/>
      <c r="W876" s="32"/>
      <c r="X876" s="32"/>
    </row>
    <row r="877" spans="18:24" x14ac:dyDescent="0.25">
      <c r="R877" s="15" t="str">
        <f t="shared" si="26"/>
        <v/>
      </c>
      <c r="S877" s="15" t="str">
        <f>IF(M877="","",IF(AND(M877&lt;&gt;'Tabelas auxiliares'!$B$128,M877&lt;&gt;'Tabelas auxiliares'!$B$129,M877&lt;&gt;'Tabelas auxiliares'!$C$128,M877&lt;&gt;'Tabelas auxiliares'!$C$129,M877&lt;&gt;'Tabelas auxiliares'!$D$128,M877&lt;&gt;'Tabelas auxiliares'!$D$129),"FOLHA DE PESSOAL",IF(R877='Tabelas auxiliares'!$A$129,"CUSTEIO",IF(R877='Tabelas auxiliares'!$A$128,"INVESTIMENTO","ERRO - VERIFICAR"))))</f>
        <v/>
      </c>
      <c r="T877" s="26" t="str">
        <f t="shared" si="27"/>
        <v/>
      </c>
      <c r="U877" s="32"/>
      <c r="V877" s="32"/>
      <c r="W877" s="32"/>
      <c r="X877" s="32"/>
    </row>
    <row r="878" spans="18:24" x14ac:dyDescent="0.25">
      <c r="R878" s="15" t="str">
        <f t="shared" si="26"/>
        <v/>
      </c>
      <c r="S878" s="15" t="str">
        <f>IF(M878="","",IF(AND(M878&lt;&gt;'Tabelas auxiliares'!$B$128,M878&lt;&gt;'Tabelas auxiliares'!$B$129,M878&lt;&gt;'Tabelas auxiliares'!$C$128,M878&lt;&gt;'Tabelas auxiliares'!$C$129,M878&lt;&gt;'Tabelas auxiliares'!$D$128,M878&lt;&gt;'Tabelas auxiliares'!$D$129),"FOLHA DE PESSOAL",IF(R878='Tabelas auxiliares'!$A$129,"CUSTEIO",IF(R878='Tabelas auxiliares'!$A$128,"INVESTIMENTO","ERRO - VERIFICAR"))))</f>
        <v/>
      </c>
      <c r="T878" s="26" t="str">
        <f t="shared" si="27"/>
        <v/>
      </c>
      <c r="U878" s="32"/>
      <c r="V878" s="32"/>
      <c r="W878" s="32"/>
      <c r="X878" s="32"/>
    </row>
    <row r="879" spans="18:24" x14ac:dyDescent="0.25">
      <c r="R879" s="15" t="str">
        <f t="shared" si="26"/>
        <v/>
      </c>
      <c r="S879" s="15" t="str">
        <f>IF(M879="","",IF(AND(M879&lt;&gt;'Tabelas auxiliares'!$B$128,M879&lt;&gt;'Tabelas auxiliares'!$B$129,M879&lt;&gt;'Tabelas auxiliares'!$C$128,M879&lt;&gt;'Tabelas auxiliares'!$C$129,M879&lt;&gt;'Tabelas auxiliares'!$D$128,M879&lt;&gt;'Tabelas auxiliares'!$D$129),"FOLHA DE PESSOAL",IF(R879='Tabelas auxiliares'!$A$129,"CUSTEIO",IF(R879='Tabelas auxiliares'!$A$128,"INVESTIMENTO","ERRO - VERIFICAR"))))</f>
        <v/>
      </c>
      <c r="T879" s="26" t="str">
        <f t="shared" si="27"/>
        <v/>
      </c>
      <c r="U879" s="32"/>
      <c r="V879" s="32"/>
      <c r="W879" s="32"/>
      <c r="X879" s="32"/>
    </row>
    <row r="880" spans="18:24" x14ac:dyDescent="0.25">
      <c r="R880" s="15" t="str">
        <f t="shared" si="26"/>
        <v/>
      </c>
      <c r="S880" s="15" t="str">
        <f>IF(M880="","",IF(AND(M880&lt;&gt;'Tabelas auxiliares'!$B$128,M880&lt;&gt;'Tabelas auxiliares'!$B$129,M880&lt;&gt;'Tabelas auxiliares'!$C$128,M880&lt;&gt;'Tabelas auxiliares'!$C$129,M880&lt;&gt;'Tabelas auxiliares'!$D$128,M880&lt;&gt;'Tabelas auxiliares'!$D$129),"FOLHA DE PESSOAL",IF(R880='Tabelas auxiliares'!$A$129,"CUSTEIO",IF(R880='Tabelas auxiliares'!$A$128,"INVESTIMENTO","ERRO - VERIFICAR"))))</f>
        <v/>
      </c>
      <c r="T880" s="26" t="str">
        <f t="shared" si="27"/>
        <v/>
      </c>
      <c r="U880" s="32"/>
      <c r="V880" s="32"/>
      <c r="W880" s="32"/>
      <c r="X880" s="32"/>
    </row>
    <row r="881" spans="18:24" x14ac:dyDescent="0.25">
      <c r="R881" s="15" t="str">
        <f t="shared" si="26"/>
        <v/>
      </c>
      <c r="S881" s="15" t="str">
        <f>IF(M881="","",IF(AND(M881&lt;&gt;'Tabelas auxiliares'!$B$128,M881&lt;&gt;'Tabelas auxiliares'!$B$129,M881&lt;&gt;'Tabelas auxiliares'!$C$128,M881&lt;&gt;'Tabelas auxiliares'!$C$129,M881&lt;&gt;'Tabelas auxiliares'!$D$128,M881&lt;&gt;'Tabelas auxiliares'!$D$129),"FOLHA DE PESSOAL",IF(R881='Tabelas auxiliares'!$A$129,"CUSTEIO",IF(R881='Tabelas auxiliares'!$A$128,"INVESTIMENTO","ERRO - VERIFICAR"))))</f>
        <v/>
      </c>
      <c r="T881" s="26" t="str">
        <f t="shared" si="27"/>
        <v/>
      </c>
      <c r="U881" s="32"/>
      <c r="V881" s="32"/>
      <c r="W881" s="32"/>
      <c r="X881" s="32"/>
    </row>
    <row r="882" spans="18:24" x14ac:dyDescent="0.25">
      <c r="R882" s="15" t="str">
        <f t="shared" si="26"/>
        <v/>
      </c>
      <c r="S882" s="15" t="str">
        <f>IF(M882="","",IF(AND(M882&lt;&gt;'Tabelas auxiliares'!$B$128,M882&lt;&gt;'Tabelas auxiliares'!$B$129,M882&lt;&gt;'Tabelas auxiliares'!$C$128,M882&lt;&gt;'Tabelas auxiliares'!$C$129,M882&lt;&gt;'Tabelas auxiliares'!$D$128,M882&lt;&gt;'Tabelas auxiliares'!$D$129),"FOLHA DE PESSOAL",IF(R882='Tabelas auxiliares'!$A$129,"CUSTEIO",IF(R882='Tabelas auxiliares'!$A$128,"INVESTIMENTO","ERRO - VERIFICAR"))))</f>
        <v/>
      </c>
      <c r="T882" s="26" t="str">
        <f t="shared" si="27"/>
        <v/>
      </c>
      <c r="U882" s="32"/>
      <c r="V882" s="32"/>
      <c r="W882" s="32"/>
      <c r="X882" s="32"/>
    </row>
    <row r="883" spans="18:24" x14ac:dyDescent="0.25">
      <c r="R883" s="15" t="str">
        <f t="shared" si="26"/>
        <v/>
      </c>
      <c r="S883" s="15" t="str">
        <f>IF(M883="","",IF(AND(M883&lt;&gt;'Tabelas auxiliares'!$B$128,M883&lt;&gt;'Tabelas auxiliares'!$B$129,M883&lt;&gt;'Tabelas auxiliares'!$C$128,M883&lt;&gt;'Tabelas auxiliares'!$C$129,M883&lt;&gt;'Tabelas auxiliares'!$D$128,M883&lt;&gt;'Tabelas auxiliares'!$D$129),"FOLHA DE PESSOAL",IF(R883='Tabelas auxiliares'!$A$129,"CUSTEIO",IF(R883='Tabelas auxiliares'!$A$128,"INVESTIMENTO","ERRO - VERIFICAR"))))</f>
        <v/>
      </c>
      <c r="T883" s="26" t="str">
        <f t="shared" si="27"/>
        <v/>
      </c>
      <c r="U883" s="32"/>
      <c r="V883" s="32"/>
      <c r="W883" s="32"/>
      <c r="X883" s="32"/>
    </row>
    <row r="884" spans="18:24" x14ac:dyDescent="0.25">
      <c r="R884" s="15" t="str">
        <f t="shared" si="26"/>
        <v/>
      </c>
      <c r="S884" s="15" t="str">
        <f>IF(M884="","",IF(AND(M884&lt;&gt;'Tabelas auxiliares'!$B$128,M884&lt;&gt;'Tabelas auxiliares'!$B$129,M884&lt;&gt;'Tabelas auxiliares'!$C$128,M884&lt;&gt;'Tabelas auxiliares'!$C$129,M884&lt;&gt;'Tabelas auxiliares'!$D$128,M884&lt;&gt;'Tabelas auxiliares'!$D$129),"FOLHA DE PESSOAL",IF(R884='Tabelas auxiliares'!$A$129,"CUSTEIO",IF(R884='Tabelas auxiliares'!$A$128,"INVESTIMENTO","ERRO - VERIFICAR"))))</f>
        <v/>
      </c>
      <c r="T884" s="26" t="str">
        <f t="shared" si="27"/>
        <v/>
      </c>
      <c r="U884" s="32"/>
      <c r="V884" s="32"/>
      <c r="W884" s="32"/>
      <c r="X884" s="32"/>
    </row>
    <row r="885" spans="18:24" x14ac:dyDescent="0.25">
      <c r="R885" s="15" t="str">
        <f t="shared" si="26"/>
        <v/>
      </c>
      <c r="S885" s="15" t="str">
        <f>IF(M885="","",IF(AND(M885&lt;&gt;'Tabelas auxiliares'!$B$128,M885&lt;&gt;'Tabelas auxiliares'!$B$129,M885&lt;&gt;'Tabelas auxiliares'!$C$128,M885&lt;&gt;'Tabelas auxiliares'!$C$129,M885&lt;&gt;'Tabelas auxiliares'!$D$128,M885&lt;&gt;'Tabelas auxiliares'!$D$129),"FOLHA DE PESSOAL",IF(R885='Tabelas auxiliares'!$A$129,"CUSTEIO",IF(R885='Tabelas auxiliares'!$A$128,"INVESTIMENTO","ERRO - VERIFICAR"))))</f>
        <v/>
      </c>
      <c r="T885" s="26" t="str">
        <f t="shared" si="27"/>
        <v/>
      </c>
      <c r="U885" s="32"/>
      <c r="V885" s="32"/>
      <c r="W885" s="32"/>
      <c r="X885" s="32"/>
    </row>
    <row r="886" spans="18:24" x14ac:dyDescent="0.25">
      <c r="R886" s="15" t="str">
        <f t="shared" si="26"/>
        <v/>
      </c>
      <c r="S886" s="15" t="str">
        <f>IF(M886="","",IF(AND(M886&lt;&gt;'Tabelas auxiliares'!$B$128,M886&lt;&gt;'Tabelas auxiliares'!$B$129,M886&lt;&gt;'Tabelas auxiliares'!$C$128,M886&lt;&gt;'Tabelas auxiliares'!$C$129,M886&lt;&gt;'Tabelas auxiliares'!$D$128,M886&lt;&gt;'Tabelas auxiliares'!$D$129),"FOLHA DE PESSOAL",IF(R886='Tabelas auxiliares'!$A$129,"CUSTEIO",IF(R886='Tabelas auxiliares'!$A$128,"INVESTIMENTO","ERRO - VERIFICAR"))))</f>
        <v/>
      </c>
      <c r="T886" s="26" t="str">
        <f t="shared" si="27"/>
        <v/>
      </c>
      <c r="U886" s="32"/>
      <c r="V886" s="32"/>
      <c r="W886" s="32"/>
      <c r="X886" s="32"/>
    </row>
    <row r="887" spans="18:24" x14ac:dyDescent="0.25">
      <c r="R887" s="15" t="str">
        <f t="shared" si="26"/>
        <v/>
      </c>
      <c r="S887" s="15" t="str">
        <f>IF(M887="","",IF(AND(M887&lt;&gt;'Tabelas auxiliares'!$B$128,M887&lt;&gt;'Tabelas auxiliares'!$B$129,M887&lt;&gt;'Tabelas auxiliares'!$C$128,M887&lt;&gt;'Tabelas auxiliares'!$C$129,M887&lt;&gt;'Tabelas auxiliares'!$D$128,M887&lt;&gt;'Tabelas auxiliares'!$D$129),"FOLHA DE PESSOAL",IF(R887='Tabelas auxiliares'!$A$129,"CUSTEIO",IF(R887='Tabelas auxiliares'!$A$128,"INVESTIMENTO","ERRO - VERIFICAR"))))</f>
        <v/>
      </c>
      <c r="T887" s="26" t="str">
        <f t="shared" si="27"/>
        <v/>
      </c>
      <c r="U887" s="32"/>
      <c r="V887" s="32"/>
      <c r="W887" s="32"/>
      <c r="X887" s="32"/>
    </row>
    <row r="888" spans="18:24" x14ac:dyDescent="0.25">
      <c r="R888" s="15" t="str">
        <f t="shared" si="26"/>
        <v/>
      </c>
      <c r="S888" s="15" t="str">
        <f>IF(M888="","",IF(AND(M888&lt;&gt;'Tabelas auxiliares'!$B$128,M888&lt;&gt;'Tabelas auxiliares'!$B$129,M888&lt;&gt;'Tabelas auxiliares'!$C$128,M888&lt;&gt;'Tabelas auxiliares'!$C$129,M888&lt;&gt;'Tabelas auxiliares'!$D$128,M888&lt;&gt;'Tabelas auxiliares'!$D$129),"FOLHA DE PESSOAL",IF(R888='Tabelas auxiliares'!$A$129,"CUSTEIO",IF(R888='Tabelas auxiliares'!$A$128,"INVESTIMENTO","ERRO - VERIFICAR"))))</f>
        <v/>
      </c>
      <c r="T888" s="26" t="str">
        <f t="shared" si="27"/>
        <v/>
      </c>
      <c r="U888" s="32"/>
      <c r="V888" s="32"/>
      <c r="W888" s="32"/>
      <c r="X888" s="32"/>
    </row>
    <row r="889" spans="18:24" x14ac:dyDescent="0.25">
      <c r="R889" s="15" t="str">
        <f t="shared" si="26"/>
        <v/>
      </c>
      <c r="S889" s="15" t="str">
        <f>IF(M889="","",IF(AND(M889&lt;&gt;'Tabelas auxiliares'!$B$128,M889&lt;&gt;'Tabelas auxiliares'!$B$129,M889&lt;&gt;'Tabelas auxiliares'!$C$128,M889&lt;&gt;'Tabelas auxiliares'!$C$129,M889&lt;&gt;'Tabelas auxiliares'!$D$128,M889&lt;&gt;'Tabelas auxiliares'!$D$129),"FOLHA DE PESSOAL",IF(R889='Tabelas auxiliares'!$A$129,"CUSTEIO",IF(R889='Tabelas auxiliares'!$A$128,"INVESTIMENTO","ERRO - VERIFICAR"))))</f>
        <v/>
      </c>
      <c r="T889" s="26" t="str">
        <f t="shared" si="27"/>
        <v/>
      </c>
      <c r="U889" s="32"/>
      <c r="V889" s="32"/>
      <c r="W889" s="32"/>
      <c r="X889" s="32"/>
    </row>
    <row r="890" spans="18:24" x14ac:dyDescent="0.25">
      <c r="R890" s="15" t="str">
        <f t="shared" si="26"/>
        <v/>
      </c>
      <c r="S890" s="15" t="str">
        <f>IF(M890="","",IF(AND(M890&lt;&gt;'Tabelas auxiliares'!$B$128,M890&lt;&gt;'Tabelas auxiliares'!$B$129,M890&lt;&gt;'Tabelas auxiliares'!$C$128,M890&lt;&gt;'Tabelas auxiliares'!$C$129,M890&lt;&gt;'Tabelas auxiliares'!$D$128,M890&lt;&gt;'Tabelas auxiliares'!$D$129),"FOLHA DE PESSOAL",IF(R890='Tabelas auxiliares'!$A$129,"CUSTEIO",IF(R890='Tabelas auxiliares'!$A$128,"INVESTIMENTO","ERRO - VERIFICAR"))))</f>
        <v/>
      </c>
      <c r="T890" s="26" t="str">
        <f t="shared" si="27"/>
        <v/>
      </c>
      <c r="U890" s="32"/>
      <c r="V890" s="32"/>
      <c r="W890" s="32"/>
      <c r="X890" s="32"/>
    </row>
    <row r="891" spans="18:24" x14ac:dyDescent="0.25">
      <c r="R891" s="15" t="str">
        <f t="shared" si="26"/>
        <v/>
      </c>
      <c r="S891" s="15" t="str">
        <f>IF(M891="","",IF(AND(M891&lt;&gt;'Tabelas auxiliares'!$B$128,M891&lt;&gt;'Tabelas auxiliares'!$B$129,M891&lt;&gt;'Tabelas auxiliares'!$C$128,M891&lt;&gt;'Tabelas auxiliares'!$C$129,M891&lt;&gt;'Tabelas auxiliares'!$D$128,M891&lt;&gt;'Tabelas auxiliares'!$D$129),"FOLHA DE PESSOAL",IF(R891='Tabelas auxiliares'!$A$129,"CUSTEIO",IF(R891='Tabelas auxiliares'!$A$128,"INVESTIMENTO","ERRO - VERIFICAR"))))</f>
        <v/>
      </c>
      <c r="T891" s="26" t="str">
        <f t="shared" si="27"/>
        <v/>
      </c>
      <c r="U891" s="32"/>
      <c r="V891" s="32"/>
      <c r="W891" s="32"/>
      <c r="X891" s="32"/>
    </row>
    <row r="892" spans="18:24" x14ac:dyDescent="0.25">
      <c r="R892" s="15" t="str">
        <f t="shared" si="26"/>
        <v/>
      </c>
      <c r="S892" s="15" t="str">
        <f>IF(M892="","",IF(AND(M892&lt;&gt;'Tabelas auxiliares'!$B$128,M892&lt;&gt;'Tabelas auxiliares'!$B$129,M892&lt;&gt;'Tabelas auxiliares'!$C$128,M892&lt;&gt;'Tabelas auxiliares'!$C$129,M892&lt;&gt;'Tabelas auxiliares'!$D$128,M892&lt;&gt;'Tabelas auxiliares'!$D$129),"FOLHA DE PESSOAL",IF(R892='Tabelas auxiliares'!$A$129,"CUSTEIO",IF(R892='Tabelas auxiliares'!$A$128,"INVESTIMENTO","ERRO - VERIFICAR"))))</f>
        <v/>
      </c>
      <c r="T892" s="26" t="str">
        <f t="shared" si="27"/>
        <v/>
      </c>
      <c r="U892" s="32"/>
      <c r="V892" s="32"/>
      <c r="W892" s="32"/>
      <c r="X892" s="32"/>
    </row>
    <row r="893" spans="18:24" x14ac:dyDescent="0.25">
      <c r="R893" s="15" t="str">
        <f t="shared" si="26"/>
        <v/>
      </c>
      <c r="S893" s="15" t="str">
        <f>IF(M893="","",IF(AND(M893&lt;&gt;'Tabelas auxiliares'!$B$128,M893&lt;&gt;'Tabelas auxiliares'!$B$129,M893&lt;&gt;'Tabelas auxiliares'!$C$128,M893&lt;&gt;'Tabelas auxiliares'!$C$129,M893&lt;&gt;'Tabelas auxiliares'!$D$128,M893&lt;&gt;'Tabelas auxiliares'!$D$129),"FOLHA DE PESSOAL",IF(R893='Tabelas auxiliares'!$A$129,"CUSTEIO",IF(R893='Tabelas auxiliares'!$A$128,"INVESTIMENTO","ERRO - VERIFICAR"))))</f>
        <v/>
      </c>
      <c r="T893" s="26" t="str">
        <f t="shared" si="27"/>
        <v/>
      </c>
      <c r="U893" s="32"/>
      <c r="V893" s="32"/>
      <c r="W893" s="32"/>
      <c r="X893" s="32"/>
    </row>
    <row r="894" spans="18:24" x14ac:dyDescent="0.25">
      <c r="R894" s="15" t="str">
        <f t="shared" si="26"/>
        <v/>
      </c>
      <c r="S894" s="15" t="str">
        <f>IF(M894="","",IF(AND(M894&lt;&gt;'Tabelas auxiliares'!$B$128,M894&lt;&gt;'Tabelas auxiliares'!$B$129,M894&lt;&gt;'Tabelas auxiliares'!$C$128,M894&lt;&gt;'Tabelas auxiliares'!$C$129,M894&lt;&gt;'Tabelas auxiliares'!$D$128,M894&lt;&gt;'Tabelas auxiliares'!$D$129),"FOLHA DE PESSOAL",IF(R894='Tabelas auxiliares'!$A$129,"CUSTEIO",IF(R894='Tabelas auxiliares'!$A$128,"INVESTIMENTO","ERRO - VERIFICAR"))))</f>
        <v/>
      </c>
      <c r="T894" s="26" t="str">
        <f t="shared" si="27"/>
        <v/>
      </c>
      <c r="U894" s="32"/>
      <c r="V894" s="32"/>
      <c r="W894" s="32"/>
      <c r="X894" s="32"/>
    </row>
    <row r="895" spans="18:24" x14ac:dyDescent="0.25">
      <c r="R895" s="15" t="str">
        <f t="shared" si="26"/>
        <v/>
      </c>
      <c r="S895" s="15" t="str">
        <f>IF(M895="","",IF(AND(M895&lt;&gt;'Tabelas auxiliares'!$B$128,M895&lt;&gt;'Tabelas auxiliares'!$B$129,M895&lt;&gt;'Tabelas auxiliares'!$C$128,M895&lt;&gt;'Tabelas auxiliares'!$C$129,M895&lt;&gt;'Tabelas auxiliares'!$D$128,M895&lt;&gt;'Tabelas auxiliares'!$D$129),"FOLHA DE PESSOAL",IF(R895='Tabelas auxiliares'!$A$129,"CUSTEIO",IF(R895='Tabelas auxiliares'!$A$128,"INVESTIMENTO","ERRO - VERIFICAR"))))</f>
        <v/>
      </c>
      <c r="T895" s="26" t="str">
        <f t="shared" si="27"/>
        <v/>
      </c>
      <c r="U895" s="32"/>
      <c r="V895" s="32"/>
      <c r="W895" s="32"/>
      <c r="X895" s="32"/>
    </row>
    <row r="896" spans="18:24" x14ac:dyDescent="0.25">
      <c r="R896" s="15" t="str">
        <f t="shared" si="26"/>
        <v/>
      </c>
      <c r="S896" s="15" t="str">
        <f>IF(M896="","",IF(AND(M896&lt;&gt;'Tabelas auxiliares'!$B$128,M896&lt;&gt;'Tabelas auxiliares'!$B$129,M896&lt;&gt;'Tabelas auxiliares'!$C$128,M896&lt;&gt;'Tabelas auxiliares'!$C$129,M896&lt;&gt;'Tabelas auxiliares'!$D$128,M896&lt;&gt;'Tabelas auxiliares'!$D$129),"FOLHA DE PESSOAL",IF(R896='Tabelas auxiliares'!$A$129,"CUSTEIO",IF(R896='Tabelas auxiliares'!$A$128,"INVESTIMENTO","ERRO - VERIFICAR"))))</f>
        <v/>
      </c>
      <c r="T896" s="26" t="str">
        <f t="shared" si="27"/>
        <v/>
      </c>
      <c r="U896" s="32"/>
      <c r="V896" s="32"/>
      <c r="W896" s="32"/>
      <c r="X896" s="32"/>
    </row>
    <row r="897" spans="18:24" x14ac:dyDescent="0.25">
      <c r="R897" s="15" t="str">
        <f t="shared" si="26"/>
        <v/>
      </c>
      <c r="S897" s="15" t="str">
        <f>IF(M897="","",IF(AND(M897&lt;&gt;'Tabelas auxiliares'!$B$128,M897&lt;&gt;'Tabelas auxiliares'!$B$129,M897&lt;&gt;'Tabelas auxiliares'!$C$128,M897&lt;&gt;'Tabelas auxiliares'!$C$129,M897&lt;&gt;'Tabelas auxiliares'!$D$128,M897&lt;&gt;'Tabelas auxiliares'!$D$129),"FOLHA DE PESSOAL",IF(R897='Tabelas auxiliares'!$A$129,"CUSTEIO",IF(R897='Tabelas auxiliares'!$A$128,"INVESTIMENTO","ERRO - VERIFICAR"))))</f>
        <v/>
      </c>
      <c r="T897" s="26" t="str">
        <f t="shared" si="27"/>
        <v/>
      </c>
      <c r="U897" s="32"/>
      <c r="V897" s="32"/>
      <c r="W897" s="32"/>
      <c r="X897" s="32"/>
    </row>
    <row r="898" spans="18:24" x14ac:dyDescent="0.25">
      <c r="R898" s="15" t="str">
        <f t="shared" si="26"/>
        <v/>
      </c>
      <c r="S898" s="15" t="str">
        <f>IF(M898="","",IF(AND(M898&lt;&gt;'Tabelas auxiliares'!$B$128,M898&lt;&gt;'Tabelas auxiliares'!$B$129,M898&lt;&gt;'Tabelas auxiliares'!$C$128,M898&lt;&gt;'Tabelas auxiliares'!$C$129,M898&lt;&gt;'Tabelas auxiliares'!$D$128,M898&lt;&gt;'Tabelas auxiliares'!$D$129),"FOLHA DE PESSOAL",IF(R898='Tabelas auxiliares'!$A$129,"CUSTEIO",IF(R898='Tabelas auxiliares'!$A$128,"INVESTIMENTO","ERRO - VERIFICAR"))))</f>
        <v/>
      </c>
      <c r="T898" s="26" t="str">
        <f t="shared" si="27"/>
        <v/>
      </c>
      <c r="U898" s="32"/>
      <c r="V898" s="32"/>
      <c r="W898" s="32"/>
      <c r="X898" s="32"/>
    </row>
    <row r="899" spans="18:24" x14ac:dyDescent="0.25">
      <c r="R899" s="15" t="str">
        <f t="shared" si="26"/>
        <v/>
      </c>
      <c r="S899" s="15" t="str">
        <f>IF(M899="","",IF(AND(M899&lt;&gt;'Tabelas auxiliares'!$B$128,M899&lt;&gt;'Tabelas auxiliares'!$B$129,M899&lt;&gt;'Tabelas auxiliares'!$C$128,M899&lt;&gt;'Tabelas auxiliares'!$C$129,M899&lt;&gt;'Tabelas auxiliares'!$D$128,M899&lt;&gt;'Tabelas auxiliares'!$D$129),"FOLHA DE PESSOAL",IF(R899='Tabelas auxiliares'!$A$129,"CUSTEIO",IF(R899='Tabelas auxiliares'!$A$128,"INVESTIMENTO","ERRO - VERIFICAR"))))</f>
        <v/>
      </c>
      <c r="T899" s="26" t="str">
        <f t="shared" si="27"/>
        <v/>
      </c>
      <c r="U899" s="32"/>
      <c r="V899" s="32"/>
      <c r="W899" s="32"/>
      <c r="X899" s="32"/>
    </row>
    <row r="900" spans="18:24" x14ac:dyDescent="0.25">
      <c r="R900" s="15" t="str">
        <f t="shared" ref="R900:R963" si="28">LEFT(O900,1)</f>
        <v/>
      </c>
      <c r="S900" s="15" t="str">
        <f>IF(M900="","",IF(AND(M900&lt;&gt;'Tabelas auxiliares'!$B$128,M900&lt;&gt;'Tabelas auxiliares'!$B$129,M900&lt;&gt;'Tabelas auxiliares'!$C$128,M900&lt;&gt;'Tabelas auxiliares'!$C$129,M900&lt;&gt;'Tabelas auxiliares'!$D$128,M900&lt;&gt;'Tabelas auxiliares'!$D$129),"FOLHA DE PESSOAL",IF(R900='Tabelas auxiliares'!$A$129,"CUSTEIO",IF(R900='Tabelas auxiliares'!$A$128,"INVESTIMENTO","ERRO - VERIFICAR"))))</f>
        <v/>
      </c>
      <c r="T900" s="26" t="str">
        <f t="shared" ref="T900:T963" si="29">IF(SUM(U900:X900)=0,"",SUM(U900:X900))</f>
        <v/>
      </c>
      <c r="U900" s="32"/>
      <c r="V900" s="32"/>
      <c r="W900" s="32"/>
      <c r="X900" s="32"/>
    </row>
    <row r="901" spans="18:24" x14ac:dyDescent="0.25">
      <c r="R901" s="15" t="str">
        <f t="shared" si="28"/>
        <v/>
      </c>
      <c r="S901" s="15" t="str">
        <f>IF(M901="","",IF(AND(M901&lt;&gt;'Tabelas auxiliares'!$B$128,M901&lt;&gt;'Tabelas auxiliares'!$B$129,M901&lt;&gt;'Tabelas auxiliares'!$C$128,M901&lt;&gt;'Tabelas auxiliares'!$C$129,M901&lt;&gt;'Tabelas auxiliares'!$D$128,M901&lt;&gt;'Tabelas auxiliares'!$D$129),"FOLHA DE PESSOAL",IF(R901='Tabelas auxiliares'!$A$129,"CUSTEIO",IF(R901='Tabelas auxiliares'!$A$128,"INVESTIMENTO","ERRO - VERIFICAR"))))</f>
        <v/>
      </c>
      <c r="T901" s="26" t="str">
        <f t="shared" si="29"/>
        <v/>
      </c>
      <c r="U901" s="32"/>
      <c r="V901" s="32"/>
      <c r="W901" s="32"/>
      <c r="X901" s="32"/>
    </row>
    <row r="902" spans="18:24" x14ac:dyDescent="0.25">
      <c r="R902" s="15" t="str">
        <f t="shared" si="28"/>
        <v/>
      </c>
      <c r="S902" s="15" t="str">
        <f>IF(M902="","",IF(AND(M902&lt;&gt;'Tabelas auxiliares'!$B$128,M902&lt;&gt;'Tabelas auxiliares'!$B$129,M902&lt;&gt;'Tabelas auxiliares'!$C$128,M902&lt;&gt;'Tabelas auxiliares'!$C$129,M902&lt;&gt;'Tabelas auxiliares'!$D$128,M902&lt;&gt;'Tabelas auxiliares'!$D$129),"FOLHA DE PESSOAL",IF(R902='Tabelas auxiliares'!$A$129,"CUSTEIO",IF(R902='Tabelas auxiliares'!$A$128,"INVESTIMENTO","ERRO - VERIFICAR"))))</f>
        <v/>
      </c>
      <c r="T902" s="26" t="str">
        <f t="shared" si="29"/>
        <v/>
      </c>
      <c r="U902" s="32"/>
      <c r="V902" s="32"/>
      <c r="W902" s="32"/>
      <c r="X902" s="32"/>
    </row>
    <row r="903" spans="18:24" x14ac:dyDescent="0.25">
      <c r="R903" s="15" t="str">
        <f t="shared" si="28"/>
        <v/>
      </c>
      <c r="S903" s="15" t="str">
        <f>IF(M903="","",IF(AND(M903&lt;&gt;'Tabelas auxiliares'!$B$128,M903&lt;&gt;'Tabelas auxiliares'!$B$129,M903&lt;&gt;'Tabelas auxiliares'!$C$128,M903&lt;&gt;'Tabelas auxiliares'!$C$129,M903&lt;&gt;'Tabelas auxiliares'!$D$128,M903&lt;&gt;'Tabelas auxiliares'!$D$129),"FOLHA DE PESSOAL",IF(R903='Tabelas auxiliares'!$A$129,"CUSTEIO",IF(R903='Tabelas auxiliares'!$A$128,"INVESTIMENTO","ERRO - VERIFICAR"))))</f>
        <v/>
      </c>
      <c r="T903" s="26" t="str">
        <f t="shared" si="29"/>
        <v/>
      </c>
      <c r="U903" s="32"/>
      <c r="V903" s="32"/>
      <c r="W903" s="32"/>
      <c r="X903" s="32"/>
    </row>
    <row r="904" spans="18:24" x14ac:dyDescent="0.25">
      <c r="R904" s="15" t="str">
        <f t="shared" si="28"/>
        <v/>
      </c>
      <c r="S904" s="15" t="str">
        <f>IF(M904="","",IF(AND(M904&lt;&gt;'Tabelas auxiliares'!$B$128,M904&lt;&gt;'Tabelas auxiliares'!$B$129,M904&lt;&gt;'Tabelas auxiliares'!$C$128,M904&lt;&gt;'Tabelas auxiliares'!$C$129,M904&lt;&gt;'Tabelas auxiliares'!$D$128,M904&lt;&gt;'Tabelas auxiliares'!$D$129),"FOLHA DE PESSOAL",IF(R904='Tabelas auxiliares'!$A$129,"CUSTEIO",IF(R904='Tabelas auxiliares'!$A$128,"INVESTIMENTO","ERRO - VERIFICAR"))))</f>
        <v/>
      </c>
      <c r="T904" s="26" t="str">
        <f t="shared" si="29"/>
        <v/>
      </c>
      <c r="U904" s="32"/>
      <c r="V904" s="32"/>
      <c r="W904" s="32"/>
      <c r="X904" s="32"/>
    </row>
    <row r="905" spans="18:24" x14ac:dyDescent="0.25">
      <c r="R905" s="15" t="str">
        <f t="shared" si="28"/>
        <v/>
      </c>
      <c r="S905" s="15" t="str">
        <f>IF(M905="","",IF(AND(M905&lt;&gt;'Tabelas auxiliares'!$B$128,M905&lt;&gt;'Tabelas auxiliares'!$B$129,M905&lt;&gt;'Tabelas auxiliares'!$C$128,M905&lt;&gt;'Tabelas auxiliares'!$C$129,M905&lt;&gt;'Tabelas auxiliares'!$D$128,M905&lt;&gt;'Tabelas auxiliares'!$D$129),"FOLHA DE PESSOAL",IF(R905='Tabelas auxiliares'!$A$129,"CUSTEIO",IF(R905='Tabelas auxiliares'!$A$128,"INVESTIMENTO","ERRO - VERIFICAR"))))</f>
        <v/>
      </c>
      <c r="T905" s="26" t="str">
        <f t="shared" si="29"/>
        <v/>
      </c>
      <c r="U905" s="32"/>
      <c r="V905" s="32"/>
      <c r="W905" s="32"/>
      <c r="X905" s="32"/>
    </row>
    <row r="906" spans="18:24" x14ac:dyDescent="0.25">
      <c r="R906" s="15" t="str">
        <f t="shared" si="28"/>
        <v/>
      </c>
      <c r="S906" s="15" t="str">
        <f>IF(M906="","",IF(AND(M906&lt;&gt;'Tabelas auxiliares'!$B$128,M906&lt;&gt;'Tabelas auxiliares'!$B$129,M906&lt;&gt;'Tabelas auxiliares'!$C$128,M906&lt;&gt;'Tabelas auxiliares'!$C$129,M906&lt;&gt;'Tabelas auxiliares'!$D$128,M906&lt;&gt;'Tabelas auxiliares'!$D$129),"FOLHA DE PESSOAL",IF(R906='Tabelas auxiliares'!$A$129,"CUSTEIO",IF(R906='Tabelas auxiliares'!$A$128,"INVESTIMENTO","ERRO - VERIFICAR"))))</f>
        <v/>
      </c>
      <c r="T906" s="26" t="str">
        <f t="shared" si="29"/>
        <v/>
      </c>
      <c r="U906" s="32"/>
      <c r="V906" s="32"/>
      <c r="W906" s="32"/>
      <c r="X906" s="32"/>
    </row>
    <row r="907" spans="18:24" x14ac:dyDescent="0.25">
      <c r="R907" s="15" t="str">
        <f t="shared" si="28"/>
        <v/>
      </c>
      <c r="S907" s="15" t="str">
        <f>IF(M907="","",IF(AND(M907&lt;&gt;'Tabelas auxiliares'!$B$128,M907&lt;&gt;'Tabelas auxiliares'!$B$129,M907&lt;&gt;'Tabelas auxiliares'!$C$128,M907&lt;&gt;'Tabelas auxiliares'!$C$129,M907&lt;&gt;'Tabelas auxiliares'!$D$128,M907&lt;&gt;'Tabelas auxiliares'!$D$129),"FOLHA DE PESSOAL",IF(R907='Tabelas auxiliares'!$A$129,"CUSTEIO",IF(R907='Tabelas auxiliares'!$A$128,"INVESTIMENTO","ERRO - VERIFICAR"))))</f>
        <v/>
      </c>
      <c r="T907" s="26" t="str">
        <f t="shared" si="29"/>
        <v/>
      </c>
      <c r="U907" s="32"/>
      <c r="V907" s="32"/>
      <c r="W907" s="32"/>
      <c r="X907" s="32"/>
    </row>
    <row r="908" spans="18:24" x14ac:dyDescent="0.25">
      <c r="R908" s="15" t="str">
        <f t="shared" si="28"/>
        <v/>
      </c>
      <c r="S908" s="15" t="str">
        <f>IF(M908="","",IF(AND(M908&lt;&gt;'Tabelas auxiliares'!$B$128,M908&lt;&gt;'Tabelas auxiliares'!$B$129,M908&lt;&gt;'Tabelas auxiliares'!$C$128,M908&lt;&gt;'Tabelas auxiliares'!$C$129,M908&lt;&gt;'Tabelas auxiliares'!$D$128,M908&lt;&gt;'Tabelas auxiliares'!$D$129),"FOLHA DE PESSOAL",IF(R908='Tabelas auxiliares'!$A$129,"CUSTEIO",IF(R908='Tabelas auxiliares'!$A$128,"INVESTIMENTO","ERRO - VERIFICAR"))))</f>
        <v/>
      </c>
      <c r="T908" s="26" t="str">
        <f t="shared" si="29"/>
        <v/>
      </c>
      <c r="U908" s="32"/>
      <c r="V908" s="32"/>
      <c r="W908" s="32"/>
      <c r="X908" s="32"/>
    </row>
    <row r="909" spans="18:24" x14ac:dyDescent="0.25">
      <c r="R909" s="15" t="str">
        <f t="shared" si="28"/>
        <v/>
      </c>
      <c r="S909" s="15" t="str">
        <f>IF(M909="","",IF(AND(M909&lt;&gt;'Tabelas auxiliares'!$B$128,M909&lt;&gt;'Tabelas auxiliares'!$B$129,M909&lt;&gt;'Tabelas auxiliares'!$C$128,M909&lt;&gt;'Tabelas auxiliares'!$C$129,M909&lt;&gt;'Tabelas auxiliares'!$D$128,M909&lt;&gt;'Tabelas auxiliares'!$D$129),"FOLHA DE PESSOAL",IF(R909='Tabelas auxiliares'!$A$129,"CUSTEIO",IF(R909='Tabelas auxiliares'!$A$128,"INVESTIMENTO","ERRO - VERIFICAR"))))</f>
        <v/>
      </c>
      <c r="T909" s="26" t="str">
        <f t="shared" si="29"/>
        <v/>
      </c>
      <c r="U909" s="32"/>
      <c r="V909" s="32"/>
      <c r="W909" s="32"/>
      <c r="X909" s="32"/>
    </row>
    <row r="910" spans="18:24" x14ac:dyDescent="0.25">
      <c r="R910" s="15" t="str">
        <f t="shared" si="28"/>
        <v/>
      </c>
      <c r="S910" s="15" t="str">
        <f>IF(M910="","",IF(AND(M910&lt;&gt;'Tabelas auxiliares'!$B$128,M910&lt;&gt;'Tabelas auxiliares'!$B$129,M910&lt;&gt;'Tabelas auxiliares'!$C$128,M910&lt;&gt;'Tabelas auxiliares'!$C$129,M910&lt;&gt;'Tabelas auxiliares'!$D$128,M910&lt;&gt;'Tabelas auxiliares'!$D$129),"FOLHA DE PESSOAL",IF(R910='Tabelas auxiliares'!$A$129,"CUSTEIO",IF(R910='Tabelas auxiliares'!$A$128,"INVESTIMENTO","ERRO - VERIFICAR"))))</f>
        <v/>
      </c>
      <c r="T910" s="26" t="str">
        <f t="shared" si="29"/>
        <v/>
      </c>
      <c r="U910" s="32"/>
      <c r="V910" s="32"/>
      <c r="W910" s="32"/>
      <c r="X910" s="32"/>
    </row>
    <row r="911" spans="18:24" x14ac:dyDescent="0.25">
      <c r="R911" s="15" t="str">
        <f t="shared" si="28"/>
        <v/>
      </c>
      <c r="S911" s="15" t="str">
        <f>IF(M911="","",IF(AND(M911&lt;&gt;'Tabelas auxiliares'!$B$128,M911&lt;&gt;'Tabelas auxiliares'!$B$129,M911&lt;&gt;'Tabelas auxiliares'!$C$128,M911&lt;&gt;'Tabelas auxiliares'!$C$129,M911&lt;&gt;'Tabelas auxiliares'!$D$128,M911&lt;&gt;'Tabelas auxiliares'!$D$129),"FOLHA DE PESSOAL",IF(R911='Tabelas auxiliares'!$A$129,"CUSTEIO",IF(R911='Tabelas auxiliares'!$A$128,"INVESTIMENTO","ERRO - VERIFICAR"))))</f>
        <v/>
      </c>
      <c r="T911" s="26" t="str">
        <f t="shared" si="29"/>
        <v/>
      </c>
      <c r="U911" s="32"/>
      <c r="V911" s="32"/>
      <c r="W911" s="32"/>
      <c r="X911" s="32"/>
    </row>
    <row r="912" spans="18:24" x14ac:dyDescent="0.25">
      <c r="R912" s="15" t="str">
        <f t="shared" si="28"/>
        <v/>
      </c>
      <c r="S912" s="15" t="str">
        <f>IF(M912="","",IF(AND(M912&lt;&gt;'Tabelas auxiliares'!$B$128,M912&lt;&gt;'Tabelas auxiliares'!$B$129,M912&lt;&gt;'Tabelas auxiliares'!$C$128,M912&lt;&gt;'Tabelas auxiliares'!$C$129,M912&lt;&gt;'Tabelas auxiliares'!$D$128,M912&lt;&gt;'Tabelas auxiliares'!$D$129),"FOLHA DE PESSOAL",IF(R912='Tabelas auxiliares'!$A$129,"CUSTEIO",IF(R912='Tabelas auxiliares'!$A$128,"INVESTIMENTO","ERRO - VERIFICAR"))))</f>
        <v/>
      </c>
      <c r="T912" s="26" t="str">
        <f t="shared" si="29"/>
        <v/>
      </c>
      <c r="U912" s="32"/>
      <c r="V912" s="32"/>
      <c r="W912" s="32"/>
      <c r="X912" s="32"/>
    </row>
    <row r="913" spans="18:24" x14ac:dyDescent="0.25">
      <c r="R913" s="15" t="str">
        <f t="shared" si="28"/>
        <v/>
      </c>
      <c r="S913" s="15" t="str">
        <f>IF(M913="","",IF(AND(M913&lt;&gt;'Tabelas auxiliares'!$B$128,M913&lt;&gt;'Tabelas auxiliares'!$B$129,M913&lt;&gt;'Tabelas auxiliares'!$C$128,M913&lt;&gt;'Tabelas auxiliares'!$C$129,M913&lt;&gt;'Tabelas auxiliares'!$D$128,M913&lt;&gt;'Tabelas auxiliares'!$D$129),"FOLHA DE PESSOAL",IF(R913='Tabelas auxiliares'!$A$129,"CUSTEIO",IF(R913='Tabelas auxiliares'!$A$128,"INVESTIMENTO","ERRO - VERIFICAR"))))</f>
        <v/>
      </c>
      <c r="T913" s="26" t="str">
        <f t="shared" si="29"/>
        <v/>
      </c>
      <c r="U913" s="32"/>
      <c r="V913" s="32"/>
      <c r="W913" s="32"/>
      <c r="X913" s="32"/>
    </row>
    <row r="914" spans="18:24" x14ac:dyDescent="0.25">
      <c r="R914" s="15" t="str">
        <f t="shared" si="28"/>
        <v/>
      </c>
      <c r="S914" s="15" t="str">
        <f>IF(M914="","",IF(AND(M914&lt;&gt;'Tabelas auxiliares'!$B$128,M914&lt;&gt;'Tabelas auxiliares'!$B$129,M914&lt;&gt;'Tabelas auxiliares'!$C$128,M914&lt;&gt;'Tabelas auxiliares'!$C$129,M914&lt;&gt;'Tabelas auxiliares'!$D$128,M914&lt;&gt;'Tabelas auxiliares'!$D$129),"FOLHA DE PESSOAL",IF(R914='Tabelas auxiliares'!$A$129,"CUSTEIO",IF(R914='Tabelas auxiliares'!$A$128,"INVESTIMENTO","ERRO - VERIFICAR"))))</f>
        <v/>
      </c>
      <c r="T914" s="26" t="str">
        <f t="shared" si="29"/>
        <v/>
      </c>
      <c r="U914" s="32"/>
      <c r="V914" s="32"/>
      <c r="W914" s="32"/>
      <c r="X914" s="32"/>
    </row>
    <row r="915" spans="18:24" x14ac:dyDescent="0.25">
      <c r="R915" s="15" t="str">
        <f t="shared" si="28"/>
        <v/>
      </c>
      <c r="S915" s="15" t="str">
        <f>IF(M915="","",IF(AND(M915&lt;&gt;'Tabelas auxiliares'!$B$128,M915&lt;&gt;'Tabelas auxiliares'!$B$129,M915&lt;&gt;'Tabelas auxiliares'!$C$128,M915&lt;&gt;'Tabelas auxiliares'!$C$129,M915&lt;&gt;'Tabelas auxiliares'!$D$128,M915&lt;&gt;'Tabelas auxiliares'!$D$129),"FOLHA DE PESSOAL",IF(R915='Tabelas auxiliares'!$A$129,"CUSTEIO",IF(R915='Tabelas auxiliares'!$A$128,"INVESTIMENTO","ERRO - VERIFICAR"))))</f>
        <v/>
      </c>
      <c r="T915" s="26" t="str">
        <f t="shared" si="29"/>
        <v/>
      </c>
      <c r="U915" s="32"/>
      <c r="V915" s="32"/>
      <c r="W915" s="32"/>
      <c r="X915" s="32"/>
    </row>
    <row r="916" spans="18:24" x14ac:dyDescent="0.25">
      <c r="R916" s="15" t="str">
        <f t="shared" si="28"/>
        <v/>
      </c>
      <c r="S916" s="15" t="str">
        <f>IF(M916="","",IF(AND(M916&lt;&gt;'Tabelas auxiliares'!$B$128,M916&lt;&gt;'Tabelas auxiliares'!$B$129,M916&lt;&gt;'Tabelas auxiliares'!$C$128,M916&lt;&gt;'Tabelas auxiliares'!$C$129,M916&lt;&gt;'Tabelas auxiliares'!$D$128,M916&lt;&gt;'Tabelas auxiliares'!$D$129),"FOLHA DE PESSOAL",IF(R916='Tabelas auxiliares'!$A$129,"CUSTEIO",IF(R916='Tabelas auxiliares'!$A$128,"INVESTIMENTO","ERRO - VERIFICAR"))))</f>
        <v/>
      </c>
      <c r="T916" s="26" t="str">
        <f t="shared" si="29"/>
        <v/>
      </c>
      <c r="U916" s="32"/>
      <c r="V916" s="32"/>
      <c r="W916" s="32"/>
      <c r="X916" s="32"/>
    </row>
    <row r="917" spans="18:24" x14ac:dyDescent="0.25">
      <c r="R917" s="15" t="str">
        <f t="shared" si="28"/>
        <v/>
      </c>
      <c r="S917" s="15" t="str">
        <f>IF(M917="","",IF(AND(M917&lt;&gt;'Tabelas auxiliares'!$B$128,M917&lt;&gt;'Tabelas auxiliares'!$B$129,M917&lt;&gt;'Tabelas auxiliares'!$C$128,M917&lt;&gt;'Tabelas auxiliares'!$C$129,M917&lt;&gt;'Tabelas auxiliares'!$D$128,M917&lt;&gt;'Tabelas auxiliares'!$D$129),"FOLHA DE PESSOAL",IF(R917='Tabelas auxiliares'!$A$129,"CUSTEIO",IF(R917='Tabelas auxiliares'!$A$128,"INVESTIMENTO","ERRO - VERIFICAR"))))</f>
        <v/>
      </c>
      <c r="T917" s="26" t="str">
        <f t="shared" si="29"/>
        <v/>
      </c>
      <c r="U917" s="32"/>
      <c r="V917" s="32"/>
      <c r="W917" s="32"/>
      <c r="X917" s="32"/>
    </row>
    <row r="918" spans="18:24" x14ac:dyDescent="0.25">
      <c r="R918" s="15" t="str">
        <f t="shared" si="28"/>
        <v/>
      </c>
      <c r="S918" s="15" t="str">
        <f>IF(M918="","",IF(AND(M918&lt;&gt;'Tabelas auxiliares'!$B$128,M918&lt;&gt;'Tabelas auxiliares'!$B$129,M918&lt;&gt;'Tabelas auxiliares'!$C$128,M918&lt;&gt;'Tabelas auxiliares'!$C$129,M918&lt;&gt;'Tabelas auxiliares'!$D$128,M918&lt;&gt;'Tabelas auxiliares'!$D$129),"FOLHA DE PESSOAL",IF(R918='Tabelas auxiliares'!$A$129,"CUSTEIO",IF(R918='Tabelas auxiliares'!$A$128,"INVESTIMENTO","ERRO - VERIFICAR"))))</f>
        <v/>
      </c>
      <c r="T918" s="26" t="str">
        <f t="shared" si="29"/>
        <v/>
      </c>
      <c r="U918" s="32"/>
      <c r="V918" s="32"/>
      <c r="W918" s="32"/>
      <c r="X918" s="32"/>
    </row>
    <row r="919" spans="18:24" x14ac:dyDescent="0.25">
      <c r="R919" s="15" t="str">
        <f t="shared" si="28"/>
        <v/>
      </c>
      <c r="S919" s="15" t="str">
        <f>IF(M919="","",IF(AND(M919&lt;&gt;'Tabelas auxiliares'!$B$128,M919&lt;&gt;'Tabelas auxiliares'!$B$129,M919&lt;&gt;'Tabelas auxiliares'!$C$128,M919&lt;&gt;'Tabelas auxiliares'!$C$129,M919&lt;&gt;'Tabelas auxiliares'!$D$128,M919&lt;&gt;'Tabelas auxiliares'!$D$129),"FOLHA DE PESSOAL",IF(R919='Tabelas auxiliares'!$A$129,"CUSTEIO",IF(R919='Tabelas auxiliares'!$A$128,"INVESTIMENTO","ERRO - VERIFICAR"))))</f>
        <v/>
      </c>
      <c r="T919" s="26" t="str">
        <f t="shared" si="29"/>
        <v/>
      </c>
      <c r="U919" s="32"/>
      <c r="V919" s="32"/>
      <c r="W919" s="32"/>
      <c r="X919" s="32"/>
    </row>
    <row r="920" spans="18:24" x14ac:dyDescent="0.25">
      <c r="R920" s="15" t="str">
        <f t="shared" si="28"/>
        <v/>
      </c>
      <c r="S920" s="15" t="str">
        <f>IF(M920="","",IF(AND(M920&lt;&gt;'Tabelas auxiliares'!$B$128,M920&lt;&gt;'Tabelas auxiliares'!$B$129,M920&lt;&gt;'Tabelas auxiliares'!$C$128,M920&lt;&gt;'Tabelas auxiliares'!$C$129,M920&lt;&gt;'Tabelas auxiliares'!$D$128,M920&lt;&gt;'Tabelas auxiliares'!$D$129),"FOLHA DE PESSOAL",IF(R920='Tabelas auxiliares'!$A$129,"CUSTEIO",IF(R920='Tabelas auxiliares'!$A$128,"INVESTIMENTO","ERRO - VERIFICAR"))))</f>
        <v/>
      </c>
      <c r="T920" s="26" t="str">
        <f t="shared" si="29"/>
        <v/>
      </c>
      <c r="U920" s="32"/>
      <c r="V920" s="32"/>
      <c r="W920" s="32"/>
      <c r="X920" s="32"/>
    </row>
    <row r="921" spans="18:24" x14ac:dyDescent="0.25">
      <c r="R921" s="15" t="str">
        <f t="shared" si="28"/>
        <v/>
      </c>
      <c r="S921" s="15" t="str">
        <f>IF(M921="","",IF(AND(M921&lt;&gt;'Tabelas auxiliares'!$B$128,M921&lt;&gt;'Tabelas auxiliares'!$B$129,M921&lt;&gt;'Tabelas auxiliares'!$C$128,M921&lt;&gt;'Tabelas auxiliares'!$C$129,M921&lt;&gt;'Tabelas auxiliares'!$D$128,M921&lt;&gt;'Tabelas auxiliares'!$D$129),"FOLHA DE PESSOAL",IF(R921='Tabelas auxiliares'!$A$129,"CUSTEIO",IF(R921='Tabelas auxiliares'!$A$128,"INVESTIMENTO","ERRO - VERIFICAR"))))</f>
        <v/>
      </c>
      <c r="T921" s="26" t="str">
        <f t="shared" si="29"/>
        <v/>
      </c>
      <c r="U921" s="32"/>
      <c r="V921" s="32"/>
      <c r="W921" s="32"/>
      <c r="X921" s="32"/>
    </row>
    <row r="922" spans="18:24" x14ac:dyDescent="0.25">
      <c r="R922" s="15" t="str">
        <f t="shared" si="28"/>
        <v/>
      </c>
      <c r="S922" s="15" t="str">
        <f>IF(M922="","",IF(AND(M922&lt;&gt;'Tabelas auxiliares'!$B$128,M922&lt;&gt;'Tabelas auxiliares'!$B$129,M922&lt;&gt;'Tabelas auxiliares'!$C$128,M922&lt;&gt;'Tabelas auxiliares'!$C$129,M922&lt;&gt;'Tabelas auxiliares'!$D$128,M922&lt;&gt;'Tabelas auxiliares'!$D$129),"FOLHA DE PESSOAL",IF(R922='Tabelas auxiliares'!$A$129,"CUSTEIO",IF(R922='Tabelas auxiliares'!$A$128,"INVESTIMENTO","ERRO - VERIFICAR"))))</f>
        <v/>
      </c>
      <c r="T922" s="26" t="str">
        <f t="shared" si="29"/>
        <v/>
      </c>
      <c r="U922" s="32"/>
      <c r="V922" s="32"/>
      <c r="W922" s="32"/>
      <c r="X922" s="32"/>
    </row>
    <row r="923" spans="18:24" x14ac:dyDescent="0.25">
      <c r="R923" s="15" t="str">
        <f t="shared" si="28"/>
        <v/>
      </c>
      <c r="S923" s="15" t="str">
        <f>IF(M923="","",IF(AND(M923&lt;&gt;'Tabelas auxiliares'!$B$128,M923&lt;&gt;'Tabelas auxiliares'!$B$129,M923&lt;&gt;'Tabelas auxiliares'!$C$128,M923&lt;&gt;'Tabelas auxiliares'!$C$129,M923&lt;&gt;'Tabelas auxiliares'!$D$128,M923&lt;&gt;'Tabelas auxiliares'!$D$129),"FOLHA DE PESSOAL",IF(R923='Tabelas auxiliares'!$A$129,"CUSTEIO",IF(R923='Tabelas auxiliares'!$A$128,"INVESTIMENTO","ERRO - VERIFICAR"))))</f>
        <v/>
      </c>
      <c r="T923" s="26" t="str">
        <f t="shared" si="29"/>
        <v/>
      </c>
      <c r="U923" s="32"/>
      <c r="V923" s="32"/>
      <c r="W923" s="32"/>
      <c r="X923" s="32"/>
    </row>
    <row r="924" spans="18:24" x14ac:dyDescent="0.25">
      <c r="R924" s="15" t="str">
        <f t="shared" si="28"/>
        <v/>
      </c>
      <c r="S924" s="15" t="str">
        <f>IF(M924="","",IF(AND(M924&lt;&gt;'Tabelas auxiliares'!$B$128,M924&lt;&gt;'Tabelas auxiliares'!$B$129,M924&lt;&gt;'Tabelas auxiliares'!$C$128,M924&lt;&gt;'Tabelas auxiliares'!$C$129,M924&lt;&gt;'Tabelas auxiliares'!$D$128,M924&lt;&gt;'Tabelas auxiliares'!$D$129),"FOLHA DE PESSOAL",IF(R924='Tabelas auxiliares'!$A$129,"CUSTEIO",IF(R924='Tabelas auxiliares'!$A$128,"INVESTIMENTO","ERRO - VERIFICAR"))))</f>
        <v/>
      </c>
      <c r="T924" s="26" t="str">
        <f t="shared" si="29"/>
        <v/>
      </c>
      <c r="U924" s="32"/>
      <c r="V924" s="32"/>
      <c r="W924" s="32"/>
      <c r="X924" s="32"/>
    </row>
    <row r="925" spans="18:24" x14ac:dyDescent="0.25">
      <c r="R925" s="15" t="str">
        <f t="shared" si="28"/>
        <v/>
      </c>
      <c r="S925" s="15" t="str">
        <f>IF(M925="","",IF(AND(M925&lt;&gt;'Tabelas auxiliares'!$B$128,M925&lt;&gt;'Tabelas auxiliares'!$B$129,M925&lt;&gt;'Tabelas auxiliares'!$C$128,M925&lt;&gt;'Tabelas auxiliares'!$C$129,M925&lt;&gt;'Tabelas auxiliares'!$D$128,M925&lt;&gt;'Tabelas auxiliares'!$D$129),"FOLHA DE PESSOAL",IF(R925='Tabelas auxiliares'!$A$129,"CUSTEIO",IF(R925='Tabelas auxiliares'!$A$128,"INVESTIMENTO","ERRO - VERIFICAR"))))</f>
        <v/>
      </c>
      <c r="T925" s="26" t="str">
        <f t="shared" si="29"/>
        <v/>
      </c>
      <c r="U925" s="32"/>
      <c r="V925" s="32"/>
      <c r="W925" s="32"/>
      <c r="X925" s="32"/>
    </row>
    <row r="926" spans="18:24" x14ac:dyDescent="0.25">
      <c r="R926" s="15" t="str">
        <f t="shared" si="28"/>
        <v/>
      </c>
      <c r="S926" s="15" t="str">
        <f>IF(M926="","",IF(AND(M926&lt;&gt;'Tabelas auxiliares'!$B$128,M926&lt;&gt;'Tabelas auxiliares'!$B$129,M926&lt;&gt;'Tabelas auxiliares'!$C$128,M926&lt;&gt;'Tabelas auxiliares'!$C$129,M926&lt;&gt;'Tabelas auxiliares'!$D$128,M926&lt;&gt;'Tabelas auxiliares'!$D$129),"FOLHA DE PESSOAL",IF(R926='Tabelas auxiliares'!$A$129,"CUSTEIO",IF(R926='Tabelas auxiliares'!$A$128,"INVESTIMENTO","ERRO - VERIFICAR"))))</f>
        <v/>
      </c>
      <c r="T926" s="26" t="str">
        <f t="shared" si="29"/>
        <v/>
      </c>
      <c r="U926" s="32"/>
      <c r="V926" s="32"/>
      <c r="W926" s="32"/>
      <c r="X926" s="32"/>
    </row>
    <row r="927" spans="18:24" x14ac:dyDescent="0.25">
      <c r="R927" s="15" t="str">
        <f t="shared" si="28"/>
        <v/>
      </c>
      <c r="S927" s="15" t="str">
        <f>IF(M927="","",IF(AND(M927&lt;&gt;'Tabelas auxiliares'!$B$128,M927&lt;&gt;'Tabelas auxiliares'!$B$129,M927&lt;&gt;'Tabelas auxiliares'!$C$128,M927&lt;&gt;'Tabelas auxiliares'!$C$129,M927&lt;&gt;'Tabelas auxiliares'!$D$128,M927&lt;&gt;'Tabelas auxiliares'!$D$129),"FOLHA DE PESSOAL",IF(R927='Tabelas auxiliares'!$A$129,"CUSTEIO",IF(R927='Tabelas auxiliares'!$A$128,"INVESTIMENTO","ERRO - VERIFICAR"))))</f>
        <v/>
      </c>
      <c r="T927" s="26" t="str">
        <f t="shared" si="29"/>
        <v/>
      </c>
      <c r="U927" s="32"/>
      <c r="V927" s="32"/>
      <c r="W927" s="32"/>
      <c r="X927" s="32"/>
    </row>
    <row r="928" spans="18:24" x14ac:dyDescent="0.25">
      <c r="R928" s="15" t="str">
        <f t="shared" si="28"/>
        <v/>
      </c>
      <c r="S928" s="15" t="str">
        <f>IF(M928="","",IF(AND(M928&lt;&gt;'Tabelas auxiliares'!$B$128,M928&lt;&gt;'Tabelas auxiliares'!$B$129,M928&lt;&gt;'Tabelas auxiliares'!$C$128,M928&lt;&gt;'Tabelas auxiliares'!$C$129,M928&lt;&gt;'Tabelas auxiliares'!$D$128,M928&lt;&gt;'Tabelas auxiliares'!$D$129),"FOLHA DE PESSOAL",IF(R928='Tabelas auxiliares'!$A$129,"CUSTEIO",IF(R928='Tabelas auxiliares'!$A$128,"INVESTIMENTO","ERRO - VERIFICAR"))))</f>
        <v/>
      </c>
      <c r="T928" s="26" t="str">
        <f t="shared" si="29"/>
        <v/>
      </c>
      <c r="U928" s="32"/>
      <c r="V928" s="32"/>
      <c r="W928" s="32"/>
      <c r="X928" s="32"/>
    </row>
    <row r="929" spans="18:24" x14ac:dyDescent="0.25">
      <c r="R929" s="15" t="str">
        <f t="shared" si="28"/>
        <v/>
      </c>
      <c r="S929" s="15" t="str">
        <f>IF(M929="","",IF(AND(M929&lt;&gt;'Tabelas auxiliares'!$B$128,M929&lt;&gt;'Tabelas auxiliares'!$B$129,M929&lt;&gt;'Tabelas auxiliares'!$C$128,M929&lt;&gt;'Tabelas auxiliares'!$C$129,M929&lt;&gt;'Tabelas auxiliares'!$D$128,M929&lt;&gt;'Tabelas auxiliares'!$D$129),"FOLHA DE PESSOAL",IF(R929='Tabelas auxiliares'!$A$129,"CUSTEIO",IF(R929='Tabelas auxiliares'!$A$128,"INVESTIMENTO","ERRO - VERIFICAR"))))</f>
        <v/>
      </c>
      <c r="T929" s="26" t="str">
        <f t="shared" si="29"/>
        <v/>
      </c>
      <c r="U929" s="32"/>
      <c r="V929" s="32"/>
      <c r="W929" s="32"/>
      <c r="X929" s="32"/>
    </row>
    <row r="930" spans="18:24" x14ac:dyDescent="0.25">
      <c r="R930" s="15" t="str">
        <f t="shared" si="28"/>
        <v/>
      </c>
      <c r="S930" s="15" t="str">
        <f>IF(M930="","",IF(AND(M930&lt;&gt;'Tabelas auxiliares'!$B$128,M930&lt;&gt;'Tabelas auxiliares'!$B$129,M930&lt;&gt;'Tabelas auxiliares'!$C$128,M930&lt;&gt;'Tabelas auxiliares'!$C$129,M930&lt;&gt;'Tabelas auxiliares'!$D$128,M930&lt;&gt;'Tabelas auxiliares'!$D$129),"FOLHA DE PESSOAL",IF(R930='Tabelas auxiliares'!$A$129,"CUSTEIO",IF(R930='Tabelas auxiliares'!$A$128,"INVESTIMENTO","ERRO - VERIFICAR"))))</f>
        <v/>
      </c>
      <c r="T930" s="26" t="str">
        <f t="shared" si="29"/>
        <v/>
      </c>
      <c r="U930" s="32"/>
      <c r="V930" s="32"/>
      <c r="W930" s="32"/>
      <c r="X930" s="32"/>
    </row>
    <row r="931" spans="18:24" x14ac:dyDescent="0.25">
      <c r="R931" s="15" t="str">
        <f t="shared" si="28"/>
        <v/>
      </c>
      <c r="S931" s="15" t="str">
        <f>IF(M931="","",IF(AND(M931&lt;&gt;'Tabelas auxiliares'!$B$128,M931&lt;&gt;'Tabelas auxiliares'!$B$129,M931&lt;&gt;'Tabelas auxiliares'!$C$128,M931&lt;&gt;'Tabelas auxiliares'!$C$129,M931&lt;&gt;'Tabelas auxiliares'!$D$128,M931&lt;&gt;'Tabelas auxiliares'!$D$129),"FOLHA DE PESSOAL",IF(R931='Tabelas auxiliares'!$A$129,"CUSTEIO",IF(R931='Tabelas auxiliares'!$A$128,"INVESTIMENTO","ERRO - VERIFICAR"))))</f>
        <v/>
      </c>
      <c r="T931" s="26" t="str">
        <f t="shared" si="29"/>
        <v/>
      </c>
      <c r="U931" s="32"/>
      <c r="V931" s="32"/>
      <c r="W931" s="32"/>
      <c r="X931" s="32"/>
    </row>
    <row r="932" spans="18:24" x14ac:dyDescent="0.25">
      <c r="R932" s="15" t="str">
        <f t="shared" si="28"/>
        <v/>
      </c>
      <c r="S932" s="15" t="str">
        <f>IF(M932="","",IF(AND(M932&lt;&gt;'Tabelas auxiliares'!$B$128,M932&lt;&gt;'Tabelas auxiliares'!$B$129,M932&lt;&gt;'Tabelas auxiliares'!$C$128,M932&lt;&gt;'Tabelas auxiliares'!$C$129,M932&lt;&gt;'Tabelas auxiliares'!$D$128,M932&lt;&gt;'Tabelas auxiliares'!$D$129),"FOLHA DE PESSOAL",IF(R932='Tabelas auxiliares'!$A$129,"CUSTEIO",IF(R932='Tabelas auxiliares'!$A$128,"INVESTIMENTO","ERRO - VERIFICAR"))))</f>
        <v/>
      </c>
      <c r="T932" s="26" t="str">
        <f t="shared" si="29"/>
        <v/>
      </c>
      <c r="U932" s="32"/>
      <c r="V932" s="32"/>
      <c r="W932" s="32"/>
      <c r="X932" s="32"/>
    </row>
    <row r="933" spans="18:24" x14ac:dyDescent="0.25">
      <c r="R933" s="15" t="str">
        <f t="shared" si="28"/>
        <v/>
      </c>
      <c r="S933" s="15" t="str">
        <f>IF(M933="","",IF(AND(M933&lt;&gt;'Tabelas auxiliares'!$B$128,M933&lt;&gt;'Tabelas auxiliares'!$B$129,M933&lt;&gt;'Tabelas auxiliares'!$C$128,M933&lt;&gt;'Tabelas auxiliares'!$C$129,M933&lt;&gt;'Tabelas auxiliares'!$D$128,M933&lt;&gt;'Tabelas auxiliares'!$D$129),"FOLHA DE PESSOAL",IF(R933='Tabelas auxiliares'!$A$129,"CUSTEIO",IF(R933='Tabelas auxiliares'!$A$128,"INVESTIMENTO","ERRO - VERIFICAR"))))</f>
        <v/>
      </c>
      <c r="T933" s="26" t="str">
        <f t="shared" si="29"/>
        <v/>
      </c>
      <c r="U933" s="32"/>
      <c r="V933" s="32"/>
      <c r="W933" s="32"/>
      <c r="X933" s="32"/>
    </row>
    <row r="934" spans="18:24" x14ac:dyDescent="0.25">
      <c r="R934" s="15" t="str">
        <f t="shared" si="28"/>
        <v/>
      </c>
      <c r="S934" s="15" t="str">
        <f>IF(M934="","",IF(AND(M934&lt;&gt;'Tabelas auxiliares'!$B$128,M934&lt;&gt;'Tabelas auxiliares'!$B$129,M934&lt;&gt;'Tabelas auxiliares'!$C$128,M934&lt;&gt;'Tabelas auxiliares'!$C$129,M934&lt;&gt;'Tabelas auxiliares'!$D$128,M934&lt;&gt;'Tabelas auxiliares'!$D$129),"FOLHA DE PESSOAL",IF(R934='Tabelas auxiliares'!$A$129,"CUSTEIO",IF(R934='Tabelas auxiliares'!$A$128,"INVESTIMENTO","ERRO - VERIFICAR"))))</f>
        <v/>
      </c>
      <c r="T934" s="26" t="str">
        <f t="shared" si="29"/>
        <v/>
      </c>
      <c r="U934" s="32"/>
      <c r="V934" s="32"/>
      <c r="W934" s="32"/>
      <c r="X934" s="32"/>
    </row>
    <row r="935" spans="18:24" x14ac:dyDescent="0.25">
      <c r="R935" s="15" t="str">
        <f t="shared" si="28"/>
        <v/>
      </c>
      <c r="S935" s="15" t="str">
        <f>IF(M935="","",IF(AND(M935&lt;&gt;'Tabelas auxiliares'!$B$128,M935&lt;&gt;'Tabelas auxiliares'!$B$129,M935&lt;&gt;'Tabelas auxiliares'!$C$128,M935&lt;&gt;'Tabelas auxiliares'!$C$129,M935&lt;&gt;'Tabelas auxiliares'!$D$128,M935&lt;&gt;'Tabelas auxiliares'!$D$129),"FOLHA DE PESSOAL",IF(R935='Tabelas auxiliares'!$A$129,"CUSTEIO",IF(R935='Tabelas auxiliares'!$A$128,"INVESTIMENTO","ERRO - VERIFICAR"))))</f>
        <v/>
      </c>
      <c r="T935" s="26" t="str">
        <f t="shared" si="29"/>
        <v/>
      </c>
      <c r="U935" s="32"/>
      <c r="V935" s="32"/>
      <c r="W935" s="32"/>
      <c r="X935" s="32"/>
    </row>
    <row r="936" spans="18:24" x14ac:dyDescent="0.25">
      <c r="R936" s="15" t="str">
        <f t="shared" si="28"/>
        <v/>
      </c>
      <c r="S936" s="15" t="str">
        <f>IF(M936="","",IF(AND(M936&lt;&gt;'Tabelas auxiliares'!$B$128,M936&lt;&gt;'Tabelas auxiliares'!$B$129,M936&lt;&gt;'Tabelas auxiliares'!$C$128,M936&lt;&gt;'Tabelas auxiliares'!$C$129,M936&lt;&gt;'Tabelas auxiliares'!$D$128,M936&lt;&gt;'Tabelas auxiliares'!$D$129),"FOLHA DE PESSOAL",IF(R936='Tabelas auxiliares'!$A$129,"CUSTEIO",IF(R936='Tabelas auxiliares'!$A$128,"INVESTIMENTO","ERRO - VERIFICAR"))))</f>
        <v/>
      </c>
      <c r="T936" s="26" t="str">
        <f t="shared" si="29"/>
        <v/>
      </c>
      <c r="U936" s="32"/>
      <c r="V936" s="32"/>
      <c r="W936" s="32"/>
      <c r="X936" s="32"/>
    </row>
    <row r="937" spans="18:24" x14ac:dyDescent="0.25">
      <c r="R937" s="15" t="str">
        <f t="shared" si="28"/>
        <v/>
      </c>
      <c r="S937" s="15" t="str">
        <f>IF(M937="","",IF(AND(M937&lt;&gt;'Tabelas auxiliares'!$B$128,M937&lt;&gt;'Tabelas auxiliares'!$B$129,M937&lt;&gt;'Tabelas auxiliares'!$C$128,M937&lt;&gt;'Tabelas auxiliares'!$C$129,M937&lt;&gt;'Tabelas auxiliares'!$D$128,M937&lt;&gt;'Tabelas auxiliares'!$D$129),"FOLHA DE PESSOAL",IF(R937='Tabelas auxiliares'!$A$129,"CUSTEIO",IF(R937='Tabelas auxiliares'!$A$128,"INVESTIMENTO","ERRO - VERIFICAR"))))</f>
        <v/>
      </c>
      <c r="T937" s="26" t="str">
        <f t="shared" si="29"/>
        <v/>
      </c>
      <c r="U937" s="32"/>
      <c r="V937" s="32"/>
      <c r="W937" s="32"/>
      <c r="X937" s="32"/>
    </row>
    <row r="938" spans="18:24" x14ac:dyDescent="0.25">
      <c r="R938" s="15" t="str">
        <f t="shared" si="28"/>
        <v/>
      </c>
      <c r="S938" s="15" t="str">
        <f>IF(M938="","",IF(AND(M938&lt;&gt;'Tabelas auxiliares'!$B$128,M938&lt;&gt;'Tabelas auxiliares'!$B$129,M938&lt;&gt;'Tabelas auxiliares'!$C$128,M938&lt;&gt;'Tabelas auxiliares'!$C$129,M938&lt;&gt;'Tabelas auxiliares'!$D$128,M938&lt;&gt;'Tabelas auxiliares'!$D$129),"FOLHA DE PESSOAL",IF(R938='Tabelas auxiliares'!$A$129,"CUSTEIO",IF(R938='Tabelas auxiliares'!$A$128,"INVESTIMENTO","ERRO - VERIFICAR"))))</f>
        <v/>
      </c>
      <c r="T938" s="26" t="str">
        <f t="shared" si="29"/>
        <v/>
      </c>
      <c r="U938" s="32"/>
      <c r="V938" s="32"/>
      <c r="W938" s="32"/>
      <c r="X938" s="32"/>
    </row>
    <row r="939" spans="18:24" x14ac:dyDescent="0.25">
      <c r="R939" s="15" t="str">
        <f t="shared" si="28"/>
        <v/>
      </c>
      <c r="S939" s="15" t="str">
        <f>IF(M939="","",IF(AND(M939&lt;&gt;'Tabelas auxiliares'!$B$128,M939&lt;&gt;'Tabelas auxiliares'!$B$129,M939&lt;&gt;'Tabelas auxiliares'!$C$128,M939&lt;&gt;'Tabelas auxiliares'!$C$129,M939&lt;&gt;'Tabelas auxiliares'!$D$128,M939&lt;&gt;'Tabelas auxiliares'!$D$129),"FOLHA DE PESSOAL",IF(R939='Tabelas auxiliares'!$A$129,"CUSTEIO",IF(R939='Tabelas auxiliares'!$A$128,"INVESTIMENTO","ERRO - VERIFICAR"))))</f>
        <v/>
      </c>
      <c r="T939" s="26" t="str">
        <f t="shared" si="29"/>
        <v/>
      </c>
      <c r="U939" s="32"/>
      <c r="V939" s="32"/>
      <c r="W939" s="32"/>
      <c r="X939" s="32"/>
    </row>
    <row r="940" spans="18:24" x14ac:dyDescent="0.25">
      <c r="R940" s="15" t="str">
        <f t="shared" si="28"/>
        <v/>
      </c>
      <c r="S940" s="15" t="str">
        <f>IF(M940="","",IF(AND(M940&lt;&gt;'Tabelas auxiliares'!$B$128,M940&lt;&gt;'Tabelas auxiliares'!$B$129,M940&lt;&gt;'Tabelas auxiliares'!$C$128,M940&lt;&gt;'Tabelas auxiliares'!$C$129,M940&lt;&gt;'Tabelas auxiliares'!$D$128,M940&lt;&gt;'Tabelas auxiliares'!$D$129),"FOLHA DE PESSOAL",IF(R940='Tabelas auxiliares'!$A$129,"CUSTEIO",IF(R940='Tabelas auxiliares'!$A$128,"INVESTIMENTO","ERRO - VERIFICAR"))))</f>
        <v/>
      </c>
      <c r="T940" s="26" t="str">
        <f t="shared" si="29"/>
        <v/>
      </c>
      <c r="U940" s="32"/>
      <c r="V940" s="32"/>
      <c r="W940" s="32"/>
      <c r="X940" s="32"/>
    </row>
    <row r="941" spans="18:24" x14ac:dyDescent="0.25">
      <c r="R941" s="15" t="str">
        <f t="shared" si="28"/>
        <v/>
      </c>
      <c r="S941" s="15" t="str">
        <f>IF(M941="","",IF(AND(M941&lt;&gt;'Tabelas auxiliares'!$B$128,M941&lt;&gt;'Tabelas auxiliares'!$B$129,M941&lt;&gt;'Tabelas auxiliares'!$C$128,M941&lt;&gt;'Tabelas auxiliares'!$C$129,M941&lt;&gt;'Tabelas auxiliares'!$D$128,M941&lt;&gt;'Tabelas auxiliares'!$D$129),"FOLHA DE PESSOAL",IF(R941='Tabelas auxiliares'!$A$129,"CUSTEIO",IF(R941='Tabelas auxiliares'!$A$128,"INVESTIMENTO","ERRO - VERIFICAR"))))</f>
        <v/>
      </c>
      <c r="T941" s="26" t="str">
        <f t="shared" si="29"/>
        <v/>
      </c>
      <c r="U941" s="32"/>
      <c r="V941" s="32"/>
      <c r="W941" s="32"/>
      <c r="X941" s="32"/>
    </row>
    <row r="942" spans="18:24" x14ac:dyDescent="0.25">
      <c r="R942" s="15" t="str">
        <f t="shared" si="28"/>
        <v/>
      </c>
      <c r="S942" s="15" t="str">
        <f>IF(M942="","",IF(AND(M942&lt;&gt;'Tabelas auxiliares'!$B$128,M942&lt;&gt;'Tabelas auxiliares'!$B$129,M942&lt;&gt;'Tabelas auxiliares'!$C$128,M942&lt;&gt;'Tabelas auxiliares'!$C$129,M942&lt;&gt;'Tabelas auxiliares'!$D$128,M942&lt;&gt;'Tabelas auxiliares'!$D$129),"FOLHA DE PESSOAL",IF(R942='Tabelas auxiliares'!$A$129,"CUSTEIO",IF(R942='Tabelas auxiliares'!$A$128,"INVESTIMENTO","ERRO - VERIFICAR"))))</f>
        <v/>
      </c>
      <c r="T942" s="26" t="str">
        <f t="shared" si="29"/>
        <v/>
      </c>
      <c r="U942" s="32"/>
      <c r="V942" s="32"/>
      <c r="W942" s="32"/>
      <c r="X942" s="32"/>
    </row>
    <row r="943" spans="18:24" x14ac:dyDescent="0.25">
      <c r="R943" s="15" t="str">
        <f t="shared" si="28"/>
        <v/>
      </c>
      <c r="S943" s="15" t="str">
        <f>IF(M943="","",IF(AND(M943&lt;&gt;'Tabelas auxiliares'!$B$128,M943&lt;&gt;'Tabelas auxiliares'!$B$129,M943&lt;&gt;'Tabelas auxiliares'!$C$128,M943&lt;&gt;'Tabelas auxiliares'!$C$129,M943&lt;&gt;'Tabelas auxiliares'!$D$128,M943&lt;&gt;'Tabelas auxiliares'!$D$129),"FOLHA DE PESSOAL",IF(R943='Tabelas auxiliares'!$A$129,"CUSTEIO",IF(R943='Tabelas auxiliares'!$A$128,"INVESTIMENTO","ERRO - VERIFICAR"))))</f>
        <v/>
      </c>
      <c r="T943" s="26" t="str">
        <f t="shared" si="29"/>
        <v/>
      </c>
      <c r="U943" s="32"/>
      <c r="V943" s="32"/>
      <c r="W943" s="32"/>
      <c r="X943" s="32"/>
    </row>
    <row r="944" spans="18:24" x14ac:dyDescent="0.25">
      <c r="R944" s="15" t="str">
        <f t="shared" si="28"/>
        <v/>
      </c>
      <c r="S944" s="15" t="str">
        <f>IF(M944="","",IF(AND(M944&lt;&gt;'Tabelas auxiliares'!$B$128,M944&lt;&gt;'Tabelas auxiliares'!$B$129,M944&lt;&gt;'Tabelas auxiliares'!$C$128,M944&lt;&gt;'Tabelas auxiliares'!$C$129,M944&lt;&gt;'Tabelas auxiliares'!$D$128,M944&lt;&gt;'Tabelas auxiliares'!$D$129),"FOLHA DE PESSOAL",IF(R944='Tabelas auxiliares'!$A$129,"CUSTEIO",IF(R944='Tabelas auxiliares'!$A$128,"INVESTIMENTO","ERRO - VERIFICAR"))))</f>
        <v/>
      </c>
      <c r="T944" s="26" t="str">
        <f t="shared" si="29"/>
        <v/>
      </c>
      <c r="U944" s="32"/>
      <c r="V944" s="32"/>
      <c r="W944" s="32"/>
      <c r="X944" s="32"/>
    </row>
    <row r="945" spans="18:24" x14ac:dyDescent="0.25">
      <c r="R945" s="15" t="str">
        <f t="shared" si="28"/>
        <v/>
      </c>
      <c r="S945" s="15" t="str">
        <f>IF(M945="","",IF(AND(M945&lt;&gt;'Tabelas auxiliares'!$B$128,M945&lt;&gt;'Tabelas auxiliares'!$B$129,M945&lt;&gt;'Tabelas auxiliares'!$C$128,M945&lt;&gt;'Tabelas auxiliares'!$C$129,M945&lt;&gt;'Tabelas auxiliares'!$D$128,M945&lt;&gt;'Tabelas auxiliares'!$D$129),"FOLHA DE PESSOAL",IF(R945='Tabelas auxiliares'!$A$129,"CUSTEIO",IF(R945='Tabelas auxiliares'!$A$128,"INVESTIMENTO","ERRO - VERIFICAR"))))</f>
        <v/>
      </c>
      <c r="T945" s="26" t="str">
        <f t="shared" si="29"/>
        <v/>
      </c>
      <c r="U945" s="32"/>
      <c r="V945" s="32"/>
      <c r="W945" s="32"/>
      <c r="X945" s="32"/>
    </row>
    <row r="946" spans="18:24" x14ac:dyDescent="0.25">
      <c r="R946" s="15" t="str">
        <f t="shared" si="28"/>
        <v/>
      </c>
      <c r="S946" s="15" t="str">
        <f>IF(M946="","",IF(AND(M946&lt;&gt;'Tabelas auxiliares'!$B$128,M946&lt;&gt;'Tabelas auxiliares'!$B$129,M946&lt;&gt;'Tabelas auxiliares'!$C$128,M946&lt;&gt;'Tabelas auxiliares'!$C$129,M946&lt;&gt;'Tabelas auxiliares'!$D$128,M946&lt;&gt;'Tabelas auxiliares'!$D$129),"FOLHA DE PESSOAL",IF(R946='Tabelas auxiliares'!$A$129,"CUSTEIO",IF(R946='Tabelas auxiliares'!$A$128,"INVESTIMENTO","ERRO - VERIFICAR"))))</f>
        <v/>
      </c>
      <c r="T946" s="26" t="str">
        <f t="shared" si="29"/>
        <v/>
      </c>
      <c r="U946" s="32"/>
      <c r="V946" s="32"/>
      <c r="W946" s="32"/>
      <c r="X946" s="32"/>
    </row>
    <row r="947" spans="18:24" x14ac:dyDescent="0.25">
      <c r="R947" s="15" t="str">
        <f t="shared" si="28"/>
        <v/>
      </c>
      <c r="S947" s="15" t="str">
        <f>IF(M947="","",IF(AND(M947&lt;&gt;'Tabelas auxiliares'!$B$128,M947&lt;&gt;'Tabelas auxiliares'!$B$129,M947&lt;&gt;'Tabelas auxiliares'!$C$128,M947&lt;&gt;'Tabelas auxiliares'!$C$129,M947&lt;&gt;'Tabelas auxiliares'!$D$128,M947&lt;&gt;'Tabelas auxiliares'!$D$129),"FOLHA DE PESSOAL",IF(R947='Tabelas auxiliares'!$A$129,"CUSTEIO",IF(R947='Tabelas auxiliares'!$A$128,"INVESTIMENTO","ERRO - VERIFICAR"))))</f>
        <v/>
      </c>
      <c r="T947" s="26" t="str">
        <f t="shared" si="29"/>
        <v/>
      </c>
      <c r="U947" s="32"/>
      <c r="V947" s="32"/>
      <c r="W947" s="32"/>
      <c r="X947" s="32"/>
    </row>
    <row r="948" spans="18:24" x14ac:dyDescent="0.25">
      <c r="R948" s="15" t="str">
        <f t="shared" si="28"/>
        <v/>
      </c>
      <c r="S948" s="15" t="str">
        <f>IF(M948="","",IF(AND(M948&lt;&gt;'Tabelas auxiliares'!$B$128,M948&lt;&gt;'Tabelas auxiliares'!$B$129,M948&lt;&gt;'Tabelas auxiliares'!$C$128,M948&lt;&gt;'Tabelas auxiliares'!$C$129,M948&lt;&gt;'Tabelas auxiliares'!$D$128,M948&lt;&gt;'Tabelas auxiliares'!$D$129),"FOLHA DE PESSOAL",IF(R948='Tabelas auxiliares'!$A$129,"CUSTEIO",IF(R948='Tabelas auxiliares'!$A$128,"INVESTIMENTO","ERRO - VERIFICAR"))))</f>
        <v/>
      </c>
      <c r="T948" s="26" t="str">
        <f t="shared" si="29"/>
        <v/>
      </c>
      <c r="U948" s="32"/>
      <c r="V948" s="32"/>
      <c r="W948" s="32"/>
      <c r="X948" s="32"/>
    </row>
    <row r="949" spans="18:24" x14ac:dyDescent="0.25">
      <c r="R949" s="15" t="str">
        <f t="shared" si="28"/>
        <v/>
      </c>
      <c r="S949" s="15" t="str">
        <f>IF(M949="","",IF(AND(M949&lt;&gt;'Tabelas auxiliares'!$B$128,M949&lt;&gt;'Tabelas auxiliares'!$B$129,M949&lt;&gt;'Tabelas auxiliares'!$C$128,M949&lt;&gt;'Tabelas auxiliares'!$C$129,M949&lt;&gt;'Tabelas auxiliares'!$D$128,M949&lt;&gt;'Tabelas auxiliares'!$D$129),"FOLHA DE PESSOAL",IF(R949='Tabelas auxiliares'!$A$129,"CUSTEIO",IF(R949='Tabelas auxiliares'!$A$128,"INVESTIMENTO","ERRO - VERIFICAR"))))</f>
        <v/>
      </c>
      <c r="T949" s="26" t="str">
        <f t="shared" si="29"/>
        <v/>
      </c>
      <c r="U949" s="32"/>
      <c r="V949" s="32"/>
      <c r="W949" s="32"/>
      <c r="X949" s="32"/>
    </row>
    <row r="950" spans="18:24" x14ac:dyDescent="0.25">
      <c r="R950" s="15" t="str">
        <f t="shared" si="28"/>
        <v/>
      </c>
      <c r="S950" s="15" t="str">
        <f>IF(M950="","",IF(AND(M950&lt;&gt;'Tabelas auxiliares'!$B$128,M950&lt;&gt;'Tabelas auxiliares'!$B$129,M950&lt;&gt;'Tabelas auxiliares'!$C$128,M950&lt;&gt;'Tabelas auxiliares'!$C$129,M950&lt;&gt;'Tabelas auxiliares'!$D$128,M950&lt;&gt;'Tabelas auxiliares'!$D$129),"FOLHA DE PESSOAL",IF(R950='Tabelas auxiliares'!$A$129,"CUSTEIO",IF(R950='Tabelas auxiliares'!$A$128,"INVESTIMENTO","ERRO - VERIFICAR"))))</f>
        <v/>
      </c>
      <c r="T950" s="26" t="str">
        <f t="shared" si="29"/>
        <v/>
      </c>
      <c r="U950" s="32"/>
      <c r="V950" s="32"/>
      <c r="W950" s="32"/>
      <c r="X950" s="32"/>
    </row>
    <row r="951" spans="18:24" x14ac:dyDescent="0.25">
      <c r="R951" s="15" t="str">
        <f t="shared" si="28"/>
        <v/>
      </c>
      <c r="S951" s="15" t="str">
        <f>IF(M951="","",IF(AND(M951&lt;&gt;'Tabelas auxiliares'!$B$128,M951&lt;&gt;'Tabelas auxiliares'!$B$129,M951&lt;&gt;'Tabelas auxiliares'!$C$128,M951&lt;&gt;'Tabelas auxiliares'!$C$129,M951&lt;&gt;'Tabelas auxiliares'!$D$128,M951&lt;&gt;'Tabelas auxiliares'!$D$129),"FOLHA DE PESSOAL",IF(R951='Tabelas auxiliares'!$A$129,"CUSTEIO",IF(R951='Tabelas auxiliares'!$A$128,"INVESTIMENTO","ERRO - VERIFICAR"))))</f>
        <v/>
      </c>
      <c r="T951" s="26" t="str">
        <f t="shared" si="29"/>
        <v/>
      </c>
      <c r="U951" s="32"/>
      <c r="V951" s="32"/>
      <c r="W951" s="32"/>
      <c r="X951" s="32"/>
    </row>
    <row r="952" spans="18:24" x14ac:dyDescent="0.25">
      <c r="R952" s="15" t="str">
        <f t="shared" si="28"/>
        <v/>
      </c>
      <c r="S952" s="15" t="str">
        <f>IF(M952="","",IF(AND(M952&lt;&gt;'Tabelas auxiliares'!$B$128,M952&lt;&gt;'Tabelas auxiliares'!$B$129,M952&lt;&gt;'Tabelas auxiliares'!$C$128,M952&lt;&gt;'Tabelas auxiliares'!$C$129,M952&lt;&gt;'Tabelas auxiliares'!$D$128,M952&lt;&gt;'Tabelas auxiliares'!$D$129),"FOLHA DE PESSOAL",IF(R952='Tabelas auxiliares'!$A$129,"CUSTEIO",IF(R952='Tabelas auxiliares'!$A$128,"INVESTIMENTO","ERRO - VERIFICAR"))))</f>
        <v/>
      </c>
      <c r="T952" s="26" t="str">
        <f t="shared" si="29"/>
        <v/>
      </c>
      <c r="U952" s="32"/>
      <c r="V952" s="32"/>
      <c r="W952" s="32"/>
      <c r="X952" s="32"/>
    </row>
    <row r="953" spans="18:24" x14ac:dyDescent="0.25">
      <c r="R953" s="15" t="str">
        <f t="shared" si="28"/>
        <v/>
      </c>
      <c r="S953" s="15" t="str">
        <f>IF(M953="","",IF(AND(M953&lt;&gt;'Tabelas auxiliares'!$B$128,M953&lt;&gt;'Tabelas auxiliares'!$B$129,M953&lt;&gt;'Tabelas auxiliares'!$C$128,M953&lt;&gt;'Tabelas auxiliares'!$C$129,M953&lt;&gt;'Tabelas auxiliares'!$D$128,M953&lt;&gt;'Tabelas auxiliares'!$D$129),"FOLHA DE PESSOAL",IF(R953='Tabelas auxiliares'!$A$129,"CUSTEIO",IF(R953='Tabelas auxiliares'!$A$128,"INVESTIMENTO","ERRO - VERIFICAR"))))</f>
        <v/>
      </c>
      <c r="T953" s="26" t="str">
        <f t="shared" si="29"/>
        <v/>
      </c>
      <c r="U953" s="32"/>
      <c r="V953" s="32"/>
      <c r="W953" s="32"/>
      <c r="X953" s="32"/>
    </row>
    <row r="954" spans="18:24" x14ac:dyDescent="0.25">
      <c r="R954" s="15" t="str">
        <f t="shared" si="28"/>
        <v/>
      </c>
      <c r="S954" s="15" t="str">
        <f>IF(M954="","",IF(AND(M954&lt;&gt;'Tabelas auxiliares'!$B$128,M954&lt;&gt;'Tabelas auxiliares'!$B$129,M954&lt;&gt;'Tabelas auxiliares'!$C$128,M954&lt;&gt;'Tabelas auxiliares'!$C$129,M954&lt;&gt;'Tabelas auxiliares'!$D$128,M954&lt;&gt;'Tabelas auxiliares'!$D$129),"FOLHA DE PESSOAL",IF(R954='Tabelas auxiliares'!$A$129,"CUSTEIO",IF(R954='Tabelas auxiliares'!$A$128,"INVESTIMENTO","ERRO - VERIFICAR"))))</f>
        <v/>
      </c>
      <c r="T954" s="26" t="str">
        <f t="shared" si="29"/>
        <v/>
      </c>
      <c r="U954" s="32"/>
      <c r="V954" s="32"/>
      <c r="W954" s="32"/>
      <c r="X954" s="32"/>
    </row>
    <row r="955" spans="18:24" x14ac:dyDescent="0.25">
      <c r="R955" s="15" t="str">
        <f t="shared" si="28"/>
        <v/>
      </c>
      <c r="S955" s="15" t="str">
        <f>IF(M955="","",IF(AND(M955&lt;&gt;'Tabelas auxiliares'!$B$128,M955&lt;&gt;'Tabelas auxiliares'!$B$129,M955&lt;&gt;'Tabelas auxiliares'!$C$128,M955&lt;&gt;'Tabelas auxiliares'!$C$129,M955&lt;&gt;'Tabelas auxiliares'!$D$128,M955&lt;&gt;'Tabelas auxiliares'!$D$129),"FOLHA DE PESSOAL",IF(R955='Tabelas auxiliares'!$A$129,"CUSTEIO",IF(R955='Tabelas auxiliares'!$A$128,"INVESTIMENTO","ERRO - VERIFICAR"))))</f>
        <v/>
      </c>
      <c r="T955" s="26" t="str">
        <f t="shared" si="29"/>
        <v/>
      </c>
      <c r="U955" s="32"/>
      <c r="V955" s="32"/>
      <c r="W955" s="32"/>
      <c r="X955" s="32"/>
    </row>
    <row r="956" spans="18:24" x14ac:dyDescent="0.25">
      <c r="R956" s="15" t="str">
        <f t="shared" si="28"/>
        <v/>
      </c>
      <c r="S956" s="15" t="str">
        <f>IF(M956="","",IF(AND(M956&lt;&gt;'Tabelas auxiliares'!$B$128,M956&lt;&gt;'Tabelas auxiliares'!$B$129,M956&lt;&gt;'Tabelas auxiliares'!$C$128,M956&lt;&gt;'Tabelas auxiliares'!$C$129,M956&lt;&gt;'Tabelas auxiliares'!$D$128,M956&lt;&gt;'Tabelas auxiliares'!$D$129),"FOLHA DE PESSOAL",IF(R956='Tabelas auxiliares'!$A$129,"CUSTEIO",IF(R956='Tabelas auxiliares'!$A$128,"INVESTIMENTO","ERRO - VERIFICAR"))))</f>
        <v/>
      </c>
      <c r="T956" s="26" t="str">
        <f t="shared" si="29"/>
        <v/>
      </c>
      <c r="U956" s="32"/>
      <c r="V956" s="32"/>
      <c r="W956" s="32"/>
      <c r="X956" s="32"/>
    </row>
    <row r="957" spans="18:24" x14ac:dyDescent="0.25">
      <c r="R957" s="15" t="str">
        <f t="shared" si="28"/>
        <v/>
      </c>
      <c r="S957" s="15" t="str">
        <f>IF(M957="","",IF(AND(M957&lt;&gt;'Tabelas auxiliares'!$B$128,M957&lt;&gt;'Tabelas auxiliares'!$B$129,M957&lt;&gt;'Tabelas auxiliares'!$C$128,M957&lt;&gt;'Tabelas auxiliares'!$C$129,M957&lt;&gt;'Tabelas auxiliares'!$D$128,M957&lt;&gt;'Tabelas auxiliares'!$D$129),"FOLHA DE PESSOAL",IF(R957='Tabelas auxiliares'!$A$129,"CUSTEIO",IF(R957='Tabelas auxiliares'!$A$128,"INVESTIMENTO","ERRO - VERIFICAR"))))</f>
        <v/>
      </c>
      <c r="T957" s="26" t="str">
        <f t="shared" si="29"/>
        <v/>
      </c>
      <c r="U957" s="32"/>
      <c r="V957" s="32"/>
      <c r="W957" s="32"/>
      <c r="X957" s="32"/>
    </row>
    <row r="958" spans="18:24" x14ac:dyDescent="0.25">
      <c r="R958" s="15" t="str">
        <f t="shared" si="28"/>
        <v/>
      </c>
      <c r="S958" s="15" t="str">
        <f>IF(M958="","",IF(AND(M958&lt;&gt;'Tabelas auxiliares'!$B$128,M958&lt;&gt;'Tabelas auxiliares'!$B$129,M958&lt;&gt;'Tabelas auxiliares'!$C$128,M958&lt;&gt;'Tabelas auxiliares'!$C$129,M958&lt;&gt;'Tabelas auxiliares'!$D$128,M958&lt;&gt;'Tabelas auxiliares'!$D$129),"FOLHA DE PESSOAL",IF(R958='Tabelas auxiliares'!$A$129,"CUSTEIO",IF(R958='Tabelas auxiliares'!$A$128,"INVESTIMENTO","ERRO - VERIFICAR"))))</f>
        <v/>
      </c>
      <c r="T958" s="26" t="str">
        <f t="shared" si="29"/>
        <v/>
      </c>
      <c r="U958" s="32"/>
      <c r="V958" s="32"/>
      <c r="W958" s="32"/>
      <c r="X958" s="32"/>
    </row>
    <row r="959" spans="18:24" x14ac:dyDescent="0.25">
      <c r="R959" s="15" t="str">
        <f t="shared" si="28"/>
        <v/>
      </c>
      <c r="S959" s="15" t="str">
        <f>IF(M959="","",IF(AND(M959&lt;&gt;'Tabelas auxiliares'!$B$128,M959&lt;&gt;'Tabelas auxiliares'!$B$129,M959&lt;&gt;'Tabelas auxiliares'!$C$128,M959&lt;&gt;'Tabelas auxiliares'!$C$129,M959&lt;&gt;'Tabelas auxiliares'!$D$128,M959&lt;&gt;'Tabelas auxiliares'!$D$129),"FOLHA DE PESSOAL",IF(R959='Tabelas auxiliares'!$A$129,"CUSTEIO",IF(R959='Tabelas auxiliares'!$A$128,"INVESTIMENTO","ERRO - VERIFICAR"))))</f>
        <v/>
      </c>
      <c r="T959" s="26" t="str">
        <f t="shared" si="29"/>
        <v/>
      </c>
      <c r="U959" s="32"/>
      <c r="V959" s="32"/>
      <c r="W959" s="32"/>
      <c r="X959" s="32"/>
    </row>
    <row r="960" spans="18:24" x14ac:dyDescent="0.25">
      <c r="R960" s="15" t="str">
        <f t="shared" si="28"/>
        <v/>
      </c>
      <c r="S960" s="15" t="str">
        <f>IF(M960="","",IF(AND(M960&lt;&gt;'Tabelas auxiliares'!$B$128,M960&lt;&gt;'Tabelas auxiliares'!$B$129,M960&lt;&gt;'Tabelas auxiliares'!$C$128,M960&lt;&gt;'Tabelas auxiliares'!$C$129,M960&lt;&gt;'Tabelas auxiliares'!$D$128,M960&lt;&gt;'Tabelas auxiliares'!$D$129),"FOLHA DE PESSOAL",IF(R960='Tabelas auxiliares'!$A$129,"CUSTEIO",IF(R960='Tabelas auxiliares'!$A$128,"INVESTIMENTO","ERRO - VERIFICAR"))))</f>
        <v/>
      </c>
      <c r="T960" s="26" t="str">
        <f t="shared" si="29"/>
        <v/>
      </c>
      <c r="U960" s="32"/>
      <c r="V960" s="32"/>
      <c r="W960" s="32"/>
      <c r="X960" s="32"/>
    </row>
    <row r="961" spans="18:24" x14ac:dyDescent="0.25">
      <c r="R961" s="15" t="str">
        <f t="shared" si="28"/>
        <v/>
      </c>
      <c r="S961" s="15" t="str">
        <f>IF(M961="","",IF(AND(M961&lt;&gt;'Tabelas auxiliares'!$B$128,M961&lt;&gt;'Tabelas auxiliares'!$B$129,M961&lt;&gt;'Tabelas auxiliares'!$C$128,M961&lt;&gt;'Tabelas auxiliares'!$C$129,M961&lt;&gt;'Tabelas auxiliares'!$D$128,M961&lt;&gt;'Tabelas auxiliares'!$D$129),"FOLHA DE PESSOAL",IF(R961='Tabelas auxiliares'!$A$129,"CUSTEIO",IF(R961='Tabelas auxiliares'!$A$128,"INVESTIMENTO","ERRO - VERIFICAR"))))</f>
        <v/>
      </c>
      <c r="T961" s="26" t="str">
        <f t="shared" si="29"/>
        <v/>
      </c>
      <c r="U961" s="32"/>
      <c r="V961" s="32"/>
      <c r="W961" s="32"/>
      <c r="X961" s="32"/>
    </row>
    <row r="962" spans="18:24" x14ac:dyDescent="0.25">
      <c r="R962" s="15" t="str">
        <f t="shared" si="28"/>
        <v/>
      </c>
      <c r="S962" s="15" t="str">
        <f>IF(M962="","",IF(AND(M962&lt;&gt;'Tabelas auxiliares'!$B$128,M962&lt;&gt;'Tabelas auxiliares'!$B$129,M962&lt;&gt;'Tabelas auxiliares'!$C$128,M962&lt;&gt;'Tabelas auxiliares'!$C$129,M962&lt;&gt;'Tabelas auxiliares'!$D$128,M962&lt;&gt;'Tabelas auxiliares'!$D$129),"FOLHA DE PESSOAL",IF(R962='Tabelas auxiliares'!$A$129,"CUSTEIO",IF(R962='Tabelas auxiliares'!$A$128,"INVESTIMENTO","ERRO - VERIFICAR"))))</f>
        <v/>
      </c>
      <c r="T962" s="26" t="str">
        <f t="shared" si="29"/>
        <v/>
      </c>
      <c r="U962" s="32"/>
      <c r="V962" s="32"/>
      <c r="W962" s="32"/>
      <c r="X962" s="32"/>
    </row>
    <row r="963" spans="18:24" x14ac:dyDescent="0.25">
      <c r="R963" s="15" t="str">
        <f t="shared" si="28"/>
        <v/>
      </c>
      <c r="S963" s="15" t="str">
        <f>IF(M963="","",IF(AND(M963&lt;&gt;'Tabelas auxiliares'!$B$128,M963&lt;&gt;'Tabelas auxiliares'!$B$129,M963&lt;&gt;'Tabelas auxiliares'!$C$128,M963&lt;&gt;'Tabelas auxiliares'!$C$129,M963&lt;&gt;'Tabelas auxiliares'!$D$128,M963&lt;&gt;'Tabelas auxiliares'!$D$129),"FOLHA DE PESSOAL",IF(R963='Tabelas auxiliares'!$A$129,"CUSTEIO",IF(R963='Tabelas auxiliares'!$A$128,"INVESTIMENTO","ERRO - VERIFICAR"))))</f>
        <v/>
      </c>
      <c r="T963" s="26" t="str">
        <f t="shared" si="29"/>
        <v/>
      </c>
      <c r="U963" s="32"/>
      <c r="V963" s="32"/>
      <c r="W963" s="32"/>
      <c r="X963" s="32"/>
    </row>
    <row r="964" spans="18:24" x14ac:dyDescent="0.25">
      <c r="R964" s="15" t="str">
        <f t="shared" ref="R964:R1000" si="30">LEFT(O964,1)</f>
        <v/>
      </c>
      <c r="S964" s="15" t="str">
        <f>IF(M964="","",IF(AND(M964&lt;&gt;'Tabelas auxiliares'!$B$128,M964&lt;&gt;'Tabelas auxiliares'!$B$129,M964&lt;&gt;'Tabelas auxiliares'!$C$128,M964&lt;&gt;'Tabelas auxiliares'!$C$129,M964&lt;&gt;'Tabelas auxiliares'!$D$128,M964&lt;&gt;'Tabelas auxiliares'!$D$129),"FOLHA DE PESSOAL",IF(R964='Tabelas auxiliares'!$A$129,"CUSTEIO",IF(R964='Tabelas auxiliares'!$A$128,"INVESTIMENTO","ERRO - VERIFICAR"))))</f>
        <v/>
      </c>
      <c r="T964" s="26" t="str">
        <f t="shared" ref="T964:T1000" si="31">IF(SUM(U964:X964)=0,"",SUM(U964:X964))</f>
        <v/>
      </c>
      <c r="U964" s="32"/>
      <c r="V964" s="32"/>
      <c r="W964" s="32"/>
      <c r="X964" s="32"/>
    </row>
    <row r="965" spans="18:24" x14ac:dyDescent="0.25">
      <c r="R965" s="15" t="str">
        <f t="shared" si="30"/>
        <v/>
      </c>
      <c r="S965" s="15" t="str">
        <f>IF(M965="","",IF(AND(M965&lt;&gt;'Tabelas auxiliares'!$B$128,M965&lt;&gt;'Tabelas auxiliares'!$B$129,M965&lt;&gt;'Tabelas auxiliares'!$C$128,M965&lt;&gt;'Tabelas auxiliares'!$C$129,M965&lt;&gt;'Tabelas auxiliares'!$D$128,M965&lt;&gt;'Tabelas auxiliares'!$D$129),"FOLHA DE PESSOAL",IF(R965='Tabelas auxiliares'!$A$129,"CUSTEIO",IF(R965='Tabelas auxiliares'!$A$128,"INVESTIMENTO","ERRO - VERIFICAR"))))</f>
        <v/>
      </c>
      <c r="T965" s="26" t="str">
        <f t="shared" si="31"/>
        <v/>
      </c>
      <c r="U965" s="32"/>
      <c r="V965" s="32"/>
      <c r="W965" s="32"/>
      <c r="X965" s="32"/>
    </row>
    <row r="966" spans="18:24" x14ac:dyDescent="0.25">
      <c r="R966" s="15" t="str">
        <f t="shared" si="30"/>
        <v/>
      </c>
      <c r="S966" s="15" t="str">
        <f>IF(M966="","",IF(AND(M966&lt;&gt;'Tabelas auxiliares'!$B$128,M966&lt;&gt;'Tabelas auxiliares'!$B$129,M966&lt;&gt;'Tabelas auxiliares'!$C$128,M966&lt;&gt;'Tabelas auxiliares'!$C$129,M966&lt;&gt;'Tabelas auxiliares'!$D$128,M966&lt;&gt;'Tabelas auxiliares'!$D$129),"FOLHA DE PESSOAL",IF(R966='Tabelas auxiliares'!$A$129,"CUSTEIO",IF(R966='Tabelas auxiliares'!$A$128,"INVESTIMENTO","ERRO - VERIFICAR"))))</f>
        <v/>
      </c>
      <c r="T966" s="26" t="str">
        <f t="shared" si="31"/>
        <v/>
      </c>
      <c r="U966" s="32"/>
      <c r="V966" s="32"/>
      <c r="W966" s="32"/>
      <c r="X966" s="32"/>
    </row>
    <row r="967" spans="18:24" x14ac:dyDescent="0.25">
      <c r="R967" s="15" t="str">
        <f t="shared" si="30"/>
        <v/>
      </c>
      <c r="S967" s="15" t="str">
        <f>IF(M967="","",IF(AND(M967&lt;&gt;'Tabelas auxiliares'!$B$128,M967&lt;&gt;'Tabelas auxiliares'!$B$129,M967&lt;&gt;'Tabelas auxiliares'!$C$128,M967&lt;&gt;'Tabelas auxiliares'!$C$129,M967&lt;&gt;'Tabelas auxiliares'!$D$128,M967&lt;&gt;'Tabelas auxiliares'!$D$129),"FOLHA DE PESSOAL",IF(R967='Tabelas auxiliares'!$A$129,"CUSTEIO",IF(R967='Tabelas auxiliares'!$A$128,"INVESTIMENTO","ERRO - VERIFICAR"))))</f>
        <v/>
      </c>
      <c r="T967" s="26" t="str">
        <f t="shared" si="31"/>
        <v/>
      </c>
      <c r="U967" s="32"/>
      <c r="V967" s="32"/>
      <c r="W967" s="32"/>
      <c r="X967" s="32"/>
    </row>
    <row r="968" spans="18:24" x14ac:dyDescent="0.25">
      <c r="R968" s="15" t="str">
        <f t="shared" si="30"/>
        <v/>
      </c>
      <c r="S968" s="15" t="str">
        <f>IF(M968="","",IF(AND(M968&lt;&gt;'Tabelas auxiliares'!$B$128,M968&lt;&gt;'Tabelas auxiliares'!$B$129,M968&lt;&gt;'Tabelas auxiliares'!$C$128,M968&lt;&gt;'Tabelas auxiliares'!$C$129,M968&lt;&gt;'Tabelas auxiliares'!$D$128,M968&lt;&gt;'Tabelas auxiliares'!$D$129),"FOLHA DE PESSOAL",IF(R968='Tabelas auxiliares'!$A$129,"CUSTEIO",IF(R968='Tabelas auxiliares'!$A$128,"INVESTIMENTO","ERRO - VERIFICAR"))))</f>
        <v/>
      </c>
      <c r="T968" s="26" t="str">
        <f t="shared" si="31"/>
        <v/>
      </c>
      <c r="U968" s="32"/>
      <c r="V968" s="32"/>
      <c r="W968" s="32"/>
      <c r="X968" s="32"/>
    </row>
    <row r="969" spans="18:24" x14ac:dyDescent="0.25">
      <c r="R969" s="15" t="str">
        <f t="shared" si="30"/>
        <v/>
      </c>
      <c r="S969" s="15" t="str">
        <f>IF(M969="","",IF(AND(M969&lt;&gt;'Tabelas auxiliares'!$B$128,M969&lt;&gt;'Tabelas auxiliares'!$B$129,M969&lt;&gt;'Tabelas auxiliares'!$C$128,M969&lt;&gt;'Tabelas auxiliares'!$C$129,M969&lt;&gt;'Tabelas auxiliares'!$D$128,M969&lt;&gt;'Tabelas auxiliares'!$D$129),"FOLHA DE PESSOAL",IF(R969='Tabelas auxiliares'!$A$129,"CUSTEIO",IF(R969='Tabelas auxiliares'!$A$128,"INVESTIMENTO","ERRO - VERIFICAR"))))</f>
        <v/>
      </c>
      <c r="T969" s="26" t="str">
        <f t="shared" si="31"/>
        <v/>
      </c>
      <c r="U969" s="32"/>
      <c r="V969" s="32"/>
      <c r="W969" s="32"/>
      <c r="X969" s="32"/>
    </row>
    <row r="970" spans="18:24" x14ac:dyDescent="0.25">
      <c r="R970" s="15" t="str">
        <f t="shared" si="30"/>
        <v/>
      </c>
      <c r="S970" s="15" t="str">
        <f>IF(M970="","",IF(AND(M970&lt;&gt;'Tabelas auxiliares'!$B$128,M970&lt;&gt;'Tabelas auxiliares'!$B$129,M970&lt;&gt;'Tabelas auxiliares'!$C$128,M970&lt;&gt;'Tabelas auxiliares'!$C$129,M970&lt;&gt;'Tabelas auxiliares'!$D$128,M970&lt;&gt;'Tabelas auxiliares'!$D$129),"FOLHA DE PESSOAL",IF(R970='Tabelas auxiliares'!$A$129,"CUSTEIO",IF(R970='Tabelas auxiliares'!$A$128,"INVESTIMENTO","ERRO - VERIFICAR"))))</f>
        <v/>
      </c>
      <c r="T970" s="26" t="str">
        <f t="shared" si="31"/>
        <v/>
      </c>
      <c r="U970" s="32"/>
      <c r="V970" s="32"/>
      <c r="W970" s="32"/>
      <c r="X970" s="32"/>
    </row>
    <row r="971" spans="18:24" x14ac:dyDescent="0.25">
      <c r="R971" s="15" t="str">
        <f t="shared" si="30"/>
        <v/>
      </c>
      <c r="S971" s="15" t="str">
        <f>IF(M971="","",IF(AND(M971&lt;&gt;'Tabelas auxiliares'!$B$128,M971&lt;&gt;'Tabelas auxiliares'!$B$129,M971&lt;&gt;'Tabelas auxiliares'!$C$128,M971&lt;&gt;'Tabelas auxiliares'!$C$129,M971&lt;&gt;'Tabelas auxiliares'!$D$128,M971&lt;&gt;'Tabelas auxiliares'!$D$129),"FOLHA DE PESSOAL",IF(R971='Tabelas auxiliares'!$A$129,"CUSTEIO",IF(R971='Tabelas auxiliares'!$A$128,"INVESTIMENTO","ERRO - VERIFICAR"))))</f>
        <v/>
      </c>
      <c r="T971" s="26" t="str">
        <f t="shared" si="31"/>
        <v/>
      </c>
      <c r="U971" s="32"/>
      <c r="V971" s="32"/>
      <c r="W971" s="32"/>
      <c r="X971" s="32"/>
    </row>
    <row r="972" spans="18:24" x14ac:dyDescent="0.25">
      <c r="R972" s="15" t="str">
        <f t="shared" si="30"/>
        <v/>
      </c>
      <c r="S972" s="15" t="str">
        <f>IF(M972="","",IF(AND(M972&lt;&gt;'Tabelas auxiliares'!$B$128,M972&lt;&gt;'Tabelas auxiliares'!$B$129,M972&lt;&gt;'Tabelas auxiliares'!$C$128,M972&lt;&gt;'Tabelas auxiliares'!$C$129,M972&lt;&gt;'Tabelas auxiliares'!$D$128,M972&lt;&gt;'Tabelas auxiliares'!$D$129),"FOLHA DE PESSOAL",IF(R972='Tabelas auxiliares'!$A$129,"CUSTEIO",IF(R972='Tabelas auxiliares'!$A$128,"INVESTIMENTO","ERRO - VERIFICAR"))))</f>
        <v/>
      </c>
      <c r="T972" s="26" t="str">
        <f t="shared" si="31"/>
        <v/>
      </c>
      <c r="U972" s="32"/>
      <c r="V972" s="32"/>
      <c r="W972" s="32"/>
      <c r="X972" s="32"/>
    </row>
    <row r="973" spans="18:24" x14ac:dyDescent="0.25">
      <c r="R973" s="15" t="str">
        <f t="shared" si="30"/>
        <v/>
      </c>
      <c r="S973" s="15" t="str">
        <f>IF(M973="","",IF(AND(M973&lt;&gt;'Tabelas auxiliares'!$B$128,M973&lt;&gt;'Tabelas auxiliares'!$B$129,M973&lt;&gt;'Tabelas auxiliares'!$C$128,M973&lt;&gt;'Tabelas auxiliares'!$C$129,M973&lt;&gt;'Tabelas auxiliares'!$D$128,M973&lt;&gt;'Tabelas auxiliares'!$D$129),"FOLHA DE PESSOAL",IF(R973='Tabelas auxiliares'!$A$129,"CUSTEIO",IF(R973='Tabelas auxiliares'!$A$128,"INVESTIMENTO","ERRO - VERIFICAR"))))</f>
        <v/>
      </c>
      <c r="T973" s="26" t="str">
        <f t="shared" si="31"/>
        <v/>
      </c>
      <c r="U973" s="32"/>
      <c r="V973" s="32"/>
      <c r="W973" s="32"/>
      <c r="X973" s="32"/>
    </row>
    <row r="974" spans="18:24" x14ac:dyDescent="0.25">
      <c r="R974" s="15" t="str">
        <f t="shared" si="30"/>
        <v/>
      </c>
      <c r="S974" s="15" t="str">
        <f>IF(M974="","",IF(AND(M974&lt;&gt;'Tabelas auxiliares'!$B$128,M974&lt;&gt;'Tabelas auxiliares'!$B$129,M974&lt;&gt;'Tabelas auxiliares'!$C$128,M974&lt;&gt;'Tabelas auxiliares'!$C$129,M974&lt;&gt;'Tabelas auxiliares'!$D$128,M974&lt;&gt;'Tabelas auxiliares'!$D$129),"FOLHA DE PESSOAL",IF(R974='Tabelas auxiliares'!$A$129,"CUSTEIO",IF(R974='Tabelas auxiliares'!$A$128,"INVESTIMENTO","ERRO - VERIFICAR"))))</f>
        <v/>
      </c>
      <c r="T974" s="26" t="str">
        <f t="shared" si="31"/>
        <v/>
      </c>
      <c r="U974" s="32"/>
      <c r="V974" s="32"/>
      <c r="W974" s="32"/>
      <c r="X974" s="32"/>
    </row>
    <row r="975" spans="18:24" x14ac:dyDescent="0.25">
      <c r="R975" s="15" t="str">
        <f t="shared" si="30"/>
        <v/>
      </c>
      <c r="S975" s="15" t="str">
        <f>IF(M975="","",IF(AND(M975&lt;&gt;'Tabelas auxiliares'!$B$128,M975&lt;&gt;'Tabelas auxiliares'!$B$129,M975&lt;&gt;'Tabelas auxiliares'!$C$128,M975&lt;&gt;'Tabelas auxiliares'!$C$129,M975&lt;&gt;'Tabelas auxiliares'!$D$128,M975&lt;&gt;'Tabelas auxiliares'!$D$129),"FOLHA DE PESSOAL",IF(R975='Tabelas auxiliares'!$A$129,"CUSTEIO",IF(R975='Tabelas auxiliares'!$A$128,"INVESTIMENTO","ERRO - VERIFICAR"))))</f>
        <v/>
      </c>
      <c r="T975" s="26" t="str">
        <f t="shared" si="31"/>
        <v/>
      </c>
      <c r="U975" s="32"/>
      <c r="V975" s="32"/>
      <c r="W975" s="32"/>
      <c r="X975" s="32"/>
    </row>
    <row r="976" spans="18:24" x14ac:dyDescent="0.25">
      <c r="R976" s="15" t="str">
        <f t="shared" si="30"/>
        <v/>
      </c>
      <c r="S976" s="15" t="str">
        <f>IF(M976="","",IF(AND(M976&lt;&gt;'Tabelas auxiliares'!$B$128,M976&lt;&gt;'Tabelas auxiliares'!$B$129,M976&lt;&gt;'Tabelas auxiliares'!$C$128,M976&lt;&gt;'Tabelas auxiliares'!$C$129,M976&lt;&gt;'Tabelas auxiliares'!$D$128,M976&lt;&gt;'Tabelas auxiliares'!$D$129),"FOLHA DE PESSOAL",IF(R976='Tabelas auxiliares'!$A$129,"CUSTEIO",IF(R976='Tabelas auxiliares'!$A$128,"INVESTIMENTO","ERRO - VERIFICAR"))))</f>
        <v/>
      </c>
      <c r="T976" s="26" t="str">
        <f t="shared" si="31"/>
        <v/>
      </c>
      <c r="U976" s="32"/>
      <c r="V976" s="32"/>
      <c r="W976" s="32"/>
      <c r="X976" s="32"/>
    </row>
    <row r="977" spans="18:24" x14ac:dyDescent="0.25">
      <c r="R977" s="15" t="str">
        <f t="shared" si="30"/>
        <v/>
      </c>
      <c r="S977" s="15" t="str">
        <f>IF(M977="","",IF(AND(M977&lt;&gt;'Tabelas auxiliares'!$B$128,M977&lt;&gt;'Tabelas auxiliares'!$B$129,M977&lt;&gt;'Tabelas auxiliares'!$C$128,M977&lt;&gt;'Tabelas auxiliares'!$C$129,M977&lt;&gt;'Tabelas auxiliares'!$D$128,M977&lt;&gt;'Tabelas auxiliares'!$D$129),"FOLHA DE PESSOAL",IF(R977='Tabelas auxiliares'!$A$129,"CUSTEIO",IF(R977='Tabelas auxiliares'!$A$128,"INVESTIMENTO","ERRO - VERIFICAR"))))</f>
        <v/>
      </c>
      <c r="T977" s="26" t="str">
        <f t="shared" si="31"/>
        <v/>
      </c>
      <c r="U977" s="32"/>
      <c r="V977" s="32"/>
      <c r="W977" s="32"/>
      <c r="X977" s="32"/>
    </row>
    <row r="978" spans="18:24" x14ac:dyDescent="0.25">
      <c r="R978" s="15" t="str">
        <f t="shared" si="30"/>
        <v/>
      </c>
      <c r="S978" s="15" t="str">
        <f>IF(M978="","",IF(AND(M978&lt;&gt;'Tabelas auxiliares'!$B$128,M978&lt;&gt;'Tabelas auxiliares'!$B$129,M978&lt;&gt;'Tabelas auxiliares'!$C$128,M978&lt;&gt;'Tabelas auxiliares'!$C$129,M978&lt;&gt;'Tabelas auxiliares'!$D$128,M978&lt;&gt;'Tabelas auxiliares'!$D$129),"FOLHA DE PESSOAL",IF(R978='Tabelas auxiliares'!$A$129,"CUSTEIO",IF(R978='Tabelas auxiliares'!$A$128,"INVESTIMENTO","ERRO - VERIFICAR"))))</f>
        <v/>
      </c>
      <c r="T978" s="26" t="str">
        <f t="shared" si="31"/>
        <v/>
      </c>
      <c r="U978" s="32"/>
      <c r="V978" s="32"/>
      <c r="W978" s="32"/>
      <c r="X978" s="32"/>
    </row>
    <row r="979" spans="18:24" x14ac:dyDescent="0.25">
      <c r="R979" s="15" t="str">
        <f t="shared" si="30"/>
        <v/>
      </c>
      <c r="S979" s="15" t="str">
        <f>IF(M979="","",IF(AND(M979&lt;&gt;'Tabelas auxiliares'!$B$128,M979&lt;&gt;'Tabelas auxiliares'!$B$129,M979&lt;&gt;'Tabelas auxiliares'!$C$128,M979&lt;&gt;'Tabelas auxiliares'!$C$129,M979&lt;&gt;'Tabelas auxiliares'!$D$128,M979&lt;&gt;'Tabelas auxiliares'!$D$129),"FOLHA DE PESSOAL",IF(R979='Tabelas auxiliares'!$A$129,"CUSTEIO",IF(R979='Tabelas auxiliares'!$A$128,"INVESTIMENTO","ERRO - VERIFICAR"))))</f>
        <v/>
      </c>
      <c r="T979" s="26" t="str">
        <f t="shared" si="31"/>
        <v/>
      </c>
      <c r="U979" s="32"/>
      <c r="V979" s="32"/>
      <c r="W979" s="32"/>
      <c r="X979" s="32"/>
    </row>
    <row r="980" spans="18:24" x14ac:dyDescent="0.25">
      <c r="R980" s="15" t="str">
        <f t="shared" si="30"/>
        <v/>
      </c>
      <c r="S980" s="15" t="str">
        <f>IF(M980="","",IF(AND(M980&lt;&gt;'Tabelas auxiliares'!$B$128,M980&lt;&gt;'Tabelas auxiliares'!$B$129,M980&lt;&gt;'Tabelas auxiliares'!$C$128,M980&lt;&gt;'Tabelas auxiliares'!$C$129,M980&lt;&gt;'Tabelas auxiliares'!$D$128,M980&lt;&gt;'Tabelas auxiliares'!$D$129),"FOLHA DE PESSOAL",IF(R980='Tabelas auxiliares'!$A$129,"CUSTEIO",IF(R980='Tabelas auxiliares'!$A$128,"INVESTIMENTO","ERRO - VERIFICAR"))))</f>
        <v/>
      </c>
      <c r="T980" s="26" t="str">
        <f t="shared" si="31"/>
        <v/>
      </c>
      <c r="U980" s="32"/>
      <c r="V980" s="32"/>
      <c r="W980" s="32"/>
      <c r="X980" s="32"/>
    </row>
    <row r="981" spans="18:24" x14ac:dyDescent="0.25">
      <c r="R981" s="15" t="str">
        <f t="shared" si="30"/>
        <v/>
      </c>
      <c r="S981" s="15" t="str">
        <f>IF(M981="","",IF(AND(M981&lt;&gt;'Tabelas auxiliares'!$B$128,M981&lt;&gt;'Tabelas auxiliares'!$B$129,M981&lt;&gt;'Tabelas auxiliares'!$C$128,M981&lt;&gt;'Tabelas auxiliares'!$C$129,M981&lt;&gt;'Tabelas auxiliares'!$D$128,M981&lt;&gt;'Tabelas auxiliares'!$D$129),"FOLHA DE PESSOAL",IF(R981='Tabelas auxiliares'!$A$129,"CUSTEIO",IF(R981='Tabelas auxiliares'!$A$128,"INVESTIMENTO","ERRO - VERIFICAR"))))</f>
        <v/>
      </c>
      <c r="T981" s="26" t="str">
        <f t="shared" si="31"/>
        <v/>
      </c>
      <c r="U981" s="32"/>
      <c r="V981" s="32"/>
      <c r="W981" s="32"/>
      <c r="X981" s="32"/>
    </row>
    <row r="982" spans="18:24" x14ac:dyDescent="0.25">
      <c r="R982" s="15" t="str">
        <f t="shared" si="30"/>
        <v/>
      </c>
      <c r="S982" s="15" t="str">
        <f>IF(M982="","",IF(AND(M982&lt;&gt;'Tabelas auxiliares'!$B$128,M982&lt;&gt;'Tabelas auxiliares'!$B$129,M982&lt;&gt;'Tabelas auxiliares'!$C$128,M982&lt;&gt;'Tabelas auxiliares'!$C$129,M982&lt;&gt;'Tabelas auxiliares'!$D$128,M982&lt;&gt;'Tabelas auxiliares'!$D$129),"FOLHA DE PESSOAL",IF(R982='Tabelas auxiliares'!$A$129,"CUSTEIO",IF(R982='Tabelas auxiliares'!$A$128,"INVESTIMENTO","ERRO - VERIFICAR"))))</f>
        <v/>
      </c>
      <c r="T982" s="26" t="str">
        <f t="shared" si="31"/>
        <v/>
      </c>
      <c r="U982" s="32"/>
      <c r="V982" s="32"/>
      <c r="W982" s="32"/>
      <c r="X982" s="32"/>
    </row>
    <row r="983" spans="18:24" x14ac:dyDescent="0.25">
      <c r="R983" s="15" t="str">
        <f t="shared" si="30"/>
        <v/>
      </c>
      <c r="S983" s="15" t="str">
        <f>IF(M983="","",IF(AND(M983&lt;&gt;'Tabelas auxiliares'!$B$128,M983&lt;&gt;'Tabelas auxiliares'!$B$129,M983&lt;&gt;'Tabelas auxiliares'!$C$128,M983&lt;&gt;'Tabelas auxiliares'!$C$129,M983&lt;&gt;'Tabelas auxiliares'!$D$128,M983&lt;&gt;'Tabelas auxiliares'!$D$129),"FOLHA DE PESSOAL",IF(R983='Tabelas auxiliares'!$A$129,"CUSTEIO",IF(R983='Tabelas auxiliares'!$A$128,"INVESTIMENTO","ERRO - VERIFICAR"))))</f>
        <v/>
      </c>
      <c r="T983" s="26" t="str">
        <f t="shared" si="31"/>
        <v/>
      </c>
      <c r="U983" s="32"/>
      <c r="V983" s="32"/>
      <c r="W983" s="32"/>
      <c r="X983" s="32"/>
    </row>
    <row r="984" spans="18:24" x14ac:dyDescent="0.25">
      <c r="R984" s="15" t="str">
        <f t="shared" si="30"/>
        <v/>
      </c>
      <c r="S984" s="15" t="str">
        <f>IF(M984="","",IF(AND(M984&lt;&gt;'Tabelas auxiliares'!$B$128,M984&lt;&gt;'Tabelas auxiliares'!$B$129,M984&lt;&gt;'Tabelas auxiliares'!$C$128,M984&lt;&gt;'Tabelas auxiliares'!$C$129,M984&lt;&gt;'Tabelas auxiliares'!$D$128,M984&lt;&gt;'Tabelas auxiliares'!$D$129),"FOLHA DE PESSOAL",IF(R984='Tabelas auxiliares'!$A$129,"CUSTEIO",IF(R984='Tabelas auxiliares'!$A$128,"INVESTIMENTO","ERRO - VERIFICAR"))))</f>
        <v/>
      </c>
      <c r="T984" s="26" t="str">
        <f t="shared" si="31"/>
        <v/>
      </c>
      <c r="U984" s="32"/>
      <c r="V984" s="32"/>
      <c r="W984" s="32"/>
      <c r="X984" s="32"/>
    </row>
    <row r="985" spans="18:24" x14ac:dyDescent="0.25">
      <c r="R985" s="15" t="str">
        <f t="shared" si="30"/>
        <v/>
      </c>
      <c r="S985" s="15" t="str">
        <f>IF(M985="","",IF(AND(M985&lt;&gt;'Tabelas auxiliares'!$B$128,M985&lt;&gt;'Tabelas auxiliares'!$B$129,M985&lt;&gt;'Tabelas auxiliares'!$C$128,M985&lt;&gt;'Tabelas auxiliares'!$C$129,M985&lt;&gt;'Tabelas auxiliares'!$D$128,M985&lt;&gt;'Tabelas auxiliares'!$D$129),"FOLHA DE PESSOAL",IF(R985='Tabelas auxiliares'!$A$129,"CUSTEIO",IF(R985='Tabelas auxiliares'!$A$128,"INVESTIMENTO","ERRO - VERIFICAR"))))</f>
        <v/>
      </c>
      <c r="T985" s="26" t="str">
        <f t="shared" si="31"/>
        <v/>
      </c>
      <c r="U985" s="32"/>
      <c r="V985" s="32"/>
      <c r="W985" s="32"/>
      <c r="X985" s="32"/>
    </row>
    <row r="986" spans="18:24" x14ac:dyDescent="0.25">
      <c r="R986" s="15" t="str">
        <f t="shared" si="30"/>
        <v/>
      </c>
      <c r="S986" s="15" t="str">
        <f>IF(M986="","",IF(AND(M986&lt;&gt;'Tabelas auxiliares'!$B$128,M986&lt;&gt;'Tabelas auxiliares'!$B$129,M986&lt;&gt;'Tabelas auxiliares'!$C$128,M986&lt;&gt;'Tabelas auxiliares'!$C$129,M986&lt;&gt;'Tabelas auxiliares'!$D$128,M986&lt;&gt;'Tabelas auxiliares'!$D$129),"FOLHA DE PESSOAL",IF(R986='Tabelas auxiliares'!$A$129,"CUSTEIO",IF(R986='Tabelas auxiliares'!$A$128,"INVESTIMENTO","ERRO - VERIFICAR"))))</f>
        <v/>
      </c>
      <c r="T986" s="26" t="str">
        <f t="shared" si="31"/>
        <v/>
      </c>
      <c r="U986" s="32"/>
      <c r="V986" s="32"/>
      <c r="W986" s="32"/>
      <c r="X986" s="32"/>
    </row>
    <row r="987" spans="18:24" x14ac:dyDescent="0.25">
      <c r="R987" s="15" t="str">
        <f t="shared" si="30"/>
        <v/>
      </c>
      <c r="S987" s="15" t="str">
        <f>IF(M987="","",IF(AND(M987&lt;&gt;'Tabelas auxiliares'!$B$128,M987&lt;&gt;'Tabelas auxiliares'!$B$129,M987&lt;&gt;'Tabelas auxiliares'!$C$128,M987&lt;&gt;'Tabelas auxiliares'!$C$129,M987&lt;&gt;'Tabelas auxiliares'!$D$128,M987&lt;&gt;'Tabelas auxiliares'!$D$129),"FOLHA DE PESSOAL",IF(R987='Tabelas auxiliares'!$A$129,"CUSTEIO",IF(R987='Tabelas auxiliares'!$A$128,"INVESTIMENTO","ERRO - VERIFICAR"))))</f>
        <v/>
      </c>
      <c r="T987" s="26" t="str">
        <f t="shared" si="31"/>
        <v/>
      </c>
      <c r="U987" s="32"/>
      <c r="V987" s="32"/>
      <c r="W987" s="32"/>
      <c r="X987" s="32"/>
    </row>
    <row r="988" spans="18:24" x14ac:dyDescent="0.25">
      <c r="R988" s="15" t="str">
        <f t="shared" si="30"/>
        <v/>
      </c>
      <c r="S988" s="15" t="str">
        <f>IF(M988="","",IF(AND(M988&lt;&gt;'Tabelas auxiliares'!$B$128,M988&lt;&gt;'Tabelas auxiliares'!$B$129,M988&lt;&gt;'Tabelas auxiliares'!$C$128,M988&lt;&gt;'Tabelas auxiliares'!$C$129,M988&lt;&gt;'Tabelas auxiliares'!$D$128,M988&lt;&gt;'Tabelas auxiliares'!$D$129),"FOLHA DE PESSOAL",IF(R988='Tabelas auxiliares'!$A$129,"CUSTEIO",IF(R988='Tabelas auxiliares'!$A$128,"INVESTIMENTO","ERRO - VERIFICAR"))))</f>
        <v/>
      </c>
      <c r="T988" s="26" t="str">
        <f t="shared" si="31"/>
        <v/>
      </c>
      <c r="U988" s="32"/>
      <c r="V988" s="32"/>
      <c r="W988" s="32"/>
      <c r="X988" s="32"/>
    </row>
    <row r="989" spans="18:24" x14ac:dyDescent="0.25">
      <c r="R989" s="15" t="str">
        <f t="shared" si="30"/>
        <v/>
      </c>
      <c r="S989" s="15" t="str">
        <f>IF(M989="","",IF(AND(M989&lt;&gt;'Tabelas auxiliares'!$B$128,M989&lt;&gt;'Tabelas auxiliares'!$B$129,M989&lt;&gt;'Tabelas auxiliares'!$C$128,M989&lt;&gt;'Tabelas auxiliares'!$C$129,M989&lt;&gt;'Tabelas auxiliares'!$D$128,M989&lt;&gt;'Tabelas auxiliares'!$D$129),"FOLHA DE PESSOAL",IF(R989='Tabelas auxiliares'!$A$129,"CUSTEIO",IF(R989='Tabelas auxiliares'!$A$128,"INVESTIMENTO","ERRO - VERIFICAR"))))</f>
        <v/>
      </c>
      <c r="T989" s="26" t="str">
        <f t="shared" si="31"/>
        <v/>
      </c>
      <c r="U989" s="32"/>
      <c r="V989" s="32"/>
      <c r="W989" s="32"/>
      <c r="X989" s="32"/>
    </row>
    <row r="990" spans="18:24" x14ac:dyDescent="0.25">
      <c r="R990" s="15" t="str">
        <f t="shared" si="30"/>
        <v/>
      </c>
      <c r="S990" s="15" t="str">
        <f>IF(M990="","",IF(AND(M990&lt;&gt;'Tabelas auxiliares'!$B$128,M990&lt;&gt;'Tabelas auxiliares'!$B$129,M990&lt;&gt;'Tabelas auxiliares'!$C$128,M990&lt;&gt;'Tabelas auxiliares'!$C$129,M990&lt;&gt;'Tabelas auxiliares'!$D$128,M990&lt;&gt;'Tabelas auxiliares'!$D$129),"FOLHA DE PESSOAL",IF(R990='Tabelas auxiliares'!$A$129,"CUSTEIO",IF(R990='Tabelas auxiliares'!$A$128,"INVESTIMENTO","ERRO - VERIFICAR"))))</f>
        <v/>
      </c>
      <c r="T990" s="26" t="str">
        <f t="shared" si="31"/>
        <v/>
      </c>
      <c r="U990" s="32"/>
      <c r="V990" s="32"/>
      <c r="W990" s="32"/>
      <c r="X990" s="32"/>
    </row>
    <row r="991" spans="18:24" x14ac:dyDescent="0.25">
      <c r="R991" s="15" t="str">
        <f t="shared" si="30"/>
        <v/>
      </c>
      <c r="S991" s="15" t="str">
        <f>IF(M991="","",IF(AND(M991&lt;&gt;'Tabelas auxiliares'!$B$128,M991&lt;&gt;'Tabelas auxiliares'!$B$129,M991&lt;&gt;'Tabelas auxiliares'!$C$128,M991&lt;&gt;'Tabelas auxiliares'!$C$129,M991&lt;&gt;'Tabelas auxiliares'!$D$128,M991&lt;&gt;'Tabelas auxiliares'!$D$129),"FOLHA DE PESSOAL",IF(R991='Tabelas auxiliares'!$A$129,"CUSTEIO",IF(R991='Tabelas auxiliares'!$A$128,"INVESTIMENTO","ERRO - VERIFICAR"))))</f>
        <v/>
      </c>
      <c r="T991" s="26" t="str">
        <f t="shared" si="31"/>
        <v/>
      </c>
      <c r="U991" s="32"/>
      <c r="V991" s="32"/>
      <c r="W991" s="32"/>
      <c r="X991" s="32"/>
    </row>
    <row r="992" spans="18:24" x14ac:dyDescent="0.25">
      <c r="R992" s="15" t="str">
        <f t="shared" si="30"/>
        <v/>
      </c>
      <c r="S992" s="15" t="str">
        <f>IF(M992="","",IF(AND(M992&lt;&gt;'Tabelas auxiliares'!$B$128,M992&lt;&gt;'Tabelas auxiliares'!$B$129,M992&lt;&gt;'Tabelas auxiliares'!$C$128,M992&lt;&gt;'Tabelas auxiliares'!$C$129,M992&lt;&gt;'Tabelas auxiliares'!$D$128,M992&lt;&gt;'Tabelas auxiliares'!$D$129),"FOLHA DE PESSOAL",IF(R992='Tabelas auxiliares'!$A$129,"CUSTEIO",IF(R992='Tabelas auxiliares'!$A$128,"INVESTIMENTO","ERRO - VERIFICAR"))))</f>
        <v/>
      </c>
      <c r="T992" s="26" t="str">
        <f t="shared" si="31"/>
        <v/>
      </c>
      <c r="U992" s="32"/>
      <c r="V992" s="32"/>
      <c r="W992" s="32"/>
      <c r="X992" s="32"/>
    </row>
    <row r="993" spans="1:24" x14ac:dyDescent="0.25">
      <c r="R993" s="15" t="str">
        <f t="shared" si="30"/>
        <v/>
      </c>
      <c r="S993" s="15" t="str">
        <f>IF(M993="","",IF(AND(M993&lt;&gt;'Tabelas auxiliares'!$B$128,M993&lt;&gt;'Tabelas auxiliares'!$B$129,M993&lt;&gt;'Tabelas auxiliares'!$C$128,M993&lt;&gt;'Tabelas auxiliares'!$C$129,M993&lt;&gt;'Tabelas auxiliares'!$D$128,M993&lt;&gt;'Tabelas auxiliares'!$D$129),"FOLHA DE PESSOAL",IF(R993='Tabelas auxiliares'!$A$129,"CUSTEIO",IF(R993='Tabelas auxiliares'!$A$128,"INVESTIMENTO","ERRO - VERIFICAR"))))</f>
        <v/>
      </c>
      <c r="T993" s="26" t="str">
        <f t="shared" si="31"/>
        <v/>
      </c>
      <c r="U993" s="32"/>
      <c r="V993" s="32"/>
      <c r="W993" s="32"/>
      <c r="X993" s="32"/>
    </row>
    <row r="994" spans="1:24" x14ac:dyDescent="0.25">
      <c r="R994" s="15" t="str">
        <f t="shared" si="30"/>
        <v/>
      </c>
      <c r="S994" s="15" t="str">
        <f>IF(M994="","",IF(AND(M994&lt;&gt;'Tabelas auxiliares'!$B$128,M994&lt;&gt;'Tabelas auxiliares'!$B$129,M994&lt;&gt;'Tabelas auxiliares'!$C$128,M994&lt;&gt;'Tabelas auxiliares'!$C$129,M994&lt;&gt;'Tabelas auxiliares'!$D$128,M994&lt;&gt;'Tabelas auxiliares'!$D$129),"FOLHA DE PESSOAL",IF(R994='Tabelas auxiliares'!$A$129,"CUSTEIO",IF(R994='Tabelas auxiliares'!$A$128,"INVESTIMENTO","ERRO - VERIFICAR"))))</f>
        <v/>
      </c>
      <c r="T994" s="26" t="str">
        <f t="shared" si="31"/>
        <v/>
      </c>
      <c r="U994" s="32"/>
      <c r="V994" s="32"/>
      <c r="W994" s="32"/>
      <c r="X994" s="32"/>
    </row>
    <row r="995" spans="1:24" x14ac:dyDescent="0.25">
      <c r="R995" s="15" t="str">
        <f t="shared" si="30"/>
        <v/>
      </c>
      <c r="S995" s="15" t="str">
        <f>IF(M995="","",IF(AND(M995&lt;&gt;'Tabelas auxiliares'!$B$128,M995&lt;&gt;'Tabelas auxiliares'!$B$129,M995&lt;&gt;'Tabelas auxiliares'!$C$128,M995&lt;&gt;'Tabelas auxiliares'!$C$129,M995&lt;&gt;'Tabelas auxiliares'!$D$128,M995&lt;&gt;'Tabelas auxiliares'!$D$129),"FOLHA DE PESSOAL",IF(R995='Tabelas auxiliares'!$A$129,"CUSTEIO",IF(R995='Tabelas auxiliares'!$A$128,"INVESTIMENTO","ERRO - VERIFICAR"))))</f>
        <v/>
      </c>
      <c r="T995" s="26" t="str">
        <f t="shared" si="31"/>
        <v/>
      </c>
      <c r="U995" s="32"/>
      <c r="V995" s="32"/>
      <c r="W995" s="32"/>
      <c r="X995" s="32"/>
    </row>
    <row r="996" spans="1:24" x14ac:dyDescent="0.25">
      <c r="R996" s="15" t="str">
        <f t="shared" si="30"/>
        <v/>
      </c>
      <c r="S996" s="15" t="str">
        <f>IF(M996="","",IF(AND(M996&lt;&gt;'Tabelas auxiliares'!$B$128,M996&lt;&gt;'Tabelas auxiliares'!$B$129,M996&lt;&gt;'Tabelas auxiliares'!$C$128,M996&lt;&gt;'Tabelas auxiliares'!$C$129,M996&lt;&gt;'Tabelas auxiliares'!$D$128,M996&lt;&gt;'Tabelas auxiliares'!$D$129),"FOLHA DE PESSOAL",IF(R996='Tabelas auxiliares'!$A$129,"CUSTEIO",IF(R996='Tabelas auxiliares'!$A$128,"INVESTIMENTO","ERRO - VERIFICAR"))))</f>
        <v/>
      </c>
      <c r="T996" s="26" t="str">
        <f t="shared" si="31"/>
        <v/>
      </c>
      <c r="U996" s="32"/>
      <c r="V996" s="32"/>
      <c r="W996" s="32"/>
      <c r="X996" s="32"/>
    </row>
    <row r="997" spans="1:24" x14ac:dyDescent="0.25">
      <c r="R997" s="15" t="str">
        <f t="shared" si="30"/>
        <v/>
      </c>
      <c r="S997" s="15" t="str">
        <f>IF(M997="","",IF(AND(M997&lt;&gt;'Tabelas auxiliares'!$B$128,M997&lt;&gt;'Tabelas auxiliares'!$B$129,M997&lt;&gt;'Tabelas auxiliares'!$C$128,M997&lt;&gt;'Tabelas auxiliares'!$C$129,M997&lt;&gt;'Tabelas auxiliares'!$D$128,M997&lt;&gt;'Tabelas auxiliares'!$D$129),"FOLHA DE PESSOAL",IF(R997='Tabelas auxiliares'!$A$129,"CUSTEIO",IF(R997='Tabelas auxiliares'!$A$128,"INVESTIMENTO","ERRO - VERIFICAR"))))</f>
        <v/>
      </c>
      <c r="T997" s="26" t="str">
        <f t="shared" si="31"/>
        <v/>
      </c>
      <c r="U997" s="32"/>
      <c r="V997" s="32"/>
      <c r="W997" s="32"/>
      <c r="X997" s="32"/>
    </row>
    <row r="998" spans="1:24" x14ac:dyDescent="0.25">
      <c r="R998" s="15" t="str">
        <f t="shared" si="30"/>
        <v/>
      </c>
      <c r="S998" s="15" t="str">
        <f>IF(M998="","",IF(AND(M998&lt;&gt;'Tabelas auxiliares'!$B$128,M998&lt;&gt;'Tabelas auxiliares'!$B$129,M998&lt;&gt;'Tabelas auxiliares'!$C$128,M998&lt;&gt;'Tabelas auxiliares'!$C$129,M998&lt;&gt;'Tabelas auxiliares'!$D$128,M998&lt;&gt;'Tabelas auxiliares'!$D$129),"FOLHA DE PESSOAL",IF(R998='Tabelas auxiliares'!$A$129,"CUSTEIO",IF(R998='Tabelas auxiliares'!$A$128,"INVESTIMENTO","ERRO - VERIFICAR"))))</f>
        <v/>
      </c>
      <c r="T998" s="26" t="str">
        <f t="shared" si="31"/>
        <v/>
      </c>
      <c r="U998" s="32"/>
      <c r="V998" s="32"/>
      <c r="W998" s="32"/>
      <c r="X998" s="32"/>
    </row>
    <row r="999" spans="1:24" x14ac:dyDescent="0.25">
      <c r="R999" s="15" t="str">
        <f t="shared" si="30"/>
        <v/>
      </c>
      <c r="S999" s="15" t="str">
        <f>IF(M999="","",IF(AND(M999&lt;&gt;'Tabelas auxiliares'!$B$128,M999&lt;&gt;'Tabelas auxiliares'!$B$129,M999&lt;&gt;'Tabelas auxiliares'!$C$128,M999&lt;&gt;'Tabelas auxiliares'!$C$129,M999&lt;&gt;'Tabelas auxiliares'!$D$128,M999&lt;&gt;'Tabelas auxiliares'!$D$129),"FOLHA DE PESSOAL",IF(R999='Tabelas auxiliares'!$A$129,"CUSTEIO",IF(R999='Tabelas auxiliares'!$A$128,"INVESTIMENTO","ERRO - VERIFICAR"))))</f>
        <v/>
      </c>
      <c r="T999" s="26" t="str">
        <f t="shared" si="31"/>
        <v/>
      </c>
      <c r="U999" s="32"/>
      <c r="V999" s="32"/>
      <c r="W999" s="32"/>
      <c r="X999" s="32"/>
    </row>
    <row r="1000" spans="1:24" x14ac:dyDescent="0.25">
      <c r="R1000" s="15" t="str">
        <f t="shared" si="30"/>
        <v/>
      </c>
      <c r="S1000" s="15" t="str">
        <f>IF(M1000="","",IF(AND(M1000&lt;&gt;'Tabelas auxiliares'!$B$128,M1000&lt;&gt;'Tabelas auxiliares'!$B$129,M1000&lt;&gt;'Tabelas auxiliares'!$C$128,M1000&lt;&gt;'Tabelas auxiliares'!$C$129,M1000&lt;&gt;'Tabelas auxiliares'!$D$128,M1000&lt;&gt;'Tabelas auxiliares'!$D$129),"FOLHA DE PESSOAL",IF(R1000='Tabelas auxiliares'!$A$129,"CUSTEIO",IF(R1000='Tabelas auxiliares'!$A$128,"INVESTIMENTO","ERRO - VERIFICAR"))))</f>
        <v/>
      </c>
      <c r="T1000" s="26" t="str">
        <f t="shared" si="31"/>
        <v/>
      </c>
      <c r="U1000" s="32"/>
      <c r="V1000" s="32"/>
      <c r="W1000" s="32"/>
      <c r="X1000" s="32"/>
    </row>
    <row r="1001" spans="1:24" x14ac:dyDescent="0.25">
      <c r="A1001" s="21"/>
      <c r="B1001" s="21"/>
      <c r="C1001" s="21"/>
      <c r="D1001" s="21"/>
      <c r="E1001" s="21"/>
      <c r="F1001" s="21"/>
      <c r="G1001" s="21"/>
      <c r="H1001" s="21"/>
      <c r="I1001" s="21"/>
      <c r="J1001" s="21"/>
      <c r="K1001" s="21"/>
      <c r="L1001" s="21" t="s">
        <v>91</v>
      </c>
      <c r="M1001" s="21"/>
      <c r="N1001" s="21"/>
      <c r="O1001" s="21"/>
      <c r="P1001" s="21"/>
      <c r="Q1001" s="21"/>
      <c r="R1001" s="21"/>
      <c r="S1001" s="21"/>
      <c r="T1001" s="21"/>
      <c r="U1001" s="32"/>
      <c r="V1001" s="32"/>
      <c r="W1001" s="32"/>
      <c r="X1001" s="32"/>
    </row>
  </sheetData>
  <sheetProtection algorithmName="SHA-512" hashValue="Dzdc85zBn1Vi5RCb33pe4Hb8Xg9F+LmjTgv6AGq0gKQFVDLZTreF54tKYT4Awszj3DaHiBbvpIHtgLZ6TukaHA==" saltValue="NHQhE31+RjwTe1iyLGW/1g==" spinCount="100000" sheet="1" autoFilter="0"/>
  <autoFilter ref="A3:X1001" xr:uid="{00000000-0009-0000-0000-000009000000}"/>
  <mergeCells count="2">
    <mergeCell ref="A1:B2"/>
    <mergeCell ref="U1:U2"/>
  </mergeCells>
  <pageMargins left="0.511811024" right="0.511811024" top="0.78740157499999996" bottom="0.78740157499999996" header="0.31496062000000002" footer="0.31496062000000002"/>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sheetPr>
  <dimension ref="A1:AG1001"/>
  <sheetViews>
    <sheetView topLeftCell="Z3" workbookViewId="0">
      <selection activeCell="D7" sqref="D7"/>
    </sheetView>
  </sheetViews>
  <sheetFormatPr defaultColWidth="9.140625" defaultRowHeight="15" zeroHeight="1" x14ac:dyDescent="0.25"/>
  <cols>
    <col min="1" max="3" width="22.85546875" customWidth="1"/>
    <col min="4" max="4" width="14.7109375" customWidth="1"/>
    <col min="5" max="5" width="23.85546875" customWidth="1"/>
    <col min="6" max="8" width="27.7109375" customWidth="1"/>
    <col min="9" max="9" width="23.5703125" customWidth="1"/>
    <col min="10" max="10" width="21.28515625" customWidth="1"/>
    <col min="11" max="11" width="47.85546875" customWidth="1"/>
    <col min="12" max="16" width="25" customWidth="1"/>
    <col min="17" max="17" width="13.42578125" bestFit="1" customWidth="1"/>
    <col min="18" max="18" width="18.85546875" customWidth="1"/>
    <col min="19" max="19" width="28.85546875" customWidth="1"/>
    <col min="20" max="20" width="20.85546875" customWidth="1"/>
    <col min="21" max="24" width="17.140625" customWidth="1"/>
    <col min="25" max="25" width="19.5703125" customWidth="1"/>
    <col min="26" max="26" width="18.7109375" customWidth="1"/>
    <col min="27" max="28" width="19.28515625" customWidth="1"/>
    <col min="29" max="29" width="26" customWidth="1"/>
    <col min="30" max="30" width="19" customWidth="1"/>
    <col min="31" max="31" width="21" customWidth="1"/>
    <col min="32" max="32" width="19" customWidth="1"/>
    <col min="33" max="33" width="21" customWidth="1"/>
  </cols>
  <sheetData>
    <row r="1" spans="1:33" ht="28.5" hidden="1" customHeight="1" x14ac:dyDescent="0.25">
      <c r="A1" s="35" t="s">
        <v>130</v>
      </c>
      <c r="I1" s="36" t="s">
        <v>150</v>
      </c>
      <c r="T1" s="18"/>
      <c r="U1" s="18"/>
      <c r="V1" s="18"/>
      <c r="W1" s="18"/>
      <c r="X1" s="18"/>
      <c r="Y1" s="18"/>
    </row>
    <row r="2" spans="1:33" ht="18.75" hidden="1" x14ac:dyDescent="0.3">
      <c r="A2" s="35"/>
      <c r="I2" s="36"/>
      <c r="T2" s="18"/>
      <c r="U2" s="18"/>
      <c r="V2" s="18"/>
      <c r="W2" s="18"/>
      <c r="X2" s="18"/>
      <c r="Y2" s="18"/>
      <c r="AA2" s="19" t="s">
        <v>349</v>
      </c>
      <c r="AB2" s="19"/>
    </row>
    <row r="3" spans="1:33" s="53" customFormat="1" ht="63" x14ac:dyDescent="0.25">
      <c r="A3" s="51" t="s">
        <v>99</v>
      </c>
      <c r="B3" s="52" t="s">
        <v>196</v>
      </c>
      <c r="C3" s="51" t="s">
        <v>195</v>
      </c>
      <c r="D3" s="52" t="s">
        <v>3</v>
      </c>
      <c r="E3" s="51" t="s">
        <v>100</v>
      </c>
      <c r="F3" s="52" t="s">
        <v>4</v>
      </c>
      <c r="G3" s="52" t="s">
        <v>197</v>
      </c>
      <c r="H3" s="52" t="s">
        <v>257</v>
      </c>
      <c r="I3" s="52" t="s">
        <v>149</v>
      </c>
      <c r="J3" s="52" t="s">
        <v>0</v>
      </c>
      <c r="K3" s="52" t="s">
        <v>137</v>
      </c>
      <c r="L3" s="52" t="s">
        <v>1</v>
      </c>
      <c r="M3" s="52" t="s">
        <v>138</v>
      </c>
      <c r="N3" s="51" t="s">
        <v>139</v>
      </c>
      <c r="O3" s="51" t="s">
        <v>140</v>
      </c>
      <c r="P3" s="51" t="s">
        <v>141</v>
      </c>
      <c r="Q3" s="51" t="s">
        <v>142</v>
      </c>
      <c r="R3" s="51" t="s">
        <v>143</v>
      </c>
      <c r="S3" s="52" t="s">
        <v>103</v>
      </c>
      <c r="T3" s="51" t="s">
        <v>327</v>
      </c>
      <c r="U3" s="51" t="s">
        <v>102</v>
      </c>
      <c r="V3" s="51" t="s">
        <v>323</v>
      </c>
      <c r="W3" s="52" t="s">
        <v>324</v>
      </c>
      <c r="X3" s="102" t="s">
        <v>449</v>
      </c>
      <c r="Y3" s="51" t="s">
        <v>125</v>
      </c>
      <c r="Z3" s="52" t="s">
        <v>126</v>
      </c>
      <c r="AA3" s="52" t="s">
        <v>194</v>
      </c>
      <c r="AB3" s="52" t="s">
        <v>455</v>
      </c>
      <c r="AC3" s="52" t="s">
        <v>154</v>
      </c>
      <c r="AD3" s="52" t="s">
        <v>155</v>
      </c>
      <c r="AE3" s="52" t="s">
        <v>156</v>
      </c>
      <c r="AF3" s="52" t="s">
        <v>453</v>
      </c>
      <c r="AG3" s="52" t="s">
        <v>454</v>
      </c>
    </row>
    <row r="4" spans="1:33" ht="14.45" customHeight="1" x14ac:dyDescent="0.25">
      <c r="A4" t="s">
        <v>1974</v>
      </c>
      <c r="B4" s="31" t="s">
        <v>656</v>
      </c>
      <c r="C4" s="31" t="s">
        <v>584</v>
      </c>
      <c r="D4" t="s">
        <v>28</v>
      </c>
      <c r="E4" t="s">
        <v>100</v>
      </c>
      <c r="F4" s="15" t="str">
        <f>IFERROR(VLOOKUP(D4,'Tabelas auxiliares'!$A$3:$B$65,2,FALSE),"")</f>
        <v>PU - PREFEITURA UNIVERSITÁRIA</v>
      </c>
      <c r="G4" s="15" t="str">
        <f>IFERROR(VLOOKUP($B4,'Tabelas auxiliares'!$A$68:$C$105,2,FALSE),"")</f>
        <v/>
      </c>
      <c r="H4" s="15" t="str">
        <f>IFERROR(VLOOKUP($B4,'Tabelas auxiliares'!$A$68:$C$105,3,FALSE),"")</f>
        <v/>
      </c>
      <c r="I4" t="s">
        <v>1981</v>
      </c>
      <c r="J4" t="s">
        <v>1982</v>
      </c>
      <c r="K4" t="s">
        <v>1983</v>
      </c>
      <c r="L4" t="s">
        <v>1984</v>
      </c>
      <c r="M4" t="s">
        <v>1985</v>
      </c>
      <c r="N4" t="s">
        <v>656</v>
      </c>
      <c r="O4" t="s">
        <v>657</v>
      </c>
      <c r="P4" t="s">
        <v>658</v>
      </c>
      <c r="Q4" t="s">
        <v>597</v>
      </c>
      <c r="R4" t="s">
        <v>593</v>
      </c>
      <c r="S4" t="s">
        <v>1986</v>
      </c>
      <c r="T4" t="s">
        <v>145</v>
      </c>
      <c r="U4" t="s">
        <v>1987</v>
      </c>
      <c r="V4" t="s">
        <v>1625</v>
      </c>
      <c r="W4" t="s">
        <v>1626</v>
      </c>
      <c r="X4" t="s">
        <v>3492</v>
      </c>
      <c r="Y4" s="15" t="str">
        <f t="shared" ref="Y4:Y67" si="0">LEFT(V4,1)</f>
        <v>3</v>
      </c>
      <c r="Z4" s="15" t="str">
        <f>IF(T4="","",IF(AND(T4&lt;&gt;'Tabelas auxiliares'!$B$128,T4&lt;&gt;'Tabelas auxiliares'!$B$129),"FOLHA DE PESSOAL",IF(Y4='Tabelas auxiliares'!$A$129,"CUSTEIO",IF(Y4='Tabelas auxiliares'!$A$128,"INVESTIMENTO","ERRO - VERIFICAR"))))</f>
        <v>CUSTEIO</v>
      </c>
      <c r="AB4" s="8">
        <v>26743.02</v>
      </c>
      <c r="AF4" s="8">
        <v>26743.02</v>
      </c>
    </row>
    <row r="5" spans="1:33" ht="14.45" customHeight="1" x14ac:dyDescent="0.25">
      <c r="A5" t="s">
        <v>573</v>
      </c>
      <c r="B5" s="31" t="s">
        <v>201</v>
      </c>
      <c r="C5" s="31" t="s">
        <v>574</v>
      </c>
      <c r="D5" t="s">
        <v>62</v>
      </c>
      <c r="E5" t="s">
        <v>100</v>
      </c>
      <c r="F5" s="15" t="str">
        <f>IFERROR(VLOOKUP(D5,'Tabelas auxiliares'!$A$3:$B$65,2,FALSE),"")</f>
        <v>PROAP - PNAES</v>
      </c>
      <c r="G5" s="15" t="str">
        <f>IFERROR(VLOOKUP($B5,'Tabelas auxiliares'!$A$68:$C$105,2,FALSE),"")</f>
        <v>ASSISTÊNCIA - SOCIAIS</v>
      </c>
      <c r="H5" s="15" t="str">
        <f>IFERROR(VLOOKUP($B5,'Tabelas auxiliares'!$A$68:$C$105,3,FALSE),"")</f>
        <v>AUXILIO MORADIA / AUXILIO CRECHE / AUXILIO TRANSPORTE / BOLSA PERMANENCIA / BOLSA AUXILIO ALIMENTACAO AOS ESTUDANTES DE GRADUACAO / MONITORIA DE AÇÕES AFIRMATIVAS</v>
      </c>
      <c r="I5" t="s">
        <v>1988</v>
      </c>
      <c r="J5" t="s">
        <v>1989</v>
      </c>
      <c r="K5" t="s">
        <v>1990</v>
      </c>
      <c r="L5" t="s">
        <v>1991</v>
      </c>
      <c r="M5" t="s">
        <v>593</v>
      </c>
      <c r="N5" t="s">
        <v>594</v>
      </c>
      <c r="O5" t="s">
        <v>606</v>
      </c>
      <c r="P5" t="s">
        <v>607</v>
      </c>
      <c r="Q5" t="s">
        <v>597</v>
      </c>
      <c r="R5" t="s">
        <v>593</v>
      </c>
      <c r="S5" t="s">
        <v>598</v>
      </c>
      <c r="T5" t="s">
        <v>145</v>
      </c>
      <c r="U5" t="s">
        <v>608</v>
      </c>
      <c r="V5" t="s">
        <v>600</v>
      </c>
      <c r="W5" t="s">
        <v>601</v>
      </c>
      <c r="X5" t="s">
        <v>3493</v>
      </c>
      <c r="Y5" s="15" t="str">
        <f t="shared" si="0"/>
        <v>3</v>
      </c>
      <c r="Z5" s="15" t="str">
        <f>IF(T5="","",IF(AND(T5&lt;&gt;'Tabelas auxiliares'!$B$128,T5&lt;&gt;'Tabelas auxiliares'!$B$129),"FOLHA DE PESSOAL",IF(Y5='Tabelas auxiliares'!$A$129,"CUSTEIO",IF(Y5='Tabelas auxiliares'!$A$128,"INVESTIMENTO","ERRO - VERIFICAR"))))</f>
        <v>CUSTEIO</v>
      </c>
      <c r="AA5" s="8">
        <v>1400</v>
      </c>
      <c r="AC5" s="8">
        <v>1400</v>
      </c>
    </row>
    <row r="6" spans="1:33" ht="14.45" customHeight="1" x14ac:dyDescent="0.25">
      <c r="A6" t="s">
        <v>573</v>
      </c>
      <c r="B6" s="31" t="s">
        <v>201</v>
      </c>
      <c r="C6" s="31" t="s">
        <v>575</v>
      </c>
      <c r="D6" t="s">
        <v>62</v>
      </c>
      <c r="E6" t="s">
        <v>100</v>
      </c>
      <c r="F6" s="15" t="str">
        <f>IFERROR(VLOOKUP(D6,'Tabelas auxiliares'!$A$3:$B$65,2,FALSE),"")</f>
        <v>PROAP - PNAES</v>
      </c>
      <c r="G6" s="15" t="str">
        <f>IFERROR(VLOOKUP($B6,'Tabelas auxiliares'!$A$68:$C$105,2,FALSE),"")</f>
        <v>ASSISTÊNCIA - SOCIAIS</v>
      </c>
      <c r="H6" s="15" t="str">
        <f>IFERROR(VLOOKUP($B6,'Tabelas auxiliares'!$A$68:$C$105,3,FALSE),"")</f>
        <v>AUXILIO MORADIA / AUXILIO CRECHE / AUXILIO TRANSPORTE / BOLSA PERMANENCIA / BOLSA AUXILIO ALIMENTACAO AOS ESTUDANTES DE GRADUACAO / MONITORIA DE AÇÕES AFIRMATIVAS</v>
      </c>
      <c r="I6" t="s">
        <v>1992</v>
      </c>
      <c r="J6" t="s">
        <v>1993</v>
      </c>
      <c r="K6" t="s">
        <v>1994</v>
      </c>
      <c r="L6" t="s">
        <v>1995</v>
      </c>
      <c r="M6" t="s">
        <v>593</v>
      </c>
      <c r="N6" t="s">
        <v>656</v>
      </c>
      <c r="O6" t="s">
        <v>657</v>
      </c>
      <c r="P6" t="s">
        <v>658</v>
      </c>
      <c r="Q6" t="s">
        <v>597</v>
      </c>
      <c r="R6" t="s">
        <v>593</v>
      </c>
      <c r="S6" t="s">
        <v>598</v>
      </c>
      <c r="T6" t="s">
        <v>145</v>
      </c>
      <c r="U6" t="s">
        <v>659</v>
      </c>
      <c r="V6" t="s">
        <v>600</v>
      </c>
      <c r="W6" t="s">
        <v>601</v>
      </c>
      <c r="X6" t="s">
        <v>3494</v>
      </c>
      <c r="Y6" s="15" t="str">
        <f t="shared" si="0"/>
        <v>3</v>
      </c>
      <c r="Z6" s="15" t="str">
        <f>IF(T6="","",IF(AND(T6&lt;&gt;'Tabelas auxiliares'!$B$128,T6&lt;&gt;'Tabelas auxiliares'!$B$129),"FOLHA DE PESSOAL",IF(Y6='Tabelas auxiliares'!$A$129,"CUSTEIO",IF(Y6='Tabelas auxiliares'!$A$128,"INVESTIMENTO","ERRO - VERIFICAR"))))</f>
        <v>CUSTEIO</v>
      </c>
      <c r="AA6" s="8">
        <v>5600</v>
      </c>
      <c r="AD6" s="8">
        <v>1400</v>
      </c>
      <c r="AE6" s="8">
        <v>4200</v>
      </c>
    </row>
    <row r="7" spans="1:33" ht="14.45" customHeight="1" x14ac:dyDescent="0.25">
      <c r="A7" t="s">
        <v>573</v>
      </c>
      <c r="B7" s="31" t="s">
        <v>201</v>
      </c>
      <c r="C7" s="31" t="s">
        <v>575</v>
      </c>
      <c r="D7" t="s">
        <v>62</v>
      </c>
      <c r="E7" t="s">
        <v>100</v>
      </c>
      <c r="F7" s="15" t="str">
        <f>IFERROR(VLOOKUP(D7,'Tabelas auxiliares'!$A$3:$B$65,2,FALSE),"")</f>
        <v>PROAP - PNAES</v>
      </c>
      <c r="G7" s="15" t="str">
        <f>IFERROR(VLOOKUP($B7,'Tabelas auxiliares'!$A$68:$C$105,2,FALSE),"")</f>
        <v>ASSISTÊNCIA - SOCIAIS</v>
      </c>
      <c r="H7" s="15" t="str">
        <f>IFERROR(VLOOKUP($B7,'Tabelas auxiliares'!$A$68:$C$105,3,FALSE),"")</f>
        <v>AUXILIO MORADIA / AUXILIO CRECHE / AUXILIO TRANSPORTE / BOLSA PERMANENCIA / BOLSA AUXILIO ALIMENTACAO AOS ESTUDANTES DE GRADUACAO / MONITORIA DE AÇÕES AFIRMATIVAS</v>
      </c>
      <c r="I7" t="s">
        <v>1992</v>
      </c>
      <c r="J7" t="s">
        <v>1993</v>
      </c>
      <c r="K7" t="s">
        <v>1996</v>
      </c>
      <c r="L7" t="s">
        <v>1995</v>
      </c>
      <c r="M7" t="s">
        <v>593</v>
      </c>
      <c r="N7" t="s">
        <v>672</v>
      </c>
      <c r="O7" t="s">
        <v>657</v>
      </c>
      <c r="P7" t="s">
        <v>673</v>
      </c>
      <c r="Q7" t="s">
        <v>597</v>
      </c>
      <c r="R7" t="s">
        <v>593</v>
      </c>
      <c r="S7" t="s">
        <v>598</v>
      </c>
      <c r="T7" t="s">
        <v>145</v>
      </c>
      <c r="U7" t="s">
        <v>674</v>
      </c>
      <c r="V7" t="s">
        <v>600</v>
      </c>
      <c r="W7" t="s">
        <v>601</v>
      </c>
      <c r="X7" t="s">
        <v>3495</v>
      </c>
      <c r="Y7" s="15" t="str">
        <f t="shared" si="0"/>
        <v>3</v>
      </c>
      <c r="Z7" s="15" t="str">
        <f>IF(T7="","",IF(AND(T7&lt;&gt;'Tabelas auxiliares'!$B$128,T7&lt;&gt;'Tabelas auxiliares'!$B$129),"FOLHA DE PESSOAL",IF(Y7='Tabelas auxiliares'!$A$129,"CUSTEIO",IF(Y7='Tabelas auxiliares'!$A$128,"INVESTIMENTO","ERRO - VERIFICAR"))))</f>
        <v>CUSTEIO</v>
      </c>
      <c r="AA7" s="8">
        <v>7000</v>
      </c>
      <c r="AD7" s="8">
        <v>2800</v>
      </c>
      <c r="AE7" s="8">
        <v>4200</v>
      </c>
    </row>
    <row r="8" spans="1:33" ht="14.45" customHeight="1" x14ac:dyDescent="0.25">
      <c r="A8" t="s">
        <v>573</v>
      </c>
      <c r="B8" s="31" t="s">
        <v>201</v>
      </c>
      <c r="C8" s="31" t="s">
        <v>575</v>
      </c>
      <c r="D8" t="s">
        <v>62</v>
      </c>
      <c r="E8" t="s">
        <v>100</v>
      </c>
      <c r="F8" s="15" t="str">
        <f>IFERROR(VLOOKUP(D8,'Tabelas auxiliares'!$A$3:$B$65,2,FALSE),"")</f>
        <v>PROAP - PNAES</v>
      </c>
      <c r="G8" s="15" t="str">
        <f>IFERROR(VLOOKUP($B8,'Tabelas auxiliares'!$A$68:$C$105,2,FALSE),"")</f>
        <v>ASSISTÊNCIA - SOCIAIS</v>
      </c>
      <c r="H8" s="15" t="str">
        <f>IFERROR(VLOOKUP($B8,'Tabelas auxiliares'!$A$68:$C$105,3,FALSE),"")</f>
        <v>AUXILIO MORADIA / AUXILIO CRECHE / AUXILIO TRANSPORTE / BOLSA PERMANENCIA / BOLSA AUXILIO ALIMENTACAO AOS ESTUDANTES DE GRADUACAO / MONITORIA DE AÇÕES AFIRMATIVAS</v>
      </c>
      <c r="I8" t="s">
        <v>1992</v>
      </c>
      <c r="J8" t="s">
        <v>611</v>
      </c>
      <c r="K8" t="s">
        <v>1997</v>
      </c>
      <c r="L8" t="s">
        <v>613</v>
      </c>
      <c r="M8" t="s">
        <v>593</v>
      </c>
      <c r="N8" t="s">
        <v>656</v>
      </c>
      <c r="O8" t="s">
        <v>657</v>
      </c>
      <c r="P8" t="s">
        <v>658</v>
      </c>
      <c r="Q8" t="s">
        <v>597</v>
      </c>
      <c r="R8" t="s">
        <v>593</v>
      </c>
      <c r="S8" t="s">
        <v>598</v>
      </c>
      <c r="T8" t="s">
        <v>145</v>
      </c>
      <c r="U8" t="s">
        <v>659</v>
      </c>
      <c r="V8" t="s">
        <v>600</v>
      </c>
      <c r="W8" t="s">
        <v>601</v>
      </c>
      <c r="X8" t="s">
        <v>3496</v>
      </c>
      <c r="Y8" s="15" t="str">
        <f t="shared" si="0"/>
        <v>3</v>
      </c>
      <c r="Z8" s="15" t="str">
        <f>IF(T8="","",IF(AND(T8&lt;&gt;'Tabelas auxiliares'!$B$128,T8&lt;&gt;'Tabelas auxiliares'!$B$129),"FOLHA DE PESSOAL",IF(Y8='Tabelas auxiliares'!$A$129,"CUSTEIO",IF(Y8='Tabelas auxiliares'!$A$128,"INVESTIMENTO","ERRO - VERIFICAR"))))</f>
        <v>CUSTEIO</v>
      </c>
      <c r="AA8" s="8">
        <v>9800</v>
      </c>
      <c r="AE8" s="8">
        <v>9800</v>
      </c>
    </row>
    <row r="9" spans="1:33" ht="14.45" customHeight="1" x14ac:dyDescent="0.25">
      <c r="A9" t="s">
        <v>573</v>
      </c>
      <c r="B9" s="31" t="s">
        <v>201</v>
      </c>
      <c r="C9" s="31" t="s">
        <v>576</v>
      </c>
      <c r="D9" t="s">
        <v>62</v>
      </c>
      <c r="E9" t="s">
        <v>100</v>
      </c>
      <c r="F9" s="15" t="str">
        <f>IFERROR(VLOOKUP(D9,'Tabelas auxiliares'!$A$3:$B$65,2,FALSE),"")</f>
        <v>PROAP - PNAES</v>
      </c>
      <c r="G9" s="15" t="str">
        <f>IFERROR(VLOOKUP($B9,'Tabelas auxiliares'!$A$68:$C$105,2,FALSE),"")</f>
        <v>ASSISTÊNCIA - SOCIAIS</v>
      </c>
      <c r="H9" s="15" t="str">
        <f>IFERROR(VLOOKUP($B9,'Tabelas auxiliares'!$A$68:$C$105,3,FALSE),"")</f>
        <v>AUXILIO MORADIA / AUXILIO CRECHE / AUXILIO TRANSPORTE / BOLSA PERMANENCIA / BOLSA AUXILIO ALIMENTACAO AOS ESTUDANTES DE GRADUACAO / MONITORIA DE AÇÕES AFIRMATIVAS</v>
      </c>
      <c r="I9" t="s">
        <v>1998</v>
      </c>
      <c r="J9" t="s">
        <v>1999</v>
      </c>
      <c r="K9" t="s">
        <v>2000</v>
      </c>
      <c r="L9" t="s">
        <v>2001</v>
      </c>
      <c r="M9" t="s">
        <v>593</v>
      </c>
      <c r="N9" t="s">
        <v>594</v>
      </c>
      <c r="O9" t="s">
        <v>606</v>
      </c>
      <c r="P9" t="s">
        <v>607</v>
      </c>
      <c r="Q9" t="s">
        <v>597</v>
      </c>
      <c r="R9" t="s">
        <v>593</v>
      </c>
      <c r="S9" t="s">
        <v>598</v>
      </c>
      <c r="T9" t="s">
        <v>145</v>
      </c>
      <c r="U9" t="s">
        <v>608</v>
      </c>
      <c r="V9" t="s">
        <v>600</v>
      </c>
      <c r="W9" t="s">
        <v>601</v>
      </c>
      <c r="X9" t="s">
        <v>3497</v>
      </c>
      <c r="Y9" s="15" t="str">
        <f t="shared" si="0"/>
        <v>3</v>
      </c>
      <c r="Z9" s="15" t="str">
        <f>IF(T9="","",IF(AND(T9&lt;&gt;'Tabelas auxiliares'!$B$128,T9&lt;&gt;'Tabelas auxiliares'!$B$129),"FOLHA DE PESSOAL",IF(Y9='Tabelas auxiliares'!$A$129,"CUSTEIO",IF(Y9='Tabelas auxiliares'!$A$128,"INVESTIMENTO","ERRO - VERIFICAR"))))</f>
        <v>CUSTEIO</v>
      </c>
      <c r="AA9" s="8">
        <v>700</v>
      </c>
      <c r="AC9" s="8">
        <v>700</v>
      </c>
    </row>
    <row r="10" spans="1:33" ht="14.45" customHeight="1" x14ac:dyDescent="0.25">
      <c r="A10" t="s">
        <v>573</v>
      </c>
      <c r="B10" s="31" t="s">
        <v>201</v>
      </c>
      <c r="C10" s="31" t="s">
        <v>576</v>
      </c>
      <c r="D10" t="s">
        <v>62</v>
      </c>
      <c r="E10" t="s">
        <v>100</v>
      </c>
      <c r="F10" s="15" t="str">
        <f>IFERROR(VLOOKUP(D10,'Tabelas auxiliares'!$A$3:$B$65,2,FALSE),"")</f>
        <v>PROAP - PNAES</v>
      </c>
      <c r="G10" s="15" t="str">
        <f>IFERROR(VLOOKUP($B10,'Tabelas auxiliares'!$A$68:$C$105,2,FALSE),"")</f>
        <v>ASSISTÊNCIA - SOCIAIS</v>
      </c>
      <c r="H10" s="15" t="str">
        <f>IFERROR(VLOOKUP($B10,'Tabelas auxiliares'!$A$68:$C$105,3,FALSE),"")</f>
        <v>AUXILIO MORADIA / AUXILIO CRECHE / AUXILIO TRANSPORTE / BOLSA PERMANENCIA / BOLSA AUXILIO ALIMENTACAO AOS ESTUDANTES DE GRADUACAO / MONITORIA DE AÇÕES AFIRMATIVAS</v>
      </c>
      <c r="I10" t="s">
        <v>2002</v>
      </c>
      <c r="J10" t="s">
        <v>1999</v>
      </c>
      <c r="K10" t="s">
        <v>2003</v>
      </c>
      <c r="L10" t="s">
        <v>2001</v>
      </c>
      <c r="M10" t="s">
        <v>593</v>
      </c>
      <c r="N10" t="s">
        <v>594</v>
      </c>
      <c r="O10" t="s">
        <v>606</v>
      </c>
      <c r="P10" t="s">
        <v>607</v>
      </c>
      <c r="Q10" t="s">
        <v>597</v>
      </c>
      <c r="R10" t="s">
        <v>593</v>
      </c>
      <c r="S10" t="s">
        <v>598</v>
      </c>
      <c r="T10" t="s">
        <v>145</v>
      </c>
      <c r="U10" t="s">
        <v>608</v>
      </c>
      <c r="V10" t="s">
        <v>600</v>
      </c>
      <c r="W10" t="s">
        <v>601</v>
      </c>
      <c r="X10" t="s">
        <v>3498</v>
      </c>
      <c r="Y10" s="15" t="str">
        <f t="shared" si="0"/>
        <v>3</v>
      </c>
      <c r="Z10" s="15" t="str">
        <f>IF(T10="","",IF(AND(T10&lt;&gt;'Tabelas auxiliares'!$B$128,T10&lt;&gt;'Tabelas auxiliares'!$B$129),"FOLHA DE PESSOAL",IF(Y10='Tabelas auxiliares'!$A$129,"CUSTEIO",IF(Y10='Tabelas auxiliares'!$A$128,"INVESTIMENTO","ERRO - VERIFICAR"))))</f>
        <v>CUSTEIO</v>
      </c>
      <c r="AA10" s="8">
        <v>28600</v>
      </c>
      <c r="AC10" s="8">
        <v>28600</v>
      </c>
    </row>
    <row r="11" spans="1:33" x14ac:dyDescent="0.25">
      <c r="A11" t="s">
        <v>573</v>
      </c>
      <c r="B11" s="31" t="s">
        <v>201</v>
      </c>
      <c r="C11" s="31" t="s">
        <v>576</v>
      </c>
      <c r="D11" t="s">
        <v>62</v>
      </c>
      <c r="E11" t="s">
        <v>100</v>
      </c>
      <c r="F11" s="15" t="str">
        <f>IFERROR(VLOOKUP(D11,'Tabelas auxiliares'!$A$3:$B$65,2,FALSE),"")</f>
        <v>PROAP - PNAES</v>
      </c>
      <c r="G11" s="15" t="str">
        <f>IFERROR(VLOOKUP($B11,'Tabelas auxiliares'!$A$68:$C$105,2,FALSE),"")</f>
        <v>ASSISTÊNCIA - SOCIAIS</v>
      </c>
      <c r="H11" s="15" t="str">
        <f>IFERROR(VLOOKUP($B11,'Tabelas auxiliares'!$A$68:$C$105,3,FALSE),"")</f>
        <v>AUXILIO MORADIA / AUXILIO CRECHE / AUXILIO TRANSPORTE / BOLSA PERMANENCIA / BOLSA AUXILIO ALIMENTACAO AOS ESTUDANTES DE GRADUACAO / MONITORIA DE AÇÕES AFIRMATIVAS</v>
      </c>
      <c r="I11" t="s">
        <v>2004</v>
      </c>
      <c r="J11" t="s">
        <v>2005</v>
      </c>
      <c r="K11" t="s">
        <v>2006</v>
      </c>
      <c r="L11" t="s">
        <v>2007</v>
      </c>
      <c r="M11" t="s">
        <v>638</v>
      </c>
      <c r="N11" t="s">
        <v>594</v>
      </c>
      <c r="O11" t="s">
        <v>784</v>
      </c>
      <c r="P11" t="s">
        <v>785</v>
      </c>
      <c r="Q11" t="s">
        <v>597</v>
      </c>
      <c r="R11" t="s">
        <v>593</v>
      </c>
      <c r="S11" t="s">
        <v>598</v>
      </c>
      <c r="T11" t="s">
        <v>145</v>
      </c>
      <c r="U11" t="s">
        <v>786</v>
      </c>
      <c r="V11" t="s">
        <v>639</v>
      </c>
      <c r="W11" t="s">
        <v>640</v>
      </c>
      <c r="X11" t="s">
        <v>3499</v>
      </c>
      <c r="Y11" s="15" t="str">
        <f t="shared" si="0"/>
        <v>3</v>
      </c>
      <c r="Z11" s="15" t="str">
        <f>IF(T11="","",IF(AND(T11&lt;&gt;'Tabelas auxiliares'!$B$128,T11&lt;&gt;'Tabelas auxiliares'!$B$129),"FOLHA DE PESSOAL",IF(Y11='Tabelas auxiliares'!$A$129,"CUSTEIO",IF(Y11='Tabelas auxiliares'!$A$128,"INVESTIMENTO","ERRO - VERIFICAR"))))</f>
        <v>CUSTEIO</v>
      </c>
      <c r="AA11" s="8">
        <v>571.24</v>
      </c>
      <c r="AC11" s="8">
        <v>571.24</v>
      </c>
    </row>
    <row r="12" spans="1:33" ht="14.45" customHeight="1" x14ac:dyDescent="0.25">
      <c r="A12" t="s">
        <v>573</v>
      </c>
      <c r="B12" s="31" t="s">
        <v>201</v>
      </c>
      <c r="C12" s="31" t="s">
        <v>576</v>
      </c>
      <c r="D12" t="s">
        <v>62</v>
      </c>
      <c r="E12" t="s">
        <v>100</v>
      </c>
      <c r="F12" s="15" t="str">
        <f>IFERROR(VLOOKUP(D12,'Tabelas auxiliares'!$A$3:$B$65,2,FALSE),"")</f>
        <v>PROAP - PNAES</v>
      </c>
      <c r="G12" s="15" t="str">
        <f>IFERROR(VLOOKUP($B12,'Tabelas auxiliares'!$A$68:$C$105,2,FALSE),"")</f>
        <v>ASSISTÊNCIA - SOCIAIS</v>
      </c>
      <c r="H12" s="15" t="str">
        <f>IFERROR(VLOOKUP($B12,'Tabelas auxiliares'!$A$68:$C$105,3,FALSE),"")</f>
        <v>AUXILIO MORADIA / AUXILIO CRECHE / AUXILIO TRANSPORTE / BOLSA PERMANENCIA / BOLSA AUXILIO ALIMENTACAO AOS ESTUDANTES DE GRADUACAO / MONITORIA DE AÇÕES AFIRMATIVAS</v>
      </c>
      <c r="I12" t="s">
        <v>2008</v>
      </c>
      <c r="J12" t="s">
        <v>2005</v>
      </c>
      <c r="K12" t="s">
        <v>2009</v>
      </c>
      <c r="L12" t="s">
        <v>2010</v>
      </c>
      <c r="M12" t="s">
        <v>638</v>
      </c>
      <c r="N12" t="s">
        <v>594</v>
      </c>
      <c r="O12" t="s">
        <v>606</v>
      </c>
      <c r="P12" t="s">
        <v>607</v>
      </c>
      <c r="Q12" t="s">
        <v>597</v>
      </c>
      <c r="R12" t="s">
        <v>593</v>
      </c>
      <c r="S12" t="s">
        <v>598</v>
      </c>
      <c r="T12" t="s">
        <v>145</v>
      </c>
      <c r="U12" t="s">
        <v>608</v>
      </c>
      <c r="V12" t="s">
        <v>639</v>
      </c>
      <c r="W12" t="s">
        <v>640</v>
      </c>
      <c r="X12" t="s">
        <v>3500</v>
      </c>
      <c r="Y12" s="15" t="str">
        <f t="shared" si="0"/>
        <v>3</v>
      </c>
      <c r="Z12" s="15" t="str">
        <f>IF(T12="","",IF(AND(T12&lt;&gt;'Tabelas auxiliares'!$B$128,T12&lt;&gt;'Tabelas auxiliares'!$B$129),"FOLHA DE PESSOAL",IF(Y12='Tabelas auxiliares'!$A$129,"CUSTEIO",IF(Y12='Tabelas auxiliares'!$A$128,"INVESTIMENTO","ERRO - VERIFICAR"))))</f>
        <v>CUSTEIO</v>
      </c>
      <c r="AA12" s="8">
        <v>572.39</v>
      </c>
      <c r="AC12" s="8">
        <v>572.39</v>
      </c>
    </row>
    <row r="13" spans="1:33" ht="14.45" customHeight="1" x14ac:dyDescent="0.25">
      <c r="A13" t="s">
        <v>573</v>
      </c>
      <c r="B13" s="31" t="s">
        <v>201</v>
      </c>
      <c r="C13" s="31" t="s">
        <v>576</v>
      </c>
      <c r="D13" t="s">
        <v>62</v>
      </c>
      <c r="E13" t="s">
        <v>100</v>
      </c>
      <c r="F13" s="15" t="str">
        <f>IFERROR(VLOOKUP(D13,'Tabelas auxiliares'!$A$3:$B$65,2,FALSE),"")</f>
        <v>PROAP - PNAES</v>
      </c>
      <c r="G13" s="15" t="str">
        <f>IFERROR(VLOOKUP($B13,'Tabelas auxiliares'!$A$68:$C$105,2,FALSE),"")</f>
        <v>ASSISTÊNCIA - SOCIAIS</v>
      </c>
      <c r="H13" s="15" t="str">
        <f>IFERROR(VLOOKUP($B13,'Tabelas auxiliares'!$A$68:$C$105,3,FALSE),"")</f>
        <v>AUXILIO MORADIA / AUXILIO CRECHE / AUXILIO TRANSPORTE / BOLSA PERMANENCIA / BOLSA AUXILIO ALIMENTACAO AOS ESTUDANTES DE GRADUACAO / MONITORIA DE AÇÕES AFIRMATIVAS</v>
      </c>
      <c r="I13" t="s">
        <v>2008</v>
      </c>
      <c r="J13" t="s">
        <v>2005</v>
      </c>
      <c r="K13" t="s">
        <v>2011</v>
      </c>
      <c r="L13" t="s">
        <v>2010</v>
      </c>
      <c r="M13" t="s">
        <v>638</v>
      </c>
      <c r="N13" t="s">
        <v>594</v>
      </c>
      <c r="O13" t="s">
        <v>606</v>
      </c>
      <c r="P13" t="s">
        <v>607</v>
      </c>
      <c r="Q13" t="s">
        <v>597</v>
      </c>
      <c r="R13" t="s">
        <v>593</v>
      </c>
      <c r="S13" t="s">
        <v>598</v>
      </c>
      <c r="T13" t="s">
        <v>145</v>
      </c>
      <c r="U13" t="s">
        <v>608</v>
      </c>
      <c r="V13" t="s">
        <v>639</v>
      </c>
      <c r="W13" t="s">
        <v>640</v>
      </c>
      <c r="X13" t="s">
        <v>3501</v>
      </c>
      <c r="Y13" s="15" t="str">
        <f t="shared" si="0"/>
        <v>3</v>
      </c>
      <c r="Z13" s="15" t="str">
        <f>IF(T13="","",IF(AND(T13&lt;&gt;'Tabelas auxiliares'!$B$128,T13&lt;&gt;'Tabelas auxiliares'!$B$129),"FOLHA DE PESSOAL",IF(Y13='Tabelas auxiliares'!$A$129,"CUSTEIO",IF(Y13='Tabelas auxiliares'!$A$128,"INVESTIMENTO","ERRO - VERIFICAR"))))</f>
        <v>CUSTEIO</v>
      </c>
      <c r="AA13" s="8">
        <v>1779.05</v>
      </c>
      <c r="AC13" s="8">
        <v>1779.05</v>
      </c>
    </row>
    <row r="14" spans="1:33" ht="14.45" customHeight="1" x14ac:dyDescent="0.25">
      <c r="A14" t="s">
        <v>573</v>
      </c>
      <c r="B14" s="31" t="s">
        <v>201</v>
      </c>
      <c r="C14" s="31" t="s">
        <v>576</v>
      </c>
      <c r="D14" t="s">
        <v>62</v>
      </c>
      <c r="E14" t="s">
        <v>100</v>
      </c>
      <c r="F14" s="15" t="str">
        <f>IFERROR(VLOOKUP(D14,'Tabelas auxiliares'!$A$3:$B$65,2,FALSE),"")</f>
        <v>PROAP - PNAES</v>
      </c>
      <c r="G14" s="15" t="str">
        <f>IFERROR(VLOOKUP($B14,'Tabelas auxiliares'!$A$68:$C$105,2,FALSE),"")</f>
        <v>ASSISTÊNCIA - SOCIAIS</v>
      </c>
      <c r="H14" s="15" t="str">
        <f>IFERROR(VLOOKUP($B14,'Tabelas auxiliares'!$A$68:$C$105,3,FALSE),"")</f>
        <v>AUXILIO MORADIA / AUXILIO CRECHE / AUXILIO TRANSPORTE / BOLSA PERMANENCIA / BOLSA AUXILIO ALIMENTACAO AOS ESTUDANTES DE GRADUACAO / MONITORIA DE AÇÕES AFIRMATIVAS</v>
      </c>
      <c r="I14" t="s">
        <v>2008</v>
      </c>
      <c r="J14" t="s">
        <v>2005</v>
      </c>
      <c r="K14" t="s">
        <v>2012</v>
      </c>
      <c r="L14" t="s">
        <v>2010</v>
      </c>
      <c r="M14" t="s">
        <v>638</v>
      </c>
      <c r="N14" t="s">
        <v>594</v>
      </c>
      <c r="O14" t="s">
        <v>606</v>
      </c>
      <c r="P14" t="s">
        <v>607</v>
      </c>
      <c r="Q14" t="s">
        <v>597</v>
      </c>
      <c r="R14" t="s">
        <v>593</v>
      </c>
      <c r="S14" t="s">
        <v>598</v>
      </c>
      <c r="T14" t="s">
        <v>145</v>
      </c>
      <c r="U14" t="s">
        <v>608</v>
      </c>
      <c r="V14" t="s">
        <v>639</v>
      </c>
      <c r="W14" t="s">
        <v>640</v>
      </c>
      <c r="X14" t="s">
        <v>3502</v>
      </c>
      <c r="Y14" s="15" t="str">
        <f t="shared" si="0"/>
        <v>3</v>
      </c>
      <c r="Z14" s="15" t="str">
        <f>IF(T14="","",IF(AND(T14&lt;&gt;'Tabelas auxiliares'!$B$128,T14&lt;&gt;'Tabelas auxiliares'!$B$129),"FOLHA DE PESSOAL",IF(Y14='Tabelas auxiliares'!$A$129,"CUSTEIO",IF(Y14='Tabelas auxiliares'!$A$128,"INVESTIMENTO","ERRO - VERIFICAR"))))</f>
        <v>CUSTEIO</v>
      </c>
      <c r="AA14" s="8">
        <v>1531.53</v>
      </c>
      <c r="AC14" s="8">
        <v>1531.53</v>
      </c>
    </row>
    <row r="15" spans="1:33" x14ac:dyDescent="0.25">
      <c r="A15" t="s">
        <v>573</v>
      </c>
      <c r="B15" s="31" t="s">
        <v>201</v>
      </c>
      <c r="C15" s="31" t="s">
        <v>576</v>
      </c>
      <c r="D15" t="s">
        <v>62</v>
      </c>
      <c r="E15" t="s">
        <v>100</v>
      </c>
      <c r="F15" s="15" t="str">
        <f>IFERROR(VLOOKUP(D15,'Tabelas auxiliares'!$A$3:$B$65,2,FALSE),"")</f>
        <v>PROAP - PNAES</v>
      </c>
      <c r="G15" s="15" t="str">
        <f>IFERROR(VLOOKUP($B15,'Tabelas auxiliares'!$A$68:$C$105,2,FALSE),"")</f>
        <v>ASSISTÊNCIA - SOCIAIS</v>
      </c>
      <c r="H15" s="15" t="str">
        <f>IFERROR(VLOOKUP($B15,'Tabelas auxiliares'!$A$68:$C$105,3,FALSE),"")</f>
        <v>AUXILIO MORADIA / AUXILIO CRECHE / AUXILIO TRANSPORTE / BOLSA PERMANENCIA / BOLSA AUXILIO ALIMENTACAO AOS ESTUDANTES DE GRADUACAO / MONITORIA DE AÇÕES AFIRMATIVAS</v>
      </c>
      <c r="I15" t="s">
        <v>2008</v>
      </c>
      <c r="J15" t="s">
        <v>2005</v>
      </c>
      <c r="K15" t="s">
        <v>2013</v>
      </c>
      <c r="L15" t="s">
        <v>2010</v>
      </c>
      <c r="M15" t="s">
        <v>638</v>
      </c>
      <c r="N15" t="s">
        <v>594</v>
      </c>
      <c r="O15" t="s">
        <v>606</v>
      </c>
      <c r="P15" t="s">
        <v>607</v>
      </c>
      <c r="Q15" t="s">
        <v>597</v>
      </c>
      <c r="R15" t="s">
        <v>593</v>
      </c>
      <c r="S15" t="s">
        <v>598</v>
      </c>
      <c r="T15" t="s">
        <v>145</v>
      </c>
      <c r="U15" t="s">
        <v>608</v>
      </c>
      <c r="V15" t="s">
        <v>639</v>
      </c>
      <c r="W15" t="s">
        <v>640</v>
      </c>
      <c r="X15" t="s">
        <v>3503</v>
      </c>
      <c r="Y15" s="15" t="str">
        <f t="shared" si="0"/>
        <v>3</v>
      </c>
      <c r="Z15" s="15" t="str">
        <f>IF(T15="","",IF(AND(T15&lt;&gt;'Tabelas auxiliares'!$B$128,T15&lt;&gt;'Tabelas auxiliares'!$B$129),"FOLHA DE PESSOAL",IF(Y15='Tabelas auxiliares'!$A$129,"CUSTEIO",IF(Y15='Tabelas auxiliares'!$A$128,"INVESTIMENTO","ERRO - VERIFICAR"))))</f>
        <v>CUSTEIO</v>
      </c>
      <c r="AA15" s="8">
        <v>680.68</v>
      </c>
      <c r="AC15" s="8">
        <v>680.68</v>
      </c>
    </row>
    <row r="16" spans="1:33" ht="14.45" customHeight="1" x14ac:dyDescent="0.25">
      <c r="A16" t="s">
        <v>573</v>
      </c>
      <c r="B16" s="31" t="s">
        <v>201</v>
      </c>
      <c r="C16" s="31" t="s">
        <v>576</v>
      </c>
      <c r="D16" t="s">
        <v>62</v>
      </c>
      <c r="E16" t="s">
        <v>100</v>
      </c>
      <c r="F16" s="15" t="str">
        <f>IFERROR(VLOOKUP(D16,'Tabelas auxiliares'!$A$3:$B$65,2,FALSE),"")</f>
        <v>PROAP - PNAES</v>
      </c>
      <c r="G16" s="15" t="str">
        <f>IFERROR(VLOOKUP($B16,'Tabelas auxiliares'!$A$68:$C$105,2,FALSE),"")</f>
        <v>ASSISTÊNCIA - SOCIAIS</v>
      </c>
      <c r="H16" s="15" t="str">
        <f>IFERROR(VLOOKUP($B16,'Tabelas auxiliares'!$A$68:$C$105,3,FALSE),"")</f>
        <v>AUXILIO MORADIA / AUXILIO CRECHE / AUXILIO TRANSPORTE / BOLSA PERMANENCIA / BOLSA AUXILIO ALIMENTACAO AOS ESTUDANTES DE GRADUACAO / MONITORIA DE AÇÕES AFIRMATIVAS</v>
      </c>
      <c r="I16" t="s">
        <v>2008</v>
      </c>
      <c r="J16" t="s">
        <v>2005</v>
      </c>
      <c r="K16" t="s">
        <v>2014</v>
      </c>
      <c r="L16" t="s">
        <v>2010</v>
      </c>
      <c r="M16" t="s">
        <v>638</v>
      </c>
      <c r="N16" t="s">
        <v>594</v>
      </c>
      <c r="O16" t="s">
        <v>606</v>
      </c>
      <c r="P16" t="s">
        <v>607</v>
      </c>
      <c r="Q16" t="s">
        <v>597</v>
      </c>
      <c r="R16" t="s">
        <v>593</v>
      </c>
      <c r="S16" t="s">
        <v>598</v>
      </c>
      <c r="T16" t="s">
        <v>145</v>
      </c>
      <c r="U16" t="s">
        <v>608</v>
      </c>
      <c r="V16" t="s">
        <v>639</v>
      </c>
      <c r="W16" t="s">
        <v>640</v>
      </c>
      <c r="X16" t="s">
        <v>3504</v>
      </c>
      <c r="Y16" s="15" t="str">
        <f t="shared" si="0"/>
        <v>3</v>
      </c>
      <c r="Z16" s="15" t="str">
        <f>IF(T16="","",IF(AND(T16&lt;&gt;'Tabelas auxiliares'!$B$128,T16&lt;&gt;'Tabelas auxiliares'!$B$129),"FOLHA DE PESSOAL",IF(Y16='Tabelas auxiliares'!$A$129,"CUSTEIO",IF(Y16='Tabelas auxiliares'!$A$128,"INVESTIMENTO","ERRO - VERIFICAR"))))</f>
        <v>CUSTEIO</v>
      </c>
      <c r="AA16" s="8">
        <v>974.61</v>
      </c>
      <c r="AC16" s="8">
        <v>974.61</v>
      </c>
    </row>
    <row r="17" spans="1:31" ht="14.45" customHeight="1" x14ac:dyDescent="0.25">
      <c r="A17" t="s">
        <v>573</v>
      </c>
      <c r="B17" s="31" t="s">
        <v>201</v>
      </c>
      <c r="C17" s="31" t="s">
        <v>576</v>
      </c>
      <c r="D17" t="s">
        <v>62</v>
      </c>
      <c r="E17" t="s">
        <v>100</v>
      </c>
      <c r="F17" s="15" t="str">
        <f>IFERROR(VLOOKUP(D17,'Tabelas auxiliares'!$A$3:$B$65,2,FALSE),"")</f>
        <v>PROAP - PNAES</v>
      </c>
      <c r="G17" s="15" t="str">
        <f>IFERROR(VLOOKUP($B17,'Tabelas auxiliares'!$A$68:$C$105,2,FALSE),"")</f>
        <v>ASSISTÊNCIA - SOCIAIS</v>
      </c>
      <c r="H17" s="15" t="str">
        <f>IFERROR(VLOOKUP($B17,'Tabelas auxiliares'!$A$68:$C$105,3,FALSE),"")</f>
        <v>AUXILIO MORADIA / AUXILIO CRECHE / AUXILIO TRANSPORTE / BOLSA PERMANENCIA / BOLSA AUXILIO ALIMENTACAO AOS ESTUDANTES DE GRADUACAO / MONITORIA DE AÇÕES AFIRMATIVAS</v>
      </c>
      <c r="I17" t="s">
        <v>2008</v>
      </c>
      <c r="J17" t="s">
        <v>2005</v>
      </c>
      <c r="K17" t="s">
        <v>2015</v>
      </c>
      <c r="L17" t="s">
        <v>2010</v>
      </c>
      <c r="M17" t="s">
        <v>638</v>
      </c>
      <c r="N17" t="s">
        <v>594</v>
      </c>
      <c r="O17" t="s">
        <v>606</v>
      </c>
      <c r="P17" t="s">
        <v>607</v>
      </c>
      <c r="Q17" t="s">
        <v>597</v>
      </c>
      <c r="R17" t="s">
        <v>593</v>
      </c>
      <c r="S17" t="s">
        <v>598</v>
      </c>
      <c r="T17" t="s">
        <v>145</v>
      </c>
      <c r="U17" t="s">
        <v>608</v>
      </c>
      <c r="V17" t="s">
        <v>639</v>
      </c>
      <c r="W17" t="s">
        <v>640</v>
      </c>
      <c r="X17" t="s">
        <v>3505</v>
      </c>
      <c r="Y17" s="15" t="str">
        <f t="shared" si="0"/>
        <v>3</v>
      </c>
      <c r="Z17" s="15" t="str">
        <f>IF(T17="","",IF(AND(T17&lt;&gt;'Tabelas auxiliares'!$B$128,T17&lt;&gt;'Tabelas auxiliares'!$B$129),"FOLHA DE PESSOAL",IF(Y17='Tabelas auxiliares'!$A$129,"CUSTEIO",IF(Y17='Tabelas auxiliares'!$A$128,"INVESTIMENTO","ERRO - VERIFICAR"))))</f>
        <v>CUSTEIO</v>
      </c>
      <c r="AA17" s="8">
        <v>2490.67</v>
      </c>
      <c r="AC17" s="8">
        <v>2490.67</v>
      </c>
    </row>
    <row r="18" spans="1:31" ht="14.45" customHeight="1" x14ac:dyDescent="0.25">
      <c r="A18" t="s">
        <v>573</v>
      </c>
      <c r="B18" s="31" t="s">
        <v>201</v>
      </c>
      <c r="C18" s="31" t="s">
        <v>576</v>
      </c>
      <c r="D18" t="s">
        <v>62</v>
      </c>
      <c r="E18" t="s">
        <v>100</v>
      </c>
      <c r="F18" s="15" t="str">
        <f>IFERROR(VLOOKUP(D18,'Tabelas auxiliares'!$A$3:$B$65,2,FALSE),"")</f>
        <v>PROAP - PNAES</v>
      </c>
      <c r="G18" s="15" t="str">
        <f>IFERROR(VLOOKUP($B18,'Tabelas auxiliares'!$A$68:$C$105,2,FALSE),"")</f>
        <v>ASSISTÊNCIA - SOCIAIS</v>
      </c>
      <c r="H18" s="15" t="str">
        <f>IFERROR(VLOOKUP($B18,'Tabelas auxiliares'!$A$68:$C$105,3,FALSE),"")</f>
        <v>AUXILIO MORADIA / AUXILIO CRECHE / AUXILIO TRANSPORTE / BOLSA PERMANENCIA / BOLSA AUXILIO ALIMENTACAO AOS ESTUDANTES DE GRADUACAO / MONITORIA DE AÇÕES AFIRMATIVAS</v>
      </c>
      <c r="I18" t="s">
        <v>2016</v>
      </c>
      <c r="J18" t="s">
        <v>2017</v>
      </c>
      <c r="K18" t="s">
        <v>2018</v>
      </c>
      <c r="L18" t="s">
        <v>2019</v>
      </c>
      <c r="M18" t="s">
        <v>638</v>
      </c>
      <c r="N18" t="s">
        <v>594</v>
      </c>
      <c r="O18" t="s">
        <v>784</v>
      </c>
      <c r="P18" t="s">
        <v>785</v>
      </c>
      <c r="Q18" t="s">
        <v>597</v>
      </c>
      <c r="R18" t="s">
        <v>593</v>
      </c>
      <c r="S18" t="s">
        <v>598</v>
      </c>
      <c r="T18" t="s">
        <v>145</v>
      </c>
      <c r="U18" t="s">
        <v>786</v>
      </c>
      <c r="V18" t="s">
        <v>639</v>
      </c>
      <c r="W18" t="s">
        <v>640</v>
      </c>
      <c r="X18" t="s">
        <v>3506</v>
      </c>
      <c r="Y18" s="15" t="str">
        <f t="shared" si="0"/>
        <v>3</v>
      </c>
      <c r="Z18" s="15" t="str">
        <f>IF(T18="","",IF(AND(T18&lt;&gt;'Tabelas auxiliares'!$B$128,T18&lt;&gt;'Tabelas auxiliares'!$B$129),"FOLHA DE PESSOAL",IF(Y18='Tabelas auxiliares'!$A$129,"CUSTEIO",IF(Y18='Tabelas auxiliares'!$A$128,"INVESTIMENTO","ERRO - VERIFICAR"))))</f>
        <v>CUSTEIO</v>
      </c>
      <c r="AA18" s="8">
        <v>4207.99</v>
      </c>
      <c r="AC18" s="8">
        <v>4207.99</v>
      </c>
    </row>
    <row r="19" spans="1:31" ht="14.45" customHeight="1" x14ac:dyDescent="0.25">
      <c r="A19" t="s">
        <v>573</v>
      </c>
      <c r="B19" s="31" t="s">
        <v>201</v>
      </c>
      <c r="C19" s="31" t="s">
        <v>576</v>
      </c>
      <c r="D19" t="s">
        <v>62</v>
      </c>
      <c r="E19" t="s">
        <v>100</v>
      </c>
      <c r="F19" s="15" t="str">
        <f>IFERROR(VLOOKUP(D19,'Tabelas auxiliares'!$A$3:$B$65,2,FALSE),"")</f>
        <v>PROAP - PNAES</v>
      </c>
      <c r="G19" s="15" t="str">
        <f>IFERROR(VLOOKUP($B19,'Tabelas auxiliares'!$A$68:$C$105,2,FALSE),"")</f>
        <v>ASSISTÊNCIA - SOCIAIS</v>
      </c>
      <c r="H19" s="15" t="str">
        <f>IFERROR(VLOOKUP($B19,'Tabelas auxiliares'!$A$68:$C$105,3,FALSE),"")</f>
        <v>AUXILIO MORADIA / AUXILIO CRECHE / AUXILIO TRANSPORTE / BOLSA PERMANENCIA / BOLSA AUXILIO ALIMENTACAO AOS ESTUDANTES DE GRADUACAO / MONITORIA DE AÇÕES AFIRMATIVAS</v>
      </c>
      <c r="I19" t="s">
        <v>2020</v>
      </c>
      <c r="J19" t="s">
        <v>2017</v>
      </c>
      <c r="K19" t="s">
        <v>2021</v>
      </c>
      <c r="L19" t="s">
        <v>2022</v>
      </c>
      <c r="M19" t="s">
        <v>638</v>
      </c>
      <c r="N19" t="s">
        <v>594</v>
      </c>
      <c r="O19" t="s">
        <v>606</v>
      </c>
      <c r="P19" t="s">
        <v>607</v>
      </c>
      <c r="Q19" t="s">
        <v>597</v>
      </c>
      <c r="R19" t="s">
        <v>593</v>
      </c>
      <c r="S19" t="s">
        <v>598</v>
      </c>
      <c r="T19" t="s">
        <v>145</v>
      </c>
      <c r="U19" t="s">
        <v>608</v>
      </c>
      <c r="V19" t="s">
        <v>639</v>
      </c>
      <c r="W19" t="s">
        <v>640</v>
      </c>
      <c r="X19" t="s">
        <v>3507</v>
      </c>
      <c r="Y19" s="15" t="str">
        <f t="shared" si="0"/>
        <v>3</v>
      </c>
      <c r="Z19" s="15" t="str">
        <f>IF(T19="","",IF(AND(T19&lt;&gt;'Tabelas auxiliares'!$B$128,T19&lt;&gt;'Tabelas auxiliares'!$B$129),"FOLHA DE PESSOAL",IF(Y19='Tabelas auxiliares'!$A$129,"CUSTEIO",IF(Y19='Tabelas auxiliares'!$A$128,"INVESTIMENTO","ERRO - VERIFICAR"))))</f>
        <v>CUSTEIO</v>
      </c>
      <c r="AA19" s="8">
        <v>289.70999999999998</v>
      </c>
      <c r="AE19" s="8">
        <v>289.70999999999998</v>
      </c>
    </row>
    <row r="20" spans="1:31" ht="14.45" customHeight="1" x14ac:dyDescent="0.25">
      <c r="A20" t="s">
        <v>573</v>
      </c>
      <c r="B20" s="31" t="s">
        <v>201</v>
      </c>
      <c r="C20" s="31" t="s">
        <v>576</v>
      </c>
      <c r="D20" t="s">
        <v>62</v>
      </c>
      <c r="E20" t="s">
        <v>100</v>
      </c>
      <c r="F20" s="15" t="str">
        <f>IFERROR(VLOOKUP(D20,'Tabelas auxiliares'!$A$3:$B$65,2,FALSE),"")</f>
        <v>PROAP - PNAES</v>
      </c>
      <c r="G20" s="15" t="str">
        <f>IFERROR(VLOOKUP($B20,'Tabelas auxiliares'!$A$68:$C$105,2,FALSE),"")</f>
        <v>ASSISTÊNCIA - SOCIAIS</v>
      </c>
      <c r="H20" s="15" t="str">
        <f>IFERROR(VLOOKUP($B20,'Tabelas auxiliares'!$A$68:$C$105,3,FALSE),"")</f>
        <v>AUXILIO MORADIA / AUXILIO CRECHE / AUXILIO TRANSPORTE / BOLSA PERMANENCIA / BOLSA AUXILIO ALIMENTACAO AOS ESTUDANTES DE GRADUACAO / MONITORIA DE AÇÕES AFIRMATIVAS</v>
      </c>
      <c r="I20" t="s">
        <v>2020</v>
      </c>
      <c r="J20" t="s">
        <v>2017</v>
      </c>
      <c r="K20" t="s">
        <v>2023</v>
      </c>
      <c r="L20" t="s">
        <v>2022</v>
      </c>
      <c r="M20" t="s">
        <v>638</v>
      </c>
      <c r="N20" t="s">
        <v>594</v>
      </c>
      <c r="O20" t="s">
        <v>606</v>
      </c>
      <c r="P20" t="s">
        <v>607</v>
      </c>
      <c r="Q20" t="s">
        <v>597</v>
      </c>
      <c r="R20" t="s">
        <v>593</v>
      </c>
      <c r="S20" t="s">
        <v>598</v>
      </c>
      <c r="T20" t="s">
        <v>145</v>
      </c>
      <c r="U20" t="s">
        <v>608</v>
      </c>
      <c r="V20" t="s">
        <v>639</v>
      </c>
      <c r="W20" t="s">
        <v>640</v>
      </c>
      <c r="X20" t="s">
        <v>3508</v>
      </c>
      <c r="Y20" s="15" t="str">
        <f t="shared" si="0"/>
        <v>3</v>
      </c>
      <c r="Z20" s="15" t="str">
        <f>IF(T20="","",IF(AND(T20&lt;&gt;'Tabelas auxiliares'!$B$128,T20&lt;&gt;'Tabelas auxiliares'!$B$129),"FOLHA DE PESSOAL",IF(Y20='Tabelas auxiliares'!$A$129,"CUSTEIO",IF(Y20='Tabelas auxiliares'!$A$128,"INVESTIMENTO","ERRO - VERIFICAR"))))</f>
        <v>CUSTEIO</v>
      </c>
      <c r="AA20" s="8">
        <v>399.43</v>
      </c>
      <c r="AE20" s="8">
        <v>399.43</v>
      </c>
    </row>
    <row r="21" spans="1:31" ht="14.45" customHeight="1" x14ac:dyDescent="0.25">
      <c r="A21" t="s">
        <v>573</v>
      </c>
      <c r="B21" s="31" t="s">
        <v>201</v>
      </c>
      <c r="C21" s="31" t="s">
        <v>576</v>
      </c>
      <c r="D21" t="s">
        <v>62</v>
      </c>
      <c r="E21" t="s">
        <v>100</v>
      </c>
      <c r="F21" s="15" t="str">
        <f>IFERROR(VLOOKUP(D21,'Tabelas auxiliares'!$A$3:$B$65,2,FALSE),"")</f>
        <v>PROAP - PNAES</v>
      </c>
      <c r="G21" s="15" t="str">
        <f>IFERROR(VLOOKUP($B21,'Tabelas auxiliares'!$A$68:$C$105,2,FALSE),"")</f>
        <v>ASSISTÊNCIA - SOCIAIS</v>
      </c>
      <c r="H21" s="15" t="str">
        <f>IFERROR(VLOOKUP($B21,'Tabelas auxiliares'!$A$68:$C$105,3,FALSE),"")</f>
        <v>AUXILIO MORADIA / AUXILIO CRECHE / AUXILIO TRANSPORTE / BOLSA PERMANENCIA / BOLSA AUXILIO ALIMENTACAO AOS ESTUDANTES DE GRADUACAO / MONITORIA DE AÇÕES AFIRMATIVAS</v>
      </c>
      <c r="I21" t="s">
        <v>2024</v>
      </c>
      <c r="J21" t="s">
        <v>616</v>
      </c>
      <c r="K21" t="s">
        <v>2025</v>
      </c>
      <c r="L21" t="s">
        <v>2026</v>
      </c>
      <c r="M21" t="s">
        <v>593</v>
      </c>
      <c r="N21" t="s">
        <v>594</v>
      </c>
      <c r="O21" t="s">
        <v>595</v>
      </c>
      <c r="P21" t="s">
        <v>596</v>
      </c>
      <c r="Q21" t="s">
        <v>597</v>
      </c>
      <c r="R21" t="s">
        <v>593</v>
      </c>
      <c r="S21" t="s">
        <v>598</v>
      </c>
      <c r="T21" t="s">
        <v>145</v>
      </c>
      <c r="U21" t="s">
        <v>599</v>
      </c>
      <c r="V21" t="s">
        <v>619</v>
      </c>
      <c r="W21" t="s">
        <v>620</v>
      </c>
      <c r="X21" t="s">
        <v>3509</v>
      </c>
      <c r="Y21" s="15" t="str">
        <f t="shared" si="0"/>
        <v>3</v>
      </c>
      <c r="Z21" s="15" t="str">
        <f>IF(T21="","",IF(AND(T21&lt;&gt;'Tabelas auxiliares'!$B$128,T21&lt;&gt;'Tabelas auxiliares'!$B$129),"FOLHA DE PESSOAL",IF(Y21='Tabelas auxiliares'!$A$129,"CUSTEIO",IF(Y21='Tabelas auxiliares'!$A$128,"INVESTIMENTO","ERRO - VERIFICAR"))))</f>
        <v>CUSTEIO</v>
      </c>
      <c r="AA21" s="8">
        <v>654.87</v>
      </c>
      <c r="AC21" s="8">
        <v>654.87</v>
      </c>
    </row>
    <row r="22" spans="1:31" ht="14.45" customHeight="1" x14ac:dyDescent="0.25">
      <c r="A22" t="s">
        <v>573</v>
      </c>
      <c r="B22" s="31" t="s">
        <v>201</v>
      </c>
      <c r="C22" s="31" t="s">
        <v>576</v>
      </c>
      <c r="D22" t="s">
        <v>62</v>
      </c>
      <c r="E22" t="s">
        <v>100</v>
      </c>
      <c r="F22" s="15" t="str">
        <f>IFERROR(VLOOKUP(D22,'Tabelas auxiliares'!$A$3:$B$65,2,FALSE),"")</f>
        <v>PROAP - PNAES</v>
      </c>
      <c r="G22" s="15" t="str">
        <f>IFERROR(VLOOKUP($B22,'Tabelas auxiliares'!$A$68:$C$105,2,FALSE),"")</f>
        <v>ASSISTÊNCIA - SOCIAIS</v>
      </c>
      <c r="H22" s="15" t="str">
        <f>IFERROR(VLOOKUP($B22,'Tabelas auxiliares'!$A$68:$C$105,3,FALSE),"")</f>
        <v>AUXILIO MORADIA / AUXILIO CRECHE / AUXILIO TRANSPORTE / BOLSA PERMANENCIA / BOLSA AUXILIO ALIMENTACAO AOS ESTUDANTES DE GRADUACAO / MONITORIA DE AÇÕES AFIRMATIVAS</v>
      </c>
      <c r="I22" t="s">
        <v>2027</v>
      </c>
      <c r="J22" t="s">
        <v>2017</v>
      </c>
      <c r="K22" t="s">
        <v>2028</v>
      </c>
      <c r="L22" t="s">
        <v>2022</v>
      </c>
      <c r="M22" t="s">
        <v>638</v>
      </c>
      <c r="N22" t="s">
        <v>594</v>
      </c>
      <c r="O22" t="s">
        <v>784</v>
      </c>
      <c r="P22" t="s">
        <v>785</v>
      </c>
      <c r="Q22" t="s">
        <v>597</v>
      </c>
      <c r="R22" t="s">
        <v>593</v>
      </c>
      <c r="S22" t="s">
        <v>598</v>
      </c>
      <c r="T22" t="s">
        <v>145</v>
      </c>
      <c r="U22" t="s">
        <v>786</v>
      </c>
      <c r="V22" t="s">
        <v>639</v>
      </c>
      <c r="W22" t="s">
        <v>640</v>
      </c>
      <c r="X22" t="s">
        <v>3510</v>
      </c>
      <c r="Y22" s="15" t="str">
        <f t="shared" si="0"/>
        <v>3</v>
      </c>
      <c r="Z22" s="15" t="str">
        <f>IF(T22="","",IF(AND(T22&lt;&gt;'Tabelas auxiliares'!$B$128,T22&lt;&gt;'Tabelas auxiliares'!$B$129),"FOLHA DE PESSOAL",IF(Y22='Tabelas auxiliares'!$A$129,"CUSTEIO",IF(Y22='Tabelas auxiliares'!$A$128,"INVESTIMENTO","ERRO - VERIFICAR"))))</f>
        <v>CUSTEIO</v>
      </c>
      <c r="AA22" s="8">
        <v>43891.54</v>
      </c>
      <c r="AC22" s="8">
        <v>3032.26</v>
      </c>
      <c r="AE22" s="8">
        <v>40859.279999999999</v>
      </c>
    </row>
    <row r="23" spans="1:31" ht="14.45" customHeight="1" x14ac:dyDescent="0.25">
      <c r="A23" t="s">
        <v>573</v>
      </c>
      <c r="B23" s="31" t="s">
        <v>201</v>
      </c>
      <c r="C23" s="31" t="s">
        <v>576</v>
      </c>
      <c r="D23" t="s">
        <v>62</v>
      </c>
      <c r="E23" t="s">
        <v>100</v>
      </c>
      <c r="F23" s="15" t="str">
        <f>IFERROR(VLOOKUP(D23,'Tabelas auxiliares'!$A$3:$B$65,2,FALSE),"")</f>
        <v>PROAP - PNAES</v>
      </c>
      <c r="G23" s="15" t="str">
        <f>IFERROR(VLOOKUP($B23,'Tabelas auxiliares'!$A$68:$C$105,2,FALSE),"")</f>
        <v>ASSISTÊNCIA - SOCIAIS</v>
      </c>
      <c r="H23" s="15" t="str">
        <f>IFERROR(VLOOKUP($B23,'Tabelas auxiliares'!$A$68:$C$105,3,FALSE),"")</f>
        <v>AUXILIO MORADIA / AUXILIO CRECHE / AUXILIO TRANSPORTE / BOLSA PERMANENCIA / BOLSA AUXILIO ALIMENTACAO AOS ESTUDANTES DE GRADUACAO / MONITORIA DE AÇÕES AFIRMATIVAS</v>
      </c>
      <c r="I23" t="s">
        <v>2029</v>
      </c>
      <c r="J23" t="s">
        <v>2017</v>
      </c>
      <c r="K23" t="s">
        <v>2030</v>
      </c>
      <c r="L23" t="s">
        <v>2022</v>
      </c>
      <c r="M23" t="s">
        <v>638</v>
      </c>
      <c r="N23" t="s">
        <v>656</v>
      </c>
      <c r="O23" t="s">
        <v>657</v>
      </c>
      <c r="P23" t="s">
        <v>658</v>
      </c>
      <c r="Q23" t="s">
        <v>597</v>
      </c>
      <c r="R23" t="s">
        <v>593</v>
      </c>
      <c r="S23" t="s">
        <v>598</v>
      </c>
      <c r="T23" t="s">
        <v>145</v>
      </c>
      <c r="U23" t="s">
        <v>659</v>
      </c>
      <c r="V23" t="s">
        <v>639</v>
      </c>
      <c r="W23" t="s">
        <v>640</v>
      </c>
      <c r="X23" t="s">
        <v>3511</v>
      </c>
      <c r="Y23" s="15" t="str">
        <f t="shared" si="0"/>
        <v>3</v>
      </c>
      <c r="Z23" s="15" t="str">
        <f>IF(T23="","",IF(AND(T23&lt;&gt;'Tabelas auxiliares'!$B$128,T23&lt;&gt;'Tabelas auxiliares'!$B$129),"FOLHA DE PESSOAL",IF(Y23='Tabelas auxiliares'!$A$129,"CUSTEIO",IF(Y23='Tabelas auxiliares'!$A$128,"INVESTIMENTO","ERRO - VERIFICAR"))))</f>
        <v>CUSTEIO</v>
      </c>
      <c r="AA23" s="8">
        <v>119596.4</v>
      </c>
      <c r="AC23" s="8">
        <v>1654.72</v>
      </c>
      <c r="AE23" s="8">
        <v>117941.68</v>
      </c>
    </row>
    <row r="24" spans="1:31" ht="14.45" customHeight="1" x14ac:dyDescent="0.25">
      <c r="A24" t="s">
        <v>573</v>
      </c>
      <c r="B24" s="31" t="s">
        <v>201</v>
      </c>
      <c r="C24" s="31" t="s">
        <v>576</v>
      </c>
      <c r="D24" t="s">
        <v>62</v>
      </c>
      <c r="E24" t="s">
        <v>100</v>
      </c>
      <c r="F24" s="15" t="str">
        <f>IFERROR(VLOOKUP(D24,'Tabelas auxiliares'!$A$3:$B$65,2,FALSE),"")</f>
        <v>PROAP - PNAES</v>
      </c>
      <c r="G24" s="15" t="str">
        <f>IFERROR(VLOOKUP($B24,'Tabelas auxiliares'!$A$68:$C$105,2,FALSE),"")</f>
        <v>ASSISTÊNCIA - SOCIAIS</v>
      </c>
      <c r="H24" s="15" t="str">
        <f>IFERROR(VLOOKUP($B24,'Tabelas auxiliares'!$A$68:$C$105,3,FALSE),"")</f>
        <v>AUXILIO MORADIA / AUXILIO CRECHE / AUXILIO TRANSPORTE / BOLSA PERMANENCIA / BOLSA AUXILIO ALIMENTACAO AOS ESTUDANTES DE GRADUACAO / MONITORIA DE AÇÕES AFIRMATIVAS</v>
      </c>
      <c r="I24" t="s">
        <v>2029</v>
      </c>
      <c r="J24" t="s">
        <v>2017</v>
      </c>
      <c r="K24" t="s">
        <v>2031</v>
      </c>
      <c r="L24" t="s">
        <v>2022</v>
      </c>
      <c r="M24" t="s">
        <v>638</v>
      </c>
      <c r="N24" t="s">
        <v>594</v>
      </c>
      <c r="O24" t="s">
        <v>784</v>
      </c>
      <c r="P24" t="s">
        <v>785</v>
      </c>
      <c r="Q24" t="s">
        <v>597</v>
      </c>
      <c r="R24" t="s">
        <v>593</v>
      </c>
      <c r="S24" t="s">
        <v>598</v>
      </c>
      <c r="T24" t="s">
        <v>145</v>
      </c>
      <c r="U24" t="s">
        <v>786</v>
      </c>
      <c r="V24" t="s">
        <v>639</v>
      </c>
      <c r="W24" t="s">
        <v>640</v>
      </c>
      <c r="X24" t="s">
        <v>3512</v>
      </c>
      <c r="Y24" s="15" t="str">
        <f t="shared" si="0"/>
        <v>3</v>
      </c>
      <c r="Z24" s="15" t="str">
        <f>IF(T24="","",IF(AND(T24&lt;&gt;'Tabelas auxiliares'!$B$128,T24&lt;&gt;'Tabelas auxiliares'!$B$129),"FOLHA DE PESSOAL",IF(Y24='Tabelas auxiliares'!$A$129,"CUSTEIO",IF(Y24='Tabelas auxiliares'!$A$128,"INVESTIMENTO","ERRO - VERIFICAR"))))</f>
        <v>CUSTEIO</v>
      </c>
      <c r="AA24" s="8">
        <v>32541.74</v>
      </c>
      <c r="AC24" s="8">
        <v>13077.68</v>
      </c>
      <c r="AD24" s="8">
        <v>1409.18</v>
      </c>
      <c r="AE24" s="8">
        <v>18054.88</v>
      </c>
    </row>
    <row r="25" spans="1:31" x14ac:dyDescent="0.25">
      <c r="A25" t="s">
        <v>573</v>
      </c>
      <c r="B25" s="31" t="s">
        <v>201</v>
      </c>
      <c r="C25" s="31" t="s">
        <v>576</v>
      </c>
      <c r="D25" t="s">
        <v>62</v>
      </c>
      <c r="E25" t="s">
        <v>100</v>
      </c>
      <c r="F25" s="15" t="str">
        <f>IFERROR(VLOOKUP(D25,'Tabelas auxiliares'!$A$3:$B$65,2,FALSE),"")</f>
        <v>PROAP - PNAES</v>
      </c>
      <c r="G25" s="15" t="str">
        <f>IFERROR(VLOOKUP($B25,'Tabelas auxiliares'!$A$68:$C$105,2,FALSE),"")</f>
        <v>ASSISTÊNCIA - SOCIAIS</v>
      </c>
      <c r="H25" s="15" t="str">
        <f>IFERROR(VLOOKUP($B25,'Tabelas auxiliares'!$A$68:$C$105,3,FALSE),"")</f>
        <v>AUXILIO MORADIA / AUXILIO CRECHE / AUXILIO TRANSPORTE / BOLSA PERMANENCIA / BOLSA AUXILIO ALIMENTACAO AOS ESTUDANTES DE GRADUACAO / MONITORIA DE AÇÕES AFIRMATIVAS</v>
      </c>
      <c r="I25" t="s">
        <v>2032</v>
      </c>
      <c r="J25" t="s">
        <v>2033</v>
      </c>
      <c r="K25" t="s">
        <v>2034</v>
      </c>
      <c r="L25" t="s">
        <v>2035</v>
      </c>
      <c r="M25" t="s">
        <v>593</v>
      </c>
      <c r="N25" t="s">
        <v>594</v>
      </c>
      <c r="O25" t="s">
        <v>595</v>
      </c>
      <c r="P25" t="s">
        <v>596</v>
      </c>
      <c r="Q25" t="s">
        <v>597</v>
      </c>
      <c r="R25" t="s">
        <v>593</v>
      </c>
      <c r="S25" t="s">
        <v>598</v>
      </c>
      <c r="T25" t="s">
        <v>145</v>
      </c>
      <c r="U25" t="s">
        <v>599</v>
      </c>
      <c r="V25" t="s">
        <v>600</v>
      </c>
      <c r="W25" t="s">
        <v>601</v>
      </c>
      <c r="X25" t="s">
        <v>3513</v>
      </c>
      <c r="Y25" s="15" t="str">
        <f t="shared" si="0"/>
        <v>3</v>
      </c>
      <c r="Z25" s="15" t="str">
        <f>IF(T25="","",IF(AND(T25&lt;&gt;'Tabelas auxiliares'!$B$128,T25&lt;&gt;'Tabelas auxiliares'!$B$129),"FOLHA DE PESSOAL",IF(Y25='Tabelas auxiliares'!$A$129,"CUSTEIO",IF(Y25='Tabelas auxiliares'!$A$128,"INVESTIMENTO","ERRO - VERIFICAR"))))</f>
        <v>CUSTEIO</v>
      </c>
      <c r="AA25" s="8">
        <v>700</v>
      </c>
      <c r="AC25" s="8">
        <v>700</v>
      </c>
    </row>
    <row r="26" spans="1:31" x14ac:dyDescent="0.25">
      <c r="A26" t="s">
        <v>573</v>
      </c>
      <c r="B26" s="31" t="s">
        <v>201</v>
      </c>
      <c r="C26" s="31" t="s">
        <v>577</v>
      </c>
      <c r="D26" t="s">
        <v>62</v>
      </c>
      <c r="E26" t="s">
        <v>100</v>
      </c>
      <c r="F26" s="15" t="str">
        <f>IFERROR(VLOOKUP(D26,'Tabelas auxiliares'!$A$3:$B$65,2,FALSE),"")</f>
        <v>PROAP - PNAES</v>
      </c>
      <c r="G26" s="15" t="str">
        <f>IFERROR(VLOOKUP($B26,'Tabelas auxiliares'!$A$68:$C$105,2,FALSE),"")</f>
        <v>ASSISTÊNCIA - SOCIAIS</v>
      </c>
      <c r="H26" s="15" t="str">
        <f>IFERROR(VLOOKUP($B26,'Tabelas auxiliares'!$A$68:$C$105,3,FALSE),"")</f>
        <v>AUXILIO MORADIA / AUXILIO CRECHE / AUXILIO TRANSPORTE / BOLSA PERMANENCIA / BOLSA AUXILIO ALIMENTACAO AOS ESTUDANTES DE GRADUACAO / MONITORIA DE AÇÕES AFIRMATIVAS</v>
      </c>
      <c r="I26" t="s">
        <v>2029</v>
      </c>
      <c r="J26" t="s">
        <v>622</v>
      </c>
      <c r="K26" t="s">
        <v>2036</v>
      </c>
      <c r="L26" t="s">
        <v>2037</v>
      </c>
      <c r="M26" t="s">
        <v>593</v>
      </c>
      <c r="N26" t="s">
        <v>672</v>
      </c>
      <c r="O26" t="s">
        <v>595</v>
      </c>
      <c r="P26" t="s">
        <v>682</v>
      </c>
      <c r="Q26" t="s">
        <v>597</v>
      </c>
      <c r="R26" t="s">
        <v>593</v>
      </c>
      <c r="S26" t="s">
        <v>598</v>
      </c>
      <c r="T26" t="s">
        <v>145</v>
      </c>
      <c r="U26" t="s">
        <v>683</v>
      </c>
      <c r="V26" t="s">
        <v>600</v>
      </c>
      <c r="W26" t="s">
        <v>601</v>
      </c>
      <c r="X26" t="s">
        <v>3514</v>
      </c>
      <c r="Y26" s="15" t="str">
        <f t="shared" si="0"/>
        <v>3</v>
      </c>
      <c r="Z26" s="15" t="str">
        <f>IF(T26="","",IF(AND(T26&lt;&gt;'Tabelas auxiliares'!$B$128,T26&lt;&gt;'Tabelas auxiliares'!$B$129),"FOLHA DE PESSOAL",IF(Y26='Tabelas auxiliares'!$A$129,"CUSTEIO",IF(Y26='Tabelas auxiliares'!$A$128,"INVESTIMENTO","ERRO - VERIFICAR"))))</f>
        <v>CUSTEIO</v>
      </c>
      <c r="AA26" s="8">
        <v>1124</v>
      </c>
      <c r="AE26" s="8">
        <v>1124</v>
      </c>
    </row>
    <row r="27" spans="1:31" ht="14.45" customHeight="1" x14ac:dyDescent="0.25">
      <c r="A27" t="s">
        <v>573</v>
      </c>
      <c r="B27" s="31" t="s">
        <v>201</v>
      </c>
      <c r="C27" s="31" t="s">
        <v>577</v>
      </c>
      <c r="D27" t="s">
        <v>62</v>
      </c>
      <c r="E27" t="s">
        <v>100</v>
      </c>
      <c r="F27" s="15" t="str">
        <f>IFERROR(VLOOKUP(D27,'Tabelas auxiliares'!$A$3:$B$65,2,FALSE),"")</f>
        <v>PROAP - PNAES</v>
      </c>
      <c r="G27" s="15" t="str">
        <f>IFERROR(VLOOKUP($B27,'Tabelas auxiliares'!$A$68:$C$105,2,FALSE),"")</f>
        <v>ASSISTÊNCIA - SOCIAIS</v>
      </c>
      <c r="H27" s="15" t="str">
        <f>IFERROR(VLOOKUP($B27,'Tabelas auxiliares'!$A$68:$C$105,3,FALSE),"")</f>
        <v>AUXILIO MORADIA / AUXILIO CRECHE / AUXILIO TRANSPORTE / BOLSA PERMANENCIA / BOLSA AUXILIO ALIMENTACAO AOS ESTUDANTES DE GRADUACAO / MONITORIA DE AÇÕES AFIRMATIVAS</v>
      </c>
      <c r="I27" t="s">
        <v>2029</v>
      </c>
      <c r="J27" t="s">
        <v>626</v>
      </c>
      <c r="K27" t="s">
        <v>2038</v>
      </c>
      <c r="L27" t="s">
        <v>628</v>
      </c>
      <c r="M27" t="s">
        <v>593</v>
      </c>
      <c r="N27" t="s">
        <v>672</v>
      </c>
      <c r="O27" t="s">
        <v>595</v>
      </c>
      <c r="P27" t="s">
        <v>682</v>
      </c>
      <c r="Q27" t="s">
        <v>597</v>
      </c>
      <c r="R27" t="s">
        <v>593</v>
      </c>
      <c r="S27" t="s">
        <v>598</v>
      </c>
      <c r="T27" t="s">
        <v>145</v>
      </c>
      <c r="U27" t="s">
        <v>683</v>
      </c>
      <c r="V27" t="s">
        <v>600</v>
      </c>
      <c r="W27" t="s">
        <v>601</v>
      </c>
      <c r="X27" t="s">
        <v>3515</v>
      </c>
      <c r="Y27" s="15" t="str">
        <f t="shared" si="0"/>
        <v>3</v>
      </c>
      <c r="Z27" s="15" t="str">
        <f>IF(T27="","",IF(AND(T27&lt;&gt;'Tabelas auxiliares'!$B$128,T27&lt;&gt;'Tabelas auxiliares'!$B$129),"FOLHA DE PESSOAL",IF(Y27='Tabelas auxiliares'!$A$129,"CUSTEIO",IF(Y27='Tabelas auxiliares'!$A$128,"INVESTIMENTO","ERRO - VERIFICAR"))))</f>
        <v>CUSTEIO</v>
      </c>
      <c r="AA27" s="8">
        <v>10500</v>
      </c>
      <c r="AE27" s="8">
        <v>10500</v>
      </c>
    </row>
    <row r="28" spans="1:31" ht="14.45" customHeight="1" x14ac:dyDescent="0.25">
      <c r="A28" t="s">
        <v>573</v>
      </c>
      <c r="B28" s="31" t="s">
        <v>201</v>
      </c>
      <c r="C28" s="31" t="s">
        <v>577</v>
      </c>
      <c r="D28" t="s">
        <v>62</v>
      </c>
      <c r="E28" t="s">
        <v>100</v>
      </c>
      <c r="F28" s="15" t="str">
        <f>IFERROR(VLOOKUP(D28,'Tabelas auxiliares'!$A$3:$B$65,2,FALSE),"")</f>
        <v>PROAP - PNAES</v>
      </c>
      <c r="G28" s="15" t="str">
        <f>IFERROR(VLOOKUP($B28,'Tabelas auxiliares'!$A$68:$C$105,2,FALSE),"")</f>
        <v>ASSISTÊNCIA - SOCIAIS</v>
      </c>
      <c r="H28" s="15" t="str">
        <f>IFERROR(VLOOKUP($B28,'Tabelas auxiliares'!$A$68:$C$105,3,FALSE),"")</f>
        <v>AUXILIO MORADIA / AUXILIO CRECHE / AUXILIO TRANSPORTE / BOLSA PERMANENCIA / BOLSA AUXILIO ALIMENTACAO AOS ESTUDANTES DE GRADUACAO / MONITORIA DE AÇÕES AFIRMATIVAS</v>
      </c>
      <c r="I28" t="s">
        <v>2029</v>
      </c>
      <c r="J28" t="s">
        <v>630</v>
      </c>
      <c r="K28" t="s">
        <v>2039</v>
      </c>
      <c r="L28" t="s">
        <v>632</v>
      </c>
      <c r="M28" t="s">
        <v>593</v>
      </c>
      <c r="N28" t="s">
        <v>672</v>
      </c>
      <c r="O28" t="s">
        <v>595</v>
      </c>
      <c r="P28" t="s">
        <v>682</v>
      </c>
      <c r="Q28" t="s">
        <v>597</v>
      </c>
      <c r="R28" t="s">
        <v>593</v>
      </c>
      <c r="S28" t="s">
        <v>598</v>
      </c>
      <c r="T28" t="s">
        <v>145</v>
      </c>
      <c r="U28" t="s">
        <v>683</v>
      </c>
      <c r="V28" t="s">
        <v>600</v>
      </c>
      <c r="W28" t="s">
        <v>601</v>
      </c>
      <c r="X28" t="s">
        <v>3516</v>
      </c>
      <c r="Y28" s="15" t="str">
        <f t="shared" si="0"/>
        <v>3</v>
      </c>
      <c r="Z28" s="15" t="str">
        <f>IF(T28="","",IF(AND(T28&lt;&gt;'Tabelas auxiliares'!$B$128,T28&lt;&gt;'Tabelas auxiliares'!$B$129),"FOLHA DE PESSOAL",IF(Y28='Tabelas auxiliares'!$A$129,"CUSTEIO",IF(Y28='Tabelas auxiliares'!$A$128,"INVESTIMENTO","ERRO - VERIFICAR"))))</f>
        <v>CUSTEIO</v>
      </c>
      <c r="AA28" s="8">
        <v>61600</v>
      </c>
      <c r="AE28" s="8">
        <v>61600</v>
      </c>
    </row>
    <row r="29" spans="1:31" ht="14.45" customHeight="1" x14ac:dyDescent="0.25">
      <c r="A29" t="s">
        <v>573</v>
      </c>
      <c r="B29" s="31" t="s">
        <v>201</v>
      </c>
      <c r="C29" s="31" t="s">
        <v>577</v>
      </c>
      <c r="D29" t="s">
        <v>62</v>
      </c>
      <c r="E29" t="s">
        <v>100</v>
      </c>
      <c r="F29" s="15" t="str">
        <f>IFERROR(VLOOKUP(D29,'Tabelas auxiliares'!$A$3:$B$65,2,FALSE),"")</f>
        <v>PROAP - PNAES</v>
      </c>
      <c r="G29" s="15" t="str">
        <f>IFERROR(VLOOKUP($B29,'Tabelas auxiliares'!$A$68:$C$105,2,FALSE),"")</f>
        <v>ASSISTÊNCIA - SOCIAIS</v>
      </c>
      <c r="H29" s="15" t="str">
        <f>IFERROR(VLOOKUP($B29,'Tabelas auxiliares'!$A$68:$C$105,3,FALSE),"")</f>
        <v>AUXILIO MORADIA / AUXILIO CRECHE / AUXILIO TRANSPORTE / BOLSA PERMANENCIA / BOLSA AUXILIO ALIMENTACAO AOS ESTUDANTES DE GRADUACAO / MONITORIA DE AÇÕES AFIRMATIVAS</v>
      </c>
      <c r="I29" t="s">
        <v>2040</v>
      </c>
      <c r="J29" t="s">
        <v>630</v>
      </c>
      <c r="K29" t="s">
        <v>2041</v>
      </c>
      <c r="L29" t="s">
        <v>632</v>
      </c>
      <c r="M29" t="s">
        <v>593</v>
      </c>
      <c r="N29" t="s">
        <v>672</v>
      </c>
      <c r="O29" t="s">
        <v>657</v>
      </c>
      <c r="P29" t="s">
        <v>673</v>
      </c>
      <c r="Q29" t="s">
        <v>597</v>
      </c>
      <c r="R29" t="s">
        <v>593</v>
      </c>
      <c r="S29" t="s">
        <v>598</v>
      </c>
      <c r="T29" t="s">
        <v>145</v>
      </c>
      <c r="U29" t="s">
        <v>674</v>
      </c>
      <c r="V29" t="s">
        <v>600</v>
      </c>
      <c r="W29" t="s">
        <v>601</v>
      </c>
      <c r="X29" t="s">
        <v>3517</v>
      </c>
      <c r="Y29" s="15" t="str">
        <f t="shared" si="0"/>
        <v>3</v>
      </c>
      <c r="Z29" s="15" t="str">
        <f>IF(T29="","",IF(AND(T29&lt;&gt;'Tabelas auxiliares'!$B$128,T29&lt;&gt;'Tabelas auxiliares'!$B$129),"FOLHA DE PESSOAL",IF(Y29='Tabelas auxiliares'!$A$129,"CUSTEIO",IF(Y29='Tabelas auxiliares'!$A$128,"INVESTIMENTO","ERRO - VERIFICAR"))))</f>
        <v>CUSTEIO</v>
      </c>
      <c r="AA29" s="8">
        <v>2100</v>
      </c>
      <c r="AE29" s="8">
        <v>2100</v>
      </c>
    </row>
    <row r="30" spans="1:31" ht="14.45" customHeight="1" x14ac:dyDescent="0.25">
      <c r="A30" t="s">
        <v>573</v>
      </c>
      <c r="B30" s="31" t="s">
        <v>201</v>
      </c>
      <c r="C30" s="31" t="s">
        <v>577</v>
      </c>
      <c r="D30" t="s">
        <v>62</v>
      </c>
      <c r="E30" t="s">
        <v>100</v>
      </c>
      <c r="F30" s="15" t="str">
        <f>IFERROR(VLOOKUP(D30,'Tabelas auxiliares'!$A$3:$B$65,2,FALSE),"")</f>
        <v>PROAP - PNAES</v>
      </c>
      <c r="G30" s="15" t="str">
        <f>IFERROR(VLOOKUP($B30,'Tabelas auxiliares'!$A$68:$C$105,2,FALSE),"")</f>
        <v>ASSISTÊNCIA - SOCIAIS</v>
      </c>
      <c r="H30" s="15" t="str">
        <f>IFERROR(VLOOKUP($B30,'Tabelas auxiliares'!$A$68:$C$105,3,FALSE),"")</f>
        <v>AUXILIO MORADIA / AUXILIO CRECHE / AUXILIO TRANSPORTE / BOLSA PERMANENCIA / BOLSA AUXILIO ALIMENTACAO AOS ESTUDANTES DE GRADUACAO / MONITORIA DE AÇÕES AFIRMATIVAS</v>
      </c>
      <c r="I30" t="s">
        <v>2040</v>
      </c>
      <c r="J30" t="s">
        <v>630</v>
      </c>
      <c r="K30" t="s">
        <v>2042</v>
      </c>
      <c r="L30" t="s">
        <v>632</v>
      </c>
      <c r="M30" t="s">
        <v>593</v>
      </c>
      <c r="N30" t="s">
        <v>594</v>
      </c>
      <c r="O30" t="s">
        <v>595</v>
      </c>
      <c r="P30" t="s">
        <v>596</v>
      </c>
      <c r="Q30" t="s">
        <v>597</v>
      </c>
      <c r="R30" t="s">
        <v>593</v>
      </c>
      <c r="S30" t="s">
        <v>598</v>
      </c>
      <c r="T30" t="s">
        <v>145</v>
      </c>
      <c r="U30" t="s">
        <v>599</v>
      </c>
      <c r="V30" t="s">
        <v>600</v>
      </c>
      <c r="W30" t="s">
        <v>601</v>
      </c>
      <c r="X30" t="s">
        <v>3518</v>
      </c>
      <c r="Y30" s="15" t="str">
        <f t="shared" si="0"/>
        <v>3</v>
      </c>
      <c r="Z30" s="15" t="str">
        <f>IF(T30="","",IF(AND(T30&lt;&gt;'Tabelas auxiliares'!$B$128,T30&lt;&gt;'Tabelas auxiliares'!$B$129),"FOLHA DE PESSOAL",IF(Y30='Tabelas auxiliares'!$A$129,"CUSTEIO",IF(Y30='Tabelas auxiliares'!$A$128,"INVESTIMENTO","ERRO - VERIFICAR"))))</f>
        <v>CUSTEIO</v>
      </c>
      <c r="AA30" s="8">
        <v>2800</v>
      </c>
      <c r="AE30" s="8">
        <v>2800</v>
      </c>
    </row>
    <row r="31" spans="1:31" ht="14.45" customHeight="1" x14ac:dyDescent="0.25">
      <c r="A31" t="s">
        <v>573</v>
      </c>
      <c r="B31" s="31" t="s">
        <v>201</v>
      </c>
      <c r="C31" s="31" t="s">
        <v>577</v>
      </c>
      <c r="D31" t="s">
        <v>62</v>
      </c>
      <c r="E31" t="s">
        <v>100</v>
      </c>
      <c r="F31" s="15" t="str">
        <f>IFERROR(VLOOKUP(D31,'Tabelas auxiliares'!$A$3:$B$65,2,FALSE),"")</f>
        <v>PROAP - PNAES</v>
      </c>
      <c r="G31" s="15" t="str">
        <f>IFERROR(VLOOKUP($B31,'Tabelas auxiliares'!$A$68:$C$105,2,FALSE),"")</f>
        <v>ASSISTÊNCIA - SOCIAIS</v>
      </c>
      <c r="H31" s="15" t="str">
        <f>IFERROR(VLOOKUP($B31,'Tabelas auxiliares'!$A$68:$C$105,3,FALSE),"")</f>
        <v>AUXILIO MORADIA / AUXILIO CRECHE / AUXILIO TRANSPORTE / BOLSA PERMANENCIA / BOLSA AUXILIO ALIMENTACAO AOS ESTUDANTES DE GRADUACAO / MONITORIA DE AÇÕES AFIRMATIVAS</v>
      </c>
      <c r="I31" t="s">
        <v>2043</v>
      </c>
      <c r="J31" t="s">
        <v>630</v>
      </c>
      <c r="K31" t="s">
        <v>2044</v>
      </c>
      <c r="L31" t="s">
        <v>632</v>
      </c>
      <c r="M31" t="s">
        <v>593</v>
      </c>
      <c r="N31" t="s">
        <v>656</v>
      </c>
      <c r="O31" t="s">
        <v>657</v>
      </c>
      <c r="P31" t="s">
        <v>658</v>
      </c>
      <c r="Q31" t="s">
        <v>597</v>
      </c>
      <c r="R31" t="s">
        <v>593</v>
      </c>
      <c r="S31" t="s">
        <v>598</v>
      </c>
      <c r="T31" t="s">
        <v>145</v>
      </c>
      <c r="U31" t="s">
        <v>659</v>
      </c>
      <c r="V31" t="s">
        <v>600</v>
      </c>
      <c r="W31" t="s">
        <v>601</v>
      </c>
      <c r="X31" t="s">
        <v>3519</v>
      </c>
      <c r="Y31" s="15" t="str">
        <f t="shared" si="0"/>
        <v>3</v>
      </c>
      <c r="Z31" s="15" t="str">
        <f>IF(T31="","",IF(AND(T31&lt;&gt;'Tabelas auxiliares'!$B$128,T31&lt;&gt;'Tabelas auxiliares'!$B$129),"FOLHA DE PESSOAL",IF(Y31='Tabelas auxiliares'!$A$129,"CUSTEIO",IF(Y31='Tabelas auxiliares'!$A$128,"INVESTIMENTO","ERRO - VERIFICAR"))))</f>
        <v>CUSTEIO</v>
      </c>
      <c r="AA31" s="8">
        <v>13300</v>
      </c>
      <c r="AE31" s="8">
        <v>13300</v>
      </c>
    </row>
    <row r="32" spans="1:31" ht="14.45" customHeight="1" x14ac:dyDescent="0.25">
      <c r="A32" t="s">
        <v>573</v>
      </c>
      <c r="B32" s="31" t="s">
        <v>201</v>
      </c>
      <c r="C32" s="31" t="s">
        <v>577</v>
      </c>
      <c r="D32" t="s">
        <v>62</v>
      </c>
      <c r="E32" t="s">
        <v>100</v>
      </c>
      <c r="F32" s="15" t="str">
        <f>IFERROR(VLOOKUP(D32,'Tabelas auxiliares'!$A$3:$B$65,2,FALSE),"")</f>
        <v>PROAP - PNAES</v>
      </c>
      <c r="G32" s="15" t="str">
        <f>IFERROR(VLOOKUP($B32,'Tabelas auxiliares'!$A$68:$C$105,2,FALSE),"")</f>
        <v>ASSISTÊNCIA - SOCIAIS</v>
      </c>
      <c r="H32" s="15" t="str">
        <f>IFERROR(VLOOKUP($B32,'Tabelas auxiliares'!$A$68:$C$105,3,FALSE),"")</f>
        <v>AUXILIO MORADIA / AUXILIO CRECHE / AUXILIO TRANSPORTE / BOLSA PERMANENCIA / BOLSA AUXILIO ALIMENTACAO AOS ESTUDANTES DE GRADUACAO / MONITORIA DE AÇÕES AFIRMATIVAS</v>
      </c>
      <c r="I32" t="s">
        <v>2043</v>
      </c>
      <c r="J32" t="s">
        <v>630</v>
      </c>
      <c r="K32" t="s">
        <v>2045</v>
      </c>
      <c r="L32" t="s">
        <v>632</v>
      </c>
      <c r="M32" t="s">
        <v>593</v>
      </c>
      <c r="N32" t="s">
        <v>656</v>
      </c>
      <c r="O32" t="s">
        <v>657</v>
      </c>
      <c r="P32" t="s">
        <v>658</v>
      </c>
      <c r="Q32" t="s">
        <v>597</v>
      </c>
      <c r="R32" t="s">
        <v>593</v>
      </c>
      <c r="S32" t="s">
        <v>857</v>
      </c>
      <c r="T32" t="s">
        <v>145</v>
      </c>
      <c r="U32" t="s">
        <v>659</v>
      </c>
      <c r="V32" t="s">
        <v>600</v>
      </c>
      <c r="W32" t="s">
        <v>601</v>
      </c>
      <c r="X32" t="s">
        <v>3520</v>
      </c>
      <c r="Y32" s="15" t="str">
        <f t="shared" si="0"/>
        <v>3</v>
      </c>
      <c r="Z32" s="15" t="str">
        <f>IF(T32="","",IF(AND(T32&lt;&gt;'Tabelas auxiliares'!$B$128,T32&lt;&gt;'Tabelas auxiliares'!$B$129),"FOLHA DE PESSOAL",IF(Y32='Tabelas auxiliares'!$A$129,"CUSTEIO",IF(Y32='Tabelas auxiliares'!$A$128,"INVESTIMENTO","ERRO - VERIFICAR"))))</f>
        <v>CUSTEIO</v>
      </c>
      <c r="AA32" s="8">
        <v>442400</v>
      </c>
      <c r="AE32" s="8">
        <v>442400</v>
      </c>
    </row>
    <row r="33" spans="1:31" ht="14.45" customHeight="1" x14ac:dyDescent="0.25">
      <c r="A33" t="s">
        <v>573</v>
      </c>
      <c r="B33" s="31" t="s">
        <v>203</v>
      </c>
      <c r="C33" s="31" t="s">
        <v>575</v>
      </c>
      <c r="D33" t="s">
        <v>8</v>
      </c>
      <c r="E33" t="s">
        <v>100</v>
      </c>
      <c r="F33" s="15" t="str">
        <f>IFERROR(VLOOKUP(D33,'Tabelas auxiliares'!$A$3:$B$65,2,FALSE),"")</f>
        <v>PROPES - PRÓ-REITORIA DE PESQUISA / CEM</v>
      </c>
      <c r="G33" s="15" t="str">
        <f>IFERROR(VLOOKUP($B33,'Tabelas auxiliares'!$A$68:$C$105,2,FALSE),"")</f>
        <v>ASSISTÊNCIA - PESQUISA</v>
      </c>
      <c r="H33" s="15" t="str">
        <f>IFERROR(VLOOKUP($B33,'Tabelas auxiliares'!$A$68:$C$105,3,FALSE),"")</f>
        <v>BOLSAS DE INICIACAO CIENTIFICA / AUXILIO PARA EVENTOS ESTUDANTIS PESQUISA / AUXILIO PARA PARTICIPAÇÃO DE DOCENTES EM EVENTOS DE DIVULGAÇÃO CIENTIFICA E TECNOLÓGICA</v>
      </c>
      <c r="I33" t="s">
        <v>2046</v>
      </c>
      <c r="J33" t="s">
        <v>2047</v>
      </c>
      <c r="K33" t="s">
        <v>2048</v>
      </c>
      <c r="L33" t="s">
        <v>2049</v>
      </c>
      <c r="M33" t="s">
        <v>593</v>
      </c>
      <c r="N33" t="s">
        <v>672</v>
      </c>
      <c r="O33" t="s">
        <v>595</v>
      </c>
      <c r="P33" t="s">
        <v>682</v>
      </c>
      <c r="Q33" t="s">
        <v>597</v>
      </c>
      <c r="R33" t="s">
        <v>593</v>
      </c>
      <c r="S33" t="s">
        <v>598</v>
      </c>
      <c r="T33" t="s">
        <v>145</v>
      </c>
      <c r="U33" t="s">
        <v>683</v>
      </c>
      <c r="V33" t="s">
        <v>600</v>
      </c>
      <c r="W33" t="s">
        <v>601</v>
      </c>
      <c r="X33" t="s">
        <v>3521</v>
      </c>
      <c r="Y33" s="15" t="str">
        <f t="shared" si="0"/>
        <v>3</v>
      </c>
      <c r="Z33" s="15" t="str">
        <f>IF(T33="","",IF(AND(T33&lt;&gt;'Tabelas auxiliares'!$B$128,T33&lt;&gt;'Tabelas auxiliares'!$B$129),"FOLHA DE PESSOAL",IF(Y33='Tabelas auxiliares'!$A$129,"CUSTEIO",IF(Y33='Tabelas auxiliares'!$A$128,"INVESTIMENTO","ERRO - VERIFICAR"))))</f>
        <v>CUSTEIO</v>
      </c>
      <c r="AA33" s="8">
        <v>24500</v>
      </c>
      <c r="AC33" s="8">
        <v>24500</v>
      </c>
    </row>
    <row r="34" spans="1:31" ht="14.45" customHeight="1" x14ac:dyDescent="0.25">
      <c r="A34" t="s">
        <v>573</v>
      </c>
      <c r="B34" s="31" t="s">
        <v>203</v>
      </c>
      <c r="C34" s="31" t="s">
        <v>575</v>
      </c>
      <c r="D34" t="s">
        <v>8</v>
      </c>
      <c r="E34" t="s">
        <v>100</v>
      </c>
      <c r="F34" s="15" t="str">
        <f>IFERROR(VLOOKUP(D34,'Tabelas auxiliares'!$A$3:$B$65,2,FALSE),"")</f>
        <v>PROPES - PRÓ-REITORIA DE PESQUISA / CEM</v>
      </c>
      <c r="G34" s="15" t="str">
        <f>IFERROR(VLOOKUP($B34,'Tabelas auxiliares'!$A$68:$C$105,2,FALSE),"")</f>
        <v>ASSISTÊNCIA - PESQUISA</v>
      </c>
      <c r="H34" s="15" t="str">
        <f>IFERROR(VLOOKUP($B34,'Tabelas auxiliares'!$A$68:$C$105,3,FALSE),"")</f>
        <v>BOLSAS DE INICIACAO CIENTIFICA / AUXILIO PARA EVENTOS ESTUDANTIS PESQUISA / AUXILIO PARA PARTICIPAÇÃO DE DOCENTES EM EVENTOS DE DIVULGAÇÃO CIENTIFICA E TECNOLÓGICA</v>
      </c>
      <c r="I34" t="s">
        <v>2050</v>
      </c>
      <c r="J34" t="s">
        <v>2051</v>
      </c>
      <c r="K34" t="s">
        <v>2052</v>
      </c>
      <c r="L34" t="s">
        <v>2053</v>
      </c>
      <c r="M34" t="s">
        <v>593</v>
      </c>
      <c r="N34" t="s">
        <v>656</v>
      </c>
      <c r="O34" t="s">
        <v>657</v>
      </c>
      <c r="P34" t="s">
        <v>658</v>
      </c>
      <c r="Q34" t="s">
        <v>597</v>
      </c>
      <c r="R34" t="s">
        <v>593</v>
      </c>
      <c r="S34" t="s">
        <v>857</v>
      </c>
      <c r="T34" t="s">
        <v>145</v>
      </c>
      <c r="U34" t="s">
        <v>659</v>
      </c>
      <c r="V34" t="s">
        <v>600</v>
      </c>
      <c r="W34" t="s">
        <v>601</v>
      </c>
      <c r="X34" t="s">
        <v>3522</v>
      </c>
      <c r="Y34" s="15" t="str">
        <f t="shared" si="0"/>
        <v>3</v>
      </c>
      <c r="Z34" s="15" t="str">
        <f>IF(T34="","",IF(AND(T34&lt;&gt;'Tabelas auxiliares'!$B$128,T34&lt;&gt;'Tabelas auxiliares'!$B$129),"FOLHA DE PESSOAL",IF(Y34='Tabelas auxiliares'!$A$129,"CUSTEIO",IF(Y34='Tabelas auxiliares'!$A$128,"INVESTIMENTO","ERRO - VERIFICAR"))))</f>
        <v>CUSTEIO</v>
      </c>
      <c r="AA34" s="8">
        <v>9130.4</v>
      </c>
      <c r="AC34" s="8">
        <v>9130.4</v>
      </c>
    </row>
    <row r="35" spans="1:31" ht="14.45" customHeight="1" x14ac:dyDescent="0.25">
      <c r="A35" t="s">
        <v>573</v>
      </c>
      <c r="B35" s="31" t="s">
        <v>203</v>
      </c>
      <c r="C35" s="31" t="s">
        <v>575</v>
      </c>
      <c r="D35" t="s">
        <v>8</v>
      </c>
      <c r="E35" t="s">
        <v>100</v>
      </c>
      <c r="F35" s="15" t="str">
        <f>IFERROR(VLOOKUP(D35,'Tabelas auxiliares'!$A$3:$B$65,2,FALSE),"")</f>
        <v>PROPES - PRÓ-REITORIA DE PESQUISA / CEM</v>
      </c>
      <c r="G35" s="15" t="str">
        <f>IFERROR(VLOOKUP($B35,'Tabelas auxiliares'!$A$68:$C$105,2,FALSE),"")</f>
        <v>ASSISTÊNCIA - PESQUISA</v>
      </c>
      <c r="H35" s="15" t="str">
        <f>IFERROR(VLOOKUP($B35,'Tabelas auxiliares'!$A$68:$C$105,3,FALSE),"")</f>
        <v>BOLSAS DE INICIACAO CIENTIFICA / AUXILIO PARA EVENTOS ESTUDANTIS PESQUISA / AUXILIO PARA PARTICIPAÇÃO DE DOCENTES EM EVENTOS DE DIVULGAÇÃO CIENTIFICA E TECNOLÓGICA</v>
      </c>
      <c r="I35" t="s">
        <v>2054</v>
      </c>
      <c r="J35" t="s">
        <v>2055</v>
      </c>
      <c r="K35" t="s">
        <v>2056</v>
      </c>
      <c r="L35" t="s">
        <v>2057</v>
      </c>
      <c r="M35" t="s">
        <v>593</v>
      </c>
      <c r="N35" t="s">
        <v>656</v>
      </c>
      <c r="O35" t="s">
        <v>657</v>
      </c>
      <c r="P35" t="s">
        <v>658</v>
      </c>
      <c r="Q35" t="s">
        <v>597</v>
      </c>
      <c r="R35" t="s">
        <v>593</v>
      </c>
      <c r="S35" t="s">
        <v>598</v>
      </c>
      <c r="T35" t="s">
        <v>145</v>
      </c>
      <c r="U35" t="s">
        <v>659</v>
      </c>
      <c r="V35" t="s">
        <v>600</v>
      </c>
      <c r="W35" t="s">
        <v>601</v>
      </c>
      <c r="X35" t="s">
        <v>3523</v>
      </c>
      <c r="Y35" s="15" t="str">
        <f t="shared" si="0"/>
        <v>3</v>
      </c>
      <c r="Z35" s="15" t="str">
        <f>IF(T35="","",IF(AND(T35&lt;&gt;'Tabelas auxiliares'!$B$128,T35&lt;&gt;'Tabelas auxiliares'!$B$129),"FOLHA DE PESSOAL",IF(Y35='Tabelas auxiliares'!$A$129,"CUSTEIO",IF(Y35='Tabelas auxiliares'!$A$128,"INVESTIMENTO","ERRO - VERIFICAR"))))</f>
        <v>CUSTEIO</v>
      </c>
      <c r="AA35" s="8">
        <v>2400</v>
      </c>
      <c r="AC35" s="8">
        <v>2400</v>
      </c>
    </row>
    <row r="36" spans="1:31" ht="14.45" customHeight="1" x14ac:dyDescent="0.25">
      <c r="A36" t="s">
        <v>573</v>
      </c>
      <c r="B36" s="31" t="s">
        <v>203</v>
      </c>
      <c r="C36" s="31" t="s">
        <v>575</v>
      </c>
      <c r="D36" t="s">
        <v>8</v>
      </c>
      <c r="E36" t="s">
        <v>100</v>
      </c>
      <c r="F36" s="15" t="str">
        <f>IFERROR(VLOOKUP(D36,'Tabelas auxiliares'!$A$3:$B$65,2,FALSE),"")</f>
        <v>PROPES - PRÓ-REITORIA DE PESQUISA / CEM</v>
      </c>
      <c r="G36" s="15" t="str">
        <f>IFERROR(VLOOKUP($B36,'Tabelas auxiliares'!$A$68:$C$105,2,FALSE),"")</f>
        <v>ASSISTÊNCIA - PESQUISA</v>
      </c>
      <c r="H36" s="15" t="str">
        <f>IFERROR(VLOOKUP($B36,'Tabelas auxiliares'!$A$68:$C$105,3,FALSE),"")</f>
        <v>BOLSAS DE INICIACAO CIENTIFICA / AUXILIO PARA EVENTOS ESTUDANTIS PESQUISA / AUXILIO PARA PARTICIPAÇÃO DE DOCENTES EM EVENTOS DE DIVULGAÇÃO CIENTIFICA E TECNOLÓGICA</v>
      </c>
      <c r="I36" t="s">
        <v>2058</v>
      </c>
      <c r="J36" t="s">
        <v>2059</v>
      </c>
      <c r="K36" t="s">
        <v>2060</v>
      </c>
      <c r="L36" t="s">
        <v>2061</v>
      </c>
      <c r="M36" t="s">
        <v>593</v>
      </c>
      <c r="N36" t="s">
        <v>672</v>
      </c>
      <c r="O36" t="s">
        <v>657</v>
      </c>
      <c r="P36" t="s">
        <v>673</v>
      </c>
      <c r="Q36" t="s">
        <v>597</v>
      </c>
      <c r="R36" t="s">
        <v>593</v>
      </c>
      <c r="S36" t="s">
        <v>598</v>
      </c>
      <c r="T36" t="s">
        <v>145</v>
      </c>
      <c r="U36" t="s">
        <v>674</v>
      </c>
      <c r="V36" t="s">
        <v>600</v>
      </c>
      <c r="W36" t="s">
        <v>601</v>
      </c>
      <c r="X36" t="s">
        <v>3524</v>
      </c>
      <c r="Y36" s="15" t="str">
        <f t="shared" si="0"/>
        <v>3</v>
      </c>
      <c r="Z36" s="15" t="str">
        <f>IF(T36="","",IF(AND(T36&lt;&gt;'Tabelas auxiliares'!$B$128,T36&lt;&gt;'Tabelas auxiliares'!$B$129),"FOLHA DE PESSOAL",IF(Y36='Tabelas auxiliares'!$A$129,"CUSTEIO",IF(Y36='Tabelas auxiliares'!$A$128,"INVESTIMENTO","ERRO - VERIFICAR"))))</f>
        <v>CUSTEIO</v>
      </c>
      <c r="AA36" s="8">
        <v>3600</v>
      </c>
      <c r="AC36" s="8">
        <v>3600</v>
      </c>
    </row>
    <row r="37" spans="1:31" ht="14.45" customHeight="1" x14ac:dyDescent="0.25">
      <c r="A37" t="s">
        <v>573</v>
      </c>
      <c r="B37" s="31" t="s">
        <v>203</v>
      </c>
      <c r="C37" s="31" t="s">
        <v>575</v>
      </c>
      <c r="D37" t="s">
        <v>8</v>
      </c>
      <c r="E37" t="s">
        <v>100</v>
      </c>
      <c r="F37" s="15" t="str">
        <f>IFERROR(VLOOKUP(D37,'Tabelas auxiliares'!$A$3:$B$65,2,FALSE),"")</f>
        <v>PROPES - PRÓ-REITORIA DE PESQUISA / CEM</v>
      </c>
      <c r="G37" s="15" t="str">
        <f>IFERROR(VLOOKUP($B37,'Tabelas auxiliares'!$A$68:$C$105,2,FALSE),"")</f>
        <v>ASSISTÊNCIA - PESQUISA</v>
      </c>
      <c r="H37" s="15" t="str">
        <f>IFERROR(VLOOKUP($B37,'Tabelas auxiliares'!$A$68:$C$105,3,FALSE),"")</f>
        <v>BOLSAS DE INICIACAO CIENTIFICA / AUXILIO PARA EVENTOS ESTUDANTIS PESQUISA / AUXILIO PARA PARTICIPAÇÃO DE DOCENTES EM EVENTOS DE DIVULGAÇÃO CIENTIFICA E TECNOLÓGICA</v>
      </c>
      <c r="I37" t="s">
        <v>2058</v>
      </c>
      <c r="J37" t="s">
        <v>2062</v>
      </c>
      <c r="K37" t="s">
        <v>2063</v>
      </c>
      <c r="L37" t="s">
        <v>2064</v>
      </c>
      <c r="M37" t="s">
        <v>593</v>
      </c>
      <c r="N37" t="s">
        <v>672</v>
      </c>
      <c r="O37" t="s">
        <v>657</v>
      </c>
      <c r="P37" t="s">
        <v>673</v>
      </c>
      <c r="Q37" t="s">
        <v>597</v>
      </c>
      <c r="R37" t="s">
        <v>593</v>
      </c>
      <c r="S37" t="s">
        <v>598</v>
      </c>
      <c r="T37" t="s">
        <v>145</v>
      </c>
      <c r="U37" t="s">
        <v>674</v>
      </c>
      <c r="V37" t="s">
        <v>600</v>
      </c>
      <c r="W37" t="s">
        <v>601</v>
      </c>
      <c r="X37" t="s">
        <v>3525</v>
      </c>
      <c r="Y37" s="15" t="str">
        <f t="shared" si="0"/>
        <v>3</v>
      </c>
      <c r="Z37" s="15" t="str">
        <f>IF(T37="","",IF(AND(T37&lt;&gt;'Tabelas auxiliares'!$B$128,T37&lt;&gt;'Tabelas auxiliares'!$B$129),"FOLHA DE PESSOAL",IF(Y37='Tabelas auxiliares'!$A$129,"CUSTEIO",IF(Y37='Tabelas auxiliares'!$A$128,"INVESTIMENTO","ERRO - VERIFICAR"))))</f>
        <v>CUSTEIO</v>
      </c>
      <c r="AA37" s="8">
        <v>700</v>
      </c>
      <c r="AC37" s="8">
        <v>700</v>
      </c>
    </row>
    <row r="38" spans="1:31" ht="14.45" customHeight="1" x14ac:dyDescent="0.25">
      <c r="A38" t="s">
        <v>573</v>
      </c>
      <c r="B38" s="31" t="s">
        <v>203</v>
      </c>
      <c r="C38" s="31" t="s">
        <v>575</v>
      </c>
      <c r="D38" t="s">
        <v>8</v>
      </c>
      <c r="E38" t="s">
        <v>100</v>
      </c>
      <c r="F38" s="15" t="str">
        <f>IFERROR(VLOOKUP(D38,'Tabelas auxiliares'!$A$3:$B$65,2,FALSE),"")</f>
        <v>PROPES - PRÓ-REITORIA DE PESQUISA / CEM</v>
      </c>
      <c r="G38" s="15" t="str">
        <f>IFERROR(VLOOKUP($B38,'Tabelas auxiliares'!$A$68:$C$105,2,FALSE),"")</f>
        <v>ASSISTÊNCIA - PESQUISA</v>
      </c>
      <c r="H38" s="15" t="str">
        <f>IFERROR(VLOOKUP($B38,'Tabelas auxiliares'!$A$68:$C$105,3,FALSE),"")</f>
        <v>BOLSAS DE INICIACAO CIENTIFICA / AUXILIO PARA EVENTOS ESTUDANTIS PESQUISA / AUXILIO PARA PARTICIPAÇÃO DE DOCENTES EM EVENTOS DE DIVULGAÇÃO CIENTIFICA E TECNOLÓGICA</v>
      </c>
      <c r="I38" t="s">
        <v>2065</v>
      </c>
      <c r="J38" t="s">
        <v>2055</v>
      </c>
      <c r="K38" t="s">
        <v>2066</v>
      </c>
      <c r="L38" t="s">
        <v>2067</v>
      </c>
      <c r="M38" t="s">
        <v>593</v>
      </c>
      <c r="N38" t="s">
        <v>672</v>
      </c>
      <c r="O38" t="s">
        <v>657</v>
      </c>
      <c r="P38" t="s">
        <v>673</v>
      </c>
      <c r="Q38" t="s">
        <v>597</v>
      </c>
      <c r="R38" t="s">
        <v>593</v>
      </c>
      <c r="S38" t="s">
        <v>598</v>
      </c>
      <c r="T38" t="s">
        <v>145</v>
      </c>
      <c r="U38" t="s">
        <v>674</v>
      </c>
      <c r="V38" t="s">
        <v>600</v>
      </c>
      <c r="W38" t="s">
        <v>601</v>
      </c>
      <c r="X38" t="s">
        <v>3526</v>
      </c>
      <c r="Y38" s="15" t="str">
        <f t="shared" si="0"/>
        <v>3</v>
      </c>
      <c r="Z38" s="15" t="str">
        <f>IF(T38="","",IF(AND(T38&lt;&gt;'Tabelas auxiliares'!$B$128,T38&lt;&gt;'Tabelas auxiliares'!$B$129),"FOLHA DE PESSOAL",IF(Y38='Tabelas auxiliares'!$A$129,"CUSTEIO",IF(Y38='Tabelas auxiliares'!$A$128,"INVESTIMENTO","ERRO - VERIFICAR"))))</f>
        <v>CUSTEIO</v>
      </c>
      <c r="AA38" s="8">
        <v>2400</v>
      </c>
      <c r="AC38" s="8">
        <v>2400</v>
      </c>
    </row>
    <row r="39" spans="1:31" ht="14.45" customHeight="1" x14ac:dyDescent="0.25">
      <c r="A39" t="s">
        <v>573</v>
      </c>
      <c r="B39" s="31" t="s">
        <v>203</v>
      </c>
      <c r="C39" s="31" t="s">
        <v>575</v>
      </c>
      <c r="D39" t="s">
        <v>77</v>
      </c>
      <c r="E39" t="s">
        <v>100</v>
      </c>
      <c r="F39" s="15" t="str">
        <f>IFERROR(VLOOKUP(D39,'Tabelas auxiliares'!$A$3:$B$65,2,FALSE),"")</f>
        <v>AGÊNCIA DE INOVAÇÃO</v>
      </c>
      <c r="G39" s="15" t="str">
        <f>IFERROR(VLOOKUP($B39,'Tabelas auxiliares'!$A$68:$C$105,2,FALSE),"")</f>
        <v>ASSISTÊNCIA - PESQUISA</v>
      </c>
      <c r="H39" s="15" t="str">
        <f>IFERROR(VLOOKUP($B39,'Tabelas auxiliares'!$A$68:$C$105,3,FALSE),"")</f>
        <v>BOLSAS DE INICIACAO CIENTIFICA / AUXILIO PARA EVENTOS ESTUDANTIS PESQUISA / AUXILIO PARA PARTICIPAÇÃO DE DOCENTES EM EVENTOS DE DIVULGAÇÃO CIENTIFICA E TECNOLÓGICA</v>
      </c>
      <c r="I39" t="s">
        <v>2068</v>
      </c>
      <c r="J39" t="s">
        <v>2069</v>
      </c>
      <c r="K39" t="s">
        <v>2070</v>
      </c>
      <c r="L39" t="s">
        <v>2071</v>
      </c>
      <c r="M39" t="s">
        <v>593</v>
      </c>
      <c r="N39" t="s">
        <v>672</v>
      </c>
      <c r="O39" t="s">
        <v>595</v>
      </c>
      <c r="P39" t="s">
        <v>682</v>
      </c>
      <c r="Q39" t="s">
        <v>597</v>
      </c>
      <c r="R39" t="s">
        <v>593</v>
      </c>
      <c r="S39" t="s">
        <v>598</v>
      </c>
      <c r="T39" t="s">
        <v>145</v>
      </c>
      <c r="U39" t="s">
        <v>683</v>
      </c>
      <c r="V39" t="s">
        <v>600</v>
      </c>
      <c r="W39" t="s">
        <v>601</v>
      </c>
      <c r="X39" t="s">
        <v>3527</v>
      </c>
      <c r="Y39" s="15" t="str">
        <f t="shared" si="0"/>
        <v>3</v>
      </c>
      <c r="Z39" s="15" t="str">
        <f>IF(T39="","",IF(AND(T39&lt;&gt;'Tabelas auxiliares'!$B$128,T39&lt;&gt;'Tabelas auxiliares'!$B$129),"FOLHA DE PESSOAL",IF(Y39='Tabelas auxiliares'!$A$129,"CUSTEIO",IF(Y39='Tabelas auxiliares'!$A$128,"INVESTIMENTO","ERRO - VERIFICAR"))))</f>
        <v>CUSTEIO</v>
      </c>
      <c r="AA39" s="8">
        <v>8400</v>
      </c>
      <c r="AC39" s="8">
        <v>8400</v>
      </c>
    </row>
    <row r="40" spans="1:31" ht="14.45" customHeight="1" x14ac:dyDescent="0.25">
      <c r="A40" t="s">
        <v>573</v>
      </c>
      <c r="B40" s="31" t="s">
        <v>203</v>
      </c>
      <c r="C40" s="31" t="s">
        <v>575</v>
      </c>
      <c r="D40" t="s">
        <v>77</v>
      </c>
      <c r="E40" t="s">
        <v>100</v>
      </c>
      <c r="F40" s="15" t="str">
        <f>IFERROR(VLOOKUP(D40,'Tabelas auxiliares'!$A$3:$B$65,2,FALSE),"")</f>
        <v>AGÊNCIA DE INOVAÇÃO</v>
      </c>
      <c r="G40" s="15" t="str">
        <f>IFERROR(VLOOKUP($B40,'Tabelas auxiliares'!$A$68:$C$105,2,FALSE),"")</f>
        <v>ASSISTÊNCIA - PESQUISA</v>
      </c>
      <c r="H40" s="15" t="str">
        <f>IFERROR(VLOOKUP($B40,'Tabelas auxiliares'!$A$68:$C$105,3,FALSE),"")</f>
        <v>BOLSAS DE INICIACAO CIENTIFICA / AUXILIO PARA EVENTOS ESTUDANTIS PESQUISA / AUXILIO PARA PARTICIPAÇÃO DE DOCENTES EM EVENTOS DE DIVULGAÇÃO CIENTIFICA E TECNOLÓGICA</v>
      </c>
      <c r="I40" t="s">
        <v>2068</v>
      </c>
      <c r="J40" t="s">
        <v>2069</v>
      </c>
      <c r="K40" t="s">
        <v>2072</v>
      </c>
      <c r="L40" t="s">
        <v>2073</v>
      </c>
      <c r="M40" t="s">
        <v>593</v>
      </c>
      <c r="N40" t="s">
        <v>656</v>
      </c>
      <c r="O40" t="s">
        <v>657</v>
      </c>
      <c r="P40" t="s">
        <v>658</v>
      </c>
      <c r="Q40" t="s">
        <v>597</v>
      </c>
      <c r="R40" t="s">
        <v>593</v>
      </c>
      <c r="S40" t="s">
        <v>598</v>
      </c>
      <c r="T40" t="s">
        <v>145</v>
      </c>
      <c r="U40" t="s">
        <v>659</v>
      </c>
      <c r="V40" t="s">
        <v>600</v>
      </c>
      <c r="W40" t="s">
        <v>601</v>
      </c>
      <c r="X40" t="s">
        <v>3528</v>
      </c>
      <c r="Y40" s="15" t="str">
        <f t="shared" si="0"/>
        <v>3</v>
      </c>
      <c r="Z40" s="15" t="str">
        <f>IF(T40="","",IF(AND(T40&lt;&gt;'Tabelas auxiliares'!$B$128,T40&lt;&gt;'Tabelas auxiliares'!$B$129),"FOLHA DE PESSOAL",IF(Y40='Tabelas auxiliares'!$A$129,"CUSTEIO",IF(Y40='Tabelas auxiliares'!$A$128,"INVESTIMENTO","ERRO - VERIFICAR"))))</f>
        <v>CUSTEIO</v>
      </c>
      <c r="AA40" s="8">
        <v>14000</v>
      </c>
      <c r="AC40" s="8">
        <v>14000</v>
      </c>
    </row>
    <row r="41" spans="1:31" ht="14.45" customHeight="1" x14ac:dyDescent="0.25">
      <c r="A41" t="s">
        <v>573</v>
      </c>
      <c r="B41" s="31" t="s">
        <v>204</v>
      </c>
      <c r="C41" s="31" t="s">
        <v>578</v>
      </c>
      <c r="D41" t="s">
        <v>48</v>
      </c>
      <c r="E41" t="s">
        <v>100</v>
      </c>
      <c r="F41" s="15" t="str">
        <f>IFERROR(VLOOKUP(D41,'Tabelas auxiliares'!$A$3:$B$65,2,FALSE),"")</f>
        <v>PROEC - PRÓ-REITORIA DE EXTENSÃO E CULTURA</v>
      </c>
      <c r="G41" s="15" t="str">
        <f>IFERROR(VLOOKUP($B41,'Tabelas auxiliares'!$A$68:$C$105,2,FALSE),"")</f>
        <v>ASSISTÊNCIA - EXTENSÃO</v>
      </c>
      <c r="H41" s="15" t="str">
        <f>IFERROR(VLOOKUP($B41,'Tabelas auxiliares'!$A$68:$C$105,3,FALSE),"")</f>
        <v xml:space="preserve">BOLSAS DE EXTENSAO / TAXA DE INSCRICAO DE EVENTOS / AUXILIO PARA EVENTO </v>
      </c>
      <c r="I41" t="s">
        <v>2074</v>
      </c>
      <c r="J41" t="s">
        <v>2075</v>
      </c>
      <c r="K41" t="s">
        <v>2076</v>
      </c>
      <c r="L41" t="s">
        <v>2077</v>
      </c>
      <c r="M41" t="s">
        <v>593</v>
      </c>
      <c r="N41" t="s">
        <v>672</v>
      </c>
      <c r="O41" t="s">
        <v>657</v>
      </c>
      <c r="P41" t="s">
        <v>673</v>
      </c>
      <c r="Q41" t="s">
        <v>597</v>
      </c>
      <c r="R41" t="s">
        <v>593</v>
      </c>
      <c r="S41" t="s">
        <v>598</v>
      </c>
      <c r="T41" t="s">
        <v>145</v>
      </c>
      <c r="U41" t="s">
        <v>674</v>
      </c>
      <c r="V41" t="s">
        <v>600</v>
      </c>
      <c r="W41" t="s">
        <v>601</v>
      </c>
      <c r="X41" t="s">
        <v>3529</v>
      </c>
      <c r="Y41" s="15" t="str">
        <f t="shared" si="0"/>
        <v>3</v>
      </c>
      <c r="Z41" s="15" t="str">
        <f>IF(T41="","",IF(AND(T41&lt;&gt;'Tabelas auxiliares'!$B$128,T41&lt;&gt;'Tabelas auxiliares'!$B$129),"FOLHA DE PESSOAL",IF(Y41='Tabelas auxiliares'!$A$129,"CUSTEIO",IF(Y41='Tabelas auxiliares'!$A$128,"INVESTIMENTO","ERRO - VERIFICAR"))))</f>
        <v>CUSTEIO</v>
      </c>
      <c r="AA41" s="8">
        <v>9999</v>
      </c>
    </row>
    <row r="42" spans="1:31" x14ac:dyDescent="0.25">
      <c r="A42" t="s">
        <v>573</v>
      </c>
      <c r="B42" s="31" t="s">
        <v>205</v>
      </c>
      <c r="C42" s="31" t="s">
        <v>574</v>
      </c>
      <c r="D42" t="s">
        <v>46</v>
      </c>
      <c r="E42" t="s">
        <v>100</v>
      </c>
      <c r="F42" s="15" t="str">
        <f>IFERROR(VLOOKUP(D42,'Tabelas auxiliares'!$A$3:$B$65,2,FALSE),"")</f>
        <v>PROGRAD - PRÓ-REITORIA DE GRADUAÇÃO</v>
      </c>
      <c r="G42" s="15" t="str">
        <f>IFERROR(VLOOKUP($B42,'Tabelas auxiliares'!$A$68:$C$105,2,FALSE),"")</f>
        <v>ASSISTÊNCIA - GRADUAÇÃO</v>
      </c>
      <c r="H42" s="15" t="str">
        <f>IFERROR(VLOOKUP($B42,'Tabelas auxiliares'!$A$68:$C$105,3,FALSE),"")</f>
        <v>MONITORIA ACADEMICA DA GRADUACAO / MONITORIA SEMIPRESENCIAL / AUXILIO PARA EVENTOS ESTUDANTIS / AUXILIO PARA ATIVIDADE EXTRASSALA / AUXILIO ACESSIBILIDADE / MONITORIA INCLUSIVA</v>
      </c>
      <c r="I42" t="s">
        <v>2078</v>
      </c>
      <c r="J42" t="s">
        <v>2079</v>
      </c>
      <c r="K42" t="s">
        <v>2080</v>
      </c>
      <c r="L42" t="s">
        <v>2081</v>
      </c>
      <c r="M42" t="s">
        <v>593</v>
      </c>
      <c r="N42" t="s">
        <v>656</v>
      </c>
      <c r="O42" t="s">
        <v>657</v>
      </c>
      <c r="P42" t="s">
        <v>658</v>
      </c>
      <c r="Q42" t="s">
        <v>597</v>
      </c>
      <c r="R42" t="s">
        <v>593</v>
      </c>
      <c r="S42" t="s">
        <v>598</v>
      </c>
      <c r="T42" t="s">
        <v>145</v>
      </c>
      <c r="U42" t="s">
        <v>659</v>
      </c>
      <c r="V42" t="s">
        <v>600</v>
      </c>
      <c r="W42" t="s">
        <v>601</v>
      </c>
      <c r="X42" t="s">
        <v>3530</v>
      </c>
      <c r="Y42" s="15" t="str">
        <f t="shared" si="0"/>
        <v>3</v>
      </c>
      <c r="Z42" s="15" t="str">
        <f>IF(T42="","",IF(AND(T42&lt;&gt;'Tabelas auxiliares'!$B$128,T42&lt;&gt;'Tabelas auxiliares'!$B$129),"FOLHA DE PESSOAL",IF(Y42='Tabelas auxiliares'!$A$129,"CUSTEIO",IF(Y42='Tabelas auxiliares'!$A$128,"INVESTIMENTO","ERRO - VERIFICAR"))))</f>
        <v>CUSTEIO</v>
      </c>
      <c r="AA42" s="8">
        <v>43400</v>
      </c>
      <c r="AC42" s="8">
        <v>43400</v>
      </c>
    </row>
    <row r="43" spans="1:31" x14ac:dyDescent="0.25">
      <c r="A43" t="s">
        <v>573</v>
      </c>
      <c r="B43" s="31" t="s">
        <v>205</v>
      </c>
      <c r="C43" s="31" t="s">
        <v>574</v>
      </c>
      <c r="D43" t="s">
        <v>46</v>
      </c>
      <c r="E43" t="s">
        <v>100</v>
      </c>
      <c r="F43" s="15" t="str">
        <f>IFERROR(VLOOKUP(D43,'Tabelas auxiliares'!$A$3:$B$65,2,FALSE),"")</f>
        <v>PROGRAD - PRÓ-REITORIA DE GRADUAÇÃO</v>
      </c>
      <c r="G43" s="15" t="str">
        <f>IFERROR(VLOOKUP($B43,'Tabelas auxiliares'!$A$68:$C$105,2,FALSE),"")</f>
        <v>ASSISTÊNCIA - GRADUAÇÃO</v>
      </c>
      <c r="H43" s="15" t="str">
        <f>IFERROR(VLOOKUP($B43,'Tabelas auxiliares'!$A$68:$C$105,3,FALSE),"")</f>
        <v>MONITORIA ACADEMICA DA GRADUACAO / MONITORIA SEMIPRESENCIAL / AUXILIO PARA EVENTOS ESTUDANTIS / AUXILIO PARA ATIVIDADE EXTRASSALA / AUXILIO ACESSIBILIDADE / MONITORIA INCLUSIVA</v>
      </c>
      <c r="I43" t="s">
        <v>2082</v>
      </c>
      <c r="J43" t="s">
        <v>2083</v>
      </c>
      <c r="K43" t="s">
        <v>2084</v>
      </c>
      <c r="L43" t="s">
        <v>2085</v>
      </c>
      <c r="M43" t="s">
        <v>593</v>
      </c>
      <c r="N43" t="s">
        <v>656</v>
      </c>
      <c r="O43" t="s">
        <v>657</v>
      </c>
      <c r="P43" t="s">
        <v>658</v>
      </c>
      <c r="Q43" t="s">
        <v>597</v>
      </c>
      <c r="R43" t="s">
        <v>593</v>
      </c>
      <c r="S43" t="s">
        <v>598</v>
      </c>
      <c r="T43" t="s">
        <v>145</v>
      </c>
      <c r="U43" t="s">
        <v>659</v>
      </c>
      <c r="V43" t="s">
        <v>600</v>
      </c>
      <c r="W43" t="s">
        <v>601</v>
      </c>
      <c r="X43" t="s">
        <v>3531</v>
      </c>
      <c r="Y43" s="15" t="str">
        <f t="shared" si="0"/>
        <v>3</v>
      </c>
      <c r="Z43" s="15" t="str">
        <f>IF(T43="","",IF(AND(T43&lt;&gt;'Tabelas auxiliares'!$B$128,T43&lt;&gt;'Tabelas auxiliares'!$B$129),"FOLHA DE PESSOAL",IF(Y43='Tabelas auxiliares'!$A$129,"CUSTEIO",IF(Y43='Tabelas auxiliares'!$A$128,"INVESTIMENTO","ERRO - VERIFICAR"))))</f>
        <v>CUSTEIO</v>
      </c>
      <c r="AA43" s="8">
        <v>700</v>
      </c>
      <c r="AC43" s="8">
        <v>700</v>
      </c>
    </row>
    <row r="44" spans="1:31" x14ac:dyDescent="0.25">
      <c r="A44" t="s">
        <v>573</v>
      </c>
      <c r="B44" s="31" t="s">
        <v>205</v>
      </c>
      <c r="C44" s="31" t="s">
        <v>574</v>
      </c>
      <c r="D44" t="s">
        <v>46</v>
      </c>
      <c r="E44" t="s">
        <v>100</v>
      </c>
      <c r="F44" s="15" t="str">
        <f>IFERROR(VLOOKUP(D44,'Tabelas auxiliares'!$A$3:$B$65,2,FALSE),"")</f>
        <v>PROGRAD - PRÓ-REITORIA DE GRADUAÇÃO</v>
      </c>
      <c r="G44" s="15" t="str">
        <f>IFERROR(VLOOKUP($B44,'Tabelas auxiliares'!$A$68:$C$105,2,FALSE),"")</f>
        <v>ASSISTÊNCIA - GRADUAÇÃO</v>
      </c>
      <c r="H44" s="15" t="str">
        <f>IFERROR(VLOOKUP($B44,'Tabelas auxiliares'!$A$68:$C$105,3,FALSE),"")</f>
        <v>MONITORIA ACADEMICA DA GRADUACAO / MONITORIA SEMIPRESENCIAL / AUXILIO PARA EVENTOS ESTUDANTIS / AUXILIO PARA ATIVIDADE EXTRASSALA / AUXILIO ACESSIBILIDADE / MONITORIA INCLUSIVA</v>
      </c>
      <c r="I44" t="s">
        <v>2086</v>
      </c>
      <c r="J44" t="s">
        <v>2087</v>
      </c>
      <c r="K44" t="s">
        <v>2088</v>
      </c>
      <c r="L44" t="s">
        <v>2089</v>
      </c>
      <c r="M44" t="s">
        <v>593</v>
      </c>
      <c r="N44" t="s">
        <v>672</v>
      </c>
      <c r="O44" t="s">
        <v>657</v>
      </c>
      <c r="P44" t="s">
        <v>673</v>
      </c>
      <c r="Q44" t="s">
        <v>597</v>
      </c>
      <c r="R44" t="s">
        <v>593</v>
      </c>
      <c r="S44" t="s">
        <v>2090</v>
      </c>
      <c r="T44" t="s">
        <v>145</v>
      </c>
      <c r="U44" t="s">
        <v>674</v>
      </c>
      <c r="V44" t="s">
        <v>600</v>
      </c>
      <c r="W44" t="s">
        <v>601</v>
      </c>
      <c r="X44" t="s">
        <v>3532</v>
      </c>
      <c r="Y44" s="15" t="str">
        <f t="shared" si="0"/>
        <v>3</v>
      </c>
      <c r="Z44" s="15" t="str">
        <f>IF(T44="","",IF(AND(T44&lt;&gt;'Tabelas auxiliares'!$B$128,T44&lt;&gt;'Tabelas auxiliares'!$B$129),"FOLHA DE PESSOAL",IF(Y44='Tabelas auxiliares'!$A$129,"CUSTEIO",IF(Y44='Tabelas auxiliares'!$A$128,"INVESTIMENTO","ERRO - VERIFICAR"))))</f>
        <v>CUSTEIO</v>
      </c>
      <c r="AA44" s="8">
        <v>2100</v>
      </c>
      <c r="AC44" s="8">
        <v>2100</v>
      </c>
    </row>
    <row r="45" spans="1:31" x14ac:dyDescent="0.25">
      <c r="A45" t="s">
        <v>573</v>
      </c>
      <c r="B45" s="31" t="s">
        <v>205</v>
      </c>
      <c r="C45" s="31" t="s">
        <v>579</v>
      </c>
      <c r="D45" t="s">
        <v>46</v>
      </c>
      <c r="E45" t="s">
        <v>100</v>
      </c>
      <c r="F45" s="15" t="str">
        <f>IFERROR(VLOOKUP(D45,'Tabelas auxiliares'!$A$3:$B$65,2,FALSE),"")</f>
        <v>PROGRAD - PRÓ-REITORIA DE GRADUAÇÃO</v>
      </c>
      <c r="G45" s="15" t="str">
        <f>IFERROR(VLOOKUP($B45,'Tabelas auxiliares'!$A$68:$C$105,2,FALSE),"")</f>
        <v>ASSISTÊNCIA - GRADUAÇÃO</v>
      </c>
      <c r="H45" s="15" t="str">
        <f>IFERROR(VLOOKUP($B45,'Tabelas auxiliares'!$A$68:$C$105,3,FALSE),"")</f>
        <v>MONITORIA ACADEMICA DA GRADUACAO / MONITORIA SEMIPRESENCIAL / AUXILIO PARA EVENTOS ESTUDANTIS / AUXILIO PARA ATIVIDADE EXTRASSALA / AUXILIO ACESSIBILIDADE / MONITORIA INCLUSIVA</v>
      </c>
      <c r="I45" t="s">
        <v>2091</v>
      </c>
      <c r="J45" t="s">
        <v>2092</v>
      </c>
      <c r="K45" t="s">
        <v>2093</v>
      </c>
      <c r="L45" t="s">
        <v>2094</v>
      </c>
      <c r="M45" t="s">
        <v>593</v>
      </c>
      <c r="N45" t="s">
        <v>656</v>
      </c>
      <c r="O45" t="s">
        <v>657</v>
      </c>
      <c r="P45" t="s">
        <v>658</v>
      </c>
      <c r="Q45" t="s">
        <v>597</v>
      </c>
      <c r="R45" t="s">
        <v>593</v>
      </c>
      <c r="S45" t="s">
        <v>598</v>
      </c>
      <c r="T45" t="s">
        <v>145</v>
      </c>
      <c r="U45" t="s">
        <v>659</v>
      </c>
      <c r="V45" t="s">
        <v>600</v>
      </c>
      <c r="W45" t="s">
        <v>601</v>
      </c>
      <c r="X45" t="s">
        <v>3533</v>
      </c>
      <c r="Y45" s="15" t="str">
        <f t="shared" si="0"/>
        <v>3</v>
      </c>
      <c r="Z45" s="15" t="str">
        <f>IF(T45="","",IF(AND(T45&lt;&gt;'Tabelas auxiliares'!$B$128,T45&lt;&gt;'Tabelas auxiliares'!$B$129),"FOLHA DE PESSOAL",IF(Y45='Tabelas auxiliares'!$A$129,"CUSTEIO",IF(Y45='Tabelas auxiliares'!$A$128,"INVESTIMENTO","ERRO - VERIFICAR"))))</f>
        <v>CUSTEIO</v>
      </c>
      <c r="AA45" s="8">
        <v>42700</v>
      </c>
      <c r="AC45" s="8">
        <v>42700</v>
      </c>
    </row>
    <row r="46" spans="1:31" x14ac:dyDescent="0.25">
      <c r="A46" t="s">
        <v>573</v>
      </c>
      <c r="B46" s="31" t="s">
        <v>205</v>
      </c>
      <c r="C46" s="31" t="s">
        <v>577</v>
      </c>
      <c r="D46" t="s">
        <v>46</v>
      </c>
      <c r="E46" t="s">
        <v>100</v>
      </c>
      <c r="F46" s="15" t="str">
        <f>IFERROR(VLOOKUP(D46,'Tabelas auxiliares'!$A$3:$B$65,2,FALSE),"")</f>
        <v>PROGRAD - PRÓ-REITORIA DE GRADUAÇÃO</v>
      </c>
      <c r="G46" s="15" t="str">
        <f>IFERROR(VLOOKUP($B46,'Tabelas auxiliares'!$A$68:$C$105,2,FALSE),"")</f>
        <v>ASSISTÊNCIA - GRADUAÇÃO</v>
      </c>
      <c r="H46" s="15" t="str">
        <f>IFERROR(VLOOKUP($B46,'Tabelas auxiliares'!$A$68:$C$105,3,FALSE),"")</f>
        <v>MONITORIA ACADEMICA DA GRADUACAO / MONITORIA SEMIPRESENCIAL / AUXILIO PARA EVENTOS ESTUDANTIS / AUXILIO PARA ATIVIDADE EXTRASSALA / AUXILIO ACESSIBILIDADE / MONITORIA INCLUSIVA</v>
      </c>
      <c r="I46" t="s">
        <v>1992</v>
      </c>
      <c r="J46" t="s">
        <v>2095</v>
      </c>
      <c r="K46" t="s">
        <v>2096</v>
      </c>
      <c r="L46" t="s">
        <v>2097</v>
      </c>
      <c r="M46" t="s">
        <v>593</v>
      </c>
      <c r="N46" t="s">
        <v>672</v>
      </c>
      <c r="O46" t="s">
        <v>595</v>
      </c>
      <c r="P46" t="s">
        <v>682</v>
      </c>
      <c r="Q46" t="s">
        <v>597</v>
      </c>
      <c r="R46" t="s">
        <v>593</v>
      </c>
      <c r="S46" t="s">
        <v>598</v>
      </c>
      <c r="T46" t="s">
        <v>145</v>
      </c>
      <c r="U46" t="s">
        <v>683</v>
      </c>
      <c r="V46" t="s">
        <v>600</v>
      </c>
      <c r="W46" t="s">
        <v>601</v>
      </c>
      <c r="X46" t="s">
        <v>3534</v>
      </c>
      <c r="Y46" s="15" t="str">
        <f t="shared" si="0"/>
        <v>3</v>
      </c>
      <c r="Z46" s="15" t="str">
        <f>IF(T46="","",IF(AND(T46&lt;&gt;'Tabelas auxiliares'!$B$128,T46&lt;&gt;'Tabelas auxiliares'!$B$129),"FOLHA DE PESSOAL",IF(Y46='Tabelas auxiliares'!$A$129,"CUSTEIO",IF(Y46='Tabelas auxiliares'!$A$128,"INVESTIMENTO","ERRO - VERIFICAR"))))</f>
        <v>CUSTEIO</v>
      </c>
      <c r="AA46" s="8">
        <v>37800</v>
      </c>
      <c r="AC46" s="8">
        <v>16800</v>
      </c>
      <c r="AD46" s="8">
        <v>7000</v>
      </c>
      <c r="AE46" s="8">
        <v>14000</v>
      </c>
    </row>
    <row r="47" spans="1:31" x14ac:dyDescent="0.25">
      <c r="A47" t="s">
        <v>573</v>
      </c>
      <c r="B47" s="31" t="s">
        <v>206</v>
      </c>
      <c r="C47" s="31" t="s">
        <v>580</v>
      </c>
      <c r="D47" t="s">
        <v>66</v>
      </c>
      <c r="E47" t="s">
        <v>100</v>
      </c>
      <c r="F47" s="15" t="str">
        <f>IFERROR(VLOOKUP(D47,'Tabelas auxiliares'!$A$3:$B$65,2,FALSE),"")</f>
        <v>PROPG - PRÓ-REITORIA DE PÓS-GRADUAÇÃO</v>
      </c>
      <c r="G47" s="15" t="str">
        <f>IFERROR(VLOOKUP($B47,'Tabelas auxiliares'!$A$68:$C$105,2,FALSE),"")</f>
        <v>ASSISTÊNCIA - PÓS-GRADUAÇÃO</v>
      </c>
      <c r="H47" s="15" t="str">
        <f>IFERROR(VLOOKUP($B47,'Tabelas auxiliares'!$A$68:$C$105,3,FALSE),"")</f>
        <v>BOLSAS DE MESTRADO E DOUTORADO / PARTICIPACAO EM EVENTO CIENTIFICO / IMPRESSAO E POSTAGEM DE DISSERTACOES DE MESTRADO / IMPRESSAO E POSTAGEM DE TESES DE DOUTORADO</v>
      </c>
      <c r="I47" t="s">
        <v>1998</v>
      </c>
      <c r="J47" t="s">
        <v>771</v>
      </c>
      <c r="K47" t="s">
        <v>2098</v>
      </c>
      <c r="L47" t="s">
        <v>2099</v>
      </c>
      <c r="M47" t="s">
        <v>593</v>
      </c>
      <c r="N47" t="s">
        <v>672</v>
      </c>
      <c r="O47" t="s">
        <v>595</v>
      </c>
      <c r="P47" t="s">
        <v>682</v>
      </c>
      <c r="Q47" t="s">
        <v>597</v>
      </c>
      <c r="R47" t="s">
        <v>593</v>
      </c>
      <c r="S47" t="s">
        <v>598</v>
      </c>
      <c r="T47" t="s">
        <v>145</v>
      </c>
      <c r="U47" t="s">
        <v>683</v>
      </c>
      <c r="V47" t="s">
        <v>600</v>
      </c>
      <c r="W47" t="s">
        <v>601</v>
      </c>
      <c r="X47" t="s">
        <v>3535</v>
      </c>
      <c r="Y47" s="15" t="str">
        <f t="shared" si="0"/>
        <v>3</v>
      </c>
      <c r="Z47" s="15" t="str">
        <f>IF(T47="","",IF(AND(T47&lt;&gt;'Tabelas auxiliares'!$B$128,T47&lt;&gt;'Tabelas auxiliares'!$B$129),"FOLHA DE PESSOAL",IF(Y47='Tabelas auxiliares'!$A$129,"CUSTEIO",IF(Y47='Tabelas auxiliares'!$A$128,"INVESTIMENTO","ERRO - VERIFICAR"))))</f>
        <v>CUSTEIO</v>
      </c>
      <c r="AA47" s="8">
        <v>29400</v>
      </c>
      <c r="AC47" s="8">
        <v>29400</v>
      </c>
    </row>
    <row r="48" spans="1:31" x14ac:dyDescent="0.25">
      <c r="A48" t="s">
        <v>573</v>
      </c>
      <c r="B48" s="31" t="s">
        <v>206</v>
      </c>
      <c r="C48" s="31" t="s">
        <v>580</v>
      </c>
      <c r="D48" t="s">
        <v>66</v>
      </c>
      <c r="E48" t="s">
        <v>100</v>
      </c>
      <c r="F48" s="15" t="str">
        <f>IFERROR(VLOOKUP(D48,'Tabelas auxiliares'!$A$3:$B$65,2,FALSE),"")</f>
        <v>PROPG - PRÓ-REITORIA DE PÓS-GRADUAÇÃO</v>
      </c>
      <c r="G48" s="15" t="str">
        <f>IFERROR(VLOOKUP($B48,'Tabelas auxiliares'!$A$68:$C$105,2,FALSE),"")</f>
        <v>ASSISTÊNCIA - PÓS-GRADUAÇÃO</v>
      </c>
      <c r="H48" s="15" t="str">
        <f>IFERROR(VLOOKUP($B48,'Tabelas auxiliares'!$A$68:$C$105,3,FALSE),"")</f>
        <v>BOLSAS DE MESTRADO E DOUTORADO / PARTICIPACAO EM EVENTO CIENTIFICO / IMPRESSAO E POSTAGEM DE DISSERTACOES DE MESTRADO / IMPRESSAO E POSTAGEM DE TESES DE DOUTORADO</v>
      </c>
      <c r="I48" t="s">
        <v>2100</v>
      </c>
      <c r="J48" t="s">
        <v>771</v>
      </c>
      <c r="K48" t="s">
        <v>2101</v>
      </c>
      <c r="L48" t="s">
        <v>2099</v>
      </c>
      <c r="M48" t="s">
        <v>593</v>
      </c>
      <c r="N48" t="s">
        <v>672</v>
      </c>
      <c r="O48" t="s">
        <v>657</v>
      </c>
      <c r="P48" t="s">
        <v>673</v>
      </c>
      <c r="Q48" t="s">
        <v>597</v>
      </c>
      <c r="R48" t="s">
        <v>593</v>
      </c>
      <c r="S48" t="s">
        <v>598</v>
      </c>
      <c r="T48" t="s">
        <v>145</v>
      </c>
      <c r="U48" t="s">
        <v>674</v>
      </c>
      <c r="V48" t="s">
        <v>600</v>
      </c>
      <c r="W48" t="s">
        <v>601</v>
      </c>
      <c r="X48" t="s">
        <v>3536</v>
      </c>
      <c r="Y48" s="15" t="str">
        <f t="shared" si="0"/>
        <v>3</v>
      </c>
      <c r="Z48" s="15" t="str">
        <f>IF(T48="","",IF(AND(T48&lt;&gt;'Tabelas auxiliares'!$B$128,T48&lt;&gt;'Tabelas auxiliares'!$B$129),"FOLHA DE PESSOAL",IF(Y48='Tabelas auxiliares'!$A$129,"CUSTEIO",IF(Y48='Tabelas auxiliares'!$A$128,"INVESTIMENTO","ERRO - VERIFICAR"))))</f>
        <v>CUSTEIO</v>
      </c>
      <c r="AA48" s="8">
        <v>58800</v>
      </c>
      <c r="AE48" s="8">
        <v>58800</v>
      </c>
    </row>
    <row r="49" spans="1:32" x14ac:dyDescent="0.25">
      <c r="A49" t="s">
        <v>573</v>
      </c>
      <c r="B49" s="31" t="s">
        <v>206</v>
      </c>
      <c r="C49" s="31" t="s">
        <v>581</v>
      </c>
      <c r="D49" t="s">
        <v>66</v>
      </c>
      <c r="E49" t="s">
        <v>100</v>
      </c>
      <c r="F49" s="15" t="str">
        <f>IFERROR(VLOOKUP(D49,'Tabelas auxiliares'!$A$3:$B$65,2,FALSE),"")</f>
        <v>PROPG - PRÓ-REITORIA DE PÓS-GRADUAÇÃO</v>
      </c>
      <c r="G49" s="15" t="str">
        <f>IFERROR(VLOOKUP($B49,'Tabelas auxiliares'!$A$68:$C$105,2,FALSE),"")</f>
        <v>ASSISTÊNCIA - PÓS-GRADUAÇÃO</v>
      </c>
      <c r="H49" s="15" t="str">
        <f>IFERROR(VLOOKUP($B49,'Tabelas auxiliares'!$A$68:$C$105,3,FALSE),"")</f>
        <v>BOLSAS DE MESTRADO E DOUTORADO / PARTICIPACAO EM EVENTO CIENTIFICO / IMPRESSAO E POSTAGEM DE DISSERTACOES DE MESTRADO / IMPRESSAO E POSTAGEM DE TESES DE DOUTORADO</v>
      </c>
      <c r="I49" t="s">
        <v>2100</v>
      </c>
      <c r="J49" t="s">
        <v>2102</v>
      </c>
      <c r="K49" t="s">
        <v>2103</v>
      </c>
      <c r="L49" t="s">
        <v>2099</v>
      </c>
      <c r="M49" t="s">
        <v>593</v>
      </c>
      <c r="N49" t="s">
        <v>672</v>
      </c>
      <c r="O49" t="s">
        <v>595</v>
      </c>
      <c r="P49" t="s">
        <v>682</v>
      </c>
      <c r="Q49" t="s">
        <v>597</v>
      </c>
      <c r="R49" t="s">
        <v>593</v>
      </c>
      <c r="S49" t="s">
        <v>598</v>
      </c>
      <c r="T49" t="s">
        <v>145</v>
      </c>
      <c r="U49" t="s">
        <v>683</v>
      </c>
      <c r="V49" t="s">
        <v>600</v>
      </c>
      <c r="W49" t="s">
        <v>601</v>
      </c>
      <c r="X49" t="s">
        <v>3537</v>
      </c>
      <c r="Y49" s="15" t="str">
        <f t="shared" si="0"/>
        <v>3</v>
      </c>
      <c r="Z49" s="15" t="str">
        <f>IF(T49="","",IF(AND(T49&lt;&gt;'Tabelas auxiliares'!$B$128,T49&lt;&gt;'Tabelas auxiliares'!$B$129),"FOLHA DE PESSOAL",IF(Y49='Tabelas auxiliares'!$A$129,"CUSTEIO",IF(Y49='Tabelas auxiliares'!$A$128,"INVESTIMENTO","ERRO - VERIFICAR"))))</f>
        <v>CUSTEIO</v>
      </c>
      <c r="AA49" s="8">
        <v>189100</v>
      </c>
      <c r="AE49" s="8">
        <v>189100</v>
      </c>
    </row>
    <row r="50" spans="1:32" x14ac:dyDescent="0.25">
      <c r="A50" t="s">
        <v>573</v>
      </c>
      <c r="B50" s="31" t="s">
        <v>207</v>
      </c>
      <c r="C50" s="31" t="s">
        <v>582</v>
      </c>
      <c r="D50" t="s">
        <v>62</v>
      </c>
      <c r="E50" t="s">
        <v>100</v>
      </c>
      <c r="F50" s="15" t="str">
        <f>IFERROR(VLOOKUP(D50,'Tabelas auxiliares'!$A$3:$B$65,2,FALSE),"")</f>
        <v>PROAP - PNAES</v>
      </c>
      <c r="G50" s="15" t="str">
        <f>IFERROR(VLOOKUP($B50,'Tabelas auxiliares'!$A$68:$C$105,2,FALSE),"")</f>
        <v>ASSISTÊNCIA - RU</v>
      </c>
      <c r="H50" s="15" t="str">
        <f>IFERROR(VLOOKUP($B50,'Tabelas auxiliares'!$A$68:$C$105,3,FALSE),"")</f>
        <v>SUBSIDIO PARA PAGAMENTO DE REFEICOES NO RESTAURANTE UNIVERSITARIO PARA ALUNOS DA GRADUACAO /  SUBSIDIO DE ALIMENTACAO NO RU PÓS / SUBSIDIO DE ALIMENTACAO NO RU ESPECIALIZAÇÃO</v>
      </c>
      <c r="I50" t="s">
        <v>2104</v>
      </c>
      <c r="J50" t="s">
        <v>2105</v>
      </c>
      <c r="K50" t="s">
        <v>2106</v>
      </c>
      <c r="L50" t="s">
        <v>2107</v>
      </c>
      <c r="M50" t="s">
        <v>2108</v>
      </c>
      <c r="N50" t="s">
        <v>656</v>
      </c>
      <c r="O50" t="s">
        <v>657</v>
      </c>
      <c r="P50" t="s">
        <v>658</v>
      </c>
      <c r="Q50" t="s">
        <v>597</v>
      </c>
      <c r="R50" t="s">
        <v>593</v>
      </c>
      <c r="S50" t="s">
        <v>598</v>
      </c>
      <c r="T50" t="s">
        <v>145</v>
      </c>
      <c r="U50" t="s">
        <v>2109</v>
      </c>
      <c r="V50" t="s">
        <v>639</v>
      </c>
      <c r="W50" t="s">
        <v>640</v>
      </c>
      <c r="X50" t="s">
        <v>3538</v>
      </c>
      <c r="Y50" s="15" t="str">
        <f t="shared" si="0"/>
        <v>3</v>
      </c>
      <c r="Z50" s="15" t="str">
        <f>IF(T50="","",IF(AND(T50&lt;&gt;'Tabelas auxiliares'!$B$128,T50&lt;&gt;'Tabelas auxiliares'!$B$129),"FOLHA DE PESSOAL",IF(Y50='Tabelas auxiliares'!$A$129,"CUSTEIO",IF(Y50='Tabelas auxiliares'!$A$128,"INVESTIMENTO","ERRO - VERIFICAR"))))</f>
        <v>CUSTEIO</v>
      </c>
      <c r="AB50" s="8">
        <v>101860.98</v>
      </c>
      <c r="AF50" s="8">
        <v>101860.98</v>
      </c>
    </row>
    <row r="51" spans="1:32" x14ac:dyDescent="0.25">
      <c r="A51" t="s">
        <v>573</v>
      </c>
      <c r="B51" s="31" t="s">
        <v>207</v>
      </c>
      <c r="C51" s="31" t="s">
        <v>582</v>
      </c>
      <c r="D51" t="s">
        <v>62</v>
      </c>
      <c r="E51" t="s">
        <v>100</v>
      </c>
      <c r="F51" s="15" t="str">
        <f>IFERROR(VLOOKUP(D51,'Tabelas auxiliares'!$A$3:$B$65,2,FALSE),"")</f>
        <v>PROAP - PNAES</v>
      </c>
      <c r="G51" s="15" t="str">
        <f>IFERROR(VLOOKUP($B51,'Tabelas auxiliares'!$A$68:$C$105,2,FALSE),"")</f>
        <v>ASSISTÊNCIA - RU</v>
      </c>
      <c r="H51" s="15" t="str">
        <f>IFERROR(VLOOKUP($B51,'Tabelas auxiliares'!$A$68:$C$105,3,FALSE),"")</f>
        <v>SUBSIDIO PARA PAGAMENTO DE REFEICOES NO RESTAURANTE UNIVERSITARIO PARA ALUNOS DA GRADUACAO /  SUBSIDIO DE ALIMENTACAO NO RU PÓS / SUBSIDIO DE ALIMENTACAO NO RU ESPECIALIZAÇÃO</v>
      </c>
      <c r="I51" t="s">
        <v>2110</v>
      </c>
      <c r="J51" t="s">
        <v>781</v>
      </c>
      <c r="K51" t="s">
        <v>2111</v>
      </c>
      <c r="L51" t="s">
        <v>2112</v>
      </c>
      <c r="M51" t="s">
        <v>638</v>
      </c>
      <c r="N51" t="s">
        <v>594</v>
      </c>
      <c r="O51" t="s">
        <v>784</v>
      </c>
      <c r="P51" t="s">
        <v>785</v>
      </c>
      <c r="Q51" t="s">
        <v>597</v>
      </c>
      <c r="R51" t="s">
        <v>593</v>
      </c>
      <c r="S51" t="s">
        <v>598</v>
      </c>
      <c r="T51" t="s">
        <v>145</v>
      </c>
      <c r="U51" t="s">
        <v>786</v>
      </c>
      <c r="V51" t="s">
        <v>639</v>
      </c>
      <c r="W51" t="s">
        <v>640</v>
      </c>
      <c r="X51" t="s">
        <v>3539</v>
      </c>
      <c r="Y51" s="15" t="str">
        <f t="shared" si="0"/>
        <v>3</v>
      </c>
      <c r="Z51" s="15" t="str">
        <f>IF(T51="","",IF(AND(T51&lt;&gt;'Tabelas auxiliares'!$B$128,T51&lt;&gt;'Tabelas auxiliares'!$B$129),"FOLHA DE PESSOAL",IF(Y51='Tabelas auxiliares'!$A$129,"CUSTEIO",IF(Y51='Tabelas auxiliares'!$A$128,"INVESTIMENTO","ERRO - VERIFICAR"))))</f>
        <v>CUSTEIO</v>
      </c>
      <c r="AA51" s="8">
        <v>87094.73</v>
      </c>
      <c r="AE51" s="8">
        <v>87094.73</v>
      </c>
    </row>
    <row r="52" spans="1:32" x14ac:dyDescent="0.25">
      <c r="A52" t="s">
        <v>573</v>
      </c>
      <c r="B52" s="31" t="s">
        <v>207</v>
      </c>
      <c r="C52" s="31" t="s">
        <v>582</v>
      </c>
      <c r="D52" t="s">
        <v>62</v>
      </c>
      <c r="E52" t="s">
        <v>100</v>
      </c>
      <c r="F52" s="15" t="str">
        <f>IFERROR(VLOOKUP(D52,'Tabelas auxiliares'!$A$3:$B$65,2,FALSE),"")</f>
        <v>PROAP - PNAES</v>
      </c>
      <c r="G52" s="15" t="str">
        <f>IFERROR(VLOOKUP($B52,'Tabelas auxiliares'!$A$68:$C$105,2,FALSE),"")</f>
        <v>ASSISTÊNCIA - RU</v>
      </c>
      <c r="H52" s="15" t="str">
        <f>IFERROR(VLOOKUP($B52,'Tabelas auxiliares'!$A$68:$C$105,3,FALSE),"")</f>
        <v>SUBSIDIO PARA PAGAMENTO DE REFEICOES NO RESTAURANTE UNIVERSITARIO PARA ALUNOS DA GRADUACAO /  SUBSIDIO DE ALIMENTACAO NO RU PÓS / SUBSIDIO DE ALIMENTACAO NO RU ESPECIALIZAÇÃO</v>
      </c>
      <c r="I52" t="s">
        <v>2113</v>
      </c>
      <c r="J52" t="s">
        <v>781</v>
      </c>
      <c r="K52" t="s">
        <v>2114</v>
      </c>
      <c r="L52" t="s">
        <v>783</v>
      </c>
      <c r="M52" t="s">
        <v>638</v>
      </c>
      <c r="N52" t="s">
        <v>656</v>
      </c>
      <c r="O52" t="s">
        <v>657</v>
      </c>
      <c r="P52" t="s">
        <v>658</v>
      </c>
      <c r="Q52" t="s">
        <v>597</v>
      </c>
      <c r="R52" t="s">
        <v>593</v>
      </c>
      <c r="S52" t="s">
        <v>598</v>
      </c>
      <c r="T52" t="s">
        <v>145</v>
      </c>
      <c r="U52" t="s">
        <v>659</v>
      </c>
      <c r="V52" t="s">
        <v>639</v>
      </c>
      <c r="W52" t="s">
        <v>640</v>
      </c>
      <c r="X52" t="s">
        <v>3540</v>
      </c>
      <c r="Y52" s="15" t="str">
        <f t="shared" si="0"/>
        <v>3</v>
      </c>
      <c r="Z52" s="15" t="str">
        <f>IF(T52="","",IF(AND(T52&lt;&gt;'Tabelas auxiliares'!$B$128,T52&lt;&gt;'Tabelas auxiliares'!$B$129),"FOLHA DE PESSOAL",IF(Y52='Tabelas auxiliares'!$A$129,"CUSTEIO",IF(Y52='Tabelas auxiliares'!$A$128,"INVESTIMENTO","ERRO - VERIFICAR"))))</f>
        <v>CUSTEIO</v>
      </c>
      <c r="AA52" s="8">
        <v>400623.35999999999</v>
      </c>
      <c r="AC52" s="8">
        <v>66829.929999999993</v>
      </c>
      <c r="AD52" s="8">
        <v>2010.72</v>
      </c>
      <c r="AE52" s="8">
        <v>331782.71000000002</v>
      </c>
    </row>
    <row r="53" spans="1:32" x14ac:dyDescent="0.25">
      <c r="A53" t="s">
        <v>573</v>
      </c>
      <c r="B53" s="31" t="s">
        <v>207</v>
      </c>
      <c r="C53" s="31" t="s">
        <v>582</v>
      </c>
      <c r="D53" t="s">
        <v>60</v>
      </c>
      <c r="E53" t="s">
        <v>100</v>
      </c>
      <c r="F53" s="15" t="str">
        <f>IFERROR(VLOOKUP(D53,'Tabelas auxiliares'!$A$3:$B$65,2,FALSE),"")</f>
        <v>PROAP - PRÓ-REITORIA DE POLÍTICAS AFIRMATIVAS</v>
      </c>
      <c r="G53" s="15" t="str">
        <f>IFERROR(VLOOKUP($B53,'Tabelas auxiliares'!$A$68:$C$105,2,FALSE),"")</f>
        <v>ASSISTÊNCIA - RU</v>
      </c>
      <c r="H53" s="15" t="str">
        <f>IFERROR(VLOOKUP($B53,'Tabelas auxiliares'!$A$68:$C$105,3,FALSE),"")</f>
        <v>SUBSIDIO PARA PAGAMENTO DE REFEICOES NO RESTAURANTE UNIVERSITARIO PARA ALUNOS DA GRADUACAO /  SUBSIDIO DE ALIMENTACAO NO RU PÓS / SUBSIDIO DE ALIMENTACAO NO RU ESPECIALIZAÇÃO</v>
      </c>
      <c r="I53" t="s">
        <v>2115</v>
      </c>
      <c r="J53" t="s">
        <v>781</v>
      </c>
      <c r="K53" t="s">
        <v>2116</v>
      </c>
      <c r="L53" t="s">
        <v>2112</v>
      </c>
      <c r="M53" t="s">
        <v>638</v>
      </c>
      <c r="N53" t="s">
        <v>656</v>
      </c>
      <c r="O53" t="s">
        <v>657</v>
      </c>
      <c r="P53" t="s">
        <v>658</v>
      </c>
      <c r="Q53" t="s">
        <v>597</v>
      </c>
      <c r="R53" t="s">
        <v>593</v>
      </c>
      <c r="S53" t="s">
        <v>857</v>
      </c>
      <c r="T53" t="s">
        <v>145</v>
      </c>
      <c r="U53" t="s">
        <v>659</v>
      </c>
      <c r="V53" t="s">
        <v>639</v>
      </c>
      <c r="W53" t="s">
        <v>640</v>
      </c>
      <c r="X53" t="s">
        <v>3541</v>
      </c>
      <c r="Y53" s="15" t="str">
        <f t="shared" si="0"/>
        <v>3</v>
      </c>
      <c r="Z53" s="15" t="str">
        <f>IF(T53="","",IF(AND(T53&lt;&gt;'Tabelas auxiliares'!$B$128,T53&lt;&gt;'Tabelas auxiliares'!$B$129),"FOLHA DE PESSOAL",IF(Y53='Tabelas auxiliares'!$A$129,"CUSTEIO",IF(Y53='Tabelas auxiliares'!$A$128,"INVESTIMENTO","ERRO - VERIFICAR"))))</f>
        <v>CUSTEIO</v>
      </c>
      <c r="AA53" s="8">
        <v>2917.46</v>
      </c>
      <c r="AC53" s="8">
        <v>2917.46</v>
      </c>
    </row>
    <row r="54" spans="1:32" x14ac:dyDescent="0.25">
      <c r="A54" t="s">
        <v>573</v>
      </c>
      <c r="B54" s="31" t="s">
        <v>401</v>
      </c>
      <c r="C54" s="31" t="s">
        <v>583</v>
      </c>
      <c r="D54" t="s">
        <v>66</v>
      </c>
      <c r="E54" t="s">
        <v>100</v>
      </c>
      <c r="F54" s="15" t="str">
        <f>IFERROR(VLOOKUP(D54,'Tabelas auxiliares'!$A$3:$B$65,2,FALSE),"")</f>
        <v>PROPG - PRÓ-REITORIA DE PÓS-GRADUAÇÃO</v>
      </c>
      <c r="G54" s="15" t="str">
        <f>IFERROR(VLOOKUP($B54,'Tabelas auxiliares'!$A$68:$C$105,2,FALSE),"")</f>
        <v>POLÍTICA PERMANÊNCIA PÓS-GRADUAÇÃO</v>
      </c>
      <c r="H54" s="15" t="str">
        <f>IFERROR(VLOOKUP($B54,'Tabelas auxiliares'!$A$68:$C$105,3,FALSE),"")</f>
        <v>POLÍTICA PERMANÊNCIA PÓS-GRADUAÇÃO</v>
      </c>
      <c r="I54" t="s">
        <v>2117</v>
      </c>
      <c r="J54" t="s">
        <v>2118</v>
      </c>
      <c r="K54" t="s">
        <v>2119</v>
      </c>
      <c r="L54" t="s">
        <v>791</v>
      </c>
      <c r="M54" t="s">
        <v>638</v>
      </c>
      <c r="N54" t="s">
        <v>656</v>
      </c>
      <c r="O54" t="s">
        <v>657</v>
      </c>
      <c r="P54" t="s">
        <v>658</v>
      </c>
      <c r="Q54" t="s">
        <v>597</v>
      </c>
      <c r="R54" t="s">
        <v>593</v>
      </c>
      <c r="S54" t="s">
        <v>598</v>
      </c>
      <c r="T54" t="s">
        <v>145</v>
      </c>
      <c r="U54" t="s">
        <v>659</v>
      </c>
      <c r="V54" t="s">
        <v>639</v>
      </c>
      <c r="W54" t="s">
        <v>640</v>
      </c>
      <c r="X54" t="s">
        <v>3542</v>
      </c>
      <c r="Y54" s="15" t="str">
        <f t="shared" si="0"/>
        <v>3</v>
      </c>
      <c r="Z54" s="15" t="str">
        <f>IF(T54="","",IF(AND(T54&lt;&gt;'Tabelas auxiliares'!$B$128,T54&lt;&gt;'Tabelas auxiliares'!$B$129),"FOLHA DE PESSOAL",IF(Y54='Tabelas auxiliares'!$A$129,"CUSTEIO",IF(Y54='Tabelas auxiliares'!$A$128,"INVESTIMENTO","ERRO - VERIFICAR"))))</f>
        <v>CUSTEIO</v>
      </c>
      <c r="AA54" s="8">
        <v>98335.65</v>
      </c>
      <c r="AE54" s="8">
        <v>98335.65</v>
      </c>
    </row>
    <row r="55" spans="1:32" x14ac:dyDescent="0.25">
      <c r="A55" t="s">
        <v>573</v>
      </c>
      <c r="B55" s="31" t="s">
        <v>209</v>
      </c>
      <c r="C55" s="31" t="s">
        <v>574</v>
      </c>
      <c r="D55" t="s">
        <v>46</v>
      </c>
      <c r="E55" t="s">
        <v>100</v>
      </c>
      <c r="F55" s="15" t="str">
        <f>IFERROR(VLOOKUP(D55,'Tabelas auxiliares'!$A$3:$B$65,2,FALSE),"")</f>
        <v>PROGRAD - PRÓ-REITORIA DE GRADUAÇÃO</v>
      </c>
      <c r="G55" s="15" t="str">
        <f>IFERROR(VLOOKUP($B55,'Tabelas auxiliares'!$A$68:$C$105,2,FALSE),"")</f>
        <v>AUXÍLIO DISCENTES</v>
      </c>
      <c r="H55" s="15" t="str">
        <f>IFERROR(VLOOKUP($B55,'Tabelas auxiliares'!$A$68:$C$105,3,FALSE),"")</f>
        <v>AUXÍLIO DISCENTES</v>
      </c>
      <c r="I55" t="s">
        <v>2120</v>
      </c>
      <c r="J55" t="s">
        <v>2121</v>
      </c>
      <c r="K55" t="s">
        <v>2122</v>
      </c>
      <c r="L55" t="s">
        <v>2123</v>
      </c>
      <c r="M55" t="s">
        <v>815</v>
      </c>
      <c r="N55" t="s">
        <v>672</v>
      </c>
      <c r="O55" t="s">
        <v>657</v>
      </c>
      <c r="P55" t="s">
        <v>673</v>
      </c>
      <c r="Q55" t="s">
        <v>597</v>
      </c>
      <c r="R55" t="s">
        <v>593</v>
      </c>
      <c r="S55" t="s">
        <v>598</v>
      </c>
      <c r="T55" t="s">
        <v>145</v>
      </c>
      <c r="U55" t="s">
        <v>674</v>
      </c>
      <c r="V55" t="s">
        <v>619</v>
      </c>
      <c r="W55" t="s">
        <v>620</v>
      </c>
      <c r="X55" t="s">
        <v>3543</v>
      </c>
      <c r="Y55" s="15" t="str">
        <f t="shared" si="0"/>
        <v>3</v>
      </c>
      <c r="Z55" s="15" t="str">
        <f>IF(T55="","",IF(AND(T55&lt;&gt;'Tabelas auxiliares'!$B$128,T55&lt;&gt;'Tabelas auxiliares'!$B$129),"FOLHA DE PESSOAL",IF(Y55='Tabelas auxiliares'!$A$129,"CUSTEIO",IF(Y55='Tabelas auxiliares'!$A$128,"INVESTIMENTO","ERRO - VERIFICAR"))))</f>
        <v>CUSTEIO</v>
      </c>
      <c r="AA55" s="8">
        <v>1262.0999999999999</v>
      </c>
      <c r="AC55" s="8">
        <v>1262.0999999999999</v>
      </c>
    </row>
    <row r="56" spans="1:32" x14ac:dyDescent="0.25">
      <c r="A56" t="s">
        <v>573</v>
      </c>
      <c r="B56" s="31" t="s">
        <v>209</v>
      </c>
      <c r="C56" s="31" t="s">
        <v>575</v>
      </c>
      <c r="D56" t="s">
        <v>46</v>
      </c>
      <c r="E56" t="s">
        <v>100</v>
      </c>
      <c r="F56" s="15" t="str">
        <f>IFERROR(VLOOKUP(D56,'Tabelas auxiliares'!$A$3:$B$65,2,FALSE),"")</f>
        <v>PROGRAD - PRÓ-REITORIA DE GRADUAÇÃO</v>
      </c>
      <c r="G56" s="15" t="str">
        <f>IFERROR(VLOOKUP($B56,'Tabelas auxiliares'!$A$68:$C$105,2,FALSE),"")</f>
        <v>AUXÍLIO DISCENTES</v>
      </c>
      <c r="H56" s="15" t="str">
        <f>IFERROR(VLOOKUP($B56,'Tabelas auxiliares'!$A$68:$C$105,3,FALSE),"")</f>
        <v>AUXÍLIO DISCENTES</v>
      </c>
      <c r="I56" t="s">
        <v>2124</v>
      </c>
      <c r="J56" t="s">
        <v>2125</v>
      </c>
      <c r="K56" t="s">
        <v>2126</v>
      </c>
      <c r="L56" t="s">
        <v>2127</v>
      </c>
      <c r="M56" t="s">
        <v>2128</v>
      </c>
      <c r="N56" t="s">
        <v>656</v>
      </c>
      <c r="O56" t="s">
        <v>657</v>
      </c>
      <c r="P56" t="s">
        <v>658</v>
      </c>
      <c r="Q56" t="s">
        <v>597</v>
      </c>
      <c r="R56" t="s">
        <v>593</v>
      </c>
      <c r="S56" t="s">
        <v>598</v>
      </c>
      <c r="T56" t="s">
        <v>145</v>
      </c>
      <c r="U56" t="s">
        <v>659</v>
      </c>
      <c r="V56" t="s">
        <v>619</v>
      </c>
      <c r="W56" t="s">
        <v>620</v>
      </c>
      <c r="X56" t="s">
        <v>3544</v>
      </c>
      <c r="Y56" s="15" t="str">
        <f t="shared" si="0"/>
        <v>3</v>
      </c>
      <c r="Z56" s="15" t="str">
        <f>IF(T56="","",IF(AND(T56&lt;&gt;'Tabelas auxiliares'!$B$128,T56&lt;&gt;'Tabelas auxiliares'!$B$129),"FOLHA DE PESSOAL",IF(Y56='Tabelas auxiliares'!$A$129,"CUSTEIO",IF(Y56='Tabelas auxiliares'!$A$128,"INVESTIMENTO","ERRO - VERIFICAR"))))</f>
        <v>CUSTEIO</v>
      </c>
      <c r="AA56" s="8">
        <v>3452</v>
      </c>
      <c r="AC56" s="8">
        <v>3452</v>
      </c>
    </row>
    <row r="57" spans="1:32" x14ac:dyDescent="0.25">
      <c r="A57" t="s">
        <v>573</v>
      </c>
      <c r="B57" s="31" t="s">
        <v>209</v>
      </c>
      <c r="C57" s="31" t="s">
        <v>575</v>
      </c>
      <c r="D57" t="s">
        <v>46</v>
      </c>
      <c r="E57" t="s">
        <v>100</v>
      </c>
      <c r="F57" s="15" t="str">
        <f>IFERROR(VLOOKUP(D57,'Tabelas auxiliares'!$A$3:$B$65,2,FALSE),"")</f>
        <v>PROGRAD - PRÓ-REITORIA DE GRADUAÇÃO</v>
      </c>
      <c r="G57" s="15" t="str">
        <f>IFERROR(VLOOKUP($B57,'Tabelas auxiliares'!$A$68:$C$105,2,FALSE),"")</f>
        <v>AUXÍLIO DISCENTES</v>
      </c>
      <c r="H57" s="15" t="str">
        <f>IFERROR(VLOOKUP($B57,'Tabelas auxiliares'!$A$68:$C$105,3,FALSE),"")</f>
        <v>AUXÍLIO DISCENTES</v>
      </c>
      <c r="I57" t="s">
        <v>2129</v>
      </c>
      <c r="J57" t="s">
        <v>2130</v>
      </c>
      <c r="K57" t="s">
        <v>2131</v>
      </c>
      <c r="L57" t="s">
        <v>796</v>
      </c>
      <c r="M57" t="s">
        <v>2132</v>
      </c>
      <c r="N57" t="s">
        <v>656</v>
      </c>
      <c r="O57" t="s">
        <v>657</v>
      </c>
      <c r="P57" t="s">
        <v>658</v>
      </c>
      <c r="Q57" t="s">
        <v>597</v>
      </c>
      <c r="R57" t="s">
        <v>593</v>
      </c>
      <c r="S57" t="s">
        <v>598</v>
      </c>
      <c r="T57" t="s">
        <v>145</v>
      </c>
      <c r="U57" t="s">
        <v>659</v>
      </c>
      <c r="V57" t="s">
        <v>619</v>
      </c>
      <c r="W57" t="s">
        <v>620</v>
      </c>
      <c r="X57" t="s">
        <v>3545</v>
      </c>
      <c r="Y57" s="15" t="str">
        <f t="shared" si="0"/>
        <v>3</v>
      </c>
      <c r="Z57" s="15" t="str">
        <f>IF(T57="","",IF(AND(T57&lt;&gt;'Tabelas auxiliares'!$B$128,T57&lt;&gt;'Tabelas auxiliares'!$B$129),"FOLHA DE PESSOAL",IF(Y57='Tabelas auxiliares'!$A$129,"CUSTEIO",IF(Y57='Tabelas auxiliares'!$A$128,"INVESTIMENTO","ERRO - VERIFICAR"))))</f>
        <v>CUSTEIO</v>
      </c>
      <c r="AA57" s="8">
        <v>239.85</v>
      </c>
      <c r="AC57" s="8">
        <v>239.85</v>
      </c>
    </row>
    <row r="58" spans="1:32" x14ac:dyDescent="0.25">
      <c r="A58" t="s">
        <v>573</v>
      </c>
      <c r="B58" s="31" t="s">
        <v>209</v>
      </c>
      <c r="C58" s="31" t="s">
        <v>575</v>
      </c>
      <c r="D58" t="s">
        <v>46</v>
      </c>
      <c r="E58" t="s">
        <v>100</v>
      </c>
      <c r="F58" s="15" t="str">
        <f>IFERROR(VLOOKUP(D58,'Tabelas auxiliares'!$A$3:$B$65,2,FALSE),"")</f>
        <v>PROGRAD - PRÓ-REITORIA DE GRADUAÇÃO</v>
      </c>
      <c r="G58" s="15" t="str">
        <f>IFERROR(VLOOKUP($B58,'Tabelas auxiliares'!$A$68:$C$105,2,FALSE),"")</f>
        <v>AUXÍLIO DISCENTES</v>
      </c>
      <c r="H58" s="15" t="str">
        <f>IFERROR(VLOOKUP($B58,'Tabelas auxiliares'!$A$68:$C$105,3,FALSE),"")</f>
        <v>AUXÍLIO DISCENTES</v>
      </c>
      <c r="I58" t="s">
        <v>2133</v>
      </c>
      <c r="J58" t="s">
        <v>2134</v>
      </c>
      <c r="K58" t="s">
        <v>2135</v>
      </c>
      <c r="L58" t="s">
        <v>2136</v>
      </c>
      <c r="M58" t="s">
        <v>2137</v>
      </c>
      <c r="N58" t="s">
        <v>672</v>
      </c>
      <c r="O58" t="s">
        <v>657</v>
      </c>
      <c r="P58" t="s">
        <v>673</v>
      </c>
      <c r="Q58" t="s">
        <v>597</v>
      </c>
      <c r="R58" t="s">
        <v>593</v>
      </c>
      <c r="S58" t="s">
        <v>598</v>
      </c>
      <c r="T58" t="s">
        <v>145</v>
      </c>
      <c r="U58" t="s">
        <v>674</v>
      </c>
      <c r="V58" t="s">
        <v>619</v>
      </c>
      <c r="W58" t="s">
        <v>620</v>
      </c>
      <c r="X58" t="s">
        <v>3546</v>
      </c>
      <c r="Y58" s="15" t="str">
        <f t="shared" si="0"/>
        <v>3</v>
      </c>
      <c r="Z58" s="15" t="str">
        <f>IF(T58="","",IF(AND(T58&lt;&gt;'Tabelas auxiliares'!$B$128,T58&lt;&gt;'Tabelas auxiliares'!$B$129),"FOLHA DE PESSOAL",IF(Y58='Tabelas auxiliares'!$A$129,"CUSTEIO",IF(Y58='Tabelas auxiliares'!$A$128,"INVESTIMENTO","ERRO - VERIFICAR"))))</f>
        <v>CUSTEIO</v>
      </c>
      <c r="AA58" s="8">
        <v>280</v>
      </c>
      <c r="AC58" s="8">
        <v>280</v>
      </c>
    </row>
    <row r="59" spans="1:32" x14ac:dyDescent="0.25">
      <c r="A59" t="s">
        <v>573</v>
      </c>
      <c r="B59" s="31" t="s">
        <v>250</v>
      </c>
      <c r="C59" s="31" t="s">
        <v>579</v>
      </c>
      <c r="D59" t="s">
        <v>48</v>
      </c>
      <c r="E59" t="s">
        <v>100</v>
      </c>
      <c r="F59" s="15" t="str">
        <f>IFERROR(VLOOKUP(D59,'Tabelas auxiliares'!$A$3:$B$65,2,FALSE),"")</f>
        <v>PROEC - PRÓ-REITORIA DE EXTENSÃO E CULTURA</v>
      </c>
      <c r="G59" s="15" t="str">
        <f>IFERROR(VLOOKUP($B59,'Tabelas auxiliares'!$A$68:$C$105,2,FALSE),"")</f>
        <v>CONVÊNIOS</v>
      </c>
      <c r="H59" s="15" t="str">
        <f>IFERROR(VLOOKUP($B59,'Tabelas auxiliares'!$A$68:$C$105,3,FALSE),"")</f>
        <v>BOLSA CONVENIOS / PARCERIAS ACIC / FUNDAÇÃO DE APOIO</v>
      </c>
      <c r="I59" t="s">
        <v>2138</v>
      </c>
      <c r="J59" t="s">
        <v>1400</v>
      </c>
      <c r="K59" t="s">
        <v>2139</v>
      </c>
      <c r="L59" t="s">
        <v>2140</v>
      </c>
      <c r="M59" t="s">
        <v>1075</v>
      </c>
      <c r="N59" t="s">
        <v>656</v>
      </c>
      <c r="O59" t="s">
        <v>657</v>
      </c>
      <c r="P59" t="s">
        <v>658</v>
      </c>
      <c r="Q59" t="s">
        <v>597</v>
      </c>
      <c r="R59" t="s">
        <v>593</v>
      </c>
      <c r="S59" t="s">
        <v>598</v>
      </c>
      <c r="T59" t="s">
        <v>179</v>
      </c>
      <c r="U59" t="s">
        <v>2141</v>
      </c>
      <c r="V59" t="s">
        <v>1066</v>
      </c>
      <c r="W59" t="s">
        <v>1067</v>
      </c>
      <c r="X59" t="s">
        <v>3547</v>
      </c>
      <c r="Y59" s="15" t="str">
        <f t="shared" si="0"/>
        <v>3</v>
      </c>
      <c r="Z59" s="15" t="str">
        <f>IF(T59="","",IF(AND(T59&lt;&gt;'Tabelas auxiliares'!$B$128,T59&lt;&gt;'Tabelas auxiliares'!$B$129),"FOLHA DE PESSOAL",IF(Y59='Tabelas auxiliares'!$A$129,"CUSTEIO",IF(Y59='Tabelas auxiliares'!$A$128,"INVESTIMENTO","ERRO - VERIFICAR"))))</f>
        <v>CUSTEIO</v>
      </c>
      <c r="AA59" s="8">
        <v>135000</v>
      </c>
      <c r="AE59" s="8">
        <v>135000</v>
      </c>
    </row>
    <row r="60" spans="1:32" x14ac:dyDescent="0.25">
      <c r="A60" t="s">
        <v>573</v>
      </c>
      <c r="B60" s="31" t="s">
        <v>250</v>
      </c>
      <c r="C60" s="31" t="s">
        <v>579</v>
      </c>
      <c r="D60" t="s">
        <v>48</v>
      </c>
      <c r="E60" t="s">
        <v>100</v>
      </c>
      <c r="F60" s="15" t="str">
        <f>IFERROR(VLOOKUP(D60,'Tabelas auxiliares'!$A$3:$B$65,2,FALSE),"")</f>
        <v>PROEC - PRÓ-REITORIA DE EXTENSÃO E CULTURA</v>
      </c>
      <c r="G60" s="15" t="str">
        <f>IFERROR(VLOOKUP($B60,'Tabelas auxiliares'!$A$68:$C$105,2,FALSE),"")</f>
        <v>CONVÊNIOS</v>
      </c>
      <c r="H60" s="15" t="str">
        <f>IFERROR(VLOOKUP($B60,'Tabelas auxiliares'!$A$68:$C$105,3,FALSE),"")</f>
        <v>BOLSA CONVENIOS / PARCERIAS ACIC / FUNDAÇÃO DE APOIO</v>
      </c>
      <c r="I60" t="s">
        <v>2138</v>
      </c>
      <c r="J60" t="s">
        <v>2142</v>
      </c>
      <c r="K60" t="s">
        <v>2143</v>
      </c>
      <c r="L60" t="s">
        <v>2144</v>
      </c>
      <c r="M60" t="s">
        <v>1075</v>
      </c>
      <c r="N60" t="s">
        <v>656</v>
      </c>
      <c r="O60" t="s">
        <v>657</v>
      </c>
      <c r="P60" t="s">
        <v>658</v>
      </c>
      <c r="Q60" t="s">
        <v>597</v>
      </c>
      <c r="R60" t="s">
        <v>593</v>
      </c>
      <c r="S60" t="s">
        <v>598</v>
      </c>
      <c r="T60" t="s">
        <v>179</v>
      </c>
      <c r="U60" t="s">
        <v>2141</v>
      </c>
      <c r="V60" t="s">
        <v>1066</v>
      </c>
      <c r="W60" t="s">
        <v>1067</v>
      </c>
      <c r="X60" t="s">
        <v>3548</v>
      </c>
      <c r="Y60" s="15" t="str">
        <f t="shared" si="0"/>
        <v>3</v>
      </c>
      <c r="Z60" s="15" t="str">
        <f>IF(T60="","",IF(AND(T60&lt;&gt;'Tabelas auxiliares'!$B$128,T60&lt;&gt;'Tabelas auxiliares'!$B$129),"FOLHA DE PESSOAL",IF(Y60='Tabelas auxiliares'!$A$129,"CUSTEIO",IF(Y60='Tabelas auxiliares'!$A$128,"INVESTIMENTO","ERRO - VERIFICAR"))))</f>
        <v>CUSTEIO</v>
      </c>
      <c r="AA60" s="8">
        <v>15000</v>
      </c>
      <c r="AC60" s="8">
        <v>15000</v>
      </c>
    </row>
    <row r="61" spans="1:32" x14ac:dyDescent="0.25">
      <c r="A61" t="s">
        <v>573</v>
      </c>
      <c r="B61" s="31" t="s">
        <v>219</v>
      </c>
      <c r="C61" s="31" t="s">
        <v>574</v>
      </c>
      <c r="D61" t="s">
        <v>34</v>
      </c>
      <c r="E61" t="s">
        <v>100</v>
      </c>
      <c r="F61" s="15" t="str">
        <f>IFERROR(VLOOKUP(D61,'Tabelas auxiliares'!$A$3:$B$65,2,FALSE),"")</f>
        <v>CECS - CENTRO DE ENG., MODELAGEM E CIÊNCIAS SOCIAIS APLICADAS</v>
      </c>
      <c r="G61" s="15" t="str">
        <f>IFERROR(VLOOKUP($B61,'Tabelas auxiliares'!$A$68:$C$105,2,FALSE),"")</f>
        <v>EQUIPAMENTOS LABORATÓRIOS</v>
      </c>
      <c r="H61" s="15" t="str">
        <f>IFERROR(VLOOKUP($B61,'Tabelas auxiliares'!$A$68:$C$105,3,FALSE),"")</f>
        <v>AQUISICAO POR IMPORTACAO / EQUIPAMENTOS NOVOS / MANUTENÇÃO DE EQUIPAMENTOS LABORATORIAIS</v>
      </c>
      <c r="I61" t="s">
        <v>2145</v>
      </c>
      <c r="J61" t="s">
        <v>2146</v>
      </c>
      <c r="K61" t="s">
        <v>2147</v>
      </c>
      <c r="L61" t="s">
        <v>2148</v>
      </c>
      <c r="M61" t="s">
        <v>2149</v>
      </c>
      <c r="N61" t="s">
        <v>656</v>
      </c>
      <c r="O61" t="s">
        <v>657</v>
      </c>
      <c r="P61" t="s">
        <v>658</v>
      </c>
      <c r="Q61" t="s">
        <v>597</v>
      </c>
      <c r="R61" t="s">
        <v>593</v>
      </c>
      <c r="S61" t="s">
        <v>857</v>
      </c>
      <c r="T61" t="s">
        <v>145</v>
      </c>
      <c r="U61" t="s">
        <v>659</v>
      </c>
      <c r="V61" t="s">
        <v>2150</v>
      </c>
      <c r="W61" t="s">
        <v>2151</v>
      </c>
      <c r="X61" t="s">
        <v>3549</v>
      </c>
      <c r="Y61" s="15" t="str">
        <f t="shared" si="0"/>
        <v>4</v>
      </c>
      <c r="Z61" s="15" t="str">
        <f>IF(T61="","",IF(AND(T61&lt;&gt;'Tabelas auxiliares'!$B$128,T61&lt;&gt;'Tabelas auxiliares'!$B$129),"FOLHA DE PESSOAL",IF(Y61='Tabelas auxiliares'!$A$129,"CUSTEIO",IF(Y61='Tabelas auxiliares'!$A$128,"INVESTIMENTO","ERRO - VERIFICAR"))))</f>
        <v>INVESTIMENTO</v>
      </c>
      <c r="AA61" s="8">
        <v>61129.02</v>
      </c>
      <c r="AC61" s="8">
        <v>61129.02</v>
      </c>
    </row>
    <row r="62" spans="1:32" x14ac:dyDescent="0.25">
      <c r="A62" t="s">
        <v>573</v>
      </c>
      <c r="B62" s="31" t="s">
        <v>219</v>
      </c>
      <c r="C62" s="31" t="s">
        <v>574</v>
      </c>
      <c r="D62" t="s">
        <v>34</v>
      </c>
      <c r="E62" t="s">
        <v>100</v>
      </c>
      <c r="F62" s="15" t="str">
        <f>IFERROR(VLOOKUP(D62,'Tabelas auxiliares'!$A$3:$B$65,2,FALSE),"")</f>
        <v>CECS - CENTRO DE ENG., MODELAGEM E CIÊNCIAS SOCIAIS APLICADAS</v>
      </c>
      <c r="G62" s="15" t="str">
        <f>IFERROR(VLOOKUP($B62,'Tabelas auxiliares'!$A$68:$C$105,2,FALSE),"")</f>
        <v>EQUIPAMENTOS LABORATÓRIOS</v>
      </c>
      <c r="H62" s="15" t="str">
        <f>IFERROR(VLOOKUP($B62,'Tabelas auxiliares'!$A$68:$C$105,3,FALSE),"")</f>
        <v>AQUISICAO POR IMPORTACAO / EQUIPAMENTOS NOVOS / MANUTENÇÃO DE EQUIPAMENTOS LABORATORIAIS</v>
      </c>
      <c r="I62" t="s">
        <v>2152</v>
      </c>
      <c r="J62" t="s">
        <v>2153</v>
      </c>
      <c r="K62" t="s">
        <v>2154</v>
      </c>
      <c r="L62" t="s">
        <v>2155</v>
      </c>
      <c r="M62" t="s">
        <v>2156</v>
      </c>
      <c r="N62" t="s">
        <v>656</v>
      </c>
      <c r="O62" t="s">
        <v>657</v>
      </c>
      <c r="P62" t="s">
        <v>658</v>
      </c>
      <c r="Q62" t="s">
        <v>597</v>
      </c>
      <c r="R62" t="s">
        <v>593</v>
      </c>
      <c r="S62" t="s">
        <v>857</v>
      </c>
      <c r="T62" t="s">
        <v>145</v>
      </c>
      <c r="U62" t="s">
        <v>659</v>
      </c>
      <c r="V62" t="s">
        <v>2157</v>
      </c>
      <c r="W62" t="s">
        <v>2158</v>
      </c>
      <c r="X62" t="s">
        <v>3550</v>
      </c>
      <c r="Y62" s="15" t="str">
        <f t="shared" si="0"/>
        <v>4</v>
      </c>
      <c r="Z62" s="15" t="str">
        <f>IF(T62="","",IF(AND(T62&lt;&gt;'Tabelas auxiliares'!$B$128,T62&lt;&gt;'Tabelas auxiliares'!$B$129),"FOLHA DE PESSOAL",IF(Y62='Tabelas auxiliares'!$A$129,"CUSTEIO",IF(Y62='Tabelas auxiliares'!$A$128,"INVESTIMENTO","ERRO - VERIFICAR"))))</f>
        <v>INVESTIMENTO</v>
      </c>
      <c r="AA62" s="8">
        <v>2318</v>
      </c>
      <c r="AD62" s="8">
        <v>135.6</v>
      </c>
      <c r="AE62" s="8">
        <v>2182.4</v>
      </c>
    </row>
    <row r="63" spans="1:32" x14ac:dyDescent="0.25">
      <c r="A63" t="s">
        <v>573</v>
      </c>
      <c r="B63" s="31" t="s">
        <v>219</v>
      </c>
      <c r="C63" s="31" t="s">
        <v>574</v>
      </c>
      <c r="D63" t="s">
        <v>34</v>
      </c>
      <c r="E63" t="s">
        <v>100</v>
      </c>
      <c r="F63" s="15" t="str">
        <f>IFERROR(VLOOKUP(D63,'Tabelas auxiliares'!$A$3:$B$65,2,FALSE),"")</f>
        <v>CECS - CENTRO DE ENG., MODELAGEM E CIÊNCIAS SOCIAIS APLICADAS</v>
      </c>
      <c r="G63" s="15" t="str">
        <f>IFERROR(VLOOKUP($B63,'Tabelas auxiliares'!$A$68:$C$105,2,FALSE),"")</f>
        <v>EQUIPAMENTOS LABORATÓRIOS</v>
      </c>
      <c r="H63" s="15" t="str">
        <f>IFERROR(VLOOKUP($B63,'Tabelas auxiliares'!$A$68:$C$105,3,FALSE),"")</f>
        <v>AQUISICAO POR IMPORTACAO / EQUIPAMENTOS NOVOS / MANUTENÇÃO DE EQUIPAMENTOS LABORATORIAIS</v>
      </c>
      <c r="I63" t="s">
        <v>2152</v>
      </c>
      <c r="J63" t="s">
        <v>2153</v>
      </c>
      <c r="K63" t="s">
        <v>2159</v>
      </c>
      <c r="L63" t="s">
        <v>2155</v>
      </c>
      <c r="M63" t="s">
        <v>2160</v>
      </c>
      <c r="N63" t="s">
        <v>656</v>
      </c>
      <c r="O63" t="s">
        <v>657</v>
      </c>
      <c r="P63" t="s">
        <v>658</v>
      </c>
      <c r="Q63" t="s">
        <v>597</v>
      </c>
      <c r="R63" t="s">
        <v>593</v>
      </c>
      <c r="S63" t="s">
        <v>857</v>
      </c>
      <c r="T63" t="s">
        <v>145</v>
      </c>
      <c r="U63" t="s">
        <v>659</v>
      </c>
      <c r="V63" t="s">
        <v>2150</v>
      </c>
      <c r="W63" t="s">
        <v>2151</v>
      </c>
      <c r="X63" t="s">
        <v>3551</v>
      </c>
      <c r="Y63" s="15" t="str">
        <f t="shared" si="0"/>
        <v>4</v>
      </c>
      <c r="Z63" s="15" t="str">
        <f>IF(T63="","",IF(AND(T63&lt;&gt;'Tabelas auxiliares'!$B$128,T63&lt;&gt;'Tabelas auxiliares'!$B$129),"FOLHA DE PESSOAL",IF(Y63='Tabelas auxiliares'!$A$129,"CUSTEIO",IF(Y63='Tabelas auxiliares'!$A$128,"INVESTIMENTO","ERRO - VERIFICAR"))))</f>
        <v>INVESTIMENTO</v>
      </c>
      <c r="AA63" s="8">
        <v>5699.98</v>
      </c>
      <c r="AE63" s="8">
        <v>5699.98</v>
      </c>
    </row>
    <row r="64" spans="1:32" x14ac:dyDescent="0.25">
      <c r="A64" t="s">
        <v>573</v>
      </c>
      <c r="B64" s="31" t="s">
        <v>219</v>
      </c>
      <c r="C64" s="31" t="s">
        <v>574</v>
      </c>
      <c r="D64" t="s">
        <v>34</v>
      </c>
      <c r="E64" t="s">
        <v>100</v>
      </c>
      <c r="F64" s="15" t="str">
        <f>IFERROR(VLOOKUP(D64,'Tabelas auxiliares'!$A$3:$B$65,2,FALSE),"")</f>
        <v>CECS - CENTRO DE ENG., MODELAGEM E CIÊNCIAS SOCIAIS APLICADAS</v>
      </c>
      <c r="G64" s="15" t="str">
        <f>IFERROR(VLOOKUP($B64,'Tabelas auxiliares'!$A$68:$C$105,2,FALSE),"")</f>
        <v>EQUIPAMENTOS LABORATÓRIOS</v>
      </c>
      <c r="H64" s="15" t="str">
        <f>IFERROR(VLOOKUP($B64,'Tabelas auxiliares'!$A$68:$C$105,3,FALSE),"")</f>
        <v>AQUISICAO POR IMPORTACAO / EQUIPAMENTOS NOVOS / MANUTENÇÃO DE EQUIPAMENTOS LABORATORIAIS</v>
      </c>
      <c r="I64" t="s">
        <v>2152</v>
      </c>
      <c r="J64" t="s">
        <v>2153</v>
      </c>
      <c r="K64" t="s">
        <v>2161</v>
      </c>
      <c r="L64" t="s">
        <v>2155</v>
      </c>
      <c r="M64" t="s">
        <v>2162</v>
      </c>
      <c r="N64" t="s">
        <v>656</v>
      </c>
      <c r="O64" t="s">
        <v>657</v>
      </c>
      <c r="P64" t="s">
        <v>658</v>
      </c>
      <c r="Q64" t="s">
        <v>597</v>
      </c>
      <c r="R64" t="s">
        <v>593</v>
      </c>
      <c r="S64" t="s">
        <v>857</v>
      </c>
      <c r="T64" t="s">
        <v>145</v>
      </c>
      <c r="U64" t="s">
        <v>659</v>
      </c>
      <c r="V64" t="s">
        <v>2163</v>
      </c>
      <c r="W64" t="s">
        <v>2164</v>
      </c>
      <c r="X64" t="s">
        <v>3552</v>
      </c>
      <c r="Y64" s="15" t="str">
        <f t="shared" si="0"/>
        <v>4</v>
      </c>
      <c r="Z64" s="15" t="str">
        <f>IF(T64="","",IF(AND(T64&lt;&gt;'Tabelas auxiliares'!$B$128,T64&lt;&gt;'Tabelas auxiliares'!$B$129),"FOLHA DE PESSOAL",IF(Y64='Tabelas auxiliares'!$A$129,"CUSTEIO",IF(Y64='Tabelas auxiliares'!$A$128,"INVESTIMENTO","ERRO - VERIFICAR"))))</f>
        <v>INVESTIMENTO</v>
      </c>
      <c r="AA64" s="8">
        <v>4718.8900000000003</v>
      </c>
      <c r="AC64" s="8">
        <v>4718.8900000000003</v>
      </c>
    </row>
    <row r="65" spans="1:31" x14ac:dyDescent="0.25">
      <c r="A65" t="s">
        <v>573</v>
      </c>
      <c r="B65" s="31" t="s">
        <v>219</v>
      </c>
      <c r="C65" s="31" t="s">
        <v>574</v>
      </c>
      <c r="D65" t="s">
        <v>34</v>
      </c>
      <c r="E65" t="s">
        <v>100</v>
      </c>
      <c r="F65" s="15" t="str">
        <f>IFERROR(VLOOKUP(D65,'Tabelas auxiliares'!$A$3:$B$65,2,FALSE),"")</f>
        <v>CECS - CENTRO DE ENG., MODELAGEM E CIÊNCIAS SOCIAIS APLICADAS</v>
      </c>
      <c r="G65" s="15" t="str">
        <f>IFERROR(VLOOKUP($B65,'Tabelas auxiliares'!$A$68:$C$105,2,FALSE),"")</f>
        <v>EQUIPAMENTOS LABORATÓRIOS</v>
      </c>
      <c r="H65" s="15" t="str">
        <f>IFERROR(VLOOKUP($B65,'Tabelas auxiliares'!$A$68:$C$105,3,FALSE),"")</f>
        <v>AQUISICAO POR IMPORTACAO / EQUIPAMENTOS NOVOS / MANUTENÇÃO DE EQUIPAMENTOS LABORATORIAIS</v>
      </c>
      <c r="I65" t="s">
        <v>2152</v>
      </c>
      <c r="J65" t="s">
        <v>2153</v>
      </c>
      <c r="K65" t="s">
        <v>2161</v>
      </c>
      <c r="L65" t="s">
        <v>2155</v>
      </c>
      <c r="M65" t="s">
        <v>2162</v>
      </c>
      <c r="N65" t="s">
        <v>656</v>
      </c>
      <c r="O65" t="s">
        <v>657</v>
      </c>
      <c r="P65" t="s">
        <v>658</v>
      </c>
      <c r="Q65" t="s">
        <v>597</v>
      </c>
      <c r="R65" t="s">
        <v>593</v>
      </c>
      <c r="S65" t="s">
        <v>857</v>
      </c>
      <c r="T65" t="s">
        <v>145</v>
      </c>
      <c r="U65" t="s">
        <v>659</v>
      </c>
      <c r="V65" t="s">
        <v>2165</v>
      </c>
      <c r="W65" t="s">
        <v>2166</v>
      </c>
      <c r="X65" t="s">
        <v>3553</v>
      </c>
      <c r="Y65" s="15" t="str">
        <f t="shared" si="0"/>
        <v>4</v>
      </c>
      <c r="Z65" s="15" t="str">
        <f>IF(T65="","",IF(AND(T65&lt;&gt;'Tabelas auxiliares'!$B$128,T65&lt;&gt;'Tabelas auxiliares'!$B$129),"FOLHA DE PESSOAL",IF(Y65='Tabelas auxiliares'!$A$129,"CUSTEIO",IF(Y65='Tabelas auxiliares'!$A$128,"INVESTIMENTO","ERRO - VERIFICAR"))))</f>
        <v>INVESTIMENTO</v>
      </c>
      <c r="AA65" s="8">
        <v>2431.3000000000002</v>
      </c>
      <c r="AC65" s="8">
        <v>2431.3000000000002</v>
      </c>
    </row>
    <row r="66" spans="1:31" x14ac:dyDescent="0.25">
      <c r="A66" t="s">
        <v>573</v>
      </c>
      <c r="B66" s="31" t="s">
        <v>219</v>
      </c>
      <c r="C66" s="31" t="s">
        <v>574</v>
      </c>
      <c r="D66" t="s">
        <v>34</v>
      </c>
      <c r="E66" t="s">
        <v>100</v>
      </c>
      <c r="F66" s="15" t="str">
        <f>IFERROR(VLOOKUP(D66,'Tabelas auxiliares'!$A$3:$B$65,2,FALSE),"")</f>
        <v>CECS - CENTRO DE ENG., MODELAGEM E CIÊNCIAS SOCIAIS APLICADAS</v>
      </c>
      <c r="G66" s="15" t="str">
        <f>IFERROR(VLOOKUP($B66,'Tabelas auxiliares'!$A$68:$C$105,2,FALSE),"")</f>
        <v>EQUIPAMENTOS LABORATÓRIOS</v>
      </c>
      <c r="H66" s="15" t="str">
        <f>IFERROR(VLOOKUP($B66,'Tabelas auxiliares'!$A$68:$C$105,3,FALSE),"")</f>
        <v>AQUISICAO POR IMPORTACAO / EQUIPAMENTOS NOVOS / MANUTENÇÃO DE EQUIPAMENTOS LABORATORIAIS</v>
      </c>
      <c r="I66" t="s">
        <v>2152</v>
      </c>
      <c r="J66" t="s">
        <v>2153</v>
      </c>
      <c r="K66" t="s">
        <v>2167</v>
      </c>
      <c r="L66" t="s">
        <v>2155</v>
      </c>
      <c r="M66" t="s">
        <v>2168</v>
      </c>
      <c r="N66" t="s">
        <v>656</v>
      </c>
      <c r="O66" t="s">
        <v>657</v>
      </c>
      <c r="P66" t="s">
        <v>658</v>
      </c>
      <c r="Q66" t="s">
        <v>597</v>
      </c>
      <c r="R66" t="s">
        <v>593</v>
      </c>
      <c r="S66" t="s">
        <v>857</v>
      </c>
      <c r="T66" t="s">
        <v>145</v>
      </c>
      <c r="U66" t="s">
        <v>659</v>
      </c>
      <c r="V66" t="s">
        <v>858</v>
      </c>
      <c r="W66" t="s">
        <v>859</v>
      </c>
      <c r="X66" t="s">
        <v>3554</v>
      </c>
      <c r="Y66" s="15" t="str">
        <f t="shared" si="0"/>
        <v>4</v>
      </c>
      <c r="Z66" s="15" t="str">
        <f>IF(T66="","",IF(AND(T66&lt;&gt;'Tabelas auxiliares'!$B$128,T66&lt;&gt;'Tabelas auxiliares'!$B$129),"FOLHA DE PESSOAL",IF(Y66='Tabelas auxiliares'!$A$129,"CUSTEIO",IF(Y66='Tabelas auxiliares'!$A$128,"INVESTIMENTO","ERRO - VERIFICAR"))))</f>
        <v>INVESTIMENTO</v>
      </c>
      <c r="AA66" s="8">
        <v>16690</v>
      </c>
      <c r="AD66" s="8">
        <v>976.36</v>
      </c>
      <c r="AE66" s="8">
        <v>15713.64</v>
      </c>
    </row>
    <row r="67" spans="1:31" x14ac:dyDescent="0.25">
      <c r="A67" t="s">
        <v>573</v>
      </c>
      <c r="B67" s="31" t="s">
        <v>219</v>
      </c>
      <c r="C67" s="31" t="s">
        <v>574</v>
      </c>
      <c r="D67" t="s">
        <v>34</v>
      </c>
      <c r="E67" t="s">
        <v>100</v>
      </c>
      <c r="F67" s="15" t="str">
        <f>IFERROR(VLOOKUP(D67,'Tabelas auxiliares'!$A$3:$B$65,2,FALSE),"")</f>
        <v>CECS - CENTRO DE ENG., MODELAGEM E CIÊNCIAS SOCIAIS APLICADAS</v>
      </c>
      <c r="G67" s="15" t="str">
        <f>IFERROR(VLOOKUP($B67,'Tabelas auxiliares'!$A$68:$C$105,2,FALSE),"")</f>
        <v>EQUIPAMENTOS LABORATÓRIOS</v>
      </c>
      <c r="H67" s="15" t="str">
        <f>IFERROR(VLOOKUP($B67,'Tabelas auxiliares'!$A$68:$C$105,3,FALSE),"")</f>
        <v>AQUISICAO POR IMPORTACAO / EQUIPAMENTOS NOVOS / MANUTENÇÃO DE EQUIPAMENTOS LABORATORIAIS</v>
      </c>
      <c r="I67" t="s">
        <v>2152</v>
      </c>
      <c r="J67" t="s">
        <v>2153</v>
      </c>
      <c r="K67" t="s">
        <v>2169</v>
      </c>
      <c r="L67" t="s">
        <v>2155</v>
      </c>
      <c r="M67" t="s">
        <v>2170</v>
      </c>
      <c r="N67" t="s">
        <v>656</v>
      </c>
      <c r="O67" t="s">
        <v>657</v>
      </c>
      <c r="P67" t="s">
        <v>658</v>
      </c>
      <c r="Q67" t="s">
        <v>597</v>
      </c>
      <c r="R67" t="s">
        <v>593</v>
      </c>
      <c r="S67" t="s">
        <v>857</v>
      </c>
      <c r="T67" t="s">
        <v>145</v>
      </c>
      <c r="U67" t="s">
        <v>659</v>
      </c>
      <c r="V67" t="s">
        <v>2150</v>
      </c>
      <c r="W67" t="s">
        <v>2151</v>
      </c>
      <c r="X67" t="s">
        <v>3555</v>
      </c>
      <c r="Y67" s="15" t="str">
        <f t="shared" si="0"/>
        <v>4</v>
      </c>
      <c r="Z67" s="15" t="str">
        <f>IF(T67="","",IF(AND(T67&lt;&gt;'Tabelas auxiliares'!$B$128,T67&lt;&gt;'Tabelas auxiliares'!$B$129),"FOLHA DE PESSOAL",IF(Y67='Tabelas auxiliares'!$A$129,"CUSTEIO",IF(Y67='Tabelas auxiliares'!$A$128,"INVESTIMENTO","ERRO - VERIFICAR"))))</f>
        <v>INVESTIMENTO</v>
      </c>
      <c r="AA67" s="8">
        <v>482.7</v>
      </c>
      <c r="AE67" s="8">
        <v>482.7</v>
      </c>
    </row>
    <row r="68" spans="1:31" x14ac:dyDescent="0.25">
      <c r="A68" t="s">
        <v>573</v>
      </c>
      <c r="B68" s="31" t="s">
        <v>219</v>
      </c>
      <c r="C68" s="31" t="s">
        <v>574</v>
      </c>
      <c r="D68" t="s">
        <v>42</v>
      </c>
      <c r="E68" t="s">
        <v>100</v>
      </c>
      <c r="F68" s="15" t="str">
        <f>IFERROR(VLOOKUP(D68,'Tabelas auxiliares'!$A$3:$B$65,2,FALSE),"")</f>
        <v>CCNH - CENTRO DE CIÊNCIAS NATURAIS E HUMANAS</v>
      </c>
      <c r="G68" s="15" t="str">
        <f>IFERROR(VLOOKUP($B68,'Tabelas auxiliares'!$A$68:$C$105,2,FALSE),"")</f>
        <v>EQUIPAMENTOS LABORATÓRIOS</v>
      </c>
      <c r="H68" s="15" t="str">
        <f>IFERROR(VLOOKUP($B68,'Tabelas auxiliares'!$A$68:$C$105,3,FALSE),"")</f>
        <v>AQUISICAO POR IMPORTACAO / EQUIPAMENTOS NOVOS / MANUTENÇÃO DE EQUIPAMENTOS LABORATORIAIS</v>
      </c>
      <c r="I68" t="s">
        <v>2171</v>
      </c>
      <c r="J68" t="s">
        <v>2172</v>
      </c>
      <c r="K68" t="s">
        <v>2173</v>
      </c>
      <c r="L68" t="s">
        <v>2174</v>
      </c>
      <c r="M68" t="s">
        <v>2175</v>
      </c>
      <c r="N68" t="s">
        <v>2176</v>
      </c>
      <c r="O68" t="s">
        <v>657</v>
      </c>
      <c r="P68" t="s">
        <v>2177</v>
      </c>
      <c r="Q68" t="s">
        <v>597</v>
      </c>
      <c r="R68" t="s">
        <v>593</v>
      </c>
      <c r="S68" t="s">
        <v>598</v>
      </c>
      <c r="T68" t="s">
        <v>145</v>
      </c>
      <c r="U68" t="s">
        <v>2178</v>
      </c>
      <c r="V68" t="s">
        <v>2163</v>
      </c>
      <c r="W68" t="s">
        <v>2164</v>
      </c>
      <c r="X68" t="s">
        <v>3556</v>
      </c>
      <c r="Y68" s="15" t="str">
        <f t="shared" ref="Y68:Y131" si="1">LEFT(V68,1)</f>
        <v>4</v>
      </c>
      <c r="Z68" s="15" t="str">
        <f>IF(T68="","",IF(AND(T68&lt;&gt;'Tabelas auxiliares'!$B$128,T68&lt;&gt;'Tabelas auxiliares'!$B$129),"FOLHA DE PESSOAL",IF(Y68='Tabelas auxiliares'!$A$129,"CUSTEIO",IF(Y68='Tabelas auxiliares'!$A$128,"INVESTIMENTO","ERRO - VERIFICAR"))))</f>
        <v>INVESTIMENTO</v>
      </c>
      <c r="AA68" s="8">
        <v>489</v>
      </c>
      <c r="AE68" s="8">
        <v>489</v>
      </c>
    </row>
    <row r="69" spans="1:31" x14ac:dyDescent="0.25">
      <c r="A69" t="s">
        <v>573</v>
      </c>
      <c r="B69" s="31" t="s">
        <v>219</v>
      </c>
      <c r="C69" s="31" t="s">
        <v>574</v>
      </c>
      <c r="D69" t="s">
        <v>42</v>
      </c>
      <c r="E69" t="s">
        <v>100</v>
      </c>
      <c r="F69" s="15" t="str">
        <f>IFERROR(VLOOKUP(D69,'Tabelas auxiliares'!$A$3:$B$65,2,FALSE),"")</f>
        <v>CCNH - CENTRO DE CIÊNCIAS NATURAIS E HUMANAS</v>
      </c>
      <c r="G69" s="15" t="str">
        <f>IFERROR(VLOOKUP($B69,'Tabelas auxiliares'!$A$68:$C$105,2,FALSE),"")</f>
        <v>EQUIPAMENTOS LABORATÓRIOS</v>
      </c>
      <c r="H69" s="15" t="str">
        <f>IFERROR(VLOOKUP($B69,'Tabelas auxiliares'!$A$68:$C$105,3,FALSE),"")</f>
        <v>AQUISICAO POR IMPORTACAO / EQUIPAMENTOS NOVOS / MANUTENÇÃO DE EQUIPAMENTOS LABORATORIAIS</v>
      </c>
      <c r="I69" t="s">
        <v>2171</v>
      </c>
      <c r="J69" t="s">
        <v>2172</v>
      </c>
      <c r="K69" t="s">
        <v>2179</v>
      </c>
      <c r="L69" t="s">
        <v>2180</v>
      </c>
      <c r="M69" t="s">
        <v>2181</v>
      </c>
      <c r="N69" t="s">
        <v>2176</v>
      </c>
      <c r="O69" t="s">
        <v>657</v>
      </c>
      <c r="P69" t="s">
        <v>2177</v>
      </c>
      <c r="Q69" t="s">
        <v>597</v>
      </c>
      <c r="R69" t="s">
        <v>593</v>
      </c>
      <c r="S69" t="s">
        <v>598</v>
      </c>
      <c r="T69" t="s">
        <v>145</v>
      </c>
      <c r="U69" t="s">
        <v>2178</v>
      </c>
      <c r="V69" t="s">
        <v>2182</v>
      </c>
      <c r="W69" t="s">
        <v>2183</v>
      </c>
      <c r="X69" t="s">
        <v>3557</v>
      </c>
      <c r="Y69" s="15" t="str">
        <f t="shared" si="1"/>
        <v>4</v>
      </c>
      <c r="Z69" s="15" t="str">
        <f>IF(T69="","",IF(AND(T69&lt;&gt;'Tabelas auxiliares'!$B$128,T69&lt;&gt;'Tabelas auxiliares'!$B$129),"FOLHA DE PESSOAL",IF(Y69='Tabelas auxiliares'!$A$129,"CUSTEIO",IF(Y69='Tabelas auxiliares'!$A$128,"INVESTIMENTO","ERRO - VERIFICAR"))))</f>
        <v>INVESTIMENTO</v>
      </c>
      <c r="AA69" s="8">
        <v>51612</v>
      </c>
      <c r="AE69" s="8">
        <v>51612</v>
      </c>
    </row>
    <row r="70" spans="1:31" x14ac:dyDescent="0.25">
      <c r="A70" t="s">
        <v>573</v>
      </c>
      <c r="B70" s="31" t="s">
        <v>219</v>
      </c>
      <c r="C70" s="31" t="s">
        <v>574</v>
      </c>
      <c r="D70" t="s">
        <v>42</v>
      </c>
      <c r="E70" t="s">
        <v>100</v>
      </c>
      <c r="F70" s="15" t="str">
        <f>IFERROR(VLOOKUP(D70,'Tabelas auxiliares'!$A$3:$B$65,2,FALSE),"")</f>
        <v>CCNH - CENTRO DE CIÊNCIAS NATURAIS E HUMANAS</v>
      </c>
      <c r="G70" s="15" t="str">
        <f>IFERROR(VLOOKUP($B70,'Tabelas auxiliares'!$A$68:$C$105,2,FALSE),"")</f>
        <v>EQUIPAMENTOS LABORATÓRIOS</v>
      </c>
      <c r="H70" s="15" t="str">
        <f>IFERROR(VLOOKUP($B70,'Tabelas auxiliares'!$A$68:$C$105,3,FALSE),"")</f>
        <v>AQUISICAO POR IMPORTACAO / EQUIPAMENTOS NOVOS / MANUTENÇÃO DE EQUIPAMENTOS LABORATORIAIS</v>
      </c>
      <c r="I70" t="s">
        <v>2184</v>
      </c>
      <c r="J70" t="s">
        <v>2185</v>
      </c>
      <c r="K70" t="s">
        <v>2186</v>
      </c>
      <c r="L70" t="s">
        <v>2187</v>
      </c>
      <c r="M70" t="s">
        <v>2188</v>
      </c>
      <c r="N70" t="s">
        <v>1734</v>
      </c>
      <c r="O70" t="s">
        <v>657</v>
      </c>
      <c r="P70" t="s">
        <v>1735</v>
      </c>
      <c r="Q70" t="s">
        <v>597</v>
      </c>
      <c r="R70" t="s">
        <v>593</v>
      </c>
      <c r="S70" t="s">
        <v>598</v>
      </c>
      <c r="T70" t="s">
        <v>145</v>
      </c>
      <c r="U70" t="s">
        <v>1736</v>
      </c>
      <c r="V70" t="s">
        <v>858</v>
      </c>
      <c r="W70" t="s">
        <v>859</v>
      </c>
      <c r="X70" t="s">
        <v>3558</v>
      </c>
      <c r="Y70" s="15" t="str">
        <f t="shared" si="1"/>
        <v>4</v>
      </c>
      <c r="Z70" s="15" t="str">
        <f>IF(T70="","",IF(AND(T70&lt;&gt;'Tabelas auxiliares'!$B$128,T70&lt;&gt;'Tabelas auxiliares'!$B$129),"FOLHA DE PESSOAL",IF(Y70='Tabelas auxiliares'!$A$129,"CUSTEIO",IF(Y70='Tabelas auxiliares'!$A$128,"INVESTIMENTO","ERRO - VERIFICAR"))))</f>
        <v>INVESTIMENTO</v>
      </c>
      <c r="AA70" s="8">
        <v>13283</v>
      </c>
      <c r="AC70" s="8">
        <v>13283</v>
      </c>
    </row>
    <row r="71" spans="1:31" x14ac:dyDescent="0.25">
      <c r="A71" t="s">
        <v>573</v>
      </c>
      <c r="B71" s="31" t="s">
        <v>219</v>
      </c>
      <c r="C71" s="31" t="s">
        <v>574</v>
      </c>
      <c r="D71" t="s">
        <v>42</v>
      </c>
      <c r="E71" t="s">
        <v>100</v>
      </c>
      <c r="F71" s="15" t="str">
        <f>IFERROR(VLOOKUP(D71,'Tabelas auxiliares'!$A$3:$B$65,2,FALSE),"")</f>
        <v>CCNH - CENTRO DE CIÊNCIAS NATURAIS E HUMANAS</v>
      </c>
      <c r="G71" s="15" t="str">
        <f>IFERROR(VLOOKUP($B71,'Tabelas auxiliares'!$A$68:$C$105,2,FALSE),"")</f>
        <v>EQUIPAMENTOS LABORATÓRIOS</v>
      </c>
      <c r="H71" s="15" t="str">
        <f>IFERROR(VLOOKUP($B71,'Tabelas auxiliares'!$A$68:$C$105,3,FALSE),"")</f>
        <v>AQUISICAO POR IMPORTACAO / EQUIPAMENTOS NOVOS / MANUTENÇÃO DE EQUIPAMENTOS LABORATORIAIS</v>
      </c>
      <c r="I71" t="s">
        <v>2184</v>
      </c>
      <c r="J71" t="s">
        <v>2185</v>
      </c>
      <c r="K71" t="s">
        <v>2189</v>
      </c>
      <c r="L71" t="s">
        <v>2187</v>
      </c>
      <c r="M71" t="s">
        <v>2188</v>
      </c>
      <c r="N71" t="s">
        <v>1734</v>
      </c>
      <c r="O71" t="s">
        <v>657</v>
      </c>
      <c r="P71" t="s">
        <v>1735</v>
      </c>
      <c r="Q71" t="s">
        <v>597</v>
      </c>
      <c r="R71" t="s">
        <v>593</v>
      </c>
      <c r="S71" t="s">
        <v>598</v>
      </c>
      <c r="T71" t="s">
        <v>145</v>
      </c>
      <c r="U71" t="s">
        <v>1736</v>
      </c>
      <c r="V71" t="s">
        <v>858</v>
      </c>
      <c r="W71" t="s">
        <v>859</v>
      </c>
      <c r="X71" t="s">
        <v>3559</v>
      </c>
      <c r="Y71" s="15" t="str">
        <f t="shared" si="1"/>
        <v>4</v>
      </c>
      <c r="Z71" s="15" t="str">
        <f>IF(T71="","",IF(AND(T71&lt;&gt;'Tabelas auxiliares'!$B$128,T71&lt;&gt;'Tabelas auxiliares'!$B$129),"FOLHA DE PESSOAL",IF(Y71='Tabelas auxiliares'!$A$129,"CUSTEIO",IF(Y71='Tabelas auxiliares'!$A$128,"INVESTIMENTO","ERRO - VERIFICAR"))))</f>
        <v>INVESTIMENTO</v>
      </c>
      <c r="AA71" s="8">
        <v>9970</v>
      </c>
      <c r="AC71" s="8">
        <v>9970</v>
      </c>
    </row>
    <row r="72" spans="1:31" x14ac:dyDescent="0.25">
      <c r="A72" t="s">
        <v>573</v>
      </c>
      <c r="B72" s="31" t="s">
        <v>219</v>
      </c>
      <c r="C72" s="31" t="s">
        <v>574</v>
      </c>
      <c r="D72" t="s">
        <v>46</v>
      </c>
      <c r="E72" t="s">
        <v>100</v>
      </c>
      <c r="F72" s="15" t="str">
        <f>IFERROR(VLOOKUP(D72,'Tabelas auxiliares'!$A$3:$B$65,2,FALSE),"")</f>
        <v>PROGRAD - PRÓ-REITORIA DE GRADUAÇÃO</v>
      </c>
      <c r="G72" s="15" t="str">
        <f>IFERROR(VLOOKUP($B72,'Tabelas auxiliares'!$A$68:$C$105,2,FALSE),"")</f>
        <v>EQUIPAMENTOS LABORATÓRIOS</v>
      </c>
      <c r="H72" s="15" t="str">
        <f>IFERROR(VLOOKUP($B72,'Tabelas auxiliares'!$A$68:$C$105,3,FALSE),"")</f>
        <v>AQUISICAO POR IMPORTACAO / EQUIPAMENTOS NOVOS / MANUTENÇÃO DE EQUIPAMENTOS LABORATORIAIS</v>
      </c>
      <c r="I72" t="s">
        <v>2133</v>
      </c>
      <c r="J72" t="s">
        <v>2190</v>
      </c>
      <c r="K72" t="s">
        <v>2191</v>
      </c>
      <c r="L72" t="s">
        <v>2192</v>
      </c>
      <c r="M72" t="s">
        <v>2193</v>
      </c>
      <c r="N72" t="s">
        <v>672</v>
      </c>
      <c r="O72" t="s">
        <v>657</v>
      </c>
      <c r="P72" t="s">
        <v>673</v>
      </c>
      <c r="Q72" t="s">
        <v>597</v>
      </c>
      <c r="R72" t="s">
        <v>593</v>
      </c>
      <c r="S72" t="s">
        <v>598</v>
      </c>
      <c r="T72" t="s">
        <v>145</v>
      </c>
      <c r="U72" t="s">
        <v>674</v>
      </c>
      <c r="V72" t="s">
        <v>2182</v>
      </c>
      <c r="W72" t="s">
        <v>2183</v>
      </c>
      <c r="X72" t="s">
        <v>3560</v>
      </c>
      <c r="Y72" s="15" t="str">
        <f t="shared" si="1"/>
        <v>4</v>
      </c>
      <c r="Z72" s="15" t="str">
        <f>IF(T72="","",IF(AND(T72&lt;&gt;'Tabelas auxiliares'!$B$128,T72&lt;&gt;'Tabelas auxiliares'!$B$129),"FOLHA DE PESSOAL",IF(Y72='Tabelas auxiliares'!$A$129,"CUSTEIO",IF(Y72='Tabelas auxiliares'!$A$128,"INVESTIMENTO","ERRO - VERIFICAR"))))</f>
        <v>INVESTIMENTO</v>
      </c>
      <c r="AA72" s="8">
        <v>78690</v>
      </c>
      <c r="AC72" s="8">
        <v>78690</v>
      </c>
    </row>
    <row r="73" spans="1:31" x14ac:dyDescent="0.25">
      <c r="A73" t="s">
        <v>573</v>
      </c>
      <c r="B73" s="31" t="s">
        <v>219</v>
      </c>
      <c r="C73" s="31" t="s">
        <v>574</v>
      </c>
      <c r="D73" t="s">
        <v>46</v>
      </c>
      <c r="E73" t="s">
        <v>100</v>
      </c>
      <c r="F73" s="15" t="str">
        <f>IFERROR(VLOOKUP(D73,'Tabelas auxiliares'!$A$3:$B$65,2,FALSE),"")</f>
        <v>PROGRAD - PRÓ-REITORIA DE GRADUAÇÃO</v>
      </c>
      <c r="G73" s="15" t="str">
        <f>IFERROR(VLOOKUP($B73,'Tabelas auxiliares'!$A$68:$C$105,2,FALSE),"")</f>
        <v>EQUIPAMENTOS LABORATÓRIOS</v>
      </c>
      <c r="H73" s="15" t="str">
        <f>IFERROR(VLOOKUP($B73,'Tabelas auxiliares'!$A$68:$C$105,3,FALSE),"")</f>
        <v>AQUISICAO POR IMPORTACAO / EQUIPAMENTOS NOVOS / MANUTENÇÃO DE EQUIPAMENTOS LABORATORIAIS</v>
      </c>
      <c r="I73" t="s">
        <v>2133</v>
      </c>
      <c r="J73" t="s">
        <v>2190</v>
      </c>
      <c r="K73" t="s">
        <v>2194</v>
      </c>
      <c r="L73" t="s">
        <v>2192</v>
      </c>
      <c r="M73" t="s">
        <v>2193</v>
      </c>
      <c r="N73" t="s">
        <v>672</v>
      </c>
      <c r="O73" t="s">
        <v>657</v>
      </c>
      <c r="P73" t="s">
        <v>673</v>
      </c>
      <c r="Q73" t="s">
        <v>597</v>
      </c>
      <c r="R73" t="s">
        <v>593</v>
      </c>
      <c r="S73" t="s">
        <v>598</v>
      </c>
      <c r="T73" t="s">
        <v>145</v>
      </c>
      <c r="U73" t="s">
        <v>674</v>
      </c>
      <c r="V73" t="s">
        <v>2182</v>
      </c>
      <c r="W73" t="s">
        <v>2183</v>
      </c>
      <c r="X73" t="s">
        <v>3561</v>
      </c>
      <c r="Y73" s="15" t="str">
        <f t="shared" si="1"/>
        <v>4</v>
      </c>
      <c r="Z73" s="15" t="str">
        <f>IF(T73="","",IF(AND(T73&lt;&gt;'Tabelas auxiliares'!$B$128,T73&lt;&gt;'Tabelas auxiliares'!$B$129),"FOLHA DE PESSOAL",IF(Y73='Tabelas auxiliares'!$A$129,"CUSTEIO",IF(Y73='Tabelas auxiliares'!$A$128,"INVESTIMENTO","ERRO - VERIFICAR"))))</f>
        <v>INVESTIMENTO</v>
      </c>
      <c r="AA73" s="8">
        <v>9000</v>
      </c>
      <c r="AC73" s="8">
        <v>9000</v>
      </c>
    </row>
    <row r="74" spans="1:31" x14ac:dyDescent="0.25">
      <c r="A74" t="s">
        <v>573</v>
      </c>
      <c r="B74" s="31" t="s">
        <v>219</v>
      </c>
      <c r="C74" s="31" t="s">
        <v>584</v>
      </c>
      <c r="D74" t="s">
        <v>42</v>
      </c>
      <c r="E74" t="s">
        <v>100</v>
      </c>
      <c r="F74" s="15" t="str">
        <f>IFERROR(VLOOKUP(D74,'Tabelas auxiliares'!$A$3:$B$65,2,FALSE),"")</f>
        <v>CCNH - CENTRO DE CIÊNCIAS NATURAIS E HUMANAS</v>
      </c>
      <c r="G74" s="15" t="str">
        <f>IFERROR(VLOOKUP($B74,'Tabelas auxiliares'!$A$68:$C$105,2,FALSE),"")</f>
        <v>EQUIPAMENTOS LABORATÓRIOS</v>
      </c>
      <c r="H74" s="15" t="str">
        <f>IFERROR(VLOOKUP($B74,'Tabelas auxiliares'!$A$68:$C$105,3,FALSE),"")</f>
        <v>AQUISICAO POR IMPORTACAO / EQUIPAMENTOS NOVOS / MANUTENÇÃO DE EQUIPAMENTOS LABORATORIAIS</v>
      </c>
      <c r="I74" t="s">
        <v>2195</v>
      </c>
      <c r="J74" t="s">
        <v>2196</v>
      </c>
      <c r="K74" t="s">
        <v>2197</v>
      </c>
      <c r="L74" t="s">
        <v>2198</v>
      </c>
      <c r="M74" t="s">
        <v>2188</v>
      </c>
      <c r="N74" t="s">
        <v>672</v>
      </c>
      <c r="O74" t="s">
        <v>657</v>
      </c>
      <c r="P74" t="s">
        <v>673</v>
      </c>
      <c r="Q74" t="s">
        <v>597</v>
      </c>
      <c r="R74" t="s">
        <v>593</v>
      </c>
      <c r="S74" t="s">
        <v>598</v>
      </c>
      <c r="T74" t="s">
        <v>145</v>
      </c>
      <c r="U74" t="s">
        <v>674</v>
      </c>
      <c r="V74" t="s">
        <v>858</v>
      </c>
      <c r="W74" t="s">
        <v>859</v>
      </c>
      <c r="X74" t="s">
        <v>3562</v>
      </c>
      <c r="Y74" s="15" t="str">
        <f t="shared" si="1"/>
        <v>4</v>
      </c>
      <c r="Z74" s="15" t="str">
        <f>IF(T74="","",IF(AND(T74&lt;&gt;'Tabelas auxiliares'!$B$128,T74&lt;&gt;'Tabelas auxiliares'!$B$129),"FOLHA DE PESSOAL",IF(Y74='Tabelas auxiliares'!$A$129,"CUSTEIO",IF(Y74='Tabelas auxiliares'!$A$128,"INVESTIMENTO","ERRO - VERIFICAR"))))</f>
        <v>INVESTIMENTO</v>
      </c>
      <c r="AA74" s="8">
        <v>1949</v>
      </c>
      <c r="AC74" s="8">
        <v>1949</v>
      </c>
    </row>
    <row r="75" spans="1:31" x14ac:dyDescent="0.25">
      <c r="A75" t="s">
        <v>573</v>
      </c>
      <c r="B75" s="31" t="s">
        <v>219</v>
      </c>
      <c r="C75" s="31" t="s">
        <v>577</v>
      </c>
      <c r="D75" t="s">
        <v>46</v>
      </c>
      <c r="E75" t="s">
        <v>100</v>
      </c>
      <c r="F75" s="15" t="str">
        <f>IFERROR(VLOOKUP(D75,'Tabelas auxiliares'!$A$3:$B$65,2,FALSE),"")</f>
        <v>PROGRAD - PRÓ-REITORIA DE GRADUAÇÃO</v>
      </c>
      <c r="G75" s="15" t="str">
        <f>IFERROR(VLOOKUP($B75,'Tabelas auxiliares'!$A$68:$C$105,2,FALSE),"")</f>
        <v>EQUIPAMENTOS LABORATÓRIOS</v>
      </c>
      <c r="H75" s="15" t="str">
        <f>IFERROR(VLOOKUP($B75,'Tabelas auxiliares'!$A$68:$C$105,3,FALSE),"")</f>
        <v>AQUISICAO POR IMPORTACAO / EQUIPAMENTOS NOVOS / MANUTENÇÃO DE EQUIPAMENTOS LABORATORIAIS</v>
      </c>
      <c r="I75" t="s">
        <v>2145</v>
      </c>
      <c r="J75" t="s">
        <v>2199</v>
      </c>
      <c r="K75" t="s">
        <v>2200</v>
      </c>
      <c r="L75" t="s">
        <v>2201</v>
      </c>
      <c r="M75" t="s">
        <v>2202</v>
      </c>
      <c r="N75" t="s">
        <v>656</v>
      </c>
      <c r="O75" t="s">
        <v>657</v>
      </c>
      <c r="P75" t="s">
        <v>658</v>
      </c>
      <c r="Q75" t="s">
        <v>597</v>
      </c>
      <c r="R75" t="s">
        <v>593</v>
      </c>
      <c r="S75" t="s">
        <v>857</v>
      </c>
      <c r="T75" t="s">
        <v>145</v>
      </c>
      <c r="U75" t="s">
        <v>659</v>
      </c>
      <c r="V75" t="s">
        <v>2150</v>
      </c>
      <c r="W75" t="s">
        <v>2151</v>
      </c>
      <c r="X75" t="s">
        <v>3563</v>
      </c>
      <c r="Y75" s="15" t="str">
        <f t="shared" si="1"/>
        <v>4</v>
      </c>
      <c r="Z75" s="15" t="str">
        <f>IF(T75="","",IF(AND(T75&lt;&gt;'Tabelas auxiliares'!$B$128,T75&lt;&gt;'Tabelas auxiliares'!$B$129),"FOLHA DE PESSOAL",IF(Y75='Tabelas auxiliares'!$A$129,"CUSTEIO",IF(Y75='Tabelas auxiliares'!$A$128,"INVESTIMENTO","ERRO - VERIFICAR"))))</f>
        <v>INVESTIMENTO</v>
      </c>
      <c r="AA75" s="8">
        <v>52341.3</v>
      </c>
      <c r="AC75" s="8">
        <v>52341.3</v>
      </c>
    </row>
    <row r="76" spans="1:31" x14ac:dyDescent="0.25">
      <c r="A76" t="s">
        <v>573</v>
      </c>
      <c r="B76" s="31" t="s">
        <v>219</v>
      </c>
      <c r="C76" s="31" t="s">
        <v>577</v>
      </c>
      <c r="D76" t="s">
        <v>46</v>
      </c>
      <c r="E76" t="s">
        <v>100</v>
      </c>
      <c r="F76" s="15" t="str">
        <f>IFERROR(VLOOKUP(D76,'Tabelas auxiliares'!$A$3:$B$65,2,FALSE),"")</f>
        <v>PROGRAD - PRÓ-REITORIA DE GRADUAÇÃO</v>
      </c>
      <c r="G76" s="15" t="str">
        <f>IFERROR(VLOOKUP($B76,'Tabelas auxiliares'!$A$68:$C$105,2,FALSE),"")</f>
        <v>EQUIPAMENTOS LABORATÓRIOS</v>
      </c>
      <c r="H76" s="15" t="str">
        <f>IFERROR(VLOOKUP($B76,'Tabelas auxiliares'!$A$68:$C$105,3,FALSE),"")</f>
        <v>AQUISICAO POR IMPORTACAO / EQUIPAMENTOS NOVOS / MANUTENÇÃO DE EQUIPAMENTOS LABORATORIAIS</v>
      </c>
      <c r="I76" t="s">
        <v>2145</v>
      </c>
      <c r="J76" t="s">
        <v>2199</v>
      </c>
      <c r="K76" t="s">
        <v>2203</v>
      </c>
      <c r="L76" t="s">
        <v>2201</v>
      </c>
      <c r="M76" t="s">
        <v>2204</v>
      </c>
      <c r="N76" t="s">
        <v>656</v>
      </c>
      <c r="O76" t="s">
        <v>657</v>
      </c>
      <c r="P76" t="s">
        <v>658</v>
      </c>
      <c r="Q76" t="s">
        <v>597</v>
      </c>
      <c r="R76" t="s">
        <v>593</v>
      </c>
      <c r="S76" t="s">
        <v>857</v>
      </c>
      <c r="T76" t="s">
        <v>145</v>
      </c>
      <c r="U76" t="s">
        <v>659</v>
      </c>
      <c r="V76" t="s">
        <v>2150</v>
      </c>
      <c r="W76" t="s">
        <v>2151</v>
      </c>
      <c r="X76" t="s">
        <v>3564</v>
      </c>
      <c r="Y76" s="15" t="str">
        <f t="shared" si="1"/>
        <v>4</v>
      </c>
      <c r="Z76" s="15" t="str">
        <f>IF(T76="","",IF(AND(T76&lt;&gt;'Tabelas auxiliares'!$B$128,T76&lt;&gt;'Tabelas auxiliares'!$B$129),"FOLHA DE PESSOAL",IF(Y76='Tabelas auxiliares'!$A$129,"CUSTEIO",IF(Y76='Tabelas auxiliares'!$A$128,"INVESTIMENTO","ERRO - VERIFICAR"))))</f>
        <v>INVESTIMENTO</v>
      </c>
      <c r="AA76" s="8">
        <v>11800</v>
      </c>
      <c r="AC76" s="8">
        <v>11800</v>
      </c>
    </row>
    <row r="77" spans="1:31" x14ac:dyDescent="0.25">
      <c r="A77" t="s">
        <v>573</v>
      </c>
      <c r="B77" s="31" t="s">
        <v>219</v>
      </c>
      <c r="C77" s="31" t="s">
        <v>577</v>
      </c>
      <c r="D77" t="s">
        <v>46</v>
      </c>
      <c r="E77" t="s">
        <v>100</v>
      </c>
      <c r="F77" s="15" t="str">
        <f>IFERROR(VLOOKUP(D77,'Tabelas auxiliares'!$A$3:$B$65,2,FALSE),"")</f>
        <v>PROGRAD - PRÓ-REITORIA DE GRADUAÇÃO</v>
      </c>
      <c r="G77" s="15" t="str">
        <f>IFERROR(VLOOKUP($B77,'Tabelas auxiliares'!$A$68:$C$105,2,FALSE),"")</f>
        <v>EQUIPAMENTOS LABORATÓRIOS</v>
      </c>
      <c r="H77" s="15" t="str">
        <f>IFERROR(VLOOKUP($B77,'Tabelas auxiliares'!$A$68:$C$105,3,FALSE),"")</f>
        <v>AQUISICAO POR IMPORTACAO / EQUIPAMENTOS NOVOS / MANUTENÇÃO DE EQUIPAMENTOS LABORATORIAIS</v>
      </c>
      <c r="I77" t="s">
        <v>2145</v>
      </c>
      <c r="J77" t="s">
        <v>2199</v>
      </c>
      <c r="K77" t="s">
        <v>2205</v>
      </c>
      <c r="L77" t="s">
        <v>2201</v>
      </c>
      <c r="M77" t="s">
        <v>2206</v>
      </c>
      <c r="N77" t="s">
        <v>656</v>
      </c>
      <c r="O77" t="s">
        <v>657</v>
      </c>
      <c r="P77" t="s">
        <v>658</v>
      </c>
      <c r="Q77" t="s">
        <v>597</v>
      </c>
      <c r="R77" t="s">
        <v>593</v>
      </c>
      <c r="S77" t="s">
        <v>857</v>
      </c>
      <c r="T77" t="s">
        <v>145</v>
      </c>
      <c r="U77" t="s">
        <v>659</v>
      </c>
      <c r="V77" t="s">
        <v>858</v>
      </c>
      <c r="W77" t="s">
        <v>859</v>
      </c>
      <c r="X77" t="s">
        <v>3565</v>
      </c>
      <c r="Y77" s="15" t="str">
        <f t="shared" si="1"/>
        <v>4</v>
      </c>
      <c r="Z77" s="15" t="str">
        <f>IF(T77="","",IF(AND(T77&lt;&gt;'Tabelas auxiliares'!$B$128,T77&lt;&gt;'Tabelas auxiliares'!$B$129),"FOLHA DE PESSOAL",IF(Y77='Tabelas auxiliares'!$A$129,"CUSTEIO",IF(Y77='Tabelas auxiliares'!$A$128,"INVESTIMENTO","ERRO - VERIFICAR"))))</f>
        <v>INVESTIMENTO</v>
      </c>
      <c r="AA77" s="8">
        <v>2889.74</v>
      </c>
      <c r="AC77" s="8">
        <v>2889.74</v>
      </c>
    </row>
    <row r="78" spans="1:31" x14ac:dyDescent="0.25">
      <c r="A78" t="s">
        <v>573</v>
      </c>
      <c r="B78" s="31" t="s">
        <v>219</v>
      </c>
      <c r="C78" s="31" t="s">
        <v>577</v>
      </c>
      <c r="D78" t="s">
        <v>46</v>
      </c>
      <c r="E78" t="s">
        <v>100</v>
      </c>
      <c r="F78" s="15" t="str">
        <f>IFERROR(VLOOKUP(D78,'Tabelas auxiliares'!$A$3:$B$65,2,FALSE),"")</f>
        <v>PROGRAD - PRÓ-REITORIA DE GRADUAÇÃO</v>
      </c>
      <c r="G78" s="15" t="str">
        <f>IFERROR(VLOOKUP($B78,'Tabelas auxiliares'!$A$68:$C$105,2,FALSE),"")</f>
        <v>EQUIPAMENTOS LABORATÓRIOS</v>
      </c>
      <c r="H78" s="15" t="str">
        <f>IFERROR(VLOOKUP($B78,'Tabelas auxiliares'!$A$68:$C$105,3,FALSE),"")</f>
        <v>AQUISICAO POR IMPORTACAO / EQUIPAMENTOS NOVOS / MANUTENÇÃO DE EQUIPAMENTOS LABORATORIAIS</v>
      </c>
      <c r="I78" t="s">
        <v>2145</v>
      </c>
      <c r="J78" t="s">
        <v>2199</v>
      </c>
      <c r="K78" t="s">
        <v>2207</v>
      </c>
      <c r="L78" t="s">
        <v>2201</v>
      </c>
      <c r="M78" t="s">
        <v>2208</v>
      </c>
      <c r="N78" t="s">
        <v>656</v>
      </c>
      <c r="O78" t="s">
        <v>657</v>
      </c>
      <c r="P78" t="s">
        <v>658</v>
      </c>
      <c r="Q78" t="s">
        <v>597</v>
      </c>
      <c r="R78" t="s">
        <v>593</v>
      </c>
      <c r="S78" t="s">
        <v>857</v>
      </c>
      <c r="T78" t="s">
        <v>145</v>
      </c>
      <c r="U78" t="s">
        <v>659</v>
      </c>
      <c r="V78" t="s">
        <v>858</v>
      </c>
      <c r="W78" t="s">
        <v>859</v>
      </c>
      <c r="X78" t="s">
        <v>3566</v>
      </c>
      <c r="Y78" s="15" t="str">
        <f t="shared" si="1"/>
        <v>4</v>
      </c>
      <c r="Z78" s="15" t="str">
        <f>IF(T78="","",IF(AND(T78&lt;&gt;'Tabelas auxiliares'!$B$128,T78&lt;&gt;'Tabelas auxiliares'!$B$129),"FOLHA DE PESSOAL",IF(Y78='Tabelas auxiliares'!$A$129,"CUSTEIO",IF(Y78='Tabelas auxiliares'!$A$128,"INVESTIMENTO","ERRO - VERIFICAR"))))</f>
        <v>INVESTIMENTO</v>
      </c>
      <c r="AA78" s="8">
        <v>14355</v>
      </c>
      <c r="AC78" s="8">
        <v>14355</v>
      </c>
    </row>
    <row r="79" spans="1:31" x14ac:dyDescent="0.25">
      <c r="A79" t="s">
        <v>573</v>
      </c>
      <c r="B79" s="31" t="s">
        <v>219</v>
      </c>
      <c r="C79" s="31" t="s">
        <v>586</v>
      </c>
      <c r="D79" t="s">
        <v>8</v>
      </c>
      <c r="E79" t="s">
        <v>100</v>
      </c>
      <c r="F79" s="15" t="str">
        <f>IFERROR(VLOOKUP(D79,'Tabelas auxiliares'!$A$3:$B$65,2,FALSE),"")</f>
        <v>PROPES - PRÓ-REITORIA DE PESQUISA / CEM</v>
      </c>
      <c r="G79" s="15" t="str">
        <f>IFERROR(VLOOKUP($B79,'Tabelas auxiliares'!$A$68:$C$105,2,FALSE),"")</f>
        <v>EQUIPAMENTOS LABORATÓRIOS</v>
      </c>
      <c r="H79" s="15" t="str">
        <f>IFERROR(VLOOKUP($B79,'Tabelas auxiliares'!$A$68:$C$105,3,FALSE),"")</f>
        <v>AQUISICAO POR IMPORTACAO / EQUIPAMENTOS NOVOS / MANUTENÇÃO DE EQUIPAMENTOS LABORATORIAIS</v>
      </c>
      <c r="I79" t="s">
        <v>2145</v>
      </c>
      <c r="J79" t="s">
        <v>2209</v>
      </c>
      <c r="K79" t="s">
        <v>2210</v>
      </c>
      <c r="L79" t="s">
        <v>2211</v>
      </c>
      <c r="M79" t="s">
        <v>2212</v>
      </c>
      <c r="N79" t="s">
        <v>656</v>
      </c>
      <c r="O79" t="s">
        <v>657</v>
      </c>
      <c r="P79" t="s">
        <v>658</v>
      </c>
      <c r="Q79" t="s">
        <v>597</v>
      </c>
      <c r="R79" t="s">
        <v>593</v>
      </c>
      <c r="S79" t="s">
        <v>857</v>
      </c>
      <c r="T79" t="s">
        <v>145</v>
      </c>
      <c r="U79" t="s">
        <v>659</v>
      </c>
      <c r="V79" t="s">
        <v>858</v>
      </c>
      <c r="W79" t="s">
        <v>859</v>
      </c>
      <c r="X79" t="s">
        <v>3567</v>
      </c>
      <c r="Y79" s="15" t="str">
        <f t="shared" si="1"/>
        <v>4</v>
      </c>
      <c r="Z79" s="15" t="str">
        <f>IF(T79="","",IF(AND(T79&lt;&gt;'Tabelas auxiliares'!$B$128,T79&lt;&gt;'Tabelas auxiliares'!$B$129),"FOLHA DE PESSOAL",IF(Y79='Tabelas auxiliares'!$A$129,"CUSTEIO",IF(Y79='Tabelas auxiliares'!$A$128,"INVESTIMENTO","ERRO - VERIFICAR"))))</f>
        <v>INVESTIMENTO</v>
      </c>
      <c r="AA79" s="8">
        <v>86033.14</v>
      </c>
      <c r="AC79" s="8">
        <v>23659.11</v>
      </c>
      <c r="AE79" s="8">
        <v>62374.03</v>
      </c>
    </row>
    <row r="80" spans="1:31" x14ac:dyDescent="0.25">
      <c r="A80" t="s">
        <v>573</v>
      </c>
      <c r="B80" s="31" t="s">
        <v>227</v>
      </c>
      <c r="C80" s="31" t="s">
        <v>574</v>
      </c>
      <c r="D80" t="s">
        <v>76</v>
      </c>
      <c r="E80" t="s">
        <v>100</v>
      </c>
      <c r="F80" s="15" t="str">
        <f>IFERROR(VLOOKUP(D80,'Tabelas auxiliares'!$A$3:$B$65,2,FALSE),"")</f>
        <v>NETEL - NÚCLEO EDUCACIONAL DE TECNOLOGIAS E LÍNGUAS</v>
      </c>
      <c r="G80" s="15" t="str">
        <f>IFERROR(VLOOKUP($B80,'Tabelas auxiliares'!$A$68:$C$105,2,FALSE),"")</f>
        <v>INTERNACIONALIZAÇÃO</v>
      </c>
      <c r="H80" s="15" t="str">
        <f>IFERROR(VLOOKUP($B80,'Tabelas auxiliares'!$A$68:$C$105,3,FALSE),"")</f>
        <v>DIARIAS INTERNACIONAIS / PASSAGENS AEREAS INTERNACIONAIS / AUXILIO PARA EVENTOS INTERNACIONAIS / INSCRICAO PARA  EVENTOS INTERNACIONAIS / ANUIDADES ARI / ENCARGO DE CURSOS E CONCURSOS ARI / CURSOS DE LINGUAS NETEL</v>
      </c>
      <c r="I80" t="s">
        <v>2213</v>
      </c>
      <c r="J80" t="s">
        <v>2214</v>
      </c>
      <c r="K80" t="s">
        <v>2215</v>
      </c>
      <c r="L80" t="s">
        <v>2216</v>
      </c>
      <c r="M80" t="s">
        <v>593</v>
      </c>
      <c r="N80" t="s">
        <v>656</v>
      </c>
      <c r="O80" t="s">
        <v>657</v>
      </c>
      <c r="P80" t="s">
        <v>658</v>
      </c>
      <c r="Q80" t="s">
        <v>597</v>
      </c>
      <c r="R80" t="s">
        <v>593</v>
      </c>
      <c r="S80" t="s">
        <v>598</v>
      </c>
      <c r="T80" t="s">
        <v>145</v>
      </c>
      <c r="U80" t="s">
        <v>659</v>
      </c>
      <c r="V80" t="s">
        <v>600</v>
      </c>
      <c r="W80" t="s">
        <v>601</v>
      </c>
      <c r="X80" t="s">
        <v>3568</v>
      </c>
      <c r="Y80" s="15" t="str">
        <f t="shared" si="1"/>
        <v>3</v>
      </c>
      <c r="Z80" s="15" t="str">
        <f>IF(T80="","",IF(AND(T80&lt;&gt;'Tabelas auxiliares'!$B$128,T80&lt;&gt;'Tabelas auxiliares'!$B$129),"FOLHA DE PESSOAL",IF(Y80='Tabelas auxiliares'!$A$129,"CUSTEIO",IF(Y80='Tabelas auxiliares'!$A$128,"INVESTIMENTO","ERRO - VERIFICAR"))))</f>
        <v>CUSTEIO</v>
      </c>
      <c r="AA80" s="8">
        <v>2100</v>
      </c>
      <c r="AC80" s="8">
        <v>2100</v>
      </c>
    </row>
    <row r="81" spans="1:31" x14ac:dyDescent="0.25">
      <c r="A81" t="s">
        <v>573</v>
      </c>
      <c r="B81" s="31" t="s">
        <v>227</v>
      </c>
      <c r="C81" s="31" t="s">
        <v>574</v>
      </c>
      <c r="D81" t="s">
        <v>76</v>
      </c>
      <c r="E81" t="s">
        <v>100</v>
      </c>
      <c r="F81" s="15" t="str">
        <f>IFERROR(VLOOKUP(D81,'Tabelas auxiliares'!$A$3:$B$65,2,FALSE),"")</f>
        <v>NETEL - NÚCLEO EDUCACIONAL DE TECNOLOGIAS E LÍNGUAS</v>
      </c>
      <c r="G81" s="15" t="str">
        <f>IFERROR(VLOOKUP($B81,'Tabelas auxiliares'!$A$68:$C$105,2,FALSE),"")</f>
        <v>INTERNACIONALIZAÇÃO</v>
      </c>
      <c r="H81" s="15" t="str">
        <f>IFERROR(VLOOKUP($B81,'Tabelas auxiliares'!$A$68:$C$105,3,FALSE),"")</f>
        <v>DIARIAS INTERNACIONAIS / PASSAGENS AEREAS INTERNACIONAIS / AUXILIO PARA EVENTOS INTERNACIONAIS / INSCRICAO PARA  EVENTOS INTERNACIONAIS / ANUIDADES ARI / ENCARGO DE CURSOS E CONCURSOS ARI / CURSOS DE LINGUAS NETEL</v>
      </c>
      <c r="I81" t="s">
        <v>2217</v>
      </c>
      <c r="J81" t="s">
        <v>818</v>
      </c>
      <c r="K81" t="s">
        <v>2218</v>
      </c>
      <c r="L81" t="s">
        <v>820</v>
      </c>
      <c r="M81" t="s">
        <v>593</v>
      </c>
      <c r="N81" t="s">
        <v>656</v>
      </c>
      <c r="O81" t="s">
        <v>657</v>
      </c>
      <c r="P81" t="s">
        <v>658</v>
      </c>
      <c r="Q81" t="s">
        <v>597</v>
      </c>
      <c r="R81" t="s">
        <v>593</v>
      </c>
      <c r="S81" t="s">
        <v>598</v>
      </c>
      <c r="T81" t="s">
        <v>145</v>
      </c>
      <c r="U81" t="s">
        <v>659</v>
      </c>
      <c r="V81" t="s">
        <v>600</v>
      </c>
      <c r="W81" t="s">
        <v>601</v>
      </c>
      <c r="X81" t="s">
        <v>3569</v>
      </c>
      <c r="Y81" s="15" t="str">
        <f t="shared" si="1"/>
        <v>3</v>
      </c>
      <c r="Z81" s="15" t="str">
        <f>IF(T81="","",IF(AND(T81&lt;&gt;'Tabelas auxiliares'!$B$128,T81&lt;&gt;'Tabelas auxiliares'!$B$129),"FOLHA DE PESSOAL",IF(Y81='Tabelas auxiliares'!$A$129,"CUSTEIO",IF(Y81='Tabelas auxiliares'!$A$128,"INVESTIMENTO","ERRO - VERIFICAR"))))</f>
        <v>CUSTEIO</v>
      </c>
      <c r="AA81" s="8">
        <v>700</v>
      </c>
      <c r="AE81" s="8">
        <v>700</v>
      </c>
    </row>
    <row r="82" spans="1:31" x14ac:dyDescent="0.25">
      <c r="A82" t="s">
        <v>573</v>
      </c>
      <c r="B82" s="31" t="s">
        <v>229</v>
      </c>
      <c r="C82" s="31" t="s">
        <v>574</v>
      </c>
      <c r="D82" t="s">
        <v>42</v>
      </c>
      <c r="E82" t="s">
        <v>100</v>
      </c>
      <c r="F82" s="15" t="str">
        <f>IFERROR(VLOOKUP(D82,'Tabelas auxiliares'!$A$3:$B$65,2,FALSE),"")</f>
        <v>CCNH - CENTRO DE CIÊNCIAS NATURAIS E HUMANAS</v>
      </c>
      <c r="G82" s="15" t="str">
        <f>IFERROR(VLOOKUP($B82,'Tabelas auxiliares'!$A$68:$C$105,2,FALSE),"")</f>
        <v>MATERIAIS DIDÁTICOS E SERVIÇOS - GRADUAÇÃO</v>
      </c>
      <c r="H82" s="15" t="str">
        <f>IFERROR(VLOOKUP($B82,'Tabelas auxiliares'!$A$68:$C$105,3,FALSE),"")</f>
        <v>SERVICO DE ENCADERNACAO / VIDRARIAS / MATERIAL DE CONSUMO / RACAO PARA ANIMAIS / REVISTAS E JORNAIS PARA USO DIDÁTICO/ REAGENTES QUIMICOS / MATERIAIS DIVERSOS DE LABORATORIO/MANUTENÇÃO DE EQUIPAMENTOS</v>
      </c>
      <c r="I82" t="s">
        <v>2219</v>
      </c>
      <c r="J82" t="s">
        <v>2220</v>
      </c>
      <c r="K82" t="s">
        <v>2221</v>
      </c>
      <c r="L82" t="s">
        <v>2222</v>
      </c>
      <c r="M82" t="s">
        <v>2223</v>
      </c>
      <c r="N82" t="s">
        <v>656</v>
      </c>
      <c r="O82" t="s">
        <v>657</v>
      </c>
      <c r="P82" t="s">
        <v>658</v>
      </c>
      <c r="Q82" t="s">
        <v>597</v>
      </c>
      <c r="R82" t="s">
        <v>593</v>
      </c>
      <c r="S82" t="s">
        <v>598</v>
      </c>
      <c r="T82" t="s">
        <v>145</v>
      </c>
      <c r="U82" t="s">
        <v>659</v>
      </c>
      <c r="V82" t="s">
        <v>2224</v>
      </c>
      <c r="W82" t="s">
        <v>2225</v>
      </c>
      <c r="X82" t="s">
        <v>3570</v>
      </c>
      <c r="Y82" s="15" t="str">
        <f t="shared" si="1"/>
        <v>3</v>
      </c>
      <c r="Z82" s="15" t="str">
        <f>IF(T82="","",IF(AND(T82&lt;&gt;'Tabelas auxiliares'!$B$128,T82&lt;&gt;'Tabelas auxiliares'!$B$129),"FOLHA DE PESSOAL",IF(Y82='Tabelas auxiliares'!$A$129,"CUSTEIO",IF(Y82='Tabelas auxiliares'!$A$128,"INVESTIMENTO","ERRO - VERIFICAR"))))</f>
        <v>CUSTEIO</v>
      </c>
      <c r="AA82" s="8">
        <v>742.4</v>
      </c>
      <c r="AE82" s="8">
        <v>742.4</v>
      </c>
    </row>
    <row r="83" spans="1:31" x14ac:dyDescent="0.25">
      <c r="A83" t="s">
        <v>573</v>
      </c>
      <c r="B83" s="31" t="s">
        <v>229</v>
      </c>
      <c r="C83" s="31" t="s">
        <v>574</v>
      </c>
      <c r="D83" t="s">
        <v>42</v>
      </c>
      <c r="E83" t="s">
        <v>100</v>
      </c>
      <c r="F83" s="15" t="str">
        <f>IFERROR(VLOOKUP(D83,'Tabelas auxiliares'!$A$3:$B$65,2,FALSE),"")</f>
        <v>CCNH - CENTRO DE CIÊNCIAS NATURAIS E HUMANAS</v>
      </c>
      <c r="G83" s="15" t="str">
        <f>IFERROR(VLOOKUP($B83,'Tabelas auxiliares'!$A$68:$C$105,2,FALSE),"")</f>
        <v>MATERIAIS DIDÁTICOS E SERVIÇOS - GRADUAÇÃO</v>
      </c>
      <c r="H83" s="15" t="str">
        <f>IFERROR(VLOOKUP($B83,'Tabelas auxiliares'!$A$68:$C$105,3,FALSE),"")</f>
        <v>SERVICO DE ENCADERNACAO / VIDRARIAS / MATERIAL DE CONSUMO / RACAO PARA ANIMAIS / REVISTAS E JORNAIS PARA USO DIDÁTICO/ REAGENTES QUIMICOS / MATERIAIS DIVERSOS DE LABORATORIO/MANUTENÇÃO DE EQUIPAMENTOS</v>
      </c>
      <c r="I83" t="s">
        <v>2219</v>
      </c>
      <c r="J83" t="s">
        <v>2220</v>
      </c>
      <c r="K83" t="s">
        <v>2226</v>
      </c>
      <c r="L83" t="s">
        <v>2222</v>
      </c>
      <c r="M83" t="s">
        <v>2227</v>
      </c>
      <c r="N83" t="s">
        <v>656</v>
      </c>
      <c r="O83" t="s">
        <v>657</v>
      </c>
      <c r="P83" t="s">
        <v>658</v>
      </c>
      <c r="Q83" t="s">
        <v>597</v>
      </c>
      <c r="R83" t="s">
        <v>593</v>
      </c>
      <c r="S83" t="s">
        <v>598</v>
      </c>
      <c r="T83" t="s">
        <v>145</v>
      </c>
      <c r="U83" t="s">
        <v>659</v>
      </c>
      <c r="V83" t="s">
        <v>2228</v>
      </c>
      <c r="W83" t="s">
        <v>2229</v>
      </c>
      <c r="X83" t="s">
        <v>3571</v>
      </c>
      <c r="Y83" s="15" t="str">
        <f t="shared" si="1"/>
        <v>3</v>
      </c>
      <c r="Z83" s="15" t="str">
        <f>IF(T83="","",IF(AND(T83&lt;&gt;'Tabelas auxiliares'!$B$128,T83&lt;&gt;'Tabelas auxiliares'!$B$129),"FOLHA DE PESSOAL",IF(Y83='Tabelas auxiliares'!$A$129,"CUSTEIO",IF(Y83='Tabelas auxiliares'!$A$128,"INVESTIMENTO","ERRO - VERIFICAR"))))</f>
        <v>CUSTEIO</v>
      </c>
      <c r="AA83" s="8">
        <v>279.48</v>
      </c>
      <c r="AD83" s="8">
        <v>16.350000000000001</v>
      </c>
      <c r="AE83" s="8">
        <v>263.13</v>
      </c>
    </row>
    <row r="84" spans="1:31" x14ac:dyDescent="0.25">
      <c r="A84" t="s">
        <v>573</v>
      </c>
      <c r="B84" s="31" t="s">
        <v>229</v>
      </c>
      <c r="C84" s="31" t="s">
        <v>574</v>
      </c>
      <c r="D84" t="s">
        <v>44</v>
      </c>
      <c r="E84" t="s">
        <v>100</v>
      </c>
      <c r="F84" s="15" t="str">
        <f>IFERROR(VLOOKUP(D84,'Tabelas auxiliares'!$A$3:$B$65,2,FALSE),"")</f>
        <v>CCNH - COMPRAS COMPARTILHADAS</v>
      </c>
      <c r="G84" s="15" t="str">
        <f>IFERROR(VLOOKUP($B84,'Tabelas auxiliares'!$A$68:$C$105,2,FALSE),"")</f>
        <v>MATERIAIS DIDÁTICOS E SERVIÇOS - GRADUAÇÃO</v>
      </c>
      <c r="H84" s="15" t="str">
        <f>IFERROR(VLOOKUP($B84,'Tabelas auxiliares'!$A$68:$C$105,3,FALSE),"")</f>
        <v>SERVICO DE ENCADERNACAO / VIDRARIAS / MATERIAL DE CONSUMO / RACAO PARA ANIMAIS / REVISTAS E JORNAIS PARA USO DIDÁTICO/ REAGENTES QUIMICOS / MATERIAIS DIVERSOS DE LABORATORIO/MANUTENÇÃO DE EQUIPAMENTOS</v>
      </c>
      <c r="I84" t="s">
        <v>2219</v>
      </c>
      <c r="J84" t="s">
        <v>2220</v>
      </c>
      <c r="K84" t="s">
        <v>2230</v>
      </c>
      <c r="L84" t="s">
        <v>2222</v>
      </c>
      <c r="M84" t="s">
        <v>2223</v>
      </c>
      <c r="N84" t="s">
        <v>656</v>
      </c>
      <c r="O84" t="s">
        <v>657</v>
      </c>
      <c r="P84" t="s">
        <v>658</v>
      </c>
      <c r="Q84" t="s">
        <v>597</v>
      </c>
      <c r="R84" t="s">
        <v>593</v>
      </c>
      <c r="S84" t="s">
        <v>598</v>
      </c>
      <c r="T84" t="s">
        <v>145</v>
      </c>
      <c r="U84" t="s">
        <v>659</v>
      </c>
      <c r="V84" t="s">
        <v>2224</v>
      </c>
      <c r="W84" t="s">
        <v>2225</v>
      </c>
      <c r="X84" t="s">
        <v>3572</v>
      </c>
      <c r="Y84" s="15" t="str">
        <f t="shared" si="1"/>
        <v>3</v>
      </c>
      <c r="Z84" s="15" t="str">
        <f>IF(T84="","",IF(AND(T84&lt;&gt;'Tabelas auxiliares'!$B$128,T84&lt;&gt;'Tabelas auxiliares'!$B$129),"FOLHA DE PESSOAL",IF(Y84='Tabelas auxiliares'!$A$129,"CUSTEIO",IF(Y84='Tabelas auxiliares'!$A$128,"INVESTIMENTO","ERRO - VERIFICAR"))))</f>
        <v>CUSTEIO</v>
      </c>
      <c r="AA84" s="8">
        <v>536.6</v>
      </c>
      <c r="AE84" s="8">
        <v>536.6</v>
      </c>
    </row>
    <row r="85" spans="1:31" x14ac:dyDescent="0.25">
      <c r="A85" t="s">
        <v>573</v>
      </c>
      <c r="B85" s="31" t="s">
        <v>229</v>
      </c>
      <c r="C85" s="31" t="s">
        <v>574</v>
      </c>
      <c r="D85" t="s">
        <v>44</v>
      </c>
      <c r="E85" t="s">
        <v>100</v>
      </c>
      <c r="F85" s="15" t="str">
        <f>IFERROR(VLOOKUP(D85,'Tabelas auxiliares'!$A$3:$B$65,2,FALSE),"")</f>
        <v>CCNH - COMPRAS COMPARTILHADAS</v>
      </c>
      <c r="G85" s="15" t="str">
        <f>IFERROR(VLOOKUP($B85,'Tabelas auxiliares'!$A$68:$C$105,2,FALSE),"")</f>
        <v>MATERIAIS DIDÁTICOS E SERVIÇOS - GRADUAÇÃO</v>
      </c>
      <c r="H85" s="15" t="str">
        <f>IFERROR(VLOOKUP($B85,'Tabelas auxiliares'!$A$68:$C$105,3,FALSE),"")</f>
        <v>SERVICO DE ENCADERNACAO / VIDRARIAS / MATERIAL DE CONSUMO / RACAO PARA ANIMAIS / REVISTAS E JORNAIS PARA USO DIDÁTICO/ REAGENTES QUIMICOS / MATERIAIS DIVERSOS DE LABORATORIO/MANUTENÇÃO DE EQUIPAMENTOS</v>
      </c>
      <c r="I85" t="s">
        <v>2219</v>
      </c>
      <c r="J85" t="s">
        <v>2220</v>
      </c>
      <c r="K85" t="s">
        <v>2230</v>
      </c>
      <c r="L85" t="s">
        <v>2222</v>
      </c>
      <c r="M85" t="s">
        <v>2223</v>
      </c>
      <c r="N85" t="s">
        <v>656</v>
      </c>
      <c r="O85" t="s">
        <v>657</v>
      </c>
      <c r="P85" t="s">
        <v>658</v>
      </c>
      <c r="Q85" t="s">
        <v>597</v>
      </c>
      <c r="R85" t="s">
        <v>593</v>
      </c>
      <c r="S85" t="s">
        <v>598</v>
      </c>
      <c r="T85" t="s">
        <v>145</v>
      </c>
      <c r="U85" t="s">
        <v>659</v>
      </c>
      <c r="V85" t="s">
        <v>2231</v>
      </c>
      <c r="W85" t="s">
        <v>2232</v>
      </c>
      <c r="X85" t="s">
        <v>3573</v>
      </c>
      <c r="Y85" s="15" t="str">
        <f t="shared" si="1"/>
        <v>3</v>
      </c>
      <c r="Z85" s="15" t="str">
        <f>IF(T85="","",IF(AND(T85&lt;&gt;'Tabelas auxiliares'!$B$128,T85&lt;&gt;'Tabelas auxiliares'!$B$129),"FOLHA DE PESSOAL",IF(Y85='Tabelas auxiliares'!$A$129,"CUSTEIO",IF(Y85='Tabelas auxiliares'!$A$128,"INVESTIMENTO","ERRO - VERIFICAR"))))</f>
        <v>CUSTEIO</v>
      </c>
      <c r="AA85" s="8">
        <v>1385.97</v>
      </c>
      <c r="AE85" s="8">
        <v>1385.97</v>
      </c>
    </row>
    <row r="86" spans="1:31" x14ac:dyDescent="0.25">
      <c r="A86" t="s">
        <v>573</v>
      </c>
      <c r="B86" s="31" t="s">
        <v>229</v>
      </c>
      <c r="C86" s="31" t="s">
        <v>574</v>
      </c>
      <c r="D86" t="s">
        <v>44</v>
      </c>
      <c r="E86" t="s">
        <v>100</v>
      </c>
      <c r="F86" s="15" t="str">
        <f>IFERROR(VLOOKUP(D86,'Tabelas auxiliares'!$A$3:$B$65,2,FALSE),"")</f>
        <v>CCNH - COMPRAS COMPARTILHADAS</v>
      </c>
      <c r="G86" s="15" t="str">
        <f>IFERROR(VLOOKUP($B86,'Tabelas auxiliares'!$A$68:$C$105,2,FALSE),"")</f>
        <v>MATERIAIS DIDÁTICOS E SERVIÇOS - GRADUAÇÃO</v>
      </c>
      <c r="H86" s="15" t="str">
        <f>IFERROR(VLOOKUP($B86,'Tabelas auxiliares'!$A$68:$C$105,3,FALSE),"")</f>
        <v>SERVICO DE ENCADERNACAO / VIDRARIAS / MATERIAL DE CONSUMO / RACAO PARA ANIMAIS / REVISTAS E JORNAIS PARA USO DIDÁTICO/ REAGENTES QUIMICOS / MATERIAIS DIVERSOS DE LABORATORIO/MANUTENÇÃO DE EQUIPAMENTOS</v>
      </c>
      <c r="I86" t="s">
        <v>2219</v>
      </c>
      <c r="J86" t="s">
        <v>2220</v>
      </c>
      <c r="K86" t="s">
        <v>2233</v>
      </c>
      <c r="L86" t="s">
        <v>2222</v>
      </c>
      <c r="M86" t="s">
        <v>2234</v>
      </c>
      <c r="N86" t="s">
        <v>656</v>
      </c>
      <c r="O86" t="s">
        <v>657</v>
      </c>
      <c r="P86" t="s">
        <v>658</v>
      </c>
      <c r="Q86" t="s">
        <v>597</v>
      </c>
      <c r="R86" t="s">
        <v>593</v>
      </c>
      <c r="S86" t="s">
        <v>598</v>
      </c>
      <c r="T86" t="s">
        <v>145</v>
      </c>
      <c r="U86" t="s">
        <v>659</v>
      </c>
      <c r="V86" t="s">
        <v>2231</v>
      </c>
      <c r="W86" t="s">
        <v>2232</v>
      </c>
      <c r="X86" t="s">
        <v>3574</v>
      </c>
      <c r="Y86" s="15" t="str">
        <f t="shared" si="1"/>
        <v>3</v>
      </c>
      <c r="Z86" s="15" t="str">
        <f>IF(T86="","",IF(AND(T86&lt;&gt;'Tabelas auxiliares'!$B$128,T86&lt;&gt;'Tabelas auxiliares'!$B$129),"FOLHA DE PESSOAL",IF(Y86='Tabelas auxiliares'!$A$129,"CUSTEIO",IF(Y86='Tabelas auxiliares'!$A$128,"INVESTIMENTO","ERRO - VERIFICAR"))))</f>
        <v>CUSTEIO</v>
      </c>
      <c r="AA86" s="8">
        <v>1118.02</v>
      </c>
      <c r="AE86" s="8">
        <v>1118.02</v>
      </c>
    </row>
    <row r="87" spans="1:31" x14ac:dyDescent="0.25">
      <c r="A87" t="s">
        <v>573</v>
      </c>
      <c r="B87" s="31" t="s">
        <v>229</v>
      </c>
      <c r="C87" s="31" t="s">
        <v>574</v>
      </c>
      <c r="D87" t="s">
        <v>44</v>
      </c>
      <c r="E87" t="s">
        <v>100</v>
      </c>
      <c r="F87" s="15" t="str">
        <f>IFERROR(VLOOKUP(D87,'Tabelas auxiliares'!$A$3:$B$65,2,FALSE),"")</f>
        <v>CCNH - COMPRAS COMPARTILHADAS</v>
      </c>
      <c r="G87" s="15" t="str">
        <f>IFERROR(VLOOKUP($B87,'Tabelas auxiliares'!$A$68:$C$105,2,FALSE),"")</f>
        <v>MATERIAIS DIDÁTICOS E SERVIÇOS - GRADUAÇÃO</v>
      </c>
      <c r="H87" s="15" t="str">
        <f>IFERROR(VLOOKUP($B87,'Tabelas auxiliares'!$A$68:$C$105,3,FALSE),"")</f>
        <v>SERVICO DE ENCADERNACAO / VIDRARIAS / MATERIAL DE CONSUMO / RACAO PARA ANIMAIS / REVISTAS E JORNAIS PARA USO DIDÁTICO/ REAGENTES QUIMICOS / MATERIAIS DIVERSOS DE LABORATORIO/MANUTENÇÃO DE EQUIPAMENTOS</v>
      </c>
      <c r="I87" t="s">
        <v>2219</v>
      </c>
      <c r="J87" t="s">
        <v>2220</v>
      </c>
      <c r="K87" t="s">
        <v>2235</v>
      </c>
      <c r="L87" t="s">
        <v>2222</v>
      </c>
      <c r="M87" t="s">
        <v>2227</v>
      </c>
      <c r="N87" t="s">
        <v>656</v>
      </c>
      <c r="O87" t="s">
        <v>657</v>
      </c>
      <c r="P87" t="s">
        <v>658</v>
      </c>
      <c r="Q87" t="s">
        <v>597</v>
      </c>
      <c r="R87" t="s">
        <v>593</v>
      </c>
      <c r="S87" t="s">
        <v>598</v>
      </c>
      <c r="T87" t="s">
        <v>145</v>
      </c>
      <c r="U87" t="s">
        <v>659</v>
      </c>
      <c r="V87" t="s">
        <v>2231</v>
      </c>
      <c r="W87" t="s">
        <v>2232</v>
      </c>
      <c r="X87" t="s">
        <v>3575</v>
      </c>
      <c r="Y87" s="15" t="str">
        <f t="shared" si="1"/>
        <v>3</v>
      </c>
      <c r="Z87" s="15" t="str">
        <f>IF(T87="","",IF(AND(T87&lt;&gt;'Tabelas auxiliares'!$B$128,T87&lt;&gt;'Tabelas auxiliares'!$B$129),"FOLHA DE PESSOAL",IF(Y87='Tabelas auxiliares'!$A$129,"CUSTEIO",IF(Y87='Tabelas auxiliares'!$A$128,"INVESTIMENTO","ERRO - VERIFICAR"))))</f>
        <v>CUSTEIO</v>
      </c>
      <c r="AA87" s="8">
        <v>218.58</v>
      </c>
      <c r="AD87" s="8">
        <v>29.5</v>
      </c>
      <c r="AE87" s="8">
        <v>189.08</v>
      </c>
    </row>
    <row r="88" spans="1:31" x14ac:dyDescent="0.25">
      <c r="A88" t="s">
        <v>573</v>
      </c>
      <c r="B88" s="31" t="s">
        <v>229</v>
      </c>
      <c r="C88" s="31" t="s">
        <v>574</v>
      </c>
      <c r="D88" t="s">
        <v>44</v>
      </c>
      <c r="E88" t="s">
        <v>100</v>
      </c>
      <c r="F88" s="15" t="str">
        <f>IFERROR(VLOOKUP(D88,'Tabelas auxiliares'!$A$3:$B$65,2,FALSE),"")</f>
        <v>CCNH - COMPRAS COMPARTILHADAS</v>
      </c>
      <c r="G88" s="15" t="str">
        <f>IFERROR(VLOOKUP($B88,'Tabelas auxiliares'!$A$68:$C$105,2,FALSE),"")</f>
        <v>MATERIAIS DIDÁTICOS E SERVIÇOS - GRADUAÇÃO</v>
      </c>
      <c r="H88" s="15" t="str">
        <f>IFERROR(VLOOKUP($B88,'Tabelas auxiliares'!$A$68:$C$105,3,FALSE),"")</f>
        <v>SERVICO DE ENCADERNACAO / VIDRARIAS / MATERIAL DE CONSUMO / RACAO PARA ANIMAIS / REVISTAS E JORNAIS PARA USO DIDÁTICO/ REAGENTES QUIMICOS / MATERIAIS DIVERSOS DE LABORATORIO/MANUTENÇÃO DE EQUIPAMENTOS</v>
      </c>
      <c r="I88" t="s">
        <v>2219</v>
      </c>
      <c r="J88" t="s">
        <v>2220</v>
      </c>
      <c r="K88" t="s">
        <v>2235</v>
      </c>
      <c r="L88" t="s">
        <v>2222</v>
      </c>
      <c r="M88" t="s">
        <v>2227</v>
      </c>
      <c r="N88" t="s">
        <v>656</v>
      </c>
      <c r="O88" t="s">
        <v>657</v>
      </c>
      <c r="P88" t="s">
        <v>658</v>
      </c>
      <c r="Q88" t="s">
        <v>597</v>
      </c>
      <c r="R88" t="s">
        <v>593</v>
      </c>
      <c r="S88" t="s">
        <v>598</v>
      </c>
      <c r="T88" t="s">
        <v>145</v>
      </c>
      <c r="U88" t="s">
        <v>659</v>
      </c>
      <c r="V88" t="s">
        <v>2236</v>
      </c>
      <c r="W88" t="s">
        <v>2237</v>
      </c>
      <c r="X88" t="s">
        <v>3576</v>
      </c>
      <c r="Y88" s="15" t="str">
        <f t="shared" si="1"/>
        <v>3</v>
      </c>
      <c r="Z88" s="15" t="str">
        <f>IF(T88="","",IF(AND(T88&lt;&gt;'Tabelas auxiliares'!$B$128,T88&lt;&gt;'Tabelas auxiliares'!$B$129),"FOLHA DE PESSOAL",IF(Y88='Tabelas auxiliares'!$A$129,"CUSTEIO",IF(Y88='Tabelas auxiliares'!$A$128,"INVESTIMENTO","ERRO - VERIFICAR"))))</f>
        <v>CUSTEIO</v>
      </c>
      <c r="AA88" s="8">
        <v>285.64999999999998</v>
      </c>
      <c r="AE88" s="8">
        <v>285.64999999999998</v>
      </c>
    </row>
    <row r="89" spans="1:31" x14ac:dyDescent="0.25">
      <c r="A89" t="s">
        <v>573</v>
      </c>
      <c r="B89" s="31" t="s">
        <v>229</v>
      </c>
      <c r="C89" s="31" t="s">
        <v>574</v>
      </c>
      <c r="D89" t="s">
        <v>44</v>
      </c>
      <c r="E89" t="s">
        <v>100</v>
      </c>
      <c r="F89" s="15" t="str">
        <f>IFERROR(VLOOKUP(D89,'Tabelas auxiliares'!$A$3:$B$65,2,FALSE),"")</f>
        <v>CCNH - COMPRAS COMPARTILHADAS</v>
      </c>
      <c r="G89" s="15" t="str">
        <f>IFERROR(VLOOKUP($B89,'Tabelas auxiliares'!$A$68:$C$105,2,FALSE),"")</f>
        <v>MATERIAIS DIDÁTICOS E SERVIÇOS - GRADUAÇÃO</v>
      </c>
      <c r="H89" s="15" t="str">
        <f>IFERROR(VLOOKUP($B89,'Tabelas auxiliares'!$A$68:$C$105,3,FALSE),"")</f>
        <v>SERVICO DE ENCADERNACAO / VIDRARIAS / MATERIAL DE CONSUMO / RACAO PARA ANIMAIS / REVISTAS E JORNAIS PARA USO DIDÁTICO/ REAGENTES QUIMICOS / MATERIAIS DIVERSOS DE LABORATORIO/MANUTENÇÃO DE EQUIPAMENTOS</v>
      </c>
      <c r="I89" t="s">
        <v>2238</v>
      </c>
      <c r="J89" t="s">
        <v>2239</v>
      </c>
      <c r="K89" t="s">
        <v>2240</v>
      </c>
      <c r="L89" t="s">
        <v>2241</v>
      </c>
      <c r="M89" t="s">
        <v>2242</v>
      </c>
      <c r="N89" t="s">
        <v>656</v>
      </c>
      <c r="O89" t="s">
        <v>657</v>
      </c>
      <c r="P89" t="s">
        <v>658</v>
      </c>
      <c r="Q89" t="s">
        <v>597</v>
      </c>
      <c r="R89" t="s">
        <v>593</v>
      </c>
      <c r="S89" t="s">
        <v>598</v>
      </c>
      <c r="T89" t="s">
        <v>145</v>
      </c>
      <c r="U89" t="s">
        <v>659</v>
      </c>
      <c r="V89" t="s">
        <v>1569</v>
      </c>
      <c r="W89" t="s">
        <v>1570</v>
      </c>
      <c r="X89" t="s">
        <v>3577</v>
      </c>
      <c r="Y89" s="15" t="str">
        <f t="shared" si="1"/>
        <v>3</v>
      </c>
      <c r="Z89" s="15" t="str">
        <f>IF(T89="","",IF(AND(T89&lt;&gt;'Tabelas auxiliares'!$B$128,T89&lt;&gt;'Tabelas auxiliares'!$B$129),"FOLHA DE PESSOAL",IF(Y89='Tabelas auxiliares'!$A$129,"CUSTEIO",IF(Y89='Tabelas auxiliares'!$A$128,"INVESTIMENTO","ERRO - VERIFICAR"))))</f>
        <v>CUSTEIO</v>
      </c>
      <c r="AA89" s="8">
        <v>2640</v>
      </c>
      <c r="AC89" s="8">
        <v>2640</v>
      </c>
    </row>
    <row r="90" spans="1:31" x14ac:dyDescent="0.25">
      <c r="A90" t="s">
        <v>573</v>
      </c>
      <c r="B90" s="31" t="s">
        <v>229</v>
      </c>
      <c r="C90" s="31" t="s">
        <v>574</v>
      </c>
      <c r="D90" t="s">
        <v>44</v>
      </c>
      <c r="E90" t="s">
        <v>100</v>
      </c>
      <c r="F90" s="15" t="str">
        <f>IFERROR(VLOOKUP(D90,'Tabelas auxiliares'!$A$3:$B$65,2,FALSE),"")</f>
        <v>CCNH - COMPRAS COMPARTILHADAS</v>
      </c>
      <c r="G90" s="15" t="str">
        <f>IFERROR(VLOOKUP($B90,'Tabelas auxiliares'!$A$68:$C$105,2,FALSE),"")</f>
        <v>MATERIAIS DIDÁTICOS E SERVIÇOS - GRADUAÇÃO</v>
      </c>
      <c r="H90" s="15" t="str">
        <f>IFERROR(VLOOKUP($B90,'Tabelas auxiliares'!$A$68:$C$105,3,FALSE),"")</f>
        <v>SERVICO DE ENCADERNACAO / VIDRARIAS / MATERIAL DE CONSUMO / RACAO PARA ANIMAIS / REVISTAS E JORNAIS PARA USO DIDÁTICO/ REAGENTES QUIMICOS / MATERIAIS DIVERSOS DE LABORATORIO/MANUTENÇÃO DE EQUIPAMENTOS</v>
      </c>
      <c r="I90" t="s">
        <v>2238</v>
      </c>
      <c r="J90" t="s">
        <v>2239</v>
      </c>
      <c r="K90" t="s">
        <v>2243</v>
      </c>
      <c r="L90" t="s">
        <v>2241</v>
      </c>
      <c r="M90" t="s">
        <v>2244</v>
      </c>
      <c r="N90" t="s">
        <v>656</v>
      </c>
      <c r="O90" t="s">
        <v>657</v>
      </c>
      <c r="P90" t="s">
        <v>658</v>
      </c>
      <c r="Q90" t="s">
        <v>597</v>
      </c>
      <c r="R90" t="s">
        <v>593</v>
      </c>
      <c r="S90" t="s">
        <v>598</v>
      </c>
      <c r="T90" t="s">
        <v>145</v>
      </c>
      <c r="U90" t="s">
        <v>659</v>
      </c>
      <c r="V90" t="s">
        <v>1569</v>
      </c>
      <c r="W90" t="s">
        <v>1570</v>
      </c>
      <c r="X90" t="s">
        <v>3578</v>
      </c>
      <c r="Y90" s="15" t="str">
        <f t="shared" si="1"/>
        <v>3</v>
      </c>
      <c r="Z90" s="15" t="str">
        <f>IF(T90="","",IF(AND(T90&lt;&gt;'Tabelas auxiliares'!$B$128,T90&lt;&gt;'Tabelas auxiliares'!$B$129),"FOLHA DE PESSOAL",IF(Y90='Tabelas auxiliares'!$A$129,"CUSTEIO",IF(Y90='Tabelas auxiliares'!$A$128,"INVESTIMENTO","ERRO - VERIFICAR"))))</f>
        <v>CUSTEIO</v>
      </c>
      <c r="AA90" s="8">
        <v>818.55</v>
      </c>
      <c r="AE90" s="8">
        <v>818.55</v>
      </c>
    </row>
    <row r="91" spans="1:31" x14ac:dyDescent="0.25">
      <c r="A91" t="s">
        <v>573</v>
      </c>
      <c r="B91" s="31" t="s">
        <v>229</v>
      </c>
      <c r="C91" s="31" t="s">
        <v>574</v>
      </c>
      <c r="D91" t="s">
        <v>44</v>
      </c>
      <c r="E91" t="s">
        <v>100</v>
      </c>
      <c r="F91" s="15" t="str">
        <f>IFERROR(VLOOKUP(D91,'Tabelas auxiliares'!$A$3:$B$65,2,FALSE),"")</f>
        <v>CCNH - COMPRAS COMPARTILHADAS</v>
      </c>
      <c r="G91" s="15" t="str">
        <f>IFERROR(VLOOKUP($B91,'Tabelas auxiliares'!$A$68:$C$105,2,FALSE),"")</f>
        <v>MATERIAIS DIDÁTICOS E SERVIÇOS - GRADUAÇÃO</v>
      </c>
      <c r="H91" s="15" t="str">
        <f>IFERROR(VLOOKUP($B91,'Tabelas auxiliares'!$A$68:$C$105,3,FALSE),"")</f>
        <v>SERVICO DE ENCADERNACAO / VIDRARIAS / MATERIAL DE CONSUMO / RACAO PARA ANIMAIS / REVISTAS E JORNAIS PARA USO DIDÁTICO/ REAGENTES QUIMICOS / MATERIAIS DIVERSOS DE LABORATORIO/MANUTENÇÃO DE EQUIPAMENTOS</v>
      </c>
      <c r="I91" t="s">
        <v>2238</v>
      </c>
      <c r="J91" t="s">
        <v>2239</v>
      </c>
      <c r="K91" t="s">
        <v>2245</v>
      </c>
      <c r="L91" t="s">
        <v>2246</v>
      </c>
      <c r="M91" t="s">
        <v>2247</v>
      </c>
      <c r="N91" t="s">
        <v>656</v>
      </c>
      <c r="O91" t="s">
        <v>657</v>
      </c>
      <c r="P91" t="s">
        <v>658</v>
      </c>
      <c r="Q91" t="s">
        <v>597</v>
      </c>
      <c r="R91" t="s">
        <v>593</v>
      </c>
      <c r="S91" t="s">
        <v>598</v>
      </c>
      <c r="T91" t="s">
        <v>145</v>
      </c>
      <c r="U91" t="s">
        <v>659</v>
      </c>
      <c r="V91" t="s">
        <v>1569</v>
      </c>
      <c r="W91" t="s">
        <v>1570</v>
      </c>
      <c r="X91" t="s">
        <v>3579</v>
      </c>
      <c r="Y91" s="15" t="str">
        <f t="shared" si="1"/>
        <v>3</v>
      </c>
      <c r="Z91" s="15" t="str">
        <f>IF(T91="","",IF(AND(T91&lt;&gt;'Tabelas auxiliares'!$B$128,T91&lt;&gt;'Tabelas auxiliares'!$B$129),"FOLHA DE PESSOAL",IF(Y91='Tabelas auxiliares'!$A$129,"CUSTEIO",IF(Y91='Tabelas auxiliares'!$A$128,"INVESTIMENTO","ERRO - VERIFICAR"))))</f>
        <v>CUSTEIO</v>
      </c>
      <c r="AA91" s="8">
        <v>3277.3</v>
      </c>
      <c r="AE91" s="8">
        <v>3277.3</v>
      </c>
    </row>
    <row r="92" spans="1:31" x14ac:dyDescent="0.25">
      <c r="A92" t="s">
        <v>573</v>
      </c>
      <c r="B92" s="31" t="s">
        <v>229</v>
      </c>
      <c r="C92" s="31" t="s">
        <v>1975</v>
      </c>
      <c r="D92" t="s">
        <v>38</v>
      </c>
      <c r="E92" t="s">
        <v>100</v>
      </c>
      <c r="F92" s="15" t="str">
        <f>IFERROR(VLOOKUP(D92,'Tabelas auxiliares'!$A$3:$B$65,2,FALSE),"")</f>
        <v>CMCC - CENTRO DE MATEMÁTICA, COMPUTAÇÃO E COGNIÇÃO</v>
      </c>
      <c r="G92" s="15" t="str">
        <f>IFERROR(VLOOKUP($B92,'Tabelas auxiliares'!$A$68:$C$105,2,FALSE),"")</f>
        <v>MATERIAIS DIDÁTICOS E SERVIÇOS - GRADUAÇÃO</v>
      </c>
      <c r="H92" s="15" t="str">
        <f>IFERROR(VLOOKUP($B92,'Tabelas auxiliares'!$A$68:$C$105,3,FALSE),"")</f>
        <v>SERVICO DE ENCADERNACAO / VIDRARIAS / MATERIAL DE CONSUMO / RACAO PARA ANIMAIS / REVISTAS E JORNAIS PARA USO DIDÁTICO/ REAGENTES QUIMICOS / MATERIAIS DIVERSOS DE LABORATORIO/MANUTENÇÃO DE EQUIPAMENTOS</v>
      </c>
      <c r="I92" t="s">
        <v>2248</v>
      </c>
      <c r="J92" t="s">
        <v>2249</v>
      </c>
      <c r="K92" t="s">
        <v>2250</v>
      </c>
      <c r="L92" t="s">
        <v>2251</v>
      </c>
      <c r="M92" t="s">
        <v>2252</v>
      </c>
      <c r="N92" t="s">
        <v>656</v>
      </c>
      <c r="O92" t="s">
        <v>657</v>
      </c>
      <c r="P92" t="s">
        <v>658</v>
      </c>
      <c r="Q92" t="s">
        <v>597</v>
      </c>
      <c r="R92" t="s">
        <v>593</v>
      </c>
      <c r="S92" t="s">
        <v>598</v>
      </c>
      <c r="T92" t="s">
        <v>145</v>
      </c>
      <c r="U92" t="s">
        <v>659</v>
      </c>
      <c r="V92" t="s">
        <v>2253</v>
      </c>
      <c r="W92" t="s">
        <v>2254</v>
      </c>
      <c r="X92" t="s">
        <v>3580</v>
      </c>
      <c r="Y92" s="15" t="str">
        <f t="shared" si="1"/>
        <v>3</v>
      </c>
      <c r="Z92" s="15" t="str">
        <f>IF(T92="","",IF(AND(T92&lt;&gt;'Tabelas auxiliares'!$B$128,T92&lt;&gt;'Tabelas auxiliares'!$B$129),"FOLHA DE PESSOAL",IF(Y92='Tabelas auxiliares'!$A$129,"CUSTEIO",IF(Y92='Tabelas auxiliares'!$A$128,"INVESTIMENTO","ERRO - VERIFICAR"))))</f>
        <v>CUSTEIO</v>
      </c>
      <c r="AA92" s="8">
        <v>117645.63</v>
      </c>
      <c r="AE92" s="8">
        <v>85962.95</v>
      </c>
    </row>
    <row r="93" spans="1:31" x14ac:dyDescent="0.25">
      <c r="A93" t="s">
        <v>573</v>
      </c>
      <c r="B93" s="31" t="s">
        <v>229</v>
      </c>
      <c r="C93" s="31" t="s">
        <v>1975</v>
      </c>
      <c r="D93" t="s">
        <v>42</v>
      </c>
      <c r="E93" t="s">
        <v>100</v>
      </c>
      <c r="F93" s="15" t="str">
        <f>IFERROR(VLOOKUP(D93,'Tabelas auxiliares'!$A$3:$B$65,2,FALSE),"")</f>
        <v>CCNH - CENTRO DE CIÊNCIAS NATURAIS E HUMANAS</v>
      </c>
      <c r="G93" s="15" t="str">
        <f>IFERROR(VLOOKUP($B93,'Tabelas auxiliares'!$A$68:$C$105,2,FALSE),"")</f>
        <v>MATERIAIS DIDÁTICOS E SERVIÇOS - GRADUAÇÃO</v>
      </c>
      <c r="H93" s="15" t="str">
        <f>IFERROR(VLOOKUP($B93,'Tabelas auxiliares'!$A$68:$C$105,3,FALSE),"")</f>
        <v>SERVICO DE ENCADERNACAO / VIDRARIAS / MATERIAL DE CONSUMO / RACAO PARA ANIMAIS / REVISTAS E JORNAIS PARA USO DIDÁTICO/ REAGENTES QUIMICOS / MATERIAIS DIVERSOS DE LABORATORIO/MANUTENÇÃO DE EQUIPAMENTOS</v>
      </c>
      <c r="I93" t="s">
        <v>2255</v>
      </c>
      <c r="J93" t="s">
        <v>2256</v>
      </c>
      <c r="K93" t="s">
        <v>2257</v>
      </c>
      <c r="L93" t="s">
        <v>2258</v>
      </c>
      <c r="M93" t="s">
        <v>2259</v>
      </c>
      <c r="N93" t="s">
        <v>656</v>
      </c>
      <c r="O93" t="s">
        <v>657</v>
      </c>
      <c r="P93" t="s">
        <v>658</v>
      </c>
      <c r="Q93" t="s">
        <v>597</v>
      </c>
      <c r="R93" t="s">
        <v>593</v>
      </c>
      <c r="S93" t="s">
        <v>598</v>
      </c>
      <c r="T93" t="s">
        <v>145</v>
      </c>
      <c r="U93" t="s">
        <v>659</v>
      </c>
      <c r="V93" t="s">
        <v>850</v>
      </c>
      <c r="W93" t="s">
        <v>851</v>
      </c>
      <c r="X93" t="s">
        <v>3581</v>
      </c>
      <c r="Y93" s="15" t="str">
        <f t="shared" si="1"/>
        <v>3</v>
      </c>
      <c r="Z93" s="15" t="str">
        <f>IF(T93="","",IF(AND(T93&lt;&gt;'Tabelas auxiliares'!$B$128,T93&lt;&gt;'Tabelas auxiliares'!$B$129),"FOLHA DE PESSOAL",IF(Y93='Tabelas auxiliares'!$A$129,"CUSTEIO",IF(Y93='Tabelas auxiliares'!$A$128,"INVESTIMENTO","ERRO - VERIFICAR"))))</f>
        <v>CUSTEIO</v>
      </c>
      <c r="AA93" s="8">
        <v>141893.07999999999</v>
      </c>
      <c r="AC93" s="8">
        <v>29152.98</v>
      </c>
      <c r="AD93" s="8">
        <v>841.56</v>
      </c>
      <c r="AE93" s="8">
        <v>111898.54</v>
      </c>
    </row>
    <row r="94" spans="1:31" x14ac:dyDescent="0.25">
      <c r="A94" t="s">
        <v>573</v>
      </c>
      <c r="B94" s="31" t="s">
        <v>232</v>
      </c>
      <c r="C94" s="31" t="s">
        <v>574</v>
      </c>
      <c r="D94" t="s">
        <v>48</v>
      </c>
      <c r="E94" t="s">
        <v>100</v>
      </c>
      <c r="F94" s="15" t="str">
        <f>IFERROR(VLOOKUP(D94,'Tabelas auxiliares'!$A$3:$B$65,2,FALSE),"")</f>
        <v>PROEC - PRÓ-REITORIA DE EXTENSÃO E CULTURA</v>
      </c>
      <c r="G94" s="15" t="str">
        <f>IFERROR(VLOOKUP($B94,'Tabelas auxiliares'!$A$68:$C$105,2,FALSE),"")</f>
        <v>MATERIAIS DIDÁTICOS E SERVIÇOS - EXTENSÃO</v>
      </c>
      <c r="H94" s="15" t="str">
        <f>IFERROR(VLOOKUP($B94,'Tabelas auxiliares'!$A$68:$C$105,3,FALSE),"")</f>
        <v>SERVICO DE ENCADERNACAO /MATERIAL DE CONSUMO / MATERIAL PARA ATIVIDADES CULTURAIS E DE EXTENSÃO / CORAL</v>
      </c>
      <c r="I94" t="s">
        <v>2260</v>
      </c>
      <c r="J94" t="s">
        <v>2261</v>
      </c>
      <c r="K94" t="s">
        <v>2262</v>
      </c>
      <c r="L94" t="s">
        <v>2263</v>
      </c>
      <c r="M94" t="s">
        <v>1075</v>
      </c>
      <c r="N94" t="s">
        <v>656</v>
      </c>
      <c r="O94" t="s">
        <v>657</v>
      </c>
      <c r="P94" t="s">
        <v>658</v>
      </c>
      <c r="Q94" t="s">
        <v>597</v>
      </c>
      <c r="R94" t="s">
        <v>593</v>
      </c>
      <c r="S94" t="s">
        <v>598</v>
      </c>
      <c r="T94" t="s">
        <v>179</v>
      </c>
      <c r="U94" t="s">
        <v>2264</v>
      </c>
      <c r="V94" t="s">
        <v>1066</v>
      </c>
      <c r="W94" t="s">
        <v>1067</v>
      </c>
      <c r="X94" t="s">
        <v>3582</v>
      </c>
      <c r="Y94" s="15" t="str">
        <f t="shared" si="1"/>
        <v>3</v>
      </c>
      <c r="Z94" s="15" t="str">
        <f>IF(T94="","",IF(AND(T94&lt;&gt;'Tabelas auxiliares'!$B$128,T94&lt;&gt;'Tabelas auxiliares'!$B$129),"FOLHA DE PESSOAL",IF(Y94='Tabelas auxiliares'!$A$129,"CUSTEIO",IF(Y94='Tabelas auxiliares'!$A$128,"INVESTIMENTO","ERRO - VERIFICAR"))))</f>
        <v>CUSTEIO</v>
      </c>
      <c r="AA94" s="8">
        <v>30000</v>
      </c>
      <c r="AC94" s="8">
        <v>22000</v>
      </c>
      <c r="AE94" s="8">
        <v>8000</v>
      </c>
    </row>
    <row r="95" spans="1:31" x14ac:dyDescent="0.25">
      <c r="A95" t="s">
        <v>573</v>
      </c>
      <c r="B95" s="31" t="s">
        <v>237</v>
      </c>
      <c r="C95" s="31" t="s">
        <v>1976</v>
      </c>
      <c r="D95" t="s">
        <v>159</v>
      </c>
      <c r="E95" t="s">
        <v>100</v>
      </c>
      <c r="F95" s="15" t="str">
        <f>IFERROR(VLOOKUP(D95,'Tabelas auxiliares'!$A$3:$B$65,2,FALSE),"")</f>
        <v>SPO - OBRAS SANTO ANDRÉ</v>
      </c>
      <c r="G95" s="15" t="str">
        <f>IFERROR(VLOOKUP($B95,'Tabelas auxiliares'!$A$68:$C$105,2,FALSE),"")</f>
        <v>OBRAS E INSTALAÇÕES - MELHORIAS E REFORMAS</v>
      </c>
      <c r="H95" s="15" t="str">
        <f>IFERROR(VLOOKUP($B95,'Tabelas auxiliares'!$A$68:$C$105,3,FALSE),"")</f>
        <v>REFORMA E ADEQUACAO</v>
      </c>
      <c r="I95" t="s">
        <v>1988</v>
      </c>
      <c r="J95" t="s">
        <v>2265</v>
      </c>
      <c r="K95" t="s">
        <v>2266</v>
      </c>
      <c r="L95" t="s">
        <v>2267</v>
      </c>
      <c r="M95" t="s">
        <v>2268</v>
      </c>
      <c r="N95" t="s">
        <v>2176</v>
      </c>
      <c r="O95" t="s">
        <v>657</v>
      </c>
      <c r="P95" t="s">
        <v>2177</v>
      </c>
      <c r="Q95" t="s">
        <v>597</v>
      </c>
      <c r="R95" t="s">
        <v>593</v>
      </c>
      <c r="S95" t="s">
        <v>598</v>
      </c>
      <c r="T95" t="s">
        <v>145</v>
      </c>
      <c r="U95" t="s">
        <v>2178</v>
      </c>
      <c r="V95" t="s">
        <v>1907</v>
      </c>
      <c r="W95" t="s">
        <v>1908</v>
      </c>
      <c r="X95" t="s">
        <v>3583</v>
      </c>
      <c r="Y95" s="15" t="str">
        <f t="shared" si="1"/>
        <v>4</v>
      </c>
      <c r="Z95" s="15" t="str">
        <f>IF(T95="","",IF(AND(T95&lt;&gt;'Tabelas auxiliares'!$B$128,T95&lt;&gt;'Tabelas auxiliares'!$B$129),"FOLHA DE PESSOAL",IF(Y95='Tabelas auxiliares'!$A$129,"CUSTEIO",IF(Y95='Tabelas auxiliares'!$A$128,"INVESTIMENTO","ERRO - VERIFICAR"))))</f>
        <v>INVESTIMENTO</v>
      </c>
      <c r="AA95" s="8">
        <v>135708.03</v>
      </c>
      <c r="AC95" s="8">
        <v>135708.03</v>
      </c>
    </row>
    <row r="96" spans="1:31" x14ac:dyDescent="0.25">
      <c r="A96" t="s">
        <v>573</v>
      </c>
      <c r="B96" s="31" t="s">
        <v>242</v>
      </c>
      <c r="C96" s="31" t="s">
        <v>577</v>
      </c>
      <c r="D96" t="s">
        <v>132</v>
      </c>
      <c r="E96" t="s">
        <v>100</v>
      </c>
      <c r="F96" s="15" t="str">
        <f>IFERROR(VLOOKUP(D96,'Tabelas auxiliares'!$A$3:$B$65,2,FALSE),"")</f>
        <v>NTI - TIC   D.U.C. (CUTEIO/INVESTIMENTO)</v>
      </c>
      <c r="G96" s="15" t="str">
        <f>IFERROR(VLOOKUP($B96,'Tabelas auxiliares'!$A$68:$C$105,2,FALSE),"")</f>
        <v>TECNOLOGIA DA INFORMAÇÃO E COMUNICAÇÃO</v>
      </c>
      <c r="H96" s="15" t="str">
        <f>IFERROR(VLOOKUP($B96,'Tabelas auxiliares'!$A$68:$C$105,3,FALSE),"")</f>
        <v>TELEFONIA / TI</v>
      </c>
      <c r="I96" t="s">
        <v>2032</v>
      </c>
      <c r="J96" t="s">
        <v>2269</v>
      </c>
      <c r="K96" t="s">
        <v>2270</v>
      </c>
      <c r="L96" t="s">
        <v>2271</v>
      </c>
      <c r="M96" t="s">
        <v>2272</v>
      </c>
      <c r="N96" t="s">
        <v>672</v>
      </c>
      <c r="O96" t="s">
        <v>657</v>
      </c>
      <c r="P96" t="s">
        <v>673</v>
      </c>
      <c r="Q96" t="s">
        <v>597</v>
      </c>
      <c r="R96" t="s">
        <v>593</v>
      </c>
      <c r="S96" t="s">
        <v>598</v>
      </c>
      <c r="T96" t="s">
        <v>145</v>
      </c>
      <c r="U96" t="s">
        <v>674</v>
      </c>
      <c r="V96" t="s">
        <v>1949</v>
      </c>
      <c r="W96" t="s">
        <v>1950</v>
      </c>
      <c r="X96" t="s">
        <v>3584</v>
      </c>
      <c r="Y96" s="15" t="str">
        <f t="shared" si="1"/>
        <v>4</v>
      </c>
      <c r="Z96" s="15" t="str">
        <f>IF(T96="","",IF(AND(T96&lt;&gt;'Tabelas auxiliares'!$B$128,T96&lt;&gt;'Tabelas auxiliares'!$B$129),"FOLHA DE PESSOAL",IF(Y96='Tabelas auxiliares'!$A$129,"CUSTEIO",IF(Y96='Tabelas auxiliares'!$A$128,"INVESTIMENTO","ERRO - VERIFICAR"))))</f>
        <v>INVESTIMENTO</v>
      </c>
      <c r="AA96" s="8">
        <v>2043450</v>
      </c>
      <c r="AC96" s="8">
        <v>2043450</v>
      </c>
    </row>
    <row r="97" spans="1:33" x14ac:dyDescent="0.25">
      <c r="A97" t="s">
        <v>587</v>
      </c>
      <c r="B97" s="31" t="s">
        <v>385</v>
      </c>
      <c r="C97" s="31" t="s">
        <v>584</v>
      </c>
      <c r="D97" t="s">
        <v>62</v>
      </c>
      <c r="E97" t="s">
        <v>100</v>
      </c>
      <c r="F97" s="15" t="str">
        <f>IFERROR(VLOOKUP(D97,'Tabelas auxiliares'!$A$3:$B$65,2,FALSE),"")</f>
        <v>PROAP - PNAES</v>
      </c>
      <c r="G97" s="15" t="str">
        <f>IFERROR(VLOOKUP($B97,'Tabelas auxiliares'!$A$68:$C$105,2,FALSE),"")</f>
        <v>ACESSIBILIDADE</v>
      </c>
      <c r="H97" s="15" t="str">
        <f>IFERROR(VLOOKUP($B97,'Tabelas auxiliares'!$A$68:$C$105,3,FALSE),"")</f>
        <v>AUXÍLIO ACESSIBILIDADE/CONTRATAÇÃO INTÉRPRETES DE LIBRAS</v>
      </c>
      <c r="I97" t="s">
        <v>1988</v>
      </c>
      <c r="J97" t="s">
        <v>2273</v>
      </c>
      <c r="K97" t="s">
        <v>2274</v>
      </c>
      <c r="L97" t="s">
        <v>2275</v>
      </c>
      <c r="M97" t="s">
        <v>2276</v>
      </c>
      <c r="N97" t="s">
        <v>594</v>
      </c>
      <c r="O97" t="s">
        <v>595</v>
      </c>
      <c r="P97" t="s">
        <v>596</v>
      </c>
      <c r="Q97" t="s">
        <v>597</v>
      </c>
      <c r="R97" t="s">
        <v>593</v>
      </c>
      <c r="S97" t="s">
        <v>598</v>
      </c>
      <c r="T97" t="s">
        <v>145</v>
      </c>
      <c r="U97" t="s">
        <v>599</v>
      </c>
      <c r="V97" t="s">
        <v>1081</v>
      </c>
      <c r="W97" t="s">
        <v>1082</v>
      </c>
      <c r="X97" t="s">
        <v>3585</v>
      </c>
      <c r="Y97" s="15" t="str">
        <f t="shared" si="1"/>
        <v>3</v>
      </c>
      <c r="Z97" s="15" t="str">
        <f>IF(T97="","",IF(AND(T97&lt;&gt;'Tabelas auxiliares'!$B$128,T97&lt;&gt;'Tabelas auxiliares'!$B$129),"FOLHA DE PESSOAL",IF(Y97='Tabelas auxiliares'!$A$129,"CUSTEIO",IF(Y97='Tabelas auxiliares'!$A$128,"INVESTIMENTO","ERRO - VERIFICAR"))))</f>
        <v>CUSTEIO</v>
      </c>
      <c r="AA97" s="8">
        <v>189151.12</v>
      </c>
      <c r="AB97" s="8">
        <v>11344.02</v>
      </c>
      <c r="AC97" s="8">
        <v>189151.12</v>
      </c>
      <c r="AF97" s="8">
        <v>11344.02</v>
      </c>
    </row>
    <row r="98" spans="1:33" x14ac:dyDescent="0.25">
      <c r="A98" t="s">
        <v>587</v>
      </c>
      <c r="B98" s="31" t="s">
        <v>385</v>
      </c>
      <c r="C98" s="31" t="s">
        <v>584</v>
      </c>
      <c r="D98" t="s">
        <v>60</v>
      </c>
      <c r="E98" t="s">
        <v>100</v>
      </c>
      <c r="F98" s="15" t="str">
        <f>IFERROR(VLOOKUP(D98,'Tabelas auxiliares'!$A$3:$B$65,2,FALSE),"")</f>
        <v>PROAP - PRÓ-REITORIA DE POLÍTICAS AFIRMATIVAS</v>
      </c>
      <c r="G98" s="15" t="str">
        <f>IFERROR(VLOOKUP($B98,'Tabelas auxiliares'!$A$68:$C$105,2,FALSE),"")</f>
        <v>ACESSIBILIDADE</v>
      </c>
      <c r="H98" s="15" t="str">
        <f>IFERROR(VLOOKUP($B98,'Tabelas auxiliares'!$A$68:$C$105,3,FALSE),"")</f>
        <v>AUXÍLIO ACESSIBILIDADE/CONTRATAÇÃO INTÉRPRETES DE LIBRAS</v>
      </c>
      <c r="I98" t="s">
        <v>2277</v>
      </c>
      <c r="J98" t="s">
        <v>2278</v>
      </c>
      <c r="K98" t="s">
        <v>2279</v>
      </c>
      <c r="L98" t="s">
        <v>2275</v>
      </c>
      <c r="M98" t="s">
        <v>2280</v>
      </c>
      <c r="N98" t="s">
        <v>656</v>
      </c>
      <c r="O98" t="s">
        <v>657</v>
      </c>
      <c r="P98" t="s">
        <v>658</v>
      </c>
      <c r="Q98" t="s">
        <v>597</v>
      </c>
      <c r="R98" t="s">
        <v>593</v>
      </c>
      <c r="S98" t="s">
        <v>598</v>
      </c>
      <c r="T98" t="s">
        <v>145</v>
      </c>
      <c r="U98" t="s">
        <v>659</v>
      </c>
      <c r="V98" t="s">
        <v>1081</v>
      </c>
      <c r="W98" t="s">
        <v>1082</v>
      </c>
      <c r="X98" t="s">
        <v>3586</v>
      </c>
      <c r="Y98" s="15" t="str">
        <f t="shared" si="1"/>
        <v>3</v>
      </c>
      <c r="Z98" s="15" t="str">
        <f>IF(T98="","",IF(AND(T98&lt;&gt;'Tabelas auxiliares'!$B$128,T98&lt;&gt;'Tabelas auxiliares'!$B$129),"FOLHA DE PESSOAL",IF(Y98='Tabelas auxiliares'!$A$129,"CUSTEIO",IF(Y98='Tabelas auxiliares'!$A$128,"INVESTIMENTO","ERRO - VERIFICAR"))))</f>
        <v>CUSTEIO</v>
      </c>
      <c r="AA98" s="8">
        <v>316.8</v>
      </c>
      <c r="AC98" s="8">
        <v>316.8</v>
      </c>
    </row>
    <row r="99" spans="1:33" x14ac:dyDescent="0.25">
      <c r="A99" t="s">
        <v>587</v>
      </c>
      <c r="B99" s="31" t="s">
        <v>198</v>
      </c>
      <c r="C99" s="31" t="s">
        <v>584</v>
      </c>
      <c r="D99" t="s">
        <v>10</v>
      </c>
      <c r="E99" t="s">
        <v>100</v>
      </c>
      <c r="F99" s="15" t="str">
        <f>IFERROR(VLOOKUP(D99,'Tabelas auxiliares'!$A$3:$B$65,2,FALSE),"")</f>
        <v>GABINETE REITORIA</v>
      </c>
      <c r="G99" s="15" t="str">
        <f>IFERROR(VLOOKUP($B99,'Tabelas auxiliares'!$A$68:$C$105,2,FALSE),"")</f>
        <v>ADMINISTRAÇÃO GERAL</v>
      </c>
      <c r="H99" s="15" t="str">
        <f>IFERROR(VLOOKUP($B99,'Tabelas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99" t="s">
        <v>2281</v>
      </c>
      <c r="J99" t="s">
        <v>2282</v>
      </c>
      <c r="K99" t="s">
        <v>2283</v>
      </c>
      <c r="L99" t="s">
        <v>2284</v>
      </c>
      <c r="M99" t="s">
        <v>1075</v>
      </c>
      <c r="N99" t="s">
        <v>656</v>
      </c>
      <c r="O99" t="s">
        <v>657</v>
      </c>
      <c r="P99" t="s">
        <v>658</v>
      </c>
      <c r="Q99" t="s">
        <v>2285</v>
      </c>
      <c r="R99" t="s">
        <v>2286</v>
      </c>
      <c r="S99" t="s">
        <v>598</v>
      </c>
      <c r="T99" t="s">
        <v>179</v>
      </c>
      <c r="U99" t="s">
        <v>2287</v>
      </c>
      <c r="V99" t="s">
        <v>1081</v>
      </c>
      <c r="W99" t="s">
        <v>1082</v>
      </c>
      <c r="X99" t="s">
        <v>3587</v>
      </c>
      <c r="Y99" s="15" t="str">
        <f t="shared" si="1"/>
        <v>3</v>
      </c>
      <c r="Z99" s="15" t="str">
        <f>IF(T99="","",IF(AND(T99&lt;&gt;'Tabelas auxiliares'!$B$128,T99&lt;&gt;'Tabelas auxiliares'!$B$129),"FOLHA DE PESSOAL",IF(Y99='Tabelas auxiliares'!$A$129,"CUSTEIO",IF(Y99='Tabelas auxiliares'!$A$128,"INVESTIMENTO","ERRO - VERIFICAR"))))</f>
        <v>CUSTEIO</v>
      </c>
      <c r="AA99" s="8">
        <v>15232.02</v>
      </c>
      <c r="AC99" s="8">
        <v>6528.02</v>
      </c>
      <c r="AE99" s="8">
        <v>8704</v>
      </c>
    </row>
    <row r="100" spans="1:33" x14ac:dyDescent="0.25">
      <c r="A100" t="s">
        <v>587</v>
      </c>
      <c r="B100" s="31" t="s">
        <v>198</v>
      </c>
      <c r="C100" s="31" t="s">
        <v>584</v>
      </c>
      <c r="D100" t="s">
        <v>10</v>
      </c>
      <c r="E100" t="s">
        <v>100</v>
      </c>
      <c r="F100" s="15" t="str">
        <f>IFERROR(VLOOKUP(D100,'Tabelas auxiliares'!$A$3:$B$65,2,FALSE),"")</f>
        <v>GABINETE REITORIA</v>
      </c>
      <c r="G100" s="15" t="str">
        <f>IFERROR(VLOOKUP($B100,'Tabelas auxiliares'!$A$68:$C$105,2,FALSE),"")</f>
        <v>ADMINISTRAÇÃO GERAL</v>
      </c>
      <c r="H100" s="15" t="str">
        <f>IFERROR(VLOOKUP($B100,'Tabelas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00" t="s">
        <v>2281</v>
      </c>
      <c r="J100" t="s">
        <v>2288</v>
      </c>
      <c r="K100" t="s">
        <v>2289</v>
      </c>
      <c r="L100" t="s">
        <v>2290</v>
      </c>
      <c r="M100" t="s">
        <v>1075</v>
      </c>
      <c r="N100" t="s">
        <v>656</v>
      </c>
      <c r="O100" t="s">
        <v>657</v>
      </c>
      <c r="P100" t="s">
        <v>658</v>
      </c>
      <c r="Q100" t="s">
        <v>2285</v>
      </c>
      <c r="R100" t="s">
        <v>2286</v>
      </c>
      <c r="S100" t="s">
        <v>598</v>
      </c>
      <c r="T100" t="s">
        <v>179</v>
      </c>
      <c r="U100" t="s">
        <v>2287</v>
      </c>
      <c r="V100" t="s">
        <v>1081</v>
      </c>
      <c r="W100" t="s">
        <v>1082</v>
      </c>
      <c r="X100" t="s">
        <v>3588</v>
      </c>
      <c r="Y100" s="15" t="str">
        <f t="shared" si="1"/>
        <v>3</v>
      </c>
      <c r="Z100" s="15" t="str">
        <f>IF(T100="","",IF(AND(T100&lt;&gt;'Tabelas auxiliares'!$B$128,T100&lt;&gt;'Tabelas auxiliares'!$B$129),"FOLHA DE PESSOAL",IF(Y100='Tabelas auxiliares'!$A$129,"CUSTEIO",IF(Y100='Tabelas auxiliares'!$A$128,"INVESTIMENTO","ERRO - VERIFICAR"))))</f>
        <v>CUSTEIO</v>
      </c>
      <c r="AB100" s="8">
        <v>4893.74</v>
      </c>
      <c r="AG100" s="8">
        <v>4893.74</v>
      </c>
    </row>
    <row r="101" spans="1:33" x14ac:dyDescent="0.25">
      <c r="A101" t="s">
        <v>587</v>
      </c>
      <c r="B101" s="31" t="s">
        <v>198</v>
      </c>
      <c r="C101" s="31" t="s">
        <v>584</v>
      </c>
      <c r="D101" t="s">
        <v>10</v>
      </c>
      <c r="E101" t="s">
        <v>100</v>
      </c>
      <c r="F101" s="15" t="str">
        <f>IFERROR(VLOOKUP(D101,'Tabelas auxiliares'!$A$3:$B$65,2,FALSE),"")</f>
        <v>GABINETE REITORIA</v>
      </c>
      <c r="G101" s="15" t="str">
        <f>IFERROR(VLOOKUP($B101,'Tabelas auxiliares'!$A$68:$C$105,2,FALSE),"")</f>
        <v>ADMINISTRAÇÃO GERAL</v>
      </c>
      <c r="H101" s="15" t="str">
        <f>IFERROR(VLOOKUP($B101,'Tabelas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01" t="s">
        <v>2281</v>
      </c>
      <c r="J101" t="s">
        <v>2291</v>
      </c>
      <c r="K101" t="s">
        <v>2292</v>
      </c>
      <c r="L101" t="s">
        <v>2293</v>
      </c>
      <c r="M101" t="s">
        <v>1075</v>
      </c>
      <c r="N101" t="s">
        <v>656</v>
      </c>
      <c r="O101" t="s">
        <v>657</v>
      </c>
      <c r="P101" t="s">
        <v>658</v>
      </c>
      <c r="Q101" t="s">
        <v>2285</v>
      </c>
      <c r="R101" t="s">
        <v>2286</v>
      </c>
      <c r="S101" t="s">
        <v>598</v>
      </c>
      <c r="T101" t="s">
        <v>179</v>
      </c>
      <c r="U101" t="s">
        <v>2287</v>
      </c>
      <c r="V101" t="s">
        <v>1081</v>
      </c>
      <c r="W101" t="s">
        <v>1082</v>
      </c>
      <c r="X101" t="s">
        <v>3589</v>
      </c>
      <c r="Y101" s="15" t="str">
        <f t="shared" si="1"/>
        <v>3</v>
      </c>
      <c r="Z101" s="15" t="str">
        <f>IF(T101="","",IF(AND(T101&lt;&gt;'Tabelas auxiliares'!$B$128,T101&lt;&gt;'Tabelas auxiliares'!$B$129),"FOLHA DE PESSOAL",IF(Y101='Tabelas auxiliares'!$A$129,"CUSTEIO",IF(Y101='Tabelas auxiliares'!$A$128,"INVESTIMENTO","ERRO - VERIFICAR"))))</f>
        <v>CUSTEIO</v>
      </c>
      <c r="AA101" s="8">
        <v>10330</v>
      </c>
      <c r="AC101" s="8">
        <v>10330</v>
      </c>
    </row>
    <row r="102" spans="1:33" x14ac:dyDescent="0.25">
      <c r="A102" t="s">
        <v>587</v>
      </c>
      <c r="B102" s="31" t="s">
        <v>198</v>
      </c>
      <c r="C102" s="31" t="s">
        <v>584</v>
      </c>
      <c r="D102" t="s">
        <v>10</v>
      </c>
      <c r="E102" t="s">
        <v>100</v>
      </c>
      <c r="F102" s="15" t="str">
        <f>IFERROR(VLOOKUP(D102,'Tabelas auxiliares'!$A$3:$B$65,2,FALSE),"")</f>
        <v>GABINETE REITORIA</v>
      </c>
      <c r="G102" s="15" t="str">
        <f>IFERROR(VLOOKUP($B102,'Tabelas auxiliares'!$A$68:$C$105,2,FALSE),"")</f>
        <v>ADMINISTRAÇÃO GERAL</v>
      </c>
      <c r="H102" s="15" t="str">
        <f>IFERROR(VLOOKUP($B102,'Tabelas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02" t="s">
        <v>2281</v>
      </c>
      <c r="J102" t="s">
        <v>2294</v>
      </c>
      <c r="K102" t="s">
        <v>2295</v>
      </c>
      <c r="L102" t="s">
        <v>2296</v>
      </c>
      <c r="M102" t="s">
        <v>1075</v>
      </c>
      <c r="N102" t="s">
        <v>656</v>
      </c>
      <c r="O102" t="s">
        <v>657</v>
      </c>
      <c r="P102" t="s">
        <v>658</v>
      </c>
      <c r="Q102" t="s">
        <v>2285</v>
      </c>
      <c r="R102" t="s">
        <v>2286</v>
      </c>
      <c r="S102" t="s">
        <v>598</v>
      </c>
      <c r="T102" t="s">
        <v>179</v>
      </c>
      <c r="U102" t="s">
        <v>2287</v>
      </c>
      <c r="V102" t="s">
        <v>1081</v>
      </c>
      <c r="W102" t="s">
        <v>1082</v>
      </c>
      <c r="X102" t="s">
        <v>3590</v>
      </c>
      <c r="Y102" s="15" t="str">
        <f t="shared" si="1"/>
        <v>3</v>
      </c>
      <c r="Z102" s="15" t="str">
        <f>IF(T102="","",IF(AND(T102&lt;&gt;'Tabelas auxiliares'!$B$128,T102&lt;&gt;'Tabelas auxiliares'!$B$129),"FOLHA DE PESSOAL",IF(Y102='Tabelas auxiliares'!$A$129,"CUSTEIO",IF(Y102='Tabelas auxiliares'!$A$128,"INVESTIMENTO","ERRO - VERIFICAR"))))</f>
        <v>CUSTEIO</v>
      </c>
      <c r="AA102" s="8">
        <v>10393.61</v>
      </c>
      <c r="AB102" s="8">
        <v>1732.27</v>
      </c>
      <c r="AC102" s="8">
        <v>3464.53</v>
      </c>
      <c r="AE102" s="8">
        <v>6929.08</v>
      </c>
      <c r="AG102" s="8">
        <v>1732.27</v>
      </c>
    </row>
    <row r="103" spans="1:33" x14ac:dyDescent="0.25">
      <c r="A103" t="s">
        <v>587</v>
      </c>
      <c r="B103" s="31" t="s">
        <v>198</v>
      </c>
      <c r="C103" s="31" t="s">
        <v>584</v>
      </c>
      <c r="D103" t="s">
        <v>10</v>
      </c>
      <c r="E103" t="s">
        <v>100</v>
      </c>
      <c r="F103" s="15" t="str">
        <f>IFERROR(VLOOKUP(D103,'Tabelas auxiliares'!$A$3:$B$65,2,FALSE),"")</f>
        <v>GABINETE REITORIA</v>
      </c>
      <c r="G103" s="15" t="str">
        <f>IFERROR(VLOOKUP($B103,'Tabelas auxiliares'!$A$68:$C$105,2,FALSE),"")</f>
        <v>ADMINISTRAÇÃO GERAL</v>
      </c>
      <c r="H103" s="15" t="str">
        <f>IFERROR(VLOOKUP($B103,'Tabelas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03" t="s">
        <v>2281</v>
      </c>
      <c r="J103" t="s">
        <v>2297</v>
      </c>
      <c r="K103" t="s">
        <v>2298</v>
      </c>
      <c r="L103" t="s">
        <v>2299</v>
      </c>
      <c r="M103" t="s">
        <v>1075</v>
      </c>
      <c r="N103" t="s">
        <v>656</v>
      </c>
      <c r="O103" t="s">
        <v>657</v>
      </c>
      <c r="P103" t="s">
        <v>658</v>
      </c>
      <c r="Q103" t="s">
        <v>2285</v>
      </c>
      <c r="R103" t="s">
        <v>2286</v>
      </c>
      <c r="S103" t="s">
        <v>598</v>
      </c>
      <c r="T103" t="s">
        <v>179</v>
      </c>
      <c r="U103" t="s">
        <v>2287</v>
      </c>
      <c r="V103" t="s">
        <v>1081</v>
      </c>
      <c r="W103" t="s">
        <v>1082</v>
      </c>
      <c r="X103" t="s">
        <v>3591</v>
      </c>
      <c r="Y103" s="15" t="str">
        <f t="shared" si="1"/>
        <v>3</v>
      </c>
      <c r="Z103" s="15" t="str">
        <f>IF(T103="","",IF(AND(T103&lt;&gt;'Tabelas auxiliares'!$B$128,T103&lt;&gt;'Tabelas auxiliares'!$B$129),"FOLHA DE PESSOAL",IF(Y103='Tabelas auxiliares'!$A$129,"CUSTEIO",IF(Y103='Tabelas auxiliares'!$A$128,"INVESTIMENTO","ERRO - VERIFICAR"))))</f>
        <v>CUSTEIO</v>
      </c>
      <c r="AA103" s="8">
        <v>16960</v>
      </c>
      <c r="AE103" s="8">
        <v>16960</v>
      </c>
    </row>
    <row r="104" spans="1:33" x14ac:dyDescent="0.25">
      <c r="A104" t="s">
        <v>587</v>
      </c>
      <c r="B104" s="31" t="s">
        <v>198</v>
      </c>
      <c r="C104" s="31" t="s">
        <v>584</v>
      </c>
      <c r="D104" t="s">
        <v>10</v>
      </c>
      <c r="E104" t="s">
        <v>100</v>
      </c>
      <c r="F104" s="15" t="str">
        <f>IFERROR(VLOOKUP(D104,'Tabelas auxiliares'!$A$3:$B$65,2,FALSE),"")</f>
        <v>GABINETE REITORIA</v>
      </c>
      <c r="G104" s="15" t="str">
        <f>IFERROR(VLOOKUP($B104,'Tabelas auxiliares'!$A$68:$C$105,2,FALSE),"")</f>
        <v>ADMINISTRAÇÃO GERAL</v>
      </c>
      <c r="H104" s="15" t="str">
        <f>IFERROR(VLOOKUP($B104,'Tabelas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04" t="s">
        <v>2281</v>
      </c>
      <c r="J104" t="s">
        <v>2300</v>
      </c>
      <c r="K104" t="s">
        <v>2301</v>
      </c>
      <c r="L104" t="s">
        <v>2302</v>
      </c>
      <c r="M104" t="s">
        <v>2286</v>
      </c>
      <c r="N104" t="s">
        <v>656</v>
      </c>
      <c r="O104" t="s">
        <v>657</v>
      </c>
      <c r="P104" t="s">
        <v>658</v>
      </c>
      <c r="Q104" t="s">
        <v>2285</v>
      </c>
      <c r="R104" t="s">
        <v>2286</v>
      </c>
      <c r="S104" t="s">
        <v>598</v>
      </c>
      <c r="T104" t="s">
        <v>179</v>
      </c>
      <c r="U104" t="s">
        <v>2287</v>
      </c>
      <c r="V104" t="s">
        <v>1577</v>
      </c>
      <c r="W104" t="s">
        <v>1578</v>
      </c>
      <c r="X104" t="s">
        <v>3592</v>
      </c>
      <c r="Y104" s="15" t="str">
        <f t="shared" si="1"/>
        <v>3</v>
      </c>
      <c r="Z104" s="15" t="str">
        <f>IF(T104="","",IF(AND(T104&lt;&gt;'Tabelas auxiliares'!$B$128,T104&lt;&gt;'Tabelas auxiliares'!$B$129),"FOLHA DE PESSOAL",IF(Y104='Tabelas auxiliares'!$A$129,"CUSTEIO",IF(Y104='Tabelas auxiliares'!$A$128,"INVESTIMENTO","ERRO - VERIFICAR"))))</f>
        <v>CUSTEIO</v>
      </c>
      <c r="AA104" s="8">
        <v>222180</v>
      </c>
      <c r="AB104" s="8">
        <v>17310</v>
      </c>
      <c r="AC104" s="8">
        <v>170250</v>
      </c>
      <c r="AD104" s="8">
        <v>17310</v>
      </c>
      <c r="AE104" s="8">
        <v>34620</v>
      </c>
      <c r="AG104" s="8">
        <v>17310</v>
      </c>
    </row>
    <row r="105" spans="1:33" x14ac:dyDescent="0.25">
      <c r="A105" t="s">
        <v>587</v>
      </c>
      <c r="B105" s="31" t="s">
        <v>198</v>
      </c>
      <c r="C105" s="31" t="s">
        <v>584</v>
      </c>
      <c r="D105" t="s">
        <v>10</v>
      </c>
      <c r="E105" t="s">
        <v>100</v>
      </c>
      <c r="F105" s="15" t="str">
        <f>IFERROR(VLOOKUP(D105,'Tabelas auxiliares'!$A$3:$B$65,2,FALSE),"")</f>
        <v>GABINETE REITORIA</v>
      </c>
      <c r="G105" s="15" t="str">
        <f>IFERROR(VLOOKUP($B105,'Tabelas auxiliares'!$A$68:$C$105,2,FALSE),"")</f>
        <v>ADMINISTRAÇÃO GERAL</v>
      </c>
      <c r="H105" s="15" t="str">
        <f>IFERROR(VLOOKUP($B105,'Tabelas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05" t="s">
        <v>2303</v>
      </c>
      <c r="J105" t="s">
        <v>2291</v>
      </c>
      <c r="K105" t="s">
        <v>2304</v>
      </c>
      <c r="L105" t="s">
        <v>2305</v>
      </c>
      <c r="M105" t="s">
        <v>1075</v>
      </c>
      <c r="N105" t="s">
        <v>656</v>
      </c>
      <c r="O105" t="s">
        <v>657</v>
      </c>
      <c r="P105" t="s">
        <v>658</v>
      </c>
      <c r="Q105" t="s">
        <v>2285</v>
      </c>
      <c r="R105" t="s">
        <v>2286</v>
      </c>
      <c r="S105" t="s">
        <v>598</v>
      </c>
      <c r="T105" t="s">
        <v>179</v>
      </c>
      <c r="U105" t="s">
        <v>2287</v>
      </c>
      <c r="V105" t="s">
        <v>1081</v>
      </c>
      <c r="W105" t="s">
        <v>1082</v>
      </c>
      <c r="X105" t="s">
        <v>3593</v>
      </c>
      <c r="Y105" s="15" t="str">
        <f t="shared" si="1"/>
        <v>3</v>
      </c>
      <c r="Z105" s="15" t="str">
        <f>IF(T105="","",IF(AND(T105&lt;&gt;'Tabelas auxiliares'!$B$128,T105&lt;&gt;'Tabelas auxiliares'!$B$129),"FOLHA DE PESSOAL",IF(Y105='Tabelas auxiliares'!$A$129,"CUSTEIO",IF(Y105='Tabelas auxiliares'!$A$128,"INVESTIMENTO","ERRO - VERIFICAR"))))</f>
        <v>CUSTEIO</v>
      </c>
      <c r="AA105" s="8">
        <v>710</v>
      </c>
      <c r="AC105" s="8">
        <v>710</v>
      </c>
    </row>
    <row r="106" spans="1:33" x14ac:dyDescent="0.25">
      <c r="A106" t="s">
        <v>587</v>
      </c>
      <c r="B106" s="31" t="s">
        <v>198</v>
      </c>
      <c r="C106" s="31" t="s">
        <v>584</v>
      </c>
      <c r="D106" t="s">
        <v>10</v>
      </c>
      <c r="E106" t="s">
        <v>100</v>
      </c>
      <c r="F106" s="15" t="str">
        <f>IFERROR(VLOOKUP(D106,'Tabelas auxiliares'!$A$3:$B$65,2,FALSE),"")</f>
        <v>GABINETE REITORIA</v>
      </c>
      <c r="G106" s="15" t="str">
        <f>IFERROR(VLOOKUP($B106,'Tabelas auxiliares'!$A$68:$C$105,2,FALSE),"")</f>
        <v>ADMINISTRAÇÃO GERAL</v>
      </c>
      <c r="H106" s="15" t="str">
        <f>IFERROR(VLOOKUP($B106,'Tabelas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06" t="s">
        <v>2303</v>
      </c>
      <c r="J106" t="s">
        <v>2306</v>
      </c>
      <c r="K106" t="s">
        <v>2307</v>
      </c>
      <c r="L106" t="s">
        <v>2308</v>
      </c>
      <c r="M106" t="s">
        <v>2286</v>
      </c>
      <c r="N106" t="s">
        <v>656</v>
      </c>
      <c r="O106" t="s">
        <v>657</v>
      </c>
      <c r="P106" t="s">
        <v>658</v>
      </c>
      <c r="Q106" t="s">
        <v>2285</v>
      </c>
      <c r="R106" t="s">
        <v>2286</v>
      </c>
      <c r="S106" t="s">
        <v>598</v>
      </c>
      <c r="T106" t="s">
        <v>179</v>
      </c>
      <c r="U106" t="s">
        <v>2287</v>
      </c>
      <c r="V106" t="s">
        <v>1577</v>
      </c>
      <c r="W106" t="s">
        <v>1578</v>
      </c>
      <c r="X106" t="s">
        <v>3594</v>
      </c>
      <c r="Y106" s="15" t="str">
        <f t="shared" si="1"/>
        <v>3</v>
      </c>
      <c r="Z106" s="15" t="str">
        <f>IF(T106="","",IF(AND(T106&lt;&gt;'Tabelas auxiliares'!$B$128,T106&lt;&gt;'Tabelas auxiliares'!$B$129),"FOLHA DE PESSOAL",IF(Y106='Tabelas auxiliares'!$A$129,"CUSTEIO",IF(Y106='Tabelas auxiliares'!$A$128,"INVESTIMENTO","ERRO - VERIFICAR"))))</f>
        <v>CUSTEIO</v>
      </c>
      <c r="AA106" s="8">
        <v>157132.29999999999</v>
      </c>
      <c r="AB106" s="8">
        <v>38499</v>
      </c>
      <c r="AC106" s="8">
        <v>113619.3</v>
      </c>
      <c r="AE106" s="8">
        <v>43513</v>
      </c>
      <c r="AG106" s="8">
        <v>38499</v>
      </c>
    </row>
    <row r="107" spans="1:33" x14ac:dyDescent="0.25">
      <c r="A107" t="s">
        <v>587</v>
      </c>
      <c r="B107" s="31" t="s">
        <v>198</v>
      </c>
      <c r="C107" s="31" t="s">
        <v>584</v>
      </c>
      <c r="D107" t="s">
        <v>10</v>
      </c>
      <c r="E107" t="s">
        <v>100</v>
      </c>
      <c r="F107" s="15" t="str">
        <f>IFERROR(VLOOKUP(D107,'Tabelas auxiliares'!$A$3:$B$65,2,FALSE),"")</f>
        <v>GABINETE REITORIA</v>
      </c>
      <c r="G107" s="15" t="str">
        <f>IFERROR(VLOOKUP($B107,'Tabelas auxiliares'!$A$68:$C$105,2,FALSE),"")</f>
        <v>ADMINISTRAÇÃO GERAL</v>
      </c>
      <c r="H107" s="15" t="str">
        <f>IFERROR(VLOOKUP($B107,'Tabelas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07" t="s">
        <v>2303</v>
      </c>
      <c r="J107" t="s">
        <v>2306</v>
      </c>
      <c r="K107" t="s">
        <v>2309</v>
      </c>
      <c r="L107" t="s">
        <v>2310</v>
      </c>
      <c r="M107" t="s">
        <v>2286</v>
      </c>
      <c r="N107" t="s">
        <v>656</v>
      </c>
      <c r="O107" t="s">
        <v>657</v>
      </c>
      <c r="P107" t="s">
        <v>658</v>
      </c>
      <c r="Q107" t="s">
        <v>2285</v>
      </c>
      <c r="R107" t="s">
        <v>2286</v>
      </c>
      <c r="S107" t="s">
        <v>598</v>
      </c>
      <c r="T107" t="s">
        <v>179</v>
      </c>
      <c r="U107" t="s">
        <v>2287</v>
      </c>
      <c r="V107" t="s">
        <v>600</v>
      </c>
      <c r="W107" t="s">
        <v>601</v>
      </c>
      <c r="X107" t="s">
        <v>3595</v>
      </c>
      <c r="Y107" s="15" t="str">
        <f t="shared" si="1"/>
        <v>3</v>
      </c>
      <c r="Z107" s="15" t="str">
        <f>IF(T107="","",IF(AND(T107&lt;&gt;'Tabelas auxiliares'!$B$128,T107&lt;&gt;'Tabelas auxiliares'!$B$129),"FOLHA DE PESSOAL",IF(Y107='Tabelas auxiliares'!$A$129,"CUSTEIO",IF(Y107='Tabelas auxiliares'!$A$128,"INVESTIMENTO","ERRO - VERIFICAR"))))</f>
        <v>CUSTEIO</v>
      </c>
      <c r="AA107" s="8">
        <v>28175.4</v>
      </c>
      <c r="AB107" s="8">
        <v>5122.8</v>
      </c>
      <c r="AC107" s="8">
        <v>23052.6</v>
      </c>
      <c r="AE107" s="8">
        <v>5122.8</v>
      </c>
      <c r="AG107" s="8">
        <v>5122.8</v>
      </c>
    </row>
    <row r="108" spans="1:33" x14ac:dyDescent="0.25">
      <c r="A108" t="s">
        <v>587</v>
      </c>
      <c r="B108" s="31" t="s">
        <v>198</v>
      </c>
      <c r="C108" s="31" t="s">
        <v>584</v>
      </c>
      <c r="D108" t="s">
        <v>10</v>
      </c>
      <c r="E108" t="s">
        <v>100</v>
      </c>
      <c r="F108" s="15" t="str">
        <f>IFERROR(VLOOKUP(D108,'Tabelas auxiliares'!$A$3:$B$65,2,FALSE),"")</f>
        <v>GABINETE REITORIA</v>
      </c>
      <c r="G108" s="15" t="str">
        <f>IFERROR(VLOOKUP($B108,'Tabelas auxiliares'!$A$68:$C$105,2,FALSE),"")</f>
        <v>ADMINISTRAÇÃO GERAL</v>
      </c>
      <c r="H108" s="15" t="str">
        <f>IFERROR(VLOOKUP($B108,'Tabelas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08" t="s">
        <v>2303</v>
      </c>
      <c r="J108" t="s">
        <v>2311</v>
      </c>
      <c r="K108" t="s">
        <v>2312</v>
      </c>
      <c r="L108" t="s">
        <v>2313</v>
      </c>
      <c r="M108" t="s">
        <v>2286</v>
      </c>
      <c r="N108" t="s">
        <v>656</v>
      </c>
      <c r="O108" t="s">
        <v>657</v>
      </c>
      <c r="P108" t="s">
        <v>658</v>
      </c>
      <c r="Q108" t="s">
        <v>2285</v>
      </c>
      <c r="R108" t="s">
        <v>2286</v>
      </c>
      <c r="S108" t="s">
        <v>598</v>
      </c>
      <c r="T108" t="s">
        <v>179</v>
      </c>
      <c r="U108" t="s">
        <v>2287</v>
      </c>
      <c r="V108" t="s">
        <v>1577</v>
      </c>
      <c r="W108" t="s">
        <v>1578</v>
      </c>
      <c r="X108" t="s">
        <v>3596</v>
      </c>
      <c r="Y108" s="15" t="str">
        <f t="shared" si="1"/>
        <v>3</v>
      </c>
      <c r="Z108" s="15" t="str">
        <f>IF(T108="","",IF(AND(T108&lt;&gt;'Tabelas auxiliares'!$B$128,T108&lt;&gt;'Tabelas auxiliares'!$B$129),"FOLHA DE PESSOAL",IF(Y108='Tabelas auxiliares'!$A$129,"CUSTEIO",IF(Y108='Tabelas auxiliares'!$A$128,"INVESTIMENTO","ERRO - VERIFICAR"))))</f>
        <v>CUSTEIO</v>
      </c>
      <c r="AA108" s="8">
        <v>3600</v>
      </c>
      <c r="AC108" s="8">
        <v>3600</v>
      </c>
    </row>
    <row r="109" spans="1:33" x14ac:dyDescent="0.25">
      <c r="A109" t="s">
        <v>587</v>
      </c>
      <c r="B109" s="31" t="s">
        <v>198</v>
      </c>
      <c r="C109" s="31" t="s">
        <v>584</v>
      </c>
      <c r="D109" t="s">
        <v>10</v>
      </c>
      <c r="E109" t="s">
        <v>100</v>
      </c>
      <c r="F109" s="15" t="str">
        <f>IFERROR(VLOOKUP(D109,'Tabelas auxiliares'!$A$3:$B$65,2,FALSE),"")</f>
        <v>GABINETE REITORIA</v>
      </c>
      <c r="G109" s="15" t="str">
        <f>IFERROR(VLOOKUP($B109,'Tabelas auxiliares'!$A$68:$C$105,2,FALSE),"")</f>
        <v>ADMINISTRAÇÃO GERAL</v>
      </c>
      <c r="H109" s="15" t="str">
        <f>IFERROR(VLOOKUP($B109,'Tabelas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09" t="s">
        <v>2303</v>
      </c>
      <c r="J109" t="s">
        <v>2314</v>
      </c>
      <c r="K109" t="s">
        <v>2315</v>
      </c>
      <c r="L109" t="s">
        <v>2316</v>
      </c>
      <c r="M109" t="s">
        <v>2286</v>
      </c>
      <c r="N109" t="s">
        <v>656</v>
      </c>
      <c r="O109" t="s">
        <v>657</v>
      </c>
      <c r="P109" t="s">
        <v>658</v>
      </c>
      <c r="Q109" t="s">
        <v>2285</v>
      </c>
      <c r="R109" t="s">
        <v>2286</v>
      </c>
      <c r="S109" t="s">
        <v>598</v>
      </c>
      <c r="T109" t="s">
        <v>179</v>
      </c>
      <c r="U109" t="s">
        <v>2287</v>
      </c>
      <c r="V109" t="s">
        <v>1577</v>
      </c>
      <c r="W109" t="s">
        <v>1578</v>
      </c>
      <c r="X109" t="s">
        <v>3597</v>
      </c>
      <c r="Y109" s="15" t="str">
        <f t="shared" si="1"/>
        <v>3</v>
      </c>
      <c r="Z109" s="15" t="str">
        <f>IF(T109="","",IF(AND(T109&lt;&gt;'Tabelas auxiliares'!$B$128,T109&lt;&gt;'Tabelas auxiliares'!$B$129),"FOLHA DE PESSOAL",IF(Y109='Tabelas auxiliares'!$A$129,"CUSTEIO",IF(Y109='Tabelas auxiliares'!$A$128,"INVESTIMENTO","ERRO - VERIFICAR"))))</f>
        <v>CUSTEIO</v>
      </c>
      <c r="AA109" s="8">
        <v>18720</v>
      </c>
      <c r="AB109" s="8">
        <v>16020</v>
      </c>
      <c r="AC109" s="8">
        <v>3540</v>
      </c>
      <c r="AE109" s="8">
        <v>15180</v>
      </c>
      <c r="AG109" s="8">
        <v>16020</v>
      </c>
    </row>
    <row r="110" spans="1:33" x14ac:dyDescent="0.25">
      <c r="A110" t="s">
        <v>587</v>
      </c>
      <c r="B110" s="31" t="s">
        <v>198</v>
      </c>
      <c r="C110" s="31" t="s">
        <v>584</v>
      </c>
      <c r="D110" t="s">
        <v>379</v>
      </c>
      <c r="E110">
        <v>0</v>
      </c>
      <c r="F110" s="15" t="str">
        <f>IFERROR(VLOOKUP(D110,'Tabelas auxiliares'!$A$3:$B$65,2,FALSE),"")</f>
        <v>Projetos Esp. Emendas Parlamentares</v>
      </c>
      <c r="G110" s="15" t="str">
        <f>IFERROR(VLOOKUP($B110,'Tabelas auxiliares'!$A$68:$C$105,2,FALSE),"")</f>
        <v>ADMINISTRAÇÃO GERAL</v>
      </c>
      <c r="H110" s="15" t="str">
        <f>IFERROR(VLOOKUP($B110,'Tabelas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10" t="s">
        <v>2317</v>
      </c>
      <c r="J110" t="s">
        <v>2318</v>
      </c>
      <c r="K110" t="s">
        <v>2319</v>
      </c>
      <c r="L110" t="s">
        <v>2320</v>
      </c>
      <c r="M110" t="s">
        <v>2321</v>
      </c>
      <c r="N110" t="s">
        <v>672</v>
      </c>
      <c r="O110" t="s">
        <v>657</v>
      </c>
      <c r="P110" t="s">
        <v>673</v>
      </c>
      <c r="Q110" t="s">
        <v>2322</v>
      </c>
      <c r="R110" t="s">
        <v>2323</v>
      </c>
      <c r="S110" t="s">
        <v>598</v>
      </c>
      <c r="T110" t="s">
        <v>145</v>
      </c>
      <c r="U110" t="s">
        <v>674</v>
      </c>
      <c r="V110" t="s">
        <v>2324</v>
      </c>
      <c r="W110" t="s">
        <v>2325</v>
      </c>
      <c r="X110" t="s">
        <v>3598</v>
      </c>
      <c r="Y110" s="15" t="str">
        <f t="shared" si="1"/>
        <v>4</v>
      </c>
      <c r="Z110" s="15" t="str">
        <f>IF(T110="","",IF(AND(T110&lt;&gt;'Tabelas auxiliares'!$B$128,T110&lt;&gt;'Tabelas auxiliares'!$B$129),"FOLHA DE PESSOAL",IF(Y110='Tabelas auxiliares'!$A$129,"CUSTEIO",IF(Y110='Tabelas auxiliares'!$A$128,"INVESTIMENTO","ERRO - VERIFICAR"))))</f>
        <v>INVESTIMENTO</v>
      </c>
      <c r="AA110" s="8">
        <v>400000</v>
      </c>
      <c r="AC110" s="8">
        <v>182683.59</v>
      </c>
      <c r="AD110" s="8">
        <v>12304.44</v>
      </c>
      <c r="AE110" s="8">
        <v>205011.97</v>
      </c>
    </row>
    <row r="111" spans="1:33" x14ac:dyDescent="0.25">
      <c r="A111" t="s">
        <v>587</v>
      </c>
      <c r="B111" s="31" t="s">
        <v>198</v>
      </c>
      <c r="C111" s="31" t="s">
        <v>584</v>
      </c>
      <c r="D111" t="s">
        <v>379</v>
      </c>
      <c r="E111">
        <v>0</v>
      </c>
      <c r="F111" s="15" t="str">
        <f>IFERROR(VLOOKUP(D111,'Tabelas auxiliares'!$A$3:$B$65,2,FALSE),"")</f>
        <v>Projetos Esp. Emendas Parlamentares</v>
      </c>
      <c r="G111" s="15" t="str">
        <f>IFERROR(VLOOKUP($B111,'Tabelas auxiliares'!$A$68:$C$105,2,FALSE),"")</f>
        <v>ADMINISTRAÇÃO GERAL</v>
      </c>
      <c r="H111" s="15" t="str">
        <f>IFERROR(VLOOKUP($B111,'Tabelas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11" t="s">
        <v>2133</v>
      </c>
      <c r="J111" t="s">
        <v>2326</v>
      </c>
      <c r="K111" t="s">
        <v>2327</v>
      </c>
      <c r="L111" t="s">
        <v>2328</v>
      </c>
      <c r="M111" t="s">
        <v>2329</v>
      </c>
      <c r="N111" t="s">
        <v>672</v>
      </c>
      <c r="O111" t="s">
        <v>657</v>
      </c>
      <c r="P111" t="s">
        <v>673</v>
      </c>
      <c r="Q111" t="s">
        <v>2322</v>
      </c>
      <c r="R111" t="s">
        <v>2323</v>
      </c>
      <c r="S111" t="s">
        <v>598</v>
      </c>
      <c r="T111" t="s">
        <v>145</v>
      </c>
      <c r="U111" t="s">
        <v>674</v>
      </c>
      <c r="V111" t="s">
        <v>2182</v>
      </c>
      <c r="W111" t="s">
        <v>2183</v>
      </c>
      <c r="X111" t="s">
        <v>3599</v>
      </c>
      <c r="Y111" s="15" t="str">
        <f t="shared" si="1"/>
        <v>4</v>
      </c>
      <c r="Z111" s="15" t="str">
        <f>IF(T111="","",IF(AND(T111&lt;&gt;'Tabelas auxiliares'!$B$128,T111&lt;&gt;'Tabelas auxiliares'!$B$129),"FOLHA DE PESSOAL",IF(Y111='Tabelas auxiliares'!$A$129,"CUSTEIO",IF(Y111='Tabelas auxiliares'!$A$128,"INVESTIMENTO","ERRO - VERIFICAR"))))</f>
        <v>INVESTIMENTO</v>
      </c>
      <c r="AA111" s="8">
        <v>21528.87</v>
      </c>
      <c r="AC111" s="8">
        <v>21528.87</v>
      </c>
    </row>
    <row r="112" spans="1:33" x14ac:dyDescent="0.25">
      <c r="A112" t="s">
        <v>587</v>
      </c>
      <c r="B112" s="31" t="s">
        <v>198</v>
      </c>
      <c r="C112" s="31" t="s">
        <v>584</v>
      </c>
      <c r="D112" t="s">
        <v>379</v>
      </c>
      <c r="E112">
        <v>0</v>
      </c>
      <c r="F112" s="15" t="str">
        <f>IFERROR(VLOOKUP(D112,'Tabelas auxiliares'!$A$3:$B$65,2,FALSE),"")</f>
        <v>Projetos Esp. Emendas Parlamentares</v>
      </c>
      <c r="G112" s="15" t="str">
        <f>IFERROR(VLOOKUP($B112,'Tabelas auxiliares'!$A$68:$C$105,2,FALSE),"")</f>
        <v>ADMINISTRAÇÃO GERAL</v>
      </c>
      <c r="H112" s="15" t="str">
        <f>IFERROR(VLOOKUP($B112,'Tabelas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12" t="s">
        <v>2133</v>
      </c>
      <c r="J112" t="s">
        <v>2330</v>
      </c>
      <c r="K112" t="s">
        <v>2331</v>
      </c>
      <c r="L112" t="s">
        <v>2332</v>
      </c>
      <c r="M112" t="s">
        <v>2333</v>
      </c>
      <c r="N112" t="s">
        <v>672</v>
      </c>
      <c r="O112" t="s">
        <v>657</v>
      </c>
      <c r="P112" t="s">
        <v>673</v>
      </c>
      <c r="Q112" t="s">
        <v>2322</v>
      </c>
      <c r="R112" t="s">
        <v>2323</v>
      </c>
      <c r="S112" t="s">
        <v>598</v>
      </c>
      <c r="T112" t="s">
        <v>145</v>
      </c>
      <c r="U112" t="s">
        <v>674</v>
      </c>
      <c r="V112" t="s">
        <v>2182</v>
      </c>
      <c r="W112" t="s">
        <v>2183</v>
      </c>
      <c r="X112" t="s">
        <v>3600</v>
      </c>
      <c r="Y112" s="15" t="str">
        <f t="shared" si="1"/>
        <v>4</v>
      </c>
      <c r="Z112" s="15" t="str">
        <f>IF(T112="","",IF(AND(T112&lt;&gt;'Tabelas auxiliares'!$B$128,T112&lt;&gt;'Tabelas auxiliares'!$B$129),"FOLHA DE PESSOAL",IF(Y112='Tabelas auxiliares'!$A$129,"CUSTEIO",IF(Y112='Tabelas auxiliares'!$A$128,"INVESTIMENTO","ERRO - VERIFICAR"))))</f>
        <v>INVESTIMENTO</v>
      </c>
      <c r="AA112" s="8">
        <v>51290.46</v>
      </c>
      <c r="AC112" s="8">
        <v>51290.46</v>
      </c>
    </row>
    <row r="113" spans="1:33" x14ac:dyDescent="0.25">
      <c r="A113" t="s">
        <v>587</v>
      </c>
      <c r="B113" s="31" t="s">
        <v>198</v>
      </c>
      <c r="C113" s="31" t="s">
        <v>584</v>
      </c>
      <c r="D113" t="s">
        <v>379</v>
      </c>
      <c r="E113">
        <v>0</v>
      </c>
      <c r="F113" s="15" t="str">
        <f>IFERROR(VLOOKUP(D113,'Tabelas auxiliares'!$A$3:$B$65,2,FALSE),"")</f>
        <v>Projetos Esp. Emendas Parlamentares</v>
      </c>
      <c r="G113" s="15" t="str">
        <f>IFERROR(VLOOKUP($B113,'Tabelas auxiliares'!$A$68:$C$105,2,FALSE),"")</f>
        <v>ADMINISTRAÇÃO GERAL</v>
      </c>
      <c r="H113" s="15" t="str">
        <f>IFERROR(VLOOKUP($B113,'Tabelas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13" t="s">
        <v>2133</v>
      </c>
      <c r="J113" t="s">
        <v>2334</v>
      </c>
      <c r="K113" t="s">
        <v>2335</v>
      </c>
      <c r="L113" t="s">
        <v>2336</v>
      </c>
      <c r="M113" t="s">
        <v>2337</v>
      </c>
      <c r="N113" t="s">
        <v>672</v>
      </c>
      <c r="O113" t="s">
        <v>657</v>
      </c>
      <c r="P113" t="s">
        <v>673</v>
      </c>
      <c r="Q113" t="s">
        <v>2322</v>
      </c>
      <c r="R113" t="s">
        <v>2323</v>
      </c>
      <c r="S113" t="s">
        <v>598</v>
      </c>
      <c r="T113" t="s">
        <v>145</v>
      </c>
      <c r="U113" t="s">
        <v>674</v>
      </c>
      <c r="V113" t="s">
        <v>2182</v>
      </c>
      <c r="W113" t="s">
        <v>2183</v>
      </c>
      <c r="X113" t="s">
        <v>3601</v>
      </c>
      <c r="Y113" s="15" t="str">
        <f t="shared" si="1"/>
        <v>4</v>
      </c>
      <c r="Z113" s="15" t="str">
        <f>IF(T113="","",IF(AND(T113&lt;&gt;'Tabelas auxiliares'!$B$128,T113&lt;&gt;'Tabelas auxiliares'!$B$129),"FOLHA DE PESSOAL",IF(Y113='Tabelas auxiliares'!$A$129,"CUSTEIO",IF(Y113='Tabelas auxiliares'!$A$128,"INVESTIMENTO","ERRO - VERIFICAR"))))</f>
        <v>INVESTIMENTO</v>
      </c>
      <c r="AA113" s="8">
        <v>73548</v>
      </c>
      <c r="AE113" s="8">
        <v>73548</v>
      </c>
    </row>
    <row r="114" spans="1:33" x14ac:dyDescent="0.25">
      <c r="A114" t="s">
        <v>587</v>
      </c>
      <c r="B114" s="31" t="s">
        <v>198</v>
      </c>
      <c r="C114" s="31" t="s">
        <v>584</v>
      </c>
      <c r="D114" t="s">
        <v>379</v>
      </c>
      <c r="E114">
        <v>0</v>
      </c>
      <c r="F114" s="15" t="str">
        <f>IFERROR(VLOOKUP(D114,'Tabelas auxiliares'!$A$3:$B$65,2,FALSE),"")</f>
        <v>Projetos Esp. Emendas Parlamentares</v>
      </c>
      <c r="G114" s="15" t="str">
        <f>IFERROR(VLOOKUP($B114,'Tabelas auxiliares'!$A$68:$C$105,2,FALSE),"")</f>
        <v>ADMINISTRAÇÃO GERAL</v>
      </c>
      <c r="H114" s="15" t="str">
        <f>IFERROR(VLOOKUP($B114,'Tabelas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14" t="s">
        <v>2133</v>
      </c>
      <c r="J114" t="s">
        <v>2338</v>
      </c>
      <c r="K114" t="s">
        <v>2339</v>
      </c>
      <c r="L114" t="s">
        <v>2340</v>
      </c>
      <c r="M114" t="s">
        <v>2341</v>
      </c>
      <c r="N114" t="s">
        <v>672</v>
      </c>
      <c r="O114" t="s">
        <v>657</v>
      </c>
      <c r="P114" t="s">
        <v>673</v>
      </c>
      <c r="Q114" t="s">
        <v>2322</v>
      </c>
      <c r="R114" t="s">
        <v>2323</v>
      </c>
      <c r="S114" t="s">
        <v>598</v>
      </c>
      <c r="T114" t="s">
        <v>145</v>
      </c>
      <c r="U114" t="s">
        <v>674</v>
      </c>
      <c r="V114" t="s">
        <v>2182</v>
      </c>
      <c r="W114" t="s">
        <v>2183</v>
      </c>
      <c r="X114" t="s">
        <v>3602</v>
      </c>
      <c r="Y114" s="15" t="str">
        <f t="shared" si="1"/>
        <v>4</v>
      </c>
      <c r="Z114" s="15" t="str">
        <f>IF(T114="","",IF(AND(T114&lt;&gt;'Tabelas auxiliares'!$B$128,T114&lt;&gt;'Tabelas auxiliares'!$B$129),"FOLHA DE PESSOAL",IF(Y114='Tabelas auxiliares'!$A$129,"CUSTEIO",IF(Y114='Tabelas auxiliares'!$A$128,"INVESTIMENTO","ERRO - VERIFICAR"))))</f>
        <v>INVESTIMENTO</v>
      </c>
      <c r="AA114" s="8">
        <v>8398</v>
      </c>
      <c r="AE114" s="8">
        <v>8398</v>
      </c>
    </row>
    <row r="115" spans="1:33" x14ac:dyDescent="0.25">
      <c r="A115" t="s">
        <v>587</v>
      </c>
      <c r="B115" s="31" t="s">
        <v>198</v>
      </c>
      <c r="C115" s="31" t="s">
        <v>584</v>
      </c>
      <c r="D115" t="s">
        <v>379</v>
      </c>
      <c r="E115">
        <v>0</v>
      </c>
      <c r="F115" s="15" t="str">
        <f>IFERROR(VLOOKUP(D115,'Tabelas auxiliares'!$A$3:$B$65,2,FALSE),"")</f>
        <v>Projetos Esp. Emendas Parlamentares</v>
      </c>
      <c r="G115" s="15" t="str">
        <f>IFERROR(VLOOKUP($B115,'Tabelas auxiliares'!$A$68:$C$105,2,FALSE),"")</f>
        <v>ADMINISTRAÇÃO GERAL</v>
      </c>
      <c r="H115" s="15" t="str">
        <f>IFERROR(VLOOKUP($B115,'Tabelas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15" t="s">
        <v>2133</v>
      </c>
      <c r="J115" t="s">
        <v>2342</v>
      </c>
      <c r="K115" t="s">
        <v>2343</v>
      </c>
      <c r="L115" t="s">
        <v>2344</v>
      </c>
      <c r="M115" t="s">
        <v>2162</v>
      </c>
      <c r="N115" t="s">
        <v>672</v>
      </c>
      <c r="O115" t="s">
        <v>657</v>
      </c>
      <c r="P115" t="s">
        <v>673</v>
      </c>
      <c r="Q115" t="s">
        <v>2322</v>
      </c>
      <c r="R115" t="s">
        <v>2323</v>
      </c>
      <c r="S115" t="s">
        <v>598</v>
      </c>
      <c r="T115" t="s">
        <v>145</v>
      </c>
      <c r="U115" t="s">
        <v>674</v>
      </c>
      <c r="V115" t="s">
        <v>2182</v>
      </c>
      <c r="W115" t="s">
        <v>2183</v>
      </c>
      <c r="X115" t="s">
        <v>3603</v>
      </c>
      <c r="Y115" s="15" t="str">
        <f t="shared" si="1"/>
        <v>4</v>
      </c>
      <c r="Z115" s="15" t="str">
        <f>IF(T115="","",IF(AND(T115&lt;&gt;'Tabelas auxiliares'!$B$128,T115&lt;&gt;'Tabelas auxiliares'!$B$129),"FOLHA DE PESSOAL",IF(Y115='Tabelas auxiliares'!$A$129,"CUSTEIO",IF(Y115='Tabelas auxiliares'!$A$128,"INVESTIMENTO","ERRO - VERIFICAR"))))</f>
        <v>INVESTIMENTO</v>
      </c>
      <c r="AA115" s="8">
        <v>20600</v>
      </c>
      <c r="AC115" s="8">
        <v>20600</v>
      </c>
    </row>
    <row r="116" spans="1:33" x14ac:dyDescent="0.25">
      <c r="A116" t="s">
        <v>587</v>
      </c>
      <c r="B116" s="31" t="s">
        <v>198</v>
      </c>
      <c r="C116" s="31" t="s">
        <v>584</v>
      </c>
      <c r="D116" t="s">
        <v>379</v>
      </c>
      <c r="E116">
        <v>0</v>
      </c>
      <c r="F116" s="15" t="str">
        <f>IFERROR(VLOOKUP(D116,'Tabelas auxiliares'!$A$3:$B$65,2,FALSE),"")</f>
        <v>Projetos Esp. Emendas Parlamentares</v>
      </c>
      <c r="G116" s="15" t="str">
        <f>IFERROR(VLOOKUP($B116,'Tabelas auxiliares'!$A$68:$C$105,2,FALSE),"")</f>
        <v>ADMINISTRAÇÃO GERAL</v>
      </c>
      <c r="H116" s="15" t="str">
        <f>IFERROR(VLOOKUP($B116,'Tabelas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16" t="s">
        <v>2345</v>
      </c>
      <c r="J116" t="s">
        <v>2346</v>
      </c>
      <c r="K116" t="s">
        <v>2347</v>
      </c>
      <c r="L116" t="s">
        <v>2348</v>
      </c>
      <c r="M116" t="s">
        <v>2349</v>
      </c>
      <c r="N116" t="s">
        <v>672</v>
      </c>
      <c r="O116" t="s">
        <v>657</v>
      </c>
      <c r="P116" t="s">
        <v>673</v>
      </c>
      <c r="Q116" t="s">
        <v>2350</v>
      </c>
      <c r="R116" t="s">
        <v>2351</v>
      </c>
      <c r="S116" t="s">
        <v>598</v>
      </c>
      <c r="T116" t="s">
        <v>145</v>
      </c>
      <c r="U116" t="s">
        <v>674</v>
      </c>
      <c r="V116" t="s">
        <v>1949</v>
      </c>
      <c r="W116" t="s">
        <v>1950</v>
      </c>
      <c r="X116" t="s">
        <v>3604</v>
      </c>
      <c r="Y116" s="15" t="str">
        <f t="shared" si="1"/>
        <v>4</v>
      </c>
      <c r="Z116" s="15" t="str">
        <f>IF(T116="","",IF(AND(T116&lt;&gt;'Tabelas auxiliares'!$B$128,T116&lt;&gt;'Tabelas auxiliares'!$B$129),"FOLHA DE PESSOAL",IF(Y116='Tabelas auxiliares'!$A$129,"CUSTEIO",IF(Y116='Tabelas auxiliares'!$A$128,"INVESTIMENTO","ERRO - VERIFICAR"))))</f>
        <v>INVESTIMENTO</v>
      </c>
      <c r="AB116" s="8">
        <v>1494755</v>
      </c>
      <c r="AF116" s="8">
        <v>87443.17</v>
      </c>
      <c r="AG116" s="8">
        <v>1407311.83</v>
      </c>
    </row>
    <row r="117" spans="1:33" x14ac:dyDescent="0.25">
      <c r="A117" t="s">
        <v>587</v>
      </c>
      <c r="B117" s="31" t="s">
        <v>198</v>
      </c>
      <c r="C117" s="31" t="s">
        <v>584</v>
      </c>
      <c r="D117" t="s">
        <v>379</v>
      </c>
      <c r="E117">
        <v>0</v>
      </c>
      <c r="F117" s="15" t="str">
        <f>IFERROR(VLOOKUP(D117,'Tabelas auxiliares'!$A$3:$B$65,2,FALSE),"")</f>
        <v>Projetos Esp. Emendas Parlamentares</v>
      </c>
      <c r="G117" s="15" t="str">
        <f>IFERROR(VLOOKUP($B117,'Tabelas auxiliares'!$A$68:$C$105,2,FALSE),"")</f>
        <v>ADMINISTRAÇÃO GERAL</v>
      </c>
      <c r="H117" s="15" t="str">
        <f>IFERROR(VLOOKUP($B117,'Tabelas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17" t="s">
        <v>2352</v>
      </c>
      <c r="J117" t="s">
        <v>2353</v>
      </c>
      <c r="K117" t="s">
        <v>2354</v>
      </c>
      <c r="L117" t="s">
        <v>2355</v>
      </c>
      <c r="M117" t="s">
        <v>2356</v>
      </c>
      <c r="N117" t="s">
        <v>672</v>
      </c>
      <c r="O117" t="s">
        <v>657</v>
      </c>
      <c r="P117" t="s">
        <v>673</v>
      </c>
      <c r="Q117" t="s">
        <v>2285</v>
      </c>
      <c r="R117" t="s">
        <v>2286</v>
      </c>
      <c r="S117" t="s">
        <v>598</v>
      </c>
      <c r="T117" t="s">
        <v>145</v>
      </c>
      <c r="U117" t="s">
        <v>674</v>
      </c>
      <c r="V117" t="s">
        <v>2324</v>
      </c>
      <c r="W117" t="s">
        <v>2325</v>
      </c>
      <c r="X117" t="s">
        <v>3605</v>
      </c>
      <c r="Y117" s="15" t="str">
        <f t="shared" si="1"/>
        <v>4</v>
      </c>
      <c r="Z117" s="15" t="str">
        <f>IF(T117="","",IF(AND(T117&lt;&gt;'Tabelas auxiliares'!$B$128,T117&lt;&gt;'Tabelas auxiliares'!$B$129),"FOLHA DE PESSOAL",IF(Y117='Tabelas auxiliares'!$A$129,"CUSTEIO",IF(Y117='Tabelas auxiliares'!$A$128,"INVESTIMENTO","ERRO - VERIFICAR"))))</f>
        <v>INVESTIMENTO</v>
      </c>
      <c r="AA117" s="8">
        <v>206495.9</v>
      </c>
      <c r="AC117" s="8">
        <v>206495.9</v>
      </c>
    </row>
    <row r="118" spans="1:33" x14ac:dyDescent="0.25">
      <c r="A118" t="s">
        <v>587</v>
      </c>
      <c r="B118" s="31" t="s">
        <v>198</v>
      </c>
      <c r="C118" s="31" t="s">
        <v>584</v>
      </c>
      <c r="D118" t="s">
        <v>379</v>
      </c>
      <c r="E118">
        <v>0</v>
      </c>
      <c r="F118" s="15" t="str">
        <f>IFERROR(VLOOKUP(D118,'Tabelas auxiliares'!$A$3:$B$65,2,FALSE),"")</f>
        <v>Projetos Esp. Emendas Parlamentares</v>
      </c>
      <c r="G118" s="15" t="str">
        <f>IFERROR(VLOOKUP($B118,'Tabelas auxiliares'!$A$68:$C$105,2,FALSE),"")</f>
        <v>ADMINISTRAÇÃO GERAL</v>
      </c>
      <c r="H118" s="15" t="str">
        <f>IFERROR(VLOOKUP($B118,'Tabelas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18" t="s">
        <v>2029</v>
      </c>
      <c r="J118" t="s">
        <v>2357</v>
      </c>
      <c r="K118" t="s">
        <v>2358</v>
      </c>
      <c r="L118" t="s">
        <v>2359</v>
      </c>
      <c r="M118" t="s">
        <v>2360</v>
      </c>
      <c r="N118" t="s">
        <v>672</v>
      </c>
      <c r="O118" t="s">
        <v>657</v>
      </c>
      <c r="P118" t="s">
        <v>673</v>
      </c>
      <c r="Q118" t="s">
        <v>2285</v>
      </c>
      <c r="R118" t="s">
        <v>2286</v>
      </c>
      <c r="S118" t="s">
        <v>598</v>
      </c>
      <c r="T118" t="s">
        <v>145</v>
      </c>
      <c r="U118" t="s">
        <v>674</v>
      </c>
      <c r="V118" t="s">
        <v>2361</v>
      </c>
      <c r="W118" t="s">
        <v>2362</v>
      </c>
      <c r="X118" t="s">
        <v>3606</v>
      </c>
      <c r="Y118" s="15" t="str">
        <f t="shared" si="1"/>
        <v>4</v>
      </c>
      <c r="Z118" s="15" t="str">
        <f>IF(T118="","",IF(AND(T118&lt;&gt;'Tabelas auxiliares'!$B$128,T118&lt;&gt;'Tabelas auxiliares'!$B$129),"FOLHA DE PESSOAL",IF(Y118='Tabelas auxiliares'!$A$129,"CUSTEIO",IF(Y118='Tabelas auxiliares'!$A$128,"INVESTIMENTO","ERRO - VERIFICAR"))))</f>
        <v>INVESTIMENTO</v>
      </c>
      <c r="AA118" s="8">
        <v>66162.78</v>
      </c>
      <c r="AC118" s="8">
        <v>66162.78</v>
      </c>
    </row>
    <row r="119" spans="1:33" x14ac:dyDescent="0.25">
      <c r="A119" t="s">
        <v>587</v>
      </c>
      <c r="B119" s="31" t="s">
        <v>198</v>
      </c>
      <c r="C119" s="31" t="s">
        <v>584</v>
      </c>
      <c r="D119" t="s">
        <v>379</v>
      </c>
      <c r="E119">
        <v>0</v>
      </c>
      <c r="F119" s="15" t="str">
        <f>IFERROR(VLOOKUP(D119,'Tabelas auxiliares'!$A$3:$B$65,2,FALSE),"")</f>
        <v>Projetos Esp. Emendas Parlamentares</v>
      </c>
      <c r="G119" s="15" t="str">
        <f>IFERROR(VLOOKUP($B119,'Tabelas auxiliares'!$A$68:$C$105,2,FALSE),"")</f>
        <v>ADMINISTRAÇÃO GERAL</v>
      </c>
      <c r="H119" s="15" t="str">
        <f>IFERROR(VLOOKUP($B119,'Tabelas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19" t="s">
        <v>2113</v>
      </c>
      <c r="J119" t="s">
        <v>2363</v>
      </c>
      <c r="K119" t="s">
        <v>2364</v>
      </c>
      <c r="L119" t="s">
        <v>2365</v>
      </c>
      <c r="M119" t="s">
        <v>2366</v>
      </c>
      <c r="N119" t="s">
        <v>672</v>
      </c>
      <c r="O119" t="s">
        <v>657</v>
      </c>
      <c r="P119" t="s">
        <v>673</v>
      </c>
      <c r="Q119" t="s">
        <v>2285</v>
      </c>
      <c r="R119" t="s">
        <v>2286</v>
      </c>
      <c r="S119" t="s">
        <v>598</v>
      </c>
      <c r="T119" t="s">
        <v>145</v>
      </c>
      <c r="U119" t="s">
        <v>674</v>
      </c>
      <c r="V119" t="s">
        <v>1907</v>
      </c>
      <c r="W119" t="s">
        <v>1908</v>
      </c>
      <c r="X119" t="s">
        <v>3607</v>
      </c>
      <c r="Y119" s="15" t="str">
        <f t="shared" si="1"/>
        <v>4</v>
      </c>
      <c r="Z119" s="15" t="str">
        <f>IF(T119="","",IF(AND(T119&lt;&gt;'Tabelas auxiliares'!$B$128,T119&lt;&gt;'Tabelas auxiliares'!$B$129),"FOLHA DE PESSOAL",IF(Y119='Tabelas auxiliares'!$A$129,"CUSTEIO",IF(Y119='Tabelas auxiliares'!$A$128,"INVESTIMENTO","ERRO - VERIFICAR"))))</f>
        <v>INVESTIMENTO</v>
      </c>
      <c r="AA119" s="8">
        <v>952368.57</v>
      </c>
      <c r="AC119" s="8">
        <v>952368.57</v>
      </c>
    </row>
    <row r="120" spans="1:33" x14ac:dyDescent="0.25">
      <c r="A120" t="s">
        <v>587</v>
      </c>
      <c r="B120" s="31" t="s">
        <v>198</v>
      </c>
      <c r="C120" s="31" t="s">
        <v>584</v>
      </c>
      <c r="D120" t="s">
        <v>379</v>
      </c>
      <c r="E120">
        <v>0</v>
      </c>
      <c r="F120" s="15" t="str">
        <f>IFERROR(VLOOKUP(D120,'Tabelas auxiliares'!$A$3:$B$65,2,FALSE),"")</f>
        <v>Projetos Esp. Emendas Parlamentares</v>
      </c>
      <c r="G120" s="15" t="str">
        <f>IFERROR(VLOOKUP($B120,'Tabelas auxiliares'!$A$68:$C$105,2,FALSE),"")</f>
        <v>ADMINISTRAÇÃO GERAL</v>
      </c>
      <c r="H120" s="15" t="str">
        <f>IFERROR(VLOOKUP($B120,'Tabelas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20" t="s">
        <v>2367</v>
      </c>
      <c r="J120" t="s">
        <v>2368</v>
      </c>
      <c r="K120" t="s">
        <v>2369</v>
      </c>
      <c r="L120" t="s">
        <v>2370</v>
      </c>
      <c r="M120" t="s">
        <v>2371</v>
      </c>
      <c r="N120" t="s">
        <v>672</v>
      </c>
      <c r="O120" t="s">
        <v>657</v>
      </c>
      <c r="P120" t="s">
        <v>673</v>
      </c>
      <c r="Q120" t="s">
        <v>2285</v>
      </c>
      <c r="R120" t="s">
        <v>2286</v>
      </c>
      <c r="S120" t="s">
        <v>598</v>
      </c>
      <c r="T120" t="s">
        <v>145</v>
      </c>
      <c r="U120" t="s">
        <v>674</v>
      </c>
      <c r="V120" t="s">
        <v>1907</v>
      </c>
      <c r="W120" t="s">
        <v>1908</v>
      </c>
      <c r="X120" t="s">
        <v>3608</v>
      </c>
      <c r="Y120" s="15" t="str">
        <f t="shared" si="1"/>
        <v>4</v>
      </c>
      <c r="Z120" s="15" t="str">
        <f>IF(T120="","",IF(AND(T120&lt;&gt;'Tabelas auxiliares'!$B$128,T120&lt;&gt;'Tabelas auxiliares'!$B$129),"FOLHA DE PESSOAL",IF(Y120='Tabelas auxiliares'!$A$129,"CUSTEIO",IF(Y120='Tabelas auxiliares'!$A$128,"INVESTIMENTO","ERRO - VERIFICAR"))))</f>
        <v>INVESTIMENTO</v>
      </c>
      <c r="AA120" s="8">
        <v>671901.12</v>
      </c>
      <c r="AC120" s="8">
        <v>621900.81000000006</v>
      </c>
      <c r="AE120" s="8">
        <v>50000.31</v>
      </c>
    </row>
    <row r="121" spans="1:33" x14ac:dyDescent="0.25">
      <c r="A121" t="s">
        <v>587</v>
      </c>
      <c r="B121" s="31" t="s">
        <v>198</v>
      </c>
      <c r="C121" s="31" t="s">
        <v>584</v>
      </c>
      <c r="D121" t="s">
        <v>379</v>
      </c>
      <c r="E121">
        <v>0</v>
      </c>
      <c r="F121" s="15" t="str">
        <f>IFERROR(VLOOKUP(D121,'Tabelas auxiliares'!$A$3:$B$65,2,FALSE),"")</f>
        <v>Projetos Esp. Emendas Parlamentares</v>
      </c>
      <c r="G121" s="15" t="str">
        <f>IFERROR(VLOOKUP($B121,'Tabelas auxiliares'!$A$68:$C$105,2,FALSE),"")</f>
        <v>ADMINISTRAÇÃO GERAL</v>
      </c>
      <c r="H121" s="15" t="str">
        <f>IFERROR(VLOOKUP($B121,'Tabelas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21" t="s">
        <v>2032</v>
      </c>
      <c r="J121" t="s">
        <v>2372</v>
      </c>
      <c r="K121" t="s">
        <v>2373</v>
      </c>
      <c r="L121" t="s">
        <v>2374</v>
      </c>
      <c r="M121" t="s">
        <v>2375</v>
      </c>
      <c r="N121" t="s">
        <v>672</v>
      </c>
      <c r="O121" t="s">
        <v>657</v>
      </c>
      <c r="P121" t="s">
        <v>673</v>
      </c>
      <c r="Q121" t="s">
        <v>2285</v>
      </c>
      <c r="R121" t="s">
        <v>2286</v>
      </c>
      <c r="S121" t="s">
        <v>598</v>
      </c>
      <c r="T121" t="s">
        <v>145</v>
      </c>
      <c r="U121" t="s">
        <v>674</v>
      </c>
      <c r="V121" t="s">
        <v>2376</v>
      </c>
      <c r="W121" t="s">
        <v>1620</v>
      </c>
      <c r="X121" t="s">
        <v>3609</v>
      </c>
      <c r="Y121" s="15" t="str">
        <f t="shared" si="1"/>
        <v>4</v>
      </c>
      <c r="Z121" s="15" t="str">
        <f>IF(T121="","",IF(AND(T121&lt;&gt;'Tabelas auxiliares'!$B$128,T121&lt;&gt;'Tabelas auxiliares'!$B$129),"FOLHA DE PESSOAL",IF(Y121='Tabelas auxiliares'!$A$129,"CUSTEIO",IF(Y121='Tabelas auxiliares'!$A$128,"INVESTIMENTO","ERRO - VERIFICAR"))))</f>
        <v>INVESTIMENTO</v>
      </c>
      <c r="AA121" s="8">
        <v>286177.06</v>
      </c>
      <c r="AC121" s="8">
        <v>286177.06</v>
      </c>
    </row>
    <row r="122" spans="1:33" x14ac:dyDescent="0.25">
      <c r="A122" t="s">
        <v>587</v>
      </c>
      <c r="B122" s="31" t="s">
        <v>198</v>
      </c>
      <c r="C122" s="31" t="s">
        <v>584</v>
      </c>
      <c r="D122" t="s">
        <v>379</v>
      </c>
      <c r="E122">
        <v>0</v>
      </c>
      <c r="F122" s="15" t="str">
        <f>IFERROR(VLOOKUP(D122,'Tabelas auxiliares'!$A$3:$B$65,2,FALSE),"")</f>
        <v>Projetos Esp. Emendas Parlamentares</v>
      </c>
      <c r="G122" s="15" t="str">
        <f>IFERROR(VLOOKUP($B122,'Tabelas auxiliares'!$A$68:$C$105,2,FALSE),"")</f>
        <v>ADMINISTRAÇÃO GERAL</v>
      </c>
      <c r="H122" s="15" t="str">
        <f>IFERROR(VLOOKUP($B122,'Tabelas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22" t="s">
        <v>2032</v>
      </c>
      <c r="J122" t="s">
        <v>2377</v>
      </c>
      <c r="K122" t="s">
        <v>2378</v>
      </c>
      <c r="L122" t="s">
        <v>2379</v>
      </c>
      <c r="M122" t="s">
        <v>2380</v>
      </c>
      <c r="N122" t="s">
        <v>672</v>
      </c>
      <c r="O122" t="s">
        <v>657</v>
      </c>
      <c r="P122" t="s">
        <v>673</v>
      </c>
      <c r="Q122" t="s">
        <v>2285</v>
      </c>
      <c r="R122" t="s">
        <v>2286</v>
      </c>
      <c r="S122" t="s">
        <v>598</v>
      </c>
      <c r="T122" t="s">
        <v>145</v>
      </c>
      <c r="U122" t="s">
        <v>674</v>
      </c>
      <c r="V122" t="s">
        <v>1907</v>
      </c>
      <c r="W122" t="s">
        <v>1908</v>
      </c>
      <c r="X122" t="s">
        <v>3610</v>
      </c>
      <c r="Y122" s="15" t="str">
        <f t="shared" si="1"/>
        <v>4</v>
      </c>
      <c r="Z122" s="15" t="str">
        <f>IF(T122="","",IF(AND(T122&lt;&gt;'Tabelas auxiliares'!$B$128,T122&lt;&gt;'Tabelas auxiliares'!$B$129),"FOLHA DE PESSOAL",IF(Y122='Tabelas auxiliares'!$A$129,"CUSTEIO",IF(Y122='Tabelas auxiliares'!$A$128,"INVESTIMENTO","ERRO - VERIFICAR"))))</f>
        <v>INVESTIMENTO</v>
      </c>
      <c r="AA122" s="8">
        <v>248000</v>
      </c>
      <c r="AC122" s="8">
        <v>248000</v>
      </c>
    </row>
    <row r="123" spans="1:33" x14ac:dyDescent="0.25">
      <c r="A123" t="s">
        <v>587</v>
      </c>
      <c r="B123" s="31" t="s">
        <v>198</v>
      </c>
      <c r="C123" s="31" t="s">
        <v>584</v>
      </c>
      <c r="D123" t="s">
        <v>379</v>
      </c>
      <c r="E123">
        <v>0</v>
      </c>
      <c r="F123" s="15" t="str">
        <f>IFERROR(VLOOKUP(D123,'Tabelas auxiliares'!$A$3:$B$65,2,FALSE),"")</f>
        <v>Projetos Esp. Emendas Parlamentares</v>
      </c>
      <c r="G123" s="15" t="str">
        <f>IFERROR(VLOOKUP($B123,'Tabelas auxiliares'!$A$68:$C$105,2,FALSE),"")</f>
        <v>ADMINISTRAÇÃO GERAL</v>
      </c>
      <c r="H123" s="15" t="str">
        <f>IFERROR(VLOOKUP($B123,'Tabelas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23" t="s">
        <v>2381</v>
      </c>
      <c r="J123" t="s">
        <v>2382</v>
      </c>
      <c r="K123" t="s">
        <v>2383</v>
      </c>
      <c r="L123" t="s">
        <v>2384</v>
      </c>
      <c r="M123" t="s">
        <v>2385</v>
      </c>
      <c r="N123" t="s">
        <v>672</v>
      </c>
      <c r="O123" t="s">
        <v>657</v>
      </c>
      <c r="P123" t="s">
        <v>673</v>
      </c>
      <c r="Q123" t="s">
        <v>2350</v>
      </c>
      <c r="R123" t="s">
        <v>2351</v>
      </c>
      <c r="S123" t="s">
        <v>598</v>
      </c>
      <c r="T123" t="s">
        <v>145</v>
      </c>
      <c r="U123" t="s">
        <v>674</v>
      </c>
      <c r="V123" t="s">
        <v>2386</v>
      </c>
      <c r="W123" t="s">
        <v>2387</v>
      </c>
      <c r="X123" t="s">
        <v>3611</v>
      </c>
      <c r="Y123" s="15" t="str">
        <f t="shared" si="1"/>
        <v>4</v>
      </c>
      <c r="Z123" s="15" t="str">
        <f>IF(T123="","",IF(AND(T123&lt;&gt;'Tabelas auxiliares'!$B$128,T123&lt;&gt;'Tabelas auxiliares'!$B$129),"FOLHA DE PESSOAL",IF(Y123='Tabelas auxiliares'!$A$129,"CUSTEIO",IF(Y123='Tabelas auxiliares'!$A$128,"INVESTIMENTO","ERRO - VERIFICAR"))))</f>
        <v>INVESTIMENTO</v>
      </c>
      <c r="AA123" s="8">
        <v>340000</v>
      </c>
      <c r="AC123" s="8">
        <v>340000</v>
      </c>
    </row>
    <row r="124" spans="1:33" x14ac:dyDescent="0.25">
      <c r="A124" t="s">
        <v>587</v>
      </c>
      <c r="B124" s="31" t="s">
        <v>198</v>
      </c>
      <c r="C124" s="31" t="s">
        <v>584</v>
      </c>
      <c r="D124" t="s">
        <v>379</v>
      </c>
      <c r="E124">
        <v>0</v>
      </c>
      <c r="F124" s="15" t="str">
        <f>IFERROR(VLOOKUP(D124,'Tabelas auxiliares'!$A$3:$B$65,2,FALSE),"")</f>
        <v>Projetos Esp. Emendas Parlamentares</v>
      </c>
      <c r="G124" s="15" t="str">
        <f>IFERROR(VLOOKUP($B124,'Tabelas auxiliares'!$A$68:$C$105,2,FALSE),"")</f>
        <v>ADMINISTRAÇÃO GERAL</v>
      </c>
      <c r="H124" s="15" t="str">
        <f>IFERROR(VLOOKUP($B124,'Tabelas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24" t="s">
        <v>2138</v>
      </c>
      <c r="J124" t="s">
        <v>2388</v>
      </c>
      <c r="K124" t="s">
        <v>2389</v>
      </c>
      <c r="L124" t="s">
        <v>2390</v>
      </c>
      <c r="M124" t="s">
        <v>2391</v>
      </c>
      <c r="N124" t="s">
        <v>672</v>
      </c>
      <c r="O124" t="s">
        <v>657</v>
      </c>
      <c r="P124" t="s">
        <v>673</v>
      </c>
      <c r="Q124" t="s">
        <v>2285</v>
      </c>
      <c r="R124" t="s">
        <v>2286</v>
      </c>
      <c r="S124" t="s">
        <v>598</v>
      </c>
      <c r="T124" t="s">
        <v>145</v>
      </c>
      <c r="U124" t="s">
        <v>674</v>
      </c>
      <c r="V124" t="s">
        <v>2361</v>
      </c>
      <c r="W124" t="s">
        <v>2362</v>
      </c>
      <c r="X124" t="s">
        <v>3612</v>
      </c>
      <c r="Y124" s="15" t="str">
        <f t="shared" si="1"/>
        <v>4</v>
      </c>
      <c r="Z124" s="15" t="str">
        <f>IF(T124="","",IF(AND(T124&lt;&gt;'Tabelas auxiliares'!$B$128,T124&lt;&gt;'Tabelas auxiliares'!$B$129),"FOLHA DE PESSOAL",IF(Y124='Tabelas auxiliares'!$A$129,"CUSTEIO",IF(Y124='Tabelas auxiliares'!$A$128,"INVESTIMENTO","ERRO - VERIFICAR"))))</f>
        <v>INVESTIMENTO</v>
      </c>
      <c r="AA124" s="8">
        <v>628435.17000000004</v>
      </c>
      <c r="AC124" s="8">
        <v>628435.17000000004</v>
      </c>
    </row>
    <row r="125" spans="1:33" x14ac:dyDescent="0.25">
      <c r="A125" t="s">
        <v>587</v>
      </c>
      <c r="B125" s="31" t="s">
        <v>198</v>
      </c>
      <c r="C125" s="31" t="s">
        <v>584</v>
      </c>
      <c r="D125" t="s">
        <v>379</v>
      </c>
      <c r="E125">
        <v>0</v>
      </c>
      <c r="F125" s="15" t="str">
        <f>IFERROR(VLOOKUP(D125,'Tabelas auxiliares'!$A$3:$B$65,2,FALSE),"")</f>
        <v>Projetos Esp. Emendas Parlamentares</v>
      </c>
      <c r="G125" s="15" t="str">
        <f>IFERROR(VLOOKUP($B125,'Tabelas auxiliares'!$A$68:$C$105,2,FALSE),"")</f>
        <v>ADMINISTRAÇÃO GERAL</v>
      </c>
      <c r="H125" s="15" t="str">
        <f>IFERROR(VLOOKUP($B125,'Tabelas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25" t="s">
        <v>2138</v>
      </c>
      <c r="J125" t="s">
        <v>2392</v>
      </c>
      <c r="K125" t="s">
        <v>2393</v>
      </c>
      <c r="L125" t="s">
        <v>2394</v>
      </c>
      <c r="M125" t="s">
        <v>2395</v>
      </c>
      <c r="N125" t="s">
        <v>672</v>
      </c>
      <c r="O125" t="s">
        <v>657</v>
      </c>
      <c r="P125" t="s">
        <v>673</v>
      </c>
      <c r="Q125" t="s">
        <v>2285</v>
      </c>
      <c r="R125" t="s">
        <v>2286</v>
      </c>
      <c r="S125" t="s">
        <v>598</v>
      </c>
      <c r="T125" t="s">
        <v>145</v>
      </c>
      <c r="U125" t="s">
        <v>674</v>
      </c>
      <c r="V125" t="s">
        <v>2182</v>
      </c>
      <c r="W125" t="s">
        <v>2183</v>
      </c>
      <c r="X125" t="s">
        <v>3613</v>
      </c>
      <c r="Y125" s="15" t="str">
        <f t="shared" si="1"/>
        <v>4</v>
      </c>
      <c r="Z125" s="15" t="str">
        <f>IF(T125="","",IF(AND(T125&lt;&gt;'Tabelas auxiliares'!$B$128,T125&lt;&gt;'Tabelas auxiliares'!$B$129),"FOLHA DE PESSOAL",IF(Y125='Tabelas auxiliares'!$A$129,"CUSTEIO",IF(Y125='Tabelas auxiliares'!$A$128,"INVESTIMENTO","ERRO - VERIFICAR"))))</f>
        <v>INVESTIMENTO</v>
      </c>
      <c r="AA125" s="8">
        <v>76200</v>
      </c>
      <c r="AE125" s="8">
        <v>76200</v>
      </c>
    </row>
    <row r="126" spans="1:33" x14ac:dyDescent="0.25">
      <c r="A126" t="s">
        <v>587</v>
      </c>
      <c r="B126" s="31" t="s">
        <v>198</v>
      </c>
      <c r="C126" s="31" t="s">
        <v>584</v>
      </c>
      <c r="D126" t="s">
        <v>379</v>
      </c>
      <c r="E126">
        <v>0</v>
      </c>
      <c r="F126" s="15" t="str">
        <f>IFERROR(VLOOKUP(D126,'Tabelas auxiliares'!$A$3:$B$65,2,FALSE),"")</f>
        <v>Projetos Esp. Emendas Parlamentares</v>
      </c>
      <c r="G126" s="15" t="str">
        <f>IFERROR(VLOOKUP($B126,'Tabelas auxiliares'!$A$68:$C$105,2,FALSE),"")</f>
        <v>ADMINISTRAÇÃO GERAL</v>
      </c>
      <c r="H126" s="15" t="str">
        <f>IFERROR(VLOOKUP($B126,'Tabelas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26" t="s">
        <v>2138</v>
      </c>
      <c r="J126" t="s">
        <v>2392</v>
      </c>
      <c r="K126" t="s">
        <v>2396</v>
      </c>
      <c r="L126" t="s">
        <v>2397</v>
      </c>
      <c r="M126" t="s">
        <v>2398</v>
      </c>
      <c r="N126" t="s">
        <v>672</v>
      </c>
      <c r="O126" t="s">
        <v>657</v>
      </c>
      <c r="P126" t="s">
        <v>673</v>
      </c>
      <c r="Q126" t="s">
        <v>2285</v>
      </c>
      <c r="R126" t="s">
        <v>2286</v>
      </c>
      <c r="S126" t="s">
        <v>598</v>
      </c>
      <c r="T126" t="s">
        <v>145</v>
      </c>
      <c r="U126" t="s">
        <v>674</v>
      </c>
      <c r="V126" t="s">
        <v>2163</v>
      </c>
      <c r="W126" t="s">
        <v>2164</v>
      </c>
      <c r="X126" t="s">
        <v>3614</v>
      </c>
      <c r="Y126" s="15" t="str">
        <f t="shared" si="1"/>
        <v>4</v>
      </c>
      <c r="Z126" s="15" t="str">
        <f>IF(T126="","",IF(AND(T126&lt;&gt;'Tabelas auxiliares'!$B$128,T126&lt;&gt;'Tabelas auxiliares'!$B$129),"FOLHA DE PESSOAL",IF(Y126='Tabelas auxiliares'!$A$129,"CUSTEIO",IF(Y126='Tabelas auxiliares'!$A$128,"INVESTIMENTO","ERRO - VERIFICAR"))))</f>
        <v>INVESTIMENTO</v>
      </c>
      <c r="AA126" s="8">
        <v>3900</v>
      </c>
      <c r="AE126" s="8">
        <v>3900</v>
      </c>
    </row>
    <row r="127" spans="1:33" x14ac:dyDescent="0.25">
      <c r="A127" t="s">
        <v>587</v>
      </c>
      <c r="B127" s="31" t="s">
        <v>198</v>
      </c>
      <c r="C127" s="31" t="s">
        <v>584</v>
      </c>
      <c r="D127" t="s">
        <v>379</v>
      </c>
      <c r="E127">
        <v>0</v>
      </c>
      <c r="F127" s="15" t="str">
        <f>IFERROR(VLOOKUP(D127,'Tabelas auxiliares'!$A$3:$B$65,2,FALSE),"")</f>
        <v>Projetos Esp. Emendas Parlamentares</v>
      </c>
      <c r="G127" s="15" t="str">
        <f>IFERROR(VLOOKUP($B127,'Tabelas auxiliares'!$A$68:$C$105,2,FALSE),"")</f>
        <v>ADMINISTRAÇÃO GERAL</v>
      </c>
      <c r="H127" s="15" t="str">
        <f>IFERROR(VLOOKUP($B127,'Tabelas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27" t="s">
        <v>2138</v>
      </c>
      <c r="J127" t="s">
        <v>2392</v>
      </c>
      <c r="K127" t="s">
        <v>2399</v>
      </c>
      <c r="L127" t="s">
        <v>2400</v>
      </c>
      <c r="M127" t="s">
        <v>2401</v>
      </c>
      <c r="N127" t="s">
        <v>672</v>
      </c>
      <c r="O127" t="s">
        <v>657</v>
      </c>
      <c r="P127" t="s">
        <v>673</v>
      </c>
      <c r="Q127" t="s">
        <v>2285</v>
      </c>
      <c r="R127" t="s">
        <v>2286</v>
      </c>
      <c r="S127" t="s">
        <v>598</v>
      </c>
      <c r="T127" t="s">
        <v>145</v>
      </c>
      <c r="U127" t="s">
        <v>674</v>
      </c>
      <c r="V127" t="s">
        <v>2182</v>
      </c>
      <c r="W127" t="s">
        <v>2183</v>
      </c>
      <c r="X127" t="s">
        <v>3615</v>
      </c>
      <c r="Y127" s="15" t="str">
        <f t="shared" si="1"/>
        <v>4</v>
      </c>
      <c r="Z127" s="15" t="str">
        <f>IF(T127="","",IF(AND(T127&lt;&gt;'Tabelas auxiliares'!$B$128,T127&lt;&gt;'Tabelas auxiliares'!$B$129),"FOLHA DE PESSOAL",IF(Y127='Tabelas auxiliares'!$A$129,"CUSTEIO",IF(Y127='Tabelas auxiliares'!$A$128,"INVESTIMENTO","ERRO - VERIFICAR"))))</f>
        <v>INVESTIMENTO</v>
      </c>
      <c r="AA127" s="8">
        <v>3099.95</v>
      </c>
      <c r="AE127" s="8">
        <v>3099.95</v>
      </c>
    </row>
    <row r="128" spans="1:33" x14ac:dyDescent="0.25">
      <c r="A128" t="s">
        <v>587</v>
      </c>
      <c r="B128" s="31" t="s">
        <v>198</v>
      </c>
      <c r="C128" s="31" t="s">
        <v>584</v>
      </c>
      <c r="D128" t="s">
        <v>379</v>
      </c>
      <c r="E128">
        <v>0</v>
      </c>
      <c r="F128" s="15" t="str">
        <f>IFERROR(VLOOKUP(D128,'Tabelas auxiliares'!$A$3:$B$65,2,FALSE),"")</f>
        <v>Projetos Esp. Emendas Parlamentares</v>
      </c>
      <c r="G128" s="15" t="str">
        <f>IFERROR(VLOOKUP($B128,'Tabelas auxiliares'!$A$68:$C$105,2,FALSE),"")</f>
        <v>ADMINISTRAÇÃO GERAL</v>
      </c>
      <c r="H128" s="15" t="str">
        <f>IFERROR(VLOOKUP($B128,'Tabelas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28" t="s">
        <v>2138</v>
      </c>
      <c r="J128" t="s">
        <v>2392</v>
      </c>
      <c r="K128" t="s">
        <v>2402</v>
      </c>
      <c r="L128" t="s">
        <v>2403</v>
      </c>
      <c r="M128" t="s">
        <v>2404</v>
      </c>
      <c r="N128" t="s">
        <v>672</v>
      </c>
      <c r="O128" t="s">
        <v>657</v>
      </c>
      <c r="P128" t="s">
        <v>673</v>
      </c>
      <c r="Q128" t="s">
        <v>2285</v>
      </c>
      <c r="R128" t="s">
        <v>2286</v>
      </c>
      <c r="S128" t="s">
        <v>598</v>
      </c>
      <c r="T128" t="s">
        <v>145</v>
      </c>
      <c r="U128" t="s">
        <v>674</v>
      </c>
      <c r="V128" t="s">
        <v>2182</v>
      </c>
      <c r="W128" t="s">
        <v>2183</v>
      </c>
      <c r="X128" t="s">
        <v>3616</v>
      </c>
      <c r="Y128" s="15" t="str">
        <f t="shared" si="1"/>
        <v>4</v>
      </c>
      <c r="Z128" s="15" t="str">
        <f>IF(T128="","",IF(AND(T128&lt;&gt;'Tabelas auxiliares'!$B$128,T128&lt;&gt;'Tabelas auxiliares'!$B$129),"FOLHA DE PESSOAL",IF(Y128='Tabelas auxiliares'!$A$129,"CUSTEIO",IF(Y128='Tabelas auxiliares'!$A$128,"INVESTIMENTO","ERRO - VERIFICAR"))))</f>
        <v>INVESTIMENTO</v>
      </c>
      <c r="AA128" s="8">
        <v>5822</v>
      </c>
      <c r="AE128" s="8">
        <v>5822</v>
      </c>
    </row>
    <row r="129" spans="1:31" x14ac:dyDescent="0.25">
      <c r="A129" t="s">
        <v>587</v>
      </c>
      <c r="B129" s="31" t="s">
        <v>198</v>
      </c>
      <c r="C129" s="31" t="s">
        <v>584</v>
      </c>
      <c r="D129" t="s">
        <v>379</v>
      </c>
      <c r="E129">
        <v>0</v>
      </c>
      <c r="F129" s="15" t="str">
        <f>IFERROR(VLOOKUP(D129,'Tabelas auxiliares'!$A$3:$B$65,2,FALSE),"")</f>
        <v>Projetos Esp. Emendas Parlamentares</v>
      </c>
      <c r="G129" s="15" t="str">
        <f>IFERROR(VLOOKUP($B129,'Tabelas auxiliares'!$A$68:$C$105,2,FALSE),"")</f>
        <v>ADMINISTRAÇÃO GERAL</v>
      </c>
      <c r="H129" s="15" t="str">
        <f>IFERROR(VLOOKUP($B129,'Tabelas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29" t="s">
        <v>2405</v>
      </c>
      <c r="J129" t="s">
        <v>2392</v>
      </c>
      <c r="K129" t="s">
        <v>2406</v>
      </c>
      <c r="L129" t="s">
        <v>2407</v>
      </c>
      <c r="M129" t="s">
        <v>2408</v>
      </c>
      <c r="N129" t="s">
        <v>672</v>
      </c>
      <c r="O129" t="s">
        <v>657</v>
      </c>
      <c r="P129" t="s">
        <v>673</v>
      </c>
      <c r="Q129" t="s">
        <v>2285</v>
      </c>
      <c r="R129" t="s">
        <v>2286</v>
      </c>
      <c r="S129" t="s">
        <v>598</v>
      </c>
      <c r="T129" t="s">
        <v>145</v>
      </c>
      <c r="U129" t="s">
        <v>674</v>
      </c>
      <c r="V129" t="s">
        <v>2163</v>
      </c>
      <c r="W129" t="s">
        <v>2164</v>
      </c>
      <c r="X129" t="s">
        <v>3617</v>
      </c>
      <c r="Y129" s="15" t="str">
        <f t="shared" si="1"/>
        <v>4</v>
      </c>
      <c r="Z129" s="15" t="str">
        <f>IF(T129="","",IF(AND(T129&lt;&gt;'Tabelas auxiliares'!$B$128,T129&lt;&gt;'Tabelas auxiliares'!$B$129),"FOLHA DE PESSOAL",IF(Y129='Tabelas auxiliares'!$A$129,"CUSTEIO",IF(Y129='Tabelas auxiliares'!$A$128,"INVESTIMENTO","ERRO - VERIFICAR"))))</f>
        <v>INVESTIMENTO</v>
      </c>
      <c r="AA129" s="8">
        <v>2792.72</v>
      </c>
      <c r="AE129" s="8">
        <v>2792.72</v>
      </c>
    </row>
    <row r="130" spans="1:31" x14ac:dyDescent="0.25">
      <c r="A130" t="s">
        <v>587</v>
      </c>
      <c r="B130" s="31" t="s">
        <v>198</v>
      </c>
      <c r="C130" s="31" t="s">
        <v>584</v>
      </c>
      <c r="D130" t="s">
        <v>379</v>
      </c>
      <c r="E130">
        <v>0</v>
      </c>
      <c r="F130" s="15" t="str">
        <f>IFERROR(VLOOKUP(D130,'Tabelas auxiliares'!$A$3:$B$65,2,FALSE),"")</f>
        <v>Projetos Esp. Emendas Parlamentares</v>
      </c>
      <c r="G130" s="15" t="str">
        <f>IFERROR(VLOOKUP($B130,'Tabelas auxiliares'!$A$68:$C$105,2,FALSE),"")</f>
        <v>ADMINISTRAÇÃO GERAL</v>
      </c>
      <c r="H130" s="15" t="str">
        <f>IFERROR(VLOOKUP($B130,'Tabelas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30" t="s">
        <v>2409</v>
      </c>
      <c r="J130" t="s">
        <v>2410</v>
      </c>
      <c r="K130" t="s">
        <v>2411</v>
      </c>
      <c r="L130" t="s">
        <v>2412</v>
      </c>
      <c r="M130" t="s">
        <v>2413</v>
      </c>
      <c r="N130" t="s">
        <v>672</v>
      </c>
      <c r="O130" t="s">
        <v>657</v>
      </c>
      <c r="P130" t="s">
        <v>673</v>
      </c>
      <c r="Q130" t="s">
        <v>2285</v>
      </c>
      <c r="R130" t="s">
        <v>2286</v>
      </c>
      <c r="S130" t="s">
        <v>598</v>
      </c>
      <c r="T130" t="s">
        <v>145</v>
      </c>
      <c r="U130" t="s">
        <v>674</v>
      </c>
      <c r="V130" t="s">
        <v>1907</v>
      </c>
      <c r="W130" t="s">
        <v>1908</v>
      </c>
      <c r="X130" t="s">
        <v>3618</v>
      </c>
      <c r="Y130" s="15" t="str">
        <f t="shared" si="1"/>
        <v>4</v>
      </c>
      <c r="Z130" s="15" t="str">
        <f>IF(T130="","",IF(AND(T130&lt;&gt;'Tabelas auxiliares'!$B$128,T130&lt;&gt;'Tabelas auxiliares'!$B$129),"FOLHA DE PESSOAL",IF(Y130='Tabelas auxiliares'!$A$129,"CUSTEIO",IF(Y130='Tabelas auxiliares'!$A$128,"INVESTIMENTO","ERRO - VERIFICAR"))))</f>
        <v>INVESTIMENTO</v>
      </c>
      <c r="AA130" s="8">
        <v>263490.98</v>
      </c>
      <c r="AC130" s="8">
        <v>263490.98</v>
      </c>
    </row>
    <row r="131" spans="1:31" x14ac:dyDescent="0.25">
      <c r="A131" t="s">
        <v>587</v>
      </c>
      <c r="B131" s="31" t="s">
        <v>198</v>
      </c>
      <c r="C131" s="31" t="s">
        <v>584</v>
      </c>
      <c r="D131" t="s">
        <v>379</v>
      </c>
      <c r="E131">
        <v>0</v>
      </c>
      <c r="F131" s="15" t="str">
        <f>IFERROR(VLOOKUP(D131,'Tabelas auxiliares'!$A$3:$B$65,2,FALSE),"")</f>
        <v>Projetos Esp. Emendas Parlamentares</v>
      </c>
      <c r="G131" s="15" t="str">
        <f>IFERROR(VLOOKUP($B131,'Tabelas auxiliares'!$A$68:$C$105,2,FALSE),"")</f>
        <v>ADMINISTRAÇÃO GERAL</v>
      </c>
      <c r="H131" s="15" t="str">
        <f>IFERROR(VLOOKUP($B131,'Tabelas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31" t="s">
        <v>2414</v>
      </c>
      <c r="J131" t="s">
        <v>2415</v>
      </c>
      <c r="K131" t="s">
        <v>2416</v>
      </c>
      <c r="L131" t="s">
        <v>2417</v>
      </c>
      <c r="M131" t="s">
        <v>2380</v>
      </c>
      <c r="N131" t="s">
        <v>672</v>
      </c>
      <c r="O131" t="s">
        <v>657</v>
      </c>
      <c r="P131" t="s">
        <v>673</v>
      </c>
      <c r="Q131" t="s">
        <v>2285</v>
      </c>
      <c r="R131" t="s">
        <v>2286</v>
      </c>
      <c r="S131" t="s">
        <v>598</v>
      </c>
      <c r="T131" t="s">
        <v>145</v>
      </c>
      <c r="U131" t="s">
        <v>674</v>
      </c>
      <c r="V131" t="s">
        <v>2324</v>
      </c>
      <c r="W131" t="s">
        <v>2325</v>
      </c>
      <c r="X131" t="s">
        <v>3619</v>
      </c>
      <c r="Y131" s="15" t="str">
        <f t="shared" si="1"/>
        <v>4</v>
      </c>
      <c r="Z131" s="15" t="str">
        <f>IF(T131="","",IF(AND(T131&lt;&gt;'Tabelas auxiliares'!$B$128,T131&lt;&gt;'Tabelas auxiliares'!$B$129),"FOLHA DE PESSOAL",IF(Y131='Tabelas auxiliares'!$A$129,"CUSTEIO",IF(Y131='Tabelas auxiliares'!$A$128,"INVESTIMENTO","ERRO - VERIFICAR"))))</f>
        <v>INVESTIMENTO</v>
      </c>
      <c r="AA131" s="8">
        <v>119779.8</v>
      </c>
      <c r="AC131" s="8">
        <v>119779.8</v>
      </c>
    </row>
    <row r="132" spans="1:31" x14ac:dyDescent="0.25">
      <c r="A132" t="s">
        <v>587</v>
      </c>
      <c r="B132" s="31" t="s">
        <v>198</v>
      </c>
      <c r="C132" s="31" t="s">
        <v>584</v>
      </c>
      <c r="D132" t="s">
        <v>379</v>
      </c>
      <c r="E132">
        <v>0</v>
      </c>
      <c r="F132" s="15" t="str">
        <f>IFERROR(VLOOKUP(D132,'Tabelas auxiliares'!$A$3:$B$65,2,FALSE),"")</f>
        <v>Projetos Esp. Emendas Parlamentares</v>
      </c>
      <c r="G132" s="15" t="str">
        <f>IFERROR(VLOOKUP($B132,'Tabelas auxiliares'!$A$68:$C$105,2,FALSE),"")</f>
        <v>ADMINISTRAÇÃO GERAL</v>
      </c>
      <c r="H132" s="15" t="str">
        <f>IFERROR(VLOOKUP($B132,'Tabelas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32" t="s">
        <v>2040</v>
      </c>
      <c r="J132" t="s">
        <v>2418</v>
      </c>
      <c r="K132" t="s">
        <v>2419</v>
      </c>
      <c r="L132" t="s">
        <v>2420</v>
      </c>
      <c r="M132" t="s">
        <v>2391</v>
      </c>
      <c r="N132" t="s">
        <v>672</v>
      </c>
      <c r="O132" t="s">
        <v>657</v>
      </c>
      <c r="P132" t="s">
        <v>673</v>
      </c>
      <c r="Q132" t="s">
        <v>2285</v>
      </c>
      <c r="R132" t="s">
        <v>2286</v>
      </c>
      <c r="S132" t="s">
        <v>598</v>
      </c>
      <c r="T132" t="s">
        <v>145</v>
      </c>
      <c r="U132" t="s">
        <v>674</v>
      </c>
      <c r="V132" t="s">
        <v>1907</v>
      </c>
      <c r="W132" t="s">
        <v>1908</v>
      </c>
      <c r="X132" t="s">
        <v>3620</v>
      </c>
      <c r="Y132" s="15" t="str">
        <f t="shared" ref="Y132:Y195" si="2">LEFT(V132,1)</f>
        <v>4</v>
      </c>
      <c r="Z132" s="15" t="str">
        <f>IF(T132="","",IF(AND(T132&lt;&gt;'Tabelas auxiliares'!$B$128,T132&lt;&gt;'Tabelas auxiliares'!$B$129),"FOLHA DE PESSOAL",IF(Y132='Tabelas auxiliares'!$A$129,"CUSTEIO",IF(Y132='Tabelas auxiliares'!$A$128,"INVESTIMENTO","ERRO - VERIFICAR"))))</f>
        <v>INVESTIMENTO</v>
      </c>
      <c r="AA132" s="8">
        <v>2785132.24</v>
      </c>
      <c r="AC132" s="8">
        <v>2785132.24</v>
      </c>
    </row>
    <row r="133" spans="1:31" x14ac:dyDescent="0.25">
      <c r="A133" t="s">
        <v>587</v>
      </c>
      <c r="B133" s="31" t="s">
        <v>198</v>
      </c>
      <c r="C133" s="31" t="s">
        <v>584</v>
      </c>
      <c r="D133" t="s">
        <v>379</v>
      </c>
      <c r="E133">
        <v>0</v>
      </c>
      <c r="F133" s="15" t="str">
        <f>IFERROR(VLOOKUP(D133,'Tabelas auxiliares'!$A$3:$B$65,2,FALSE),"")</f>
        <v>Projetos Esp. Emendas Parlamentares</v>
      </c>
      <c r="G133" s="15" t="str">
        <f>IFERROR(VLOOKUP($B133,'Tabelas auxiliares'!$A$68:$C$105,2,FALSE),"")</f>
        <v>ADMINISTRAÇÃO GERAL</v>
      </c>
      <c r="H133" s="15" t="str">
        <f>IFERROR(VLOOKUP($B133,'Tabelas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33" t="s">
        <v>1992</v>
      </c>
      <c r="J133" t="s">
        <v>2421</v>
      </c>
      <c r="K133" t="s">
        <v>2422</v>
      </c>
      <c r="L133" t="s">
        <v>2423</v>
      </c>
      <c r="M133" t="s">
        <v>2380</v>
      </c>
      <c r="N133" t="s">
        <v>672</v>
      </c>
      <c r="O133" t="s">
        <v>657</v>
      </c>
      <c r="P133" t="s">
        <v>673</v>
      </c>
      <c r="Q133" t="s">
        <v>2285</v>
      </c>
      <c r="R133" t="s">
        <v>2286</v>
      </c>
      <c r="S133" t="s">
        <v>598</v>
      </c>
      <c r="T133" t="s">
        <v>145</v>
      </c>
      <c r="U133" t="s">
        <v>674</v>
      </c>
      <c r="V133" t="s">
        <v>1907</v>
      </c>
      <c r="W133" t="s">
        <v>1908</v>
      </c>
      <c r="X133" t="s">
        <v>3621</v>
      </c>
      <c r="Y133" s="15" t="str">
        <f t="shared" si="2"/>
        <v>4</v>
      </c>
      <c r="Z133" s="15" t="str">
        <f>IF(T133="","",IF(AND(T133&lt;&gt;'Tabelas auxiliares'!$B$128,T133&lt;&gt;'Tabelas auxiliares'!$B$129),"FOLHA DE PESSOAL",IF(Y133='Tabelas auxiliares'!$A$129,"CUSTEIO",IF(Y133='Tabelas auxiliares'!$A$128,"INVESTIMENTO","ERRO - VERIFICAR"))))</f>
        <v>INVESTIMENTO</v>
      </c>
      <c r="AA133" s="8">
        <v>388174.71</v>
      </c>
      <c r="AC133" s="8">
        <v>388174.71</v>
      </c>
    </row>
    <row r="134" spans="1:31" x14ac:dyDescent="0.25">
      <c r="A134" t="s">
        <v>587</v>
      </c>
      <c r="B134" s="31" t="s">
        <v>198</v>
      </c>
      <c r="C134" s="31" t="s">
        <v>584</v>
      </c>
      <c r="D134" t="s">
        <v>28</v>
      </c>
      <c r="E134" t="s">
        <v>100</v>
      </c>
      <c r="F134" s="15" t="str">
        <f>IFERROR(VLOOKUP(D134,'Tabelas auxiliares'!$A$3:$B$65,2,FALSE),"")</f>
        <v>PU - PREFEITURA UNIVERSITÁRIA</v>
      </c>
      <c r="G134" s="15" t="str">
        <f>IFERROR(VLOOKUP($B134,'Tabelas auxiliares'!$A$68:$C$105,2,FALSE),"")</f>
        <v>ADMINISTRAÇÃO GERAL</v>
      </c>
      <c r="H134" s="15" t="str">
        <f>IFERROR(VLOOKUP($B134,'Tabelas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34" t="s">
        <v>2424</v>
      </c>
      <c r="J134" t="s">
        <v>889</v>
      </c>
      <c r="K134" t="s">
        <v>2425</v>
      </c>
      <c r="L134" t="s">
        <v>891</v>
      </c>
      <c r="M134" t="s">
        <v>892</v>
      </c>
      <c r="N134" t="s">
        <v>656</v>
      </c>
      <c r="O134" t="s">
        <v>657</v>
      </c>
      <c r="P134" t="s">
        <v>658</v>
      </c>
      <c r="Q134" t="s">
        <v>597</v>
      </c>
      <c r="R134" t="s">
        <v>593</v>
      </c>
      <c r="S134" t="s">
        <v>598</v>
      </c>
      <c r="T134" t="s">
        <v>145</v>
      </c>
      <c r="U134" t="s">
        <v>659</v>
      </c>
      <c r="V134" t="s">
        <v>893</v>
      </c>
      <c r="W134" t="s">
        <v>894</v>
      </c>
      <c r="X134" t="s">
        <v>3622</v>
      </c>
      <c r="Y134" s="15" t="str">
        <f t="shared" si="2"/>
        <v>3</v>
      </c>
      <c r="Z134" s="15" t="str">
        <f>IF(T134="","",IF(AND(T134&lt;&gt;'Tabelas auxiliares'!$B$128,T134&lt;&gt;'Tabelas auxiliares'!$B$129),"FOLHA DE PESSOAL",IF(Y134='Tabelas auxiliares'!$A$129,"CUSTEIO",IF(Y134='Tabelas auxiliares'!$A$128,"INVESTIMENTO","ERRO - VERIFICAR"))))</f>
        <v>CUSTEIO</v>
      </c>
      <c r="AA134" s="8">
        <v>6003.08</v>
      </c>
      <c r="AE134" s="8">
        <v>6003.08</v>
      </c>
    </row>
    <row r="135" spans="1:31" x14ac:dyDescent="0.25">
      <c r="A135" t="s">
        <v>587</v>
      </c>
      <c r="B135" s="31" t="s">
        <v>198</v>
      </c>
      <c r="C135" s="31" t="s">
        <v>584</v>
      </c>
      <c r="D135" t="s">
        <v>489</v>
      </c>
      <c r="E135" t="s">
        <v>100</v>
      </c>
      <c r="F135" s="15" t="str">
        <f>IFERROR(VLOOKUP(D135,'Tabelas auxiliares'!$A$3:$B$65,2,FALSE),"")</f>
        <v>PU - PASSAGENS * D.U.C</v>
      </c>
      <c r="G135" s="15" t="str">
        <f>IFERROR(VLOOKUP($B135,'Tabelas auxiliares'!$A$68:$C$105,2,FALSE),"")</f>
        <v>ADMINISTRAÇÃO GERAL</v>
      </c>
      <c r="H135" s="15" t="str">
        <f>IFERROR(VLOOKUP($B135,'Tabelas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35" t="s">
        <v>2426</v>
      </c>
      <c r="J135" t="s">
        <v>2427</v>
      </c>
      <c r="K135" t="s">
        <v>2428</v>
      </c>
      <c r="L135" t="s">
        <v>2429</v>
      </c>
      <c r="M135" t="s">
        <v>2430</v>
      </c>
      <c r="N135" t="s">
        <v>656</v>
      </c>
      <c r="O135" t="s">
        <v>657</v>
      </c>
      <c r="P135" t="s">
        <v>658</v>
      </c>
      <c r="Q135" t="s">
        <v>597</v>
      </c>
      <c r="R135" t="s">
        <v>593</v>
      </c>
      <c r="S135" t="s">
        <v>598</v>
      </c>
      <c r="T135" t="s">
        <v>145</v>
      </c>
      <c r="U135" t="s">
        <v>659</v>
      </c>
      <c r="V135" t="s">
        <v>1751</v>
      </c>
      <c r="W135" t="s">
        <v>1752</v>
      </c>
      <c r="X135" t="s">
        <v>3623</v>
      </c>
      <c r="Y135" s="15" t="str">
        <f t="shared" si="2"/>
        <v>3</v>
      </c>
      <c r="Z135" s="15" t="str">
        <f>IF(T135="","",IF(AND(T135&lt;&gt;'Tabelas auxiliares'!$B$128,T135&lt;&gt;'Tabelas auxiliares'!$B$129),"FOLHA DE PESSOAL",IF(Y135='Tabelas auxiliares'!$A$129,"CUSTEIO",IF(Y135='Tabelas auxiliares'!$A$128,"INVESTIMENTO","ERRO - VERIFICAR"))))</f>
        <v>CUSTEIO</v>
      </c>
      <c r="AA135" s="8">
        <v>6086.09</v>
      </c>
      <c r="AC135" s="8">
        <v>5477.86</v>
      </c>
      <c r="AE135" s="8">
        <v>608.23</v>
      </c>
    </row>
    <row r="136" spans="1:31" x14ac:dyDescent="0.25">
      <c r="A136" t="s">
        <v>587</v>
      </c>
      <c r="B136" s="31" t="s">
        <v>198</v>
      </c>
      <c r="C136" s="31" t="s">
        <v>584</v>
      </c>
      <c r="D136" t="s">
        <v>54</v>
      </c>
      <c r="E136" t="s">
        <v>100</v>
      </c>
      <c r="F136" s="15" t="str">
        <f>IFERROR(VLOOKUP(D136,'Tabelas auxiliares'!$A$3:$B$65,2,FALSE),"")</f>
        <v>PROAD - PRÓ-REITORIA DE ADMINISTRAÇÃO</v>
      </c>
      <c r="G136" s="15" t="str">
        <f>IFERROR(VLOOKUP($B136,'Tabelas auxiliares'!$A$68:$C$105,2,FALSE),"")</f>
        <v>ADMINISTRAÇÃO GERAL</v>
      </c>
      <c r="H136" s="15" t="str">
        <f>IFERROR(VLOOKUP($B136,'Tabelas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36" t="s">
        <v>2431</v>
      </c>
      <c r="J136" t="s">
        <v>2432</v>
      </c>
      <c r="K136" t="s">
        <v>2433</v>
      </c>
      <c r="L136" t="s">
        <v>2434</v>
      </c>
      <c r="M136" t="s">
        <v>2435</v>
      </c>
      <c r="N136" t="s">
        <v>656</v>
      </c>
      <c r="O136" t="s">
        <v>657</v>
      </c>
      <c r="P136" t="s">
        <v>658</v>
      </c>
      <c r="Q136" t="s">
        <v>597</v>
      </c>
      <c r="R136" t="s">
        <v>593</v>
      </c>
      <c r="S136" t="s">
        <v>598</v>
      </c>
      <c r="T136" t="s">
        <v>145</v>
      </c>
      <c r="U136" t="s">
        <v>659</v>
      </c>
      <c r="V136" t="s">
        <v>2436</v>
      </c>
      <c r="W136" t="s">
        <v>2437</v>
      </c>
      <c r="X136" t="s">
        <v>3624</v>
      </c>
      <c r="Y136" s="15" t="str">
        <f t="shared" si="2"/>
        <v>3</v>
      </c>
      <c r="Z136" s="15" t="str">
        <f>IF(T136="","",IF(AND(T136&lt;&gt;'Tabelas auxiliares'!$B$128,T136&lt;&gt;'Tabelas auxiliares'!$B$129),"FOLHA DE PESSOAL",IF(Y136='Tabelas auxiliares'!$A$129,"CUSTEIO",IF(Y136='Tabelas auxiliares'!$A$128,"INVESTIMENTO","ERRO - VERIFICAR"))))</f>
        <v>CUSTEIO</v>
      </c>
      <c r="AA136" s="8">
        <v>3691.32</v>
      </c>
      <c r="AC136" s="8">
        <v>2001.3</v>
      </c>
      <c r="AE136" s="8">
        <v>1690.02</v>
      </c>
    </row>
    <row r="137" spans="1:31" x14ac:dyDescent="0.25">
      <c r="A137" t="s">
        <v>587</v>
      </c>
      <c r="B137" s="31" t="s">
        <v>198</v>
      </c>
      <c r="C137" s="31" t="s">
        <v>584</v>
      </c>
      <c r="D137" t="s">
        <v>54</v>
      </c>
      <c r="E137" t="s">
        <v>100</v>
      </c>
      <c r="F137" s="15" t="str">
        <f>IFERROR(VLOOKUP(D137,'Tabelas auxiliares'!$A$3:$B$65,2,FALSE),"")</f>
        <v>PROAD - PRÓ-REITORIA DE ADMINISTRAÇÃO</v>
      </c>
      <c r="G137" s="15" t="str">
        <f>IFERROR(VLOOKUP($B137,'Tabelas auxiliares'!$A$68:$C$105,2,FALSE),"")</f>
        <v>ADMINISTRAÇÃO GERAL</v>
      </c>
      <c r="H137" s="15" t="str">
        <f>IFERROR(VLOOKUP($B137,'Tabelas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37" t="s">
        <v>2438</v>
      </c>
      <c r="J137" t="s">
        <v>913</v>
      </c>
      <c r="K137" t="s">
        <v>2439</v>
      </c>
      <c r="L137" t="s">
        <v>2440</v>
      </c>
      <c r="M137" t="s">
        <v>916</v>
      </c>
      <c r="N137" t="s">
        <v>656</v>
      </c>
      <c r="O137" t="s">
        <v>657</v>
      </c>
      <c r="P137" t="s">
        <v>658</v>
      </c>
      <c r="Q137" t="s">
        <v>597</v>
      </c>
      <c r="R137" t="s">
        <v>593</v>
      </c>
      <c r="S137" t="s">
        <v>598</v>
      </c>
      <c r="T137" t="s">
        <v>145</v>
      </c>
      <c r="U137" t="s">
        <v>659</v>
      </c>
      <c r="V137" t="s">
        <v>917</v>
      </c>
      <c r="W137" t="s">
        <v>918</v>
      </c>
      <c r="X137" t="s">
        <v>3625</v>
      </c>
      <c r="Y137" s="15" t="str">
        <f t="shared" si="2"/>
        <v>3</v>
      </c>
      <c r="Z137" s="15" t="str">
        <f>IF(T137="","",IF(AND(T137&lt;&gt;'Tabelas auxiliares'!$B$128,T137&lt;&gt;'Tabelas auxiliares'!$B$129),"FOLHA DE PESSOAL",IF(Y137='Tabelas auxiliares'!$A$129,"CUSTEIO",IF(Y137='Tabelas auxiliares'!$A$128,"INVESTIMENTO","ERRO - VERIFICAR"))))</f>
        <v>CUSTEIO</v>
      </c>
      <c r="AA137" s="8">
        <v>21442.32</v>
      </c>
      <c r="AE137" s="8">
        <v>21442.32</v>
      </c>
    </row>
    <row r="138" spans="1:31" x14ac:dyDescent="0.25">
      <c r="A138" t="s">
        <v>587</v>
      </c>
      <c r="B138" s="31" t="s">
        <v>198</v>
      </c>
      <c r="C138" s="31" t="s">
        <v>584</v>
      </c>
      <c r="D138" t="s">
        <v>54</v>
      </c>
      <c r="E138" t="s">
        <v>100</v>
      </c>
      <c r="F138" s="15" t="str">
        <f>IFERROR(VLOOKUP(D138,'Tabelas auxiliares'!$A$3:$B$65,2,FALSE),"")</f>
        <v>PROAD - PRÓ-REITORIA DE ADMINISTRAÇÃO</v>
      </c>
      <c r="G138" s="15" t="str">
        <f>IFERROR(VLOOKUP($B138,'Tabelas auxiliares'!$A$68:$C$105,2,FALSE),"")</f>
        <v>ADMINISTRAÇÃO GERAL</v>
      </c>
      <c r="H138" s="15" t="str">
        <f>IFERROR(VLOOKUP($B138,'Tabelas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38" t="s">
        <v>2426</v>
      </c>
      <c r="J138" t="s">
        <v>2441</v>
      </c>
      <c r="K138" t="s">
        <v>2442</v>
      </c>
      <c r="L138" t="s">
        <v>2443</v>
      </c>
      <c r="M138" t="s">
        <v>930</v>
      </c>
      <c r="N138" t="s">
        <v>656</v>
      </c>
      <c r="O138" t="s">
        <v>657</v>
      </c>
      <c r="P138" t="s">
        <v>658</v>
      </c>
      <c r="Q138" t="s">
        <v>597</v>
      </c>
      <c r="R138" t="s">
        <v>593</v>
      </c>
      <c r="S138" t="s">
        <v>598</v>
      </c>
      <c r="T138" t="s">
        <v>145</v>
      </c>
      <c r="U138" t="s">
        <v>659</v>
      </c>
      <c r="V138" t="s">
        <v>931</v>
      </c>
      <c r="W138" t="s">
        <v>932</v>
      </c>
      <c r="X138" t="s">
        <v>3626</v>
      </c>
      <c r="Y138" s="15" t="str">
        <f t="shared" si="2"/>
        <v>3</v>
      </c>
      <c r="Z138" s="15" t="str">
        <f>IF(T138="","",IF(AND(T138&lt;&gt;'Tabelas auxiliares'!$B$128,T138&lt;&gt;'Tabelas auxiliares'!$B$129),"FOLHA DE PESSOAL",IF(Y138='Tabelas auxiliares'!$A$129,"CUSTEIO",IF(Y138='Tabelas auxiliares'!$A$128,"INVESTIMENTO","ERRO - VERIFICAR"))))</f>
        <v>CUSTEIO</v>
      </c>
      <c r="AA138" s="8">
        <v>4956.04</v>
      </c>
      <c r="AD138" s="8">
        <v>417.83</v>
      </c>
      <c r="AE138" s="8">
        <v>4003.69</v>
      </c>
    </row>
    <row r="139" spans="1:31" x14ac:dyDescent="0.25">
      <c r="A139" t="s">
        <v>587</v>
      </c>
      <c r="B139" s="31" t="s">
        <v>198</v>
      </c>
      <c r="C139" s="31" t="s">
        <v>584</v>
      </c>
      <c r="D139" t="s">
        <v>54</v>
      </c>
      <c r="E139" t="s">
        <v>100</v>
      </c>
      <c r="F139" s="15" t="str">
        <f>IFERROR(VLOOKUP(D139,'Tabelas auxiliares'!$A$3:$B$65,2,FALSE),"")</f>
        <v>PROAD - PRÓ-REITORIA DE ADMINISTRAÇÃO</v>
      </c>
      <c r="G139" s="15" t="str">
        <f>IFERROR(VLOOKUP($B139,'Tabelas auxiliares'!$A$68:$C$105,2,FALSE),"")</f>
        <v>ADMINISTRAÇÃO GERAL</v>
      </c>
      <c r="H139" s="15" t="str">
        <f>IFERROR(VLOOKUP($B139,'Tabelas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39" t="s">
        <v>2444</v>
      </c>
      <c r="J139" t="s">
        <v>927</v>
      </c>
      <c r="K139" t="s">
        <v>2445</v>
      </c>
      <c r="L139" t="s">
        <v>929</v>
      </c>
      <c r="M139" t="s">
        <v>930</v>
      </c>
      <c r="N139" t="s">
        <v>656</v>
      </c>
      <c r="O139" t="s">
        <v>657</v>
      </c>
      <c r="P139" t="s">
        <v>658</v>
      </c>
      <c r="Q139" t="s">
        <v>597</v>
      </c>
      <c r="R139" t="s">
        <v>593</v>
      </c>
      <c r="S139" t="s">
        <v>598</v>
      </c>
      <c r="T139" t="s">
        <v>145</v>
      </c>
      <c r="U139" t="s">
        <v>659</v>
      </c>
      <c r="V139" t="s">
        <v>931</v>
      </c>
      <c r="W139" t="s">
        <v>932</v>
      </c>
      <c r="X139" t="s">
        <v>3627</v>
      </c>
      <c r="Y139" s="15" t="str">
        <f t="shared" si="2"/>
        <v>3</v>
      </c>
      <c r="Z139" s="15" t="str">
        <f>IF(T139="","",IF(AND(T139&lt;&gt;'Tabelas auxiliares'!$B$128,T139&lt;&gt;'Tabelas auxiliares'!$B$129),"FOLHA DE PESSOAL",IF(Y139='Tabelas auxiliares'!$A$129,"CUSTEIO",IF(Y139='Tabelas auxiliares'!$A$128,"INVESTIMENTO","ERRO - VERIFICAR"))))</f>
        <v>CUSTEIO</v>
      </c>
      <c r="AA139" s="8">
        <v>10870.68</v>
      </c>
      <c r="AC139" s="8">
        <v>4334.5200000000004</v>
      </c>
      <c r="AD139" s="8">
        <v>3413.41</v>
      </c>
      <c r="AE139" s="8">
        <v>3122.75</v>
      </c>
    </row>
    <row r="140" spans="1:31" x14ac:dyDescent="0.25">
      <c r="A140" t="s">
        <v>587</v>
      </c>
      <c r="B140" s="31" t="s">
        <v>198</v>
      </c>
      <c r="C140" s="31" t="s">
        <v>584</v>
      </c>
      <c r="D140" t="s">
        <v>56</v>
      </c>
      <c r="E140" t="s">
        <v>100</v>
      </c>
      <c r="F140" s="15" t="str">
        <f>IFERROR(VLOOKUP(D140,'Tabelas auxiliares'!$A$3:$B$65,2,FALSE),"")</f>
        <v>PROAD - PASSAGENS * D.U.C</v>
      </c>
      <c r="G140" s="15" t="str">
        <f>IFERROR(VLOOKUP($B140,'Tabelas auxiliares'!$A$68:$C$105,2,FALSE),"")</f>
        <v>ADMINISTRAÇÃO GERAL</v>
      </c>
      <c r="H140" s="15" t="str">
        <f>IFERROR(VLOOKUP($B140,'Tabelas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40" t="s">
        <v>2446</v>
      </c>
      <c r="J140" t="s">
        <v>2427</v>
      </c>
      <c r="K140" t="s">
        <v>2447</v>
      </c>
      <c r="L140" t="s">
        <v>2429</v>
      </c>
      <c r="M140" t="s">
        <v>2430</v>
      </c>
      <c r="N140" t="s">
        <v>656</v>
      </c>
      <c r="O140" t="s">
        <v>657</v>
      </c>
      <c r="P140" t="s">
        <v>658</v>
      </c>
      <c r="Q140" t="s">
        <v>597</v>
      </c>
      <c r="R140" t="s">
        <v>593</v>
      </c>
      <c r="S140" t="s">
        <v>598</v>
      </c>
      <c r="T140" t="s">
        <v>145</v>
      </c>
      <c r="U140" t="s">
        <v>659</v>
      </c>
      <c r="V140" t="s">
        <v>2448</v>
      </c>
      <c r="W140" t="s">
        <v>2449</v>
      </c>
      <c r="X140" t="s">
        <v>3628</v>
      </c>
      <c r="Y140" s="15" t="str">
        <f t="shared" si="2"/>
        <v>3</v>
      </c>
      <c r="Z140" s="15" t="str">
        <f>IF(T140="","",IF(AND(T140&lt;&gt;'Tabelas auxiliares'!$B$128,T140&lt;&gt;'Tabelas auxiliares'!$B$129),"FOLHA DE PESSOAL",IF(Y140='Tabelas auxiliares'!$A$129,"CUSTEIO",IF(Y140='Tabelas auxiliares'!$A$128,"INVESTIMENTO","ERRO - VERIFICAR"))))</f>
        <v>CUSTEIO</v>
      </c>
      <c r="AA140" s="8">
        <v>0.04</v>
      </c>
      <c r="AC140" s="8">
        <v>0.04</v>
      </c>
    </row>
    <row r="141" spans="1:31" x14ac:dyDescent="0.25">
      <c r="A141" t="s">
        <v>587</v>
      </c>
      <c r="B141" s="31" t="s">
        <v>198</v>
      </c>
      <c r="C141" s="31" t="s">
        <v>584</v>
      </c>
      <c r="D141" t="s">
        <v>64</v>
      </c>
      <c r="E141" t="s">
        <v>100</v>
      </c>
      <c r="F141" s="15" t="str">
        <f>IFERROR(VLOOKUP(D141,'Tabelas auxiliares'!$A$3:$B$65,2,FALSE),"")</f>
        <v>ARI - ASSESSORIA DE RELAÇÕES INTERNACIONAIS</v>
      </c>
      <c r="G141" s="15" t="str">
        <f>IFERROR(VLOOKUP($B141,'Tabelas auxiliares'!$A$68:$C$105,2,FALSE),"")</f>
        <v>ADMINISTRAÇÃO GERAL</v>
      </c>
      <c r="H141" s="15" t="str">
        <f>IFERROR(VLOOKUP($B141,'Tabelas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41" t="s">
        <v>2450</v>
      </c>
      <c r="J141" t="s">
        <v>2451</v>
      </c>
      <c r="K141" t="s">
        <v>2452</v>
      </c>
      <c r="L141" t="s">
        <v>2453</v>
      </c>
      <c r="M141" t="s">
        <v>2454</v>
      </c>
      <c r="N141" t="s">
        <v>938</v>
      </c>
      <c r="O141" t="s">
        <v>784</v>
      </c>
      <c r="P141" t="s">
        <v>2455</v>
      </c>
      <c r="Q141" t="s">
        <v>597</v>
      </c>
      <c r="R141" t="s">
        <v>593</v>
      </c>
      <c r="S141" t="s">
        <v>598</v>
      </c>
      <c r="T141" t="s">
        <v>145</v>
      </c>
      <c r="U141" t="s">
        <v>2456</v>
      </c>
      <c r="V141" t="s">
        <v>942</v>
      </c>
      <c r="W141" t="s">
        <v>943</v>
      </c>
      <c r="X141" t="s">
        <v>3629</v>
      </c>
      <c r="Y141" s="15" t="str">
        <f t="shared" si="2"/>
        <v>3</v>
      </c>
      <c r="Z141" s="15" t="str">
        <f>IF(T141="","",IF(AND(T141&lt;&gt;'Tabelas auxiliares'!$B$128,T141&lt;&gt;'Tabelas auxiliares'!$B$129),"FOLHA DE PESSOAL",IF(Y141='Tabelas auxiliares'!$A$129,"CUSTEIO",IF(Y141='Tabelas auxiliares'!$A$128,"INVESTIMENTO","ERRO - VERIFICAR"))))</f>
        <v>CUSTEIO</v>
      </c>
      <c r="AA141" s="8">
        <v>2639.44</v>
      </c>
      <c r="AC141" s="8">
        <v>2639.44</v>
      </c>
    </row>
    <row r="142" spans="1:31" x14ac:dyDescent="0.25">
      <c r="A142" t="s">
        <v>587</v>
      </c>
      <c r="B142" s="31" t="s">
        <v>198</v>
      </c>
      <c r="C142" s="31" t="s">
        <v>584</v>
      </c>
      <c r="D142" t="s">
        <v>68</v>
      </c>
      <c r="E142" t="s">
        <v>100</v>
      </c>
      <c r="F142" s="15" t="str">
        <f>IFERROR(VLOOKUP(D142,'Tabelas auxiliares'!$A$3:$B$65,2,FALSE),"")</f>
        <v>BIBLIOTECA</v>
      </c>
      <c r="G142" s="15" t="str">
        <f>IFERROR(VLOOKUP($B142,'Tabelas auxiliares'!$A$68:$C$105,2,FALSE),"")</f>
        <v>ADMINISTRAÇÃO GERAL</v>
      </c>
      <c r="H142" s="15" t="str">
        <f>IFERROR(VLOOKUP($B142,'Tabelas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42" t="s">
        <v>2457</v>
      </c>
      <c r="J142" t="s">
        <v>2458</v>
      </c>
      <c r="K142" t="s">
        <v>2459</v>
      </c>
      <c r="L142" t="s">
        <v>2460</v>
      </c>
      <c r="M142" t="s">
        <v>2461</v>
      </c>
      <c r="N142" t="s">
        <v>938</v>
      </c>
      <c r="O142" t="s">
        <v>1357</v>
      </c>
      <c r="P142" t="s">
        <v>2462</v>
      </c>
      <c r="Q142" t="s">
        <v>597</v>
      </c>
      <c r="R142" t="s">
        <v>593</v>
      </c>
      <c r="S142" t="s">
        <v>598</v>
      </c>
      <c r="T142" t="s">
        <v>145</v>
      </c>
      <c r="U142" t="s">
        <v>2463</v>
      </c>
      <c r="V142" t="s">
        <v>942</v>
      </c>
      <c r="W142" t="s">
        <v>943</v>
      </c>
      <c r="X142" t="s">
        <v>3630</v>
      </c>
      <c r="Y142" s="15" t="str">
        <f t="shared" si="2"/>
        <v>3</v>
      </c>
      <c r="Z142" s="15" t="str">
        <f>IF(T142="","",IF(AND(T142&lt;&gt;'Tabelas auxiliares'!$B$128,T142&lt;&gt;'Tabelas auxiliares'!$B$129),"FOLHA DE PESSOAL",IF(Y142='Tabelas auxiliares'!$A$129,"CUSTEIO",IF(Y142='Tabelas auxiliares'!$A$128,"INVESTIMENTO","ERRO - VERIFICAR"))))</f>
        <v>CUSTEIO</v>
      </c>
      <c r="AA142" s="8">
        <v>250</v>
      </c>
      <c r="AC142" s="8">
        <v>250</v>
      </c>
    </row>
    <row r="143" spans="1:31" x14ac:dyDescent="0.25">
      <c r="A143" t="s">
        <v>587</v>
      </c>
      <c r="B143" s="31" t="s">
        <v>198</v>
      </c>
      <c r="C143" s="31" t="s">
        <v>584</v>
      </c>
      <c r="D143" t="s">
        <v>159</v>
      </c>
      <c r="E143" t="s">
        <v>100</v>
      </c>
      <c r="F143" s="15" t="str">
        <f>IFERROR(VLOOKUP(D143,'Tabelas auxiliares'!$A$3:$B$65,2,FALSE),"")</f>
        <v>SPO - OBRAS SANTO ANDRÉ</v>
      </c>
      <c r="G143" s="15" t="str">
        <f>IFERROR(VLOOKUP($B143,'Tabelas auxiliares'!$A$68:$C$105,2,FALSE),"")</f>
        <v>ADMINISTRAÇÃO GERAL</v>
      </c>
      <c r="H143" s="15" t="str">
        <f>IFERROR(VLOOKUP($B143,'Tabelas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43" t="s">
        <v>2464</v>
      </c>
      <c r="J143" t="s">
        <v>2465</v>
      </c>
      <c r="K143" t="s">
        <v>2466</v>
      </c>
      <c r="L143" t="s">
        <v>2467</v>
      </c>
      <c r="M143" t="s">
        <v>2468</v>
      </c>
      <c r="N143" t="s">
        <v>656</v>
      </c>
      <c r="O143" t="s">
        <v>657</v>
      </c>
      <c r="P143" t="s">
        <v>658</v>
      </c>
      <c r="Q143" t="s">
        <v>597</v>
      </c>
      <c r="R143" t="s">
        <v>593</v>
      </c>
      <c r="S143" t="s">
        <v>598</v>
      </c>
      <c r="T143" t="s">
        <v>145</v>
      </c>
      <c r="U143" t="s">
        <v>659</v>
      </c>
      <c r="V143" t="s">
        <v>1081</v>
      </c>
      <c r="W143" t="s">
        <v>1082</v>
      </c>
      <c r="X143" t="s">
        <v>3631</v>
      </c>
      <c r="Y143" s="15" t="str">
        <f t="shared" si="2"/>
        <v>3</v>
      </c>
      <c r="Z143" s="15" t="str">
        <f>IF(T143="","",IF(AND(T143&lt;&gt;'Tabelas auxiliares'!$B$128,T143&lt;&gt;'Tabelas auxiliares'!$B$129),"FOLHA DE PESSOAL",IF(Y143='Tabelas auxiliares'!$A$129,"CUSTEIO",IF(Y143='Tabelas auxiliares'!$A$128,"INVESTIMENTO","ERRO - VERIFICAR"))))</f>
        <v>CUSTEIO</v>
      </c>
      <c r="AA143" s="8">
        <v>1609.86</v>
      </c>
      <c r="AC143" s="8">
        <v>1393.08</v>
      </c>
      <c r="AE143" s="8">
        <v>216.78</v>
      </c>
    </row>
    <row r="144" spans="1:31" x14ac:dyDescent="0.25">
      <c r="A144" t="s">
        <v>587</v>
      </c>
      <c r="B144" s="31" t="s">
        <v>198</v>
      </c>
      <c r="C144" s="31" t="s">
        <v>584</v>
      </c>
      <c r="D144" t="s">
        <v>159</v>
      </c>
      <c r="E144" t="s">
        <v>100</v>
      </c>
      <c r="F144" s="15" t="str">
        <f>IFERROR(VLOOKUP(D144,'Tabelas auxiliares'!$A$3:$B$65,2,FALSE),"")</f>
        <v>SPO - OBRAS SANTO ANDRÉ</v>
      </c>
      <c r="G144" s="15" t="str">
        <f>IFERROR(VLOOKUP($B144,'Tabelas auxiliares'!$A$68:$C$105,2,FALSE),"")</f>
        <v>ADMINISTRAÇÃO GERAL</v>
      </c>
      <c r="H144" s="15" t="str">
        <f>IFERROR(VLOOKUP($B144,'Tabelas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44" t="s">
        <v>2464</v>
      </c>
      <c r="J144" t="s">
        <v>2465</v>
      </c>
      <c r="K144" t="s">
        <v>2469</v>
      </c>
      <c r="L144" t="s">
        <v>2467</v>
      </c>
      <c r="M144" t="s">
        <v>2470</v>
      </c>
      <c r="N144" t="s">
        <v>656</v>
      </c>
      <c r="O144" t="s">
        <v>657</v>
      </c>
      <c r="P144" t="s">
        <v>658</v>
      </c>
      <c r="Q144" t="s">
        <v>597</v>
      </c>
      <c r="R144" t="s">
        <v>593</v>
      </c>
      <c r="S144" t="s">
        <v>598</v>
      </c>
      <c r="T144" t="s">
        <v>145</v>
      </c>
      <c r="U144" t="s">
        <v>659</v>
      </c>
      <c r="V144" t="s">
        <v>1081</v>
      </c>
      <c r="W144" t="s">
        <v>1082</v>
      </c>
      <c r="X144" t="s">
        <v>3632</v>
      </c>
      <c r="Y144" s="15" t="str">
        <f t="shared" si="2"/>
        <v>3</v>
      </c>
      <c r="Z144" s="15" t="str">
        <f>IF(T144="","",IF(AND(T144&lt;&gt;'Tabelas auxiliares'!$B$128,T144&lt;&gt;'Tabelas auxiliares'!$B$129),"FOLHA DE PESSOAL",IF(Y144='Tabelas auxiliares'!$A$129,"CUSTEIO",IF(Y144='Tabelas auxiliares'!$A$128,"INVESTIMENTO","ERRO - VERIFICAR"))))</f>
        <v>CUSTEIO</v>
      </c>
      <c r="AA144" s="8">
        <v>472.65</v>
      </c>
      <c r="AC144" s="8">
        <v>472.65</v>
      </c>
    </row>
    <row r="145" spans="1:31" x14ac:dyDescent="0.25">
      <c r="A145" t="s">
        <v>587</v>
      </c>
      <c r="B145" s="31" t="s">
        <v>198</v>
      </c>
      <c r="C145" s="31" t="s">
        <v>584</v>
      </c>
      <c r="D145" t="s">
        <v>77</v>
      </c>
      <c r="E145" t="s">
        <v>100</v>
      </c>
      <c r="F145" s="15" t="str">
        <f>IFERROR(VLOOKUP(D145,'Tabelas auxiliares'!$A$3:$B$65,2,FALSE),"")</f>
        <v>AGÊNCIA DE INOVAÇÃO</v>
      </c>
      <c r="G145" s="15" t="str">
        <f>IFERROR(VLOOKUP($B145,'Tabelas auxiliares'!$A$68:$C$105,2,FALSE),"")</f>
        <v>ADMINISTRAÇÃO GERAL</v>
      </c>
      <c r="H145" s="15" t="str">
        <f>IFERROR(VLOOKUP($B145,'Tabelas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45" t="s">
        <v>2471</v>
      </c>
      <c r="J145" t="s">
        <v>2472</v>
      </c>
      <c r="K145" t="s">
        <v>2473</v>
      </c>
      <c r="L145" t="s">
        <v>2472</v>
      </c>
      <c r="M145" t="s">
        <v>2474</v>
      </c>
      <c r="N145" t="s">
        <v>656</v>
      </c>
      <c r="O145" t="s">
        <v>657</v>
      </c>
      <c r="P145" t="s">
        <v>658</v>
      </c>
      <c r="Q145" t="s">
        <v>597</v>
      </c>
      <c r="R145" t="s">
        <v>593</v>
      </c>
      <c r="S145" t="s">
        <v>598</v>
      </c>
      <c r="T145" t="s">
        <v>145</v>
      </c>
      <c r="U145" t="s">
        <v>659</v>
      </c>
      <c r="V145" t="s">
        <v>2475</v>
      </c>
      <c r="W145" t="s">
        <v>1082</v>
      </c>
      <c r="X145" t="s">
        <v>3633</v>
      </c>
      <c r="Y145" s="15" t="str">
        <f t="shared" si="2"/>
        <v>3</v>
      </c>
      <c r="Z145" s="15" t="str">
        <f>IF(T145="","",IF(AND(T145&lt;&gt;'Tabelas auxiliares'!$B$128,T145&lt;&gt;'Tabelas auxiliares'!$B$129),"FOLHA DE PESSOAL",IF(Y145='Tabelas auxiliares'!$A$129,"CUSTEIO",IF(Y145='Tabelas auxiliares'!$A$128,"INVESTIMENTO","ERRO - VERIFICAR"))))</f>
        <v>CUSTEIO</v>
      </c>
      <c r="AA145" s="8">
        <v>11.04</v>
      </c>
      <c r="AC145" s="8">
        <v>11.04</v>
      </c>
    </row>
    <row r="146" spans="1:31" x14ac:dyDescent="0.25">
      <c r="A146" t="s">
        <v>587</v>
      </c>
      <c r="B146" s="31" t="s">
        <v>198</v>
      </c>
      <c r="C146" s="31" t="s">
        <v>584</v>
      </c>
      <c r="D146" t="s">
        <v>77</v>
      </c>
      <c r="E146" t="s">
        <v>100</v>
      </c>
      <c r="F146" s="15" t="str">
        <f>IFERROR(VLOOKUP(D146,'Tabelas auxiliares'!$A$3:$B$65,2,FALSE),"")</f>
        <v>AGÊNCIA DE INOVAÇÃO</v>
      </c>
      <c r="G146" s="15" t="str">
        <f>IFERROR(VLOOKUP($B146,'Tabelas auxiliares'!$A$68:$C$105,2,FALSE),"")</f>
        <v>ADMINISTRAÇÃO GERAL</v>
      </c>
      <c r="H146" s="15" t="str">
        <f>IFERROR(VLOOKUP($B146,'Tabelas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46" t="s">
        <v>2476</v>
      </c>
      <c r="J146" t="s">
        <v>2477</v>
      </c>
      <c r="K146" t="s">
        <v>2478</v>
      </c>
      <c r="L146" t="s">
        <v>2479</v>
      </c>
      <c r="M146" t="s">
        <v>2474</v>
      </c>
      <c r="N146" t="s">
        <v>656</v>
      </c>
      <c r="O146" t="s">
        <v>657</v>
      </c>
      <c r="P146" t="s">
        <v>658</v>
      </c>
      <c r="Q146" t="s">
        <v>597</v>
      </c>
      <c r="R146" t="s">
        <v>593</v>
      </c>
      <c r="S146" t="s">
        <v>598</v>
      </c>
      <c r="T146" t="s">
        <v>145</v>
      </c>
      <c r="U146" t="s">
        <v>659</v>
      </c>
      <c r="V146" t="s">
        <v>2475</v>
      </c>
      <c r="W146" t="s">
        <v>1082</v>
      </c>
      <c r="X146" t="s">
        <v>3634</v>
      </c>
      <c r="Y146" s="15" t="str">
        <f t="shared" si="2"/>
        <v>3</v>
      </c>
      <c r="Z146" s="15" t="str">
        <f>IF(T146="","",IF(AND(T146&lt;&gt;'Tabelas auxiliares'!$B$128,T146&lt;&gt;'Tabelas auxiliares'!$B$129),"FOLHA DE PESSOAL",IF(Y146='Tabelas auxiliares'!$A$129,"CUSTEIO",IF(Y146='Tabelas auxiliares'!$A$128,"INVESTIMENTO","ERRO - VERIFICAR"))))</f>
        <v>CUSTEIO</v>
      </c>
      <c r="AA146" s="8">
        <v>4.9800000000000004</v>
      </c>
      <c r="AC146" s="8">
        <v>4.9800000000000004</v>
      </c>
    </row>
    <row r="147" spans="1:31" x14ac:dyDescent="0.25">
      <c r="A147" t="s">
        <v>587</v>
      </c>
      <c r="B147" s="31" t="s">
        <v>198</v>
      </c>
      <c r="C147" s="31" t="s">
        <v>584</v>
      </c>
      <c r="D147" t="s">
        <v>77</v>
      </c>
      <c r="E147" t="s">
        <v>100</v>
      </c>
      <c r="F147" s="15" t="str">
        <f>IFERROR(VLOOKUP(D147,'Tabelas auxiliares'!$A$3:$B$65,2,FALSE),"")</f>
        <v>AGÊNCIA DE INOVAÇÃO</v>
      </c>
      <c r="G147" s="15" t="str">
        <f>IFERROR(VLOOKUP($B147,'Tabelas auxiliares'!$A$68:$C$105,2,FALSE),"")</f>
        <v>ADMINISTRAÇÃO GERAL</v>
      </c>
      <c r="H147" s="15" t="str">
        <f>IFERROR(VLOOKUP($B147,'Tabelas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47" t="s">
        <v>2480</v>
      </c>
      <c r="J147" t="s">
        <v>2481</v>
      </c>
      <c r="K147" t="s">
        <v>2482</v>
      </c>
      <c r="L147" t="s">
        <v>2483</v>
      </c>
      <c r="M147" t="s">
        <v>2484</v>
      </c>
      <c r="N147" t="s">
        <v>656</v>
      </c>
      <c r="O147" t="s">
        <v>657</v>
      </c>
      <c r="P147" t="s">
        <v>658</v>
      </c>
      <c r="Q147" t="s">
        <v>597</v>
      </c>
      <c r="R147" t="s">
        <v>593</v>
      </c>
      <c r="S147" t="s">
        <v>598</v>
      </c>
      <c r="T147" t="s">
        <v>145</v>
      </c>
      <c r="U147" t="s">
        <v>659</v>
      </c>
      <c r="V147" t="s">
        <v>1081</v>
      </c>
      <c r="W147" t="s">
        <v>1082</v>
      </c>
      <c r="X147" t="s">
        <v>3635</v>
      </c>
      <c r="Y147" s="15" t="str">
        <f t="shared" si="2"/>
        <v>3</v>
      </c>
      <c r="Z147" s="15" t="str">
        <f>IF(T147="","",IF(AND(T147&lt;&gt;'Tabelas auxiliares'!$B$128,T147&lt;&gt;'Tabelas auxiliares'!$B$129),"FOLHA DE PESSOAL",IF(Y147='Tabelas auxiliares'!$A$129,"CUSTEIO",IF(Y147='Tabelas auxiliares'!$A$128,"INVESTIMENTO","ERRO - VERIFICAR"))))</f>
        <v>CUSTEIO</v>
      </c>
      <c r="AA147" s="8">
        <v>6751.32</v>
      </c>
      <c r="AE147" s="8">
        <v>6751.32</v>
      </c>
    </row>
    <row r="148" spans="1:31" x14ac:dyDescent="0.25">
      <c r="A148" t="s">
        <v>587</v>
      </c>
      <c r="B148" s="31" t="s">
        <v>198</v>
      </c>
      <c r="C148" s="31" t="s">
        <v>584</v>
      </c>
      <c r="D148" t="s">
        <v>77</v>
      </c>
      <c r="E148" t="s">
        <v>100</v>
      </c>
      <c r="F148" s="15" t="str">
        <f>IFERROR(VLOOKUP(D148,'Tabelas auxiliares'!$A$3:$B$65,2,FALSE),"")</f>
        <v>AGÊNCIA DE INOVAÇÃO</v>
      </c>
      <c r="G148" s="15" t="str">
        <f>IFERROR(VLOOKUP($B148,'Tabelas auxiliares'!$A$68:$C$105,2,FALSE),"")</f>
        <v>ADMINISTRAÇÃO GERAL</v>
      </c>
      <c r="H148" s="15" t="str">
        <f>IFERROR(VLOOKUP($B148,'Tabelas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48" t="s">
        <v>1988</v>
      </c>
      <c r="J148" t="s">
        <v>2485</v>
      </c>
      <c r="K148" t="s">
        <v>2486</v>
      </c>
      <c r="L148" t="s">
        <v>2487</v>
      </c>
      <c r="M148" t="s">
        <v>2474</v>
      </c>
      <c r="N148" t="s">
        <v>656</v>
      </c>
      <c r="O148" t="s">
        <v>657</v>
      </c>
      <c r="P148" t="s">
        <v>658</v>
      </c>
      <c r="Q148" t="s">
        <v>597</v>
      </c>
      <c r="R148" t="s">
        <v>593</v>
      </c>
      <c r="S148" t="s">
        <v>598</v>
      </c>
      <c r="T148" t="s">
        <v>145</v>
      </c>
      <c r="U148" t="s">
        <v>659</v>
      </c>
      <c r="V148" t="s">
        <v>2488</v>
      </c>
      <c r="W148" t="s">
        <v>2489</v>
      </c>
      <c r="X148" t="s">
        <v>3636</v>
      </c>
      <c r="Y148" s="15" t="str">
        <f t="shared" si="2"/>
        <v>3</v>
      </c>
      <c r="Z148" s="15" t="str">
        <f>IF(T148="","",IF(AND(T148&lt;&gt;'Tabelas auxiliares'!$B$128,T148&lt;&gt;'Tabelas auxiliares'!$B$129),"FOLHA DE PESSOAL",IF(Y148='Tabelas auxiliares'!$A$129,"CUSTEIO",IF(Y148='Tabelas auxiliares'!$A$128,"INVESTIMENTO","ERRO - VERIFICAR"))))</f>
        <v>CUSTEIO</v>
      </c>
      <c r="AA148" s="8">
        <v>12770.4</v>
      </c>
      <c r="AC148" s="8">
        <v>5520.4</v>
      </c>
      <c r="AE148" s="8">
        <v>7250</v>
      </c>
    </row>
    <row r="149" spans="1:31" x14ac:dyDescent="0.25">
      <c r="A149" t="s">
        <v>587</v>
      </c>
      <c r="B149" s="31" t="s">
        <v>198</v>
      </c>
      <c r="C149" s="31" t="s">
        <v>584</v>
      </c>
      <c r="D149" t="s">
        <v>77</v>
      </c>
      <c r="E149" t="s">
        <v>100</v>
      </c>
      <c r="F149" s="15" t="str">
        <f>IFERROR(VLOOKUP(D149,'Tabelas auxiliares'!$A$3:$B$65,2,FALSE),"")</f>
        <v>AGÊNCIA DE INOVAÇÃO</v>
      </c>
      <c r="G149" s="15" t="str">
        <f>IFERROR(VLOOKUP($B149,'Tabelas auxiliares'!$A$68:$C$105,2,FALSE),"")</f>
        <v>ADMINISTRAÇÃO GERAL</v>
      </c>
      <c r="H149" s="15" t="str">
        <f>IFERROR(VLOOKUP($B149,'Tabelas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49" t="s">
        <v>2117</v>
      </c>
      <c r="J149" t="s">
        <v>2490</v>
      </c>
      <c r="K149" t="s">
        <v>2491</v>
      </c>
      <c r="L149" t="s">
        <v>2492</v>
      </c>
      <c r="M149" t="s">
        <v>2493</v>
      </c>
      <c r="N149" t="s">
        <v>938</v>
      </c>
      <c r="O149" t="s">
        <v>2494</v>
      </c>
      <c r="P149" t="s">
        <v>2495</v>
      </c>
      <c r="Q149" t="s">
        <v>597</v>
      </c>
      <c r="R149" t="s">
        <v>593</v>
      </c>
      <c r="S149" t="s">
        <v>598</v>
      </c>
      <c r="T149" t="s">
        <v>145</v>
      </c>
      <c r="U149" t="s">
        <v>2496</v>
      </c>
      <c r="V149" t="s">
        <v>942</v>
      </c>
      <c r="W149" t="s">
        <v>943</v>
      </c>
      <c r="X149" t="s">
        <v>3637</v>
      </c>
      <c r="Y149" s="15" t="str">
        <f t="shared" si="2"/>
        <v>3</v>
      </c>
      <c r="Z149" s="15" t="str">
        <f>IF(T149="","",IF(AND(T149&lt;&gt;'Tabelas auxiliares'!$B$128,T149&lt;&gt;'Tabelas auxiliares'!$B$129),"FOLHA DE PESSOAL",IF(Y149='Tabelas auxiliares'!$A$129,"CUSTEIO",IF(Y149='Tabelas auxiliares'!$A$128,"INVESTIMENTO","ERRO - VERIFICAR"))))</f>
        <v>CUSTEIO</v>
      </c>
      <c r="AA149" s="8">
        <v>2886</v>
      </c>
      <c r="AC149" s="8">
        <v>2886</v>
      </c>
    </row>
    <row r="150" spans="1:31" x14ac:dyDescent="0.25">
      <c r="A150" t="s">
        <v>587</v>
      </c>
      <c r="B150" s="31" t="s">
        <v>198</v>
      </c>
      <c r="C150" s="31" t="s">
        <v>584</v>
      </c>
      <c r="D150" t="s">
        <v>77</v>
      </c>
      <c r="E150" t="s">
        <v>100</v>
      </c>
      <c r="F150" s="15" t="str">
        <f>IFERROR(VLOOKUP(D150,'Tabelas auxiliares'!$A$3:$B$65,2,FALSE),"")</f>
        <v>AGÊNCIA DE INOVAÇÃO</v>
      </c>
      <c r="G150" s="15" t="str">
        <f>IFERROR(VLOOKUP($B150,'Tabelas auxiliares'!$A$68:$C$105,2,FALSE),"")</f>
        <v>ADMINISTRAÇÃO GERAL</v>
      </c>
      <c r="H150" s="15" t="str">
        <f>IFERROR(VLOOKUP($B150,'Tabelas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50" t="s">
        <v>2497</v>
      </c>
      <c r="J150" t="s">
        <v>2481</v>
      </c>
      <c r="K150" t="s">
        <v>2498</v>
      </c>
      <c r="L150" t="s">
        <v>2483</v>
      </c>
      <c r="M150" t="s">
        <v>2484</v>
      </c>
      <c r="N150" t="s">
        <v>656</v>
      </c>
      <c r="O150" t="s">
        <v>657</v>
      </c>
      <c r="P150" t="s">
        <v>658</v>
      </c>
      <c r="Q150" t="s">
        <v>597</v>
      </c>
      <c r="R150" t="s">
        <v>593</v>
      </c>
      <c r="S150" t="s">
        <v>598</v>
      </c>
      <c r="T150" t="s">
        <v>145</v>
      </c>
      <c r="U150" t="s">
        <v>659</v>
      </c>
      <c r="V150" t="s">
        <v>1081</v>
      </c>
      <c r="W150" t="s">
        <v>1082</v>
      </c>
      <c r="X150" t="s">
        <v>3638</v>
      </c>
      <c r="Y150" s="15" t="str">
        <f t="shared" si="2"/>
        <v>3</v>
      </c>
      <c r="Z150" s="15" t="str">
        <f>IF(T150="","",IF(AND(T150&lt;&gt;'Tabelas auxiliares'!$B$128,T150&lt;&gt;'Tabelas auxiliares'!$B$129),"FOLHA DE PESSOAL",IF(Y150='Tabelas auxiliares'!$A$129,"CUSTEIO",IF(Y150='Tabelas auxiliares'!$A$128,"INVESTIMENTO","ERRO - VERIFICAR"))))</f>
        <v>CUSTEIO</v>
      </c>
      <c r="AA150" s="8">
        <v>6386.13</v>
      </c>
      <c r="AC150" s="8">
        <v>6386.13</v>
      </c>
    </row>
    <row r="151" spans="1:31" x14ac:dyDescent="0.25">
      <c r="A151" t="s">
        <v>587</v>
      </c>
      <c r="B151" s="31" t="s">
        <v>198</v>
      </c>
      <c r="C151" s="31" t="s">
        <v>584</v>
      </c>
      <c r="D151" t="s">
        <v>77</v>
      </c>
      <c r="E151" t="s">
        <v>100</v>
      </c>
      <c r="F151" s="15" t="str">
        <f>IFERROR(VLOOKUP(D151,'Tabelas auxiliares'!$A$3:$B$65,2,FALSE),"")</f>
        <v>AGÊNCIA DE INOVAÇÃO</v>
      </c>
      <c r="G151" s="15" t="str">
        <f>IFERROR(VLOOKUP($B151,'Tabelas auxiliares'!$A$68:$C$105,2,FALSE),"")</f>
        <v>ADMINISTRAÇÃO GERAL</v>
      </c>
      <c r="H151" s="15" t="str">
        <f>IFERROR(VLOOKUP($B151,'Tabelas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51" t="s">
        <v>2499</v>
      </c>
      <c r="J151" t="s">
        <v>2481</v>
      </c>
      <c r="K151" t="s">
        <v>2500</v>
      </c>
      <c r="L151" t="s">
        <v>2483</v>
      </c>
      <c r="M151" t="s">
        <v>2484</v>
      </c>
      <c r="N151" t="s">
        <v>656</v>
      </c>
      <c r="O151" t="s">
        <v>657</v>
      </c>
      <c r="P151" t="s">
        <v>658</v>
      </c>
      <c r="Q151" t="s">
        <v>597</v>
      </c>
      <c r="R151" t="s">
        <v>593</v>
      </c>
      <c r="S151" t="s">
        <v>598</v>
      </c>
      <c r="T151" t="s">
        <v>145</v>
      </c>
      <c r="U151" t="s">
        <v>659</v>
      </c>
      <c r="V151" t="s">
        <v>1081</v>
      </c>
      <c r="W151" t="s">
        <v>1082</v>
      </c>
      <c r="X151" t="s">
        <v>3639</v>
      </c>
      <c r="Y151" s="15" t="str">
        <f t="shared" si="2"/>
        <v>3</v>
      </c>
      <c r="Z151" s="15" t="str">
        <f>IF(T151="","",IF(AND(T151&lt;&gt;'Tabelas auxiliares'!$B$128,T151&lt;&gt;'Tabelas auxiliares'!$B$129),"FOLHA DE PESSOAL",IF(Y151='Tabelas auxiliares'!$A$129,"CUSTEIO",IF(Y151='Tabelas auxiliares'!$A$128,"INVESTIMENTO","ERRO - VERIFICAR"))))</f>
        <v>CUSTEIO</v>
      </c>
      <c r="AA151" s="8">
        <v>21083.17</v>
      </c>
      <c r="AC151" s="8">
        <v>10314.969999999999</v>
      </c>
      <c r="AD151" s="8">
        <v>3809.62</v>
      </c>
      <c r="AE151" s="8">
        <v>6958.58</v>
      </c>
    </row>
    <row r="152" spans="1:31" x14ac:dyDescent="0.25">
      <c r="A152" t="s">
        <v>587</v>
      </c>
      <c r="B152" s="31" t="s">
        <v>198</v>
      </c>
      <c r="C152" s="31" t="s">
        <v>584</v>
      </c>
      <c r="D152" t="s">
        <v>77</v>
      </c>
      <c r="E152" t="s">
        <v>100</v>
      </c>
      <c r="F152" s="15" t="str">
        <f>IFERROR(VLOOKUP(D152,'Tabelas auxiliares'!$A$3:$B$65,2,FALSE),"")</f>
        <v>AGÊNCIA DE INOVAÇÃO</v>
      </c>
      <c r="G152" s="15" t="str">
        <f>IFERROR(VLOOKUP($B152,'Tabelas auxiliares'!$A$68:$C$105,2,FALSE),"")</f>
        <v>ADMINISTRAÇÃO GERAL</v>
      </c>
      <c r="H152" s="15" t="str">
        <f>IFERROR(VLOOKUP($B152,'Tabelas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52" t="s">
        <v>2345</v>
      </c>
      <c r="J152" t="s">
        <v>2501</v>
      </c>
      <c r="K152" t="s">
        <v>2502</v>
      </c>
      <c r="L152" t="s">
        <v>2503</v>
      </c>
      <c r="M152" t="s">
        <v>2504</v>
      </c>
      <c r="N152" t="s">
        <v>938</v>
      </c>
      <c r="O152" t="s">
        <v>2505</v>
      </c>
      <c r="P152" t="s">
        <v>2506</v>
      </c>
      <c r="Q152" t="s">
        <v>597</v>
      </c>
      <c r="R152" t="s">
        <v>593</v>
      </c>
      <c r="S152" t="s">
        <v>598</v>
      </c>
      <c r="T152" t="s">
        <v>145</v>
      </c>
      <c r="U152" t="s">
        <v>2507</v>
      </c>
      <c r="V152" t="s">
        <v>942</v>
      </c>
      <c r="W152" t="s">
        <v>943</v>
      </c>
      <c r="X152" t="s">
        <v>3640</v>
      </c>
      <c r="Y152" s="15" t="str">
        <f t="shared" si="2"/>
        <v>3</v>
      </c>
      <c r="Z152" s="15" t="str">
        <f>IF(T152="","",IF(AND(T152&lt;&gt;'Tabelas auxiliares'!$B$128,T152&lt;&gt;'Tabelas auxiliares'!$B$129),"FOLHA DE PESSOAL",IF(Y152='Tabelas auxiliares'!$A$129,"CUSTEIO",IF(Y152='Tabelas auxiliares'!$A$128,"INVESTIMENTO","ERRO - VERIFICAR"))))</f>
        <v>CUSTEIO</v>
      </c>
      <c r="AA152" s="8">
        <v>2040</v>
      </c>
      <c r="AC152" s="8">
        <v>2040</v>
      </c>
    </row>
    <row r="153" spans="1:31" x14ac:dyDescent="0.25">
      <c r="A153" t="s">
        <v>587</v>
      </c>
      <c r="B153" s="31" t="s">
        <v>198</v>
      </c>
      <c r="C153" s="31" t="s">
        <v>584</v>
      </c>
      <c r="D153" t="s">
        <v>81</v>
      </c>
      <c r="E153" t="s">
        <v>100</v>
      </c>
      <c r="F153" s="15" t="str">
        <f>IFERROR(VLOOKUP(D153,'Tabelas auxiliares'!$A$3:$B$65,2,FALSE),"")</f>
        <v>SUGEPE - SUPERINTENDÊNCIA DE GESTÃO DE PESSOAS</v>
      </c>
      <c r="G153" s="15" t="str">
        <f>IFERROR(VLOOKUP($B153,'Tabelas auxiliares'!$A$68:$C$105,2,FALSE),"")</f>
        <v>ADMINISTRAÇÃO GERAL</v>
      </c>
      <c r="H153" s="15" t="str">
        <f>IFERROR(VLOOKUP($B153,'Tabelas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53" t="s">
        <v>2508</v>
      </c>
      <c r="J153" t="s">
        <v>2509</v>
      </c>
      <c r="K153" t="s">
        <v>2510</v>
      </c>
      <c r="L153" t="s">
        <v>2511</v>
      </c>
      <c r="M153" t="s">
        <v>2512</v>
      </c>
      <c r="N153" t="s">
        <v>656</v>
      </c>
      <c r="O153" t="s">
        <v>657</v>
      </c>
      <c r="P153" t="s">
        <v>658</v>
      </c>
      <c r="Q153" t="s">
        <v>597</v>
      </c>
      <c r="R153" t="s">
        <v>593</v>
      </c>
      <c r="S153" t="s">
        <v>598</v>
      </c>
      <c r="T153" t="s">
        <v>145</v>
      </c>
      <c r="U153" t="s">
        <v>659</v>
      </c>
      <c r="V153" t="s">
        <v>2513</v>
      </c>
      <c r="W153" t="s">
        <v>2514</v>
      </c>
      <c r="X153" t="s">
        <v>3641</v>
      </c>
      <c r="Y153" s="15" t="str">
        <f t="shared" si="2"/>
        <v>3</v>
      </c>
      <c r="Z153" s="15" t="str">
        <f>IF(T153="","",IF(AND(T153&lt;&gt;'Tabelas auxiliares'!$B$128,T153&lt;&gt;'Tabelas auxiliares'!$B$129),"FOLHA DE PESSOAL",IF(Y153='Tabelas auxiliares'!$A$129,"CUSTEIO",IF(Y153='Tabelas auxiliares'!$A$128,"INVESTIMENTO","ERRO - VERIFICAR"))))</f>
        <v>CUSTEIO</v>
      </c>
      <c r="AA153" s="8">
        <v>1470</v>
      </c>
      <c r="AC153" s="8">
        <v>1470</v>
      </c>
    </row>
    <row r="154" spans="1:31" x14ac:dyDescent="0.25">
      <c r="A154" t="s">
        <v>587</v>
      </c>
      <c r="B154" s="31" t="s">
        <v>198</v>
      </c>
      <c r="C154" s="31" t="s">
        <v>584</v>
      </c>
      <c r="D154" t="s">
        <v>81</v>
      </c>
      <c r="E154" t="s">
        <v>100</v>
      </c>
      <c r="F154" s="15" t="str">
        <f>IFERROR(VLOOKUP(D154,'Tabelas auxiliares'!$A$3:$B$65,2,FALSE),"")</f>
        <v>SUGEPE - SUPERINTENDÊNCIA DE GESTÃO DE PESSOAS</v>
      </c>
      <c r="G154" s="15" t="str">
        <f>IFERROR(VLOOKUP($B154,'Tabelas auxiliares'!$A$68:$C$105,2,FALSE),"")</f>
        <v>ADMINISTRAÇÃO GERAL</v>
      </c>
      <c r="H154" s="15" t="str">
        <f>IFERROR(VLOOKUP($B154,'Tabelas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54" t="s">
        <v>2515</v>
      </c>
      <c r="J154" t="s">
        <v>2516</v>
      </c>
      <c r="K154" t="s">
        <v>2517</v>
      </c>
      <c r="L154" t="s">
        <v>2511</v>
      </c>
      <c r="M154" t="s">
        <v>2512</v>
      </c>
      <c r="N154" t="s">
        <v>656</v>
      </c>
      <c r="O154" t="s">
        <v>657</v>
      </c>
      <c r="P154" t="s">
        <v>658</v>
      </c>
      <c r="Q154" t="s">
        <v>597</v>
      </c>
      <c r="R154" t="s">
        <v>593</v>
      </c>
      <c r="S154" t="s">
        <v>598</v>
      </c>
      <c r="T154" t="s">
        <v>145</v>
      </c>
      <c r="U154" t="s">
        <v>659</v>
      </c>
      <c r="V154" t="s">
        <v>2513</v>
      </c>
      <c r="W154" t="s">
        <v>2514</v>
      </c>
      <c r="X154" t="s">
        <v>3642</v>
      </c>
      <c r="Y154" s="15" t="str">
        <f t="shared" si="2"/>
        <v>3</v>
      </c>
      <c r="Z154" s="15" t="str">
        <f>IF(T154="","",IF(AND(T154&lt;&gt;'Tabelas auxiliares'!$B$128,T154&lt;&gt;'Tabelas auxiliares'!$B$129),"FOLHA DE PESSOAL",IF(Y154='Tabelas auxiliares'!$A$129,"CUSTEIO",IF(Y154='Tabelas auxiliares'!$A$128,"INVESTIMENTO","ERRO - VERIFICAR"))))</f>
        <v>CUSTEIO</v>
      </c>
      <c r="AA154" s="8">
        <v>2120</v>
      </c>
      <c r="AC154" s="8">
        <v>2120</v>
      </c>
    </row>
    <row r="155" spans="1:31" x14ac:dyDescent="0.25">
      <c r="A155" t="s">
        <v>587</v>
      </c>
      <c r="B155" s="31" t="s">
        <v>198</v>
      </c>
      <c r="C155" s="31" t="s">
        <v>584</v>
      </c>
      <c r="D155" t="s">
        <v>81</v>
      </c>
      <c r="E155" t="s">
        <v>100</v>
      </c>
      <c r="F155" s="15" t="str">
        <f>IFERROR(VLOOKUP(D155,'Tabelas auxiliares'!$A$3:$B$65,2,FALSE),"")</f>
        <v>SUGEPE - SUPERINTENDÊNCIA DE GESTÃO DE PESSOAS</v>
      </c>
      <c r="G155" s="15" t="str">
        <f>IFERROR(VLOOKUP($B155,'Tabelas auxiliares'!$A$68:$C$105,2,FALSE),"")</f>
        <v>ADMINISTRAÇÃO GERAL</v>
      </c>
      <c r="H155" s="15" t="str">
        <f>IFERROR(VLOOKUP($B155,'Tabelas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55" t="s">
        <v>2518</v>
      </c>
      <c r="J155" t="s">
        <v>2519</v>
      </c>
      <c r="K155" t="s">
        <v>2520</v>
      </c>
      <c r="L155" t="s">
        <v>2521</v>
      </c>
      <c r="M155" t="s">
        <v>2522</v>
      </c>
      <c r="N155" t="s">
        <v>656</v>
      </c>
      <c r="O155" t="s">
        <v>657</v>
      </c>
      <c r="P155" t="s">
        <v>658</v>
      </c>
      <c r="Q155" t="s">
        <v>597</v>
      </c>
      <c r="R155" t="s">
        <v>593</v>
      </c>
      <c r="S155" t="s">
        <v>598</v>
      </c>
      <c r="T155" t="s">
        <v>145</v>
      </c>
      <c r="U155" t="s">
        <v>659</v>
      </c>
      <c r="V155" t="s">
        <v>1051</v>
      </c>
      <c r="W155" t="s">
        <v>1052</v>
      </c>
      <c r="X155" t="s">
        <v>3643</v>
      </c>
      <c r="Y155" s="15" t="str">
        <f t="shared" si="2"/>
        <v>3</v>
      </c>
      <c r="Z155" s="15" t="str">
        <f>IF(T155="","",IF(AND(T155&lt;&gt;'Tabelas auxiliares'!$B$128,T155&lt;&gt;'Tabelas auxiliares'!$B$129),"FOLHA DE PESSOAL",IF(Y155='Tabelas auxiliares'!$A$129,"CUSTEIO",IF(Y155='Tabelas auxiliares'!$A$128,"INVESTIMENTO","ERRO - VERIFICAR"))))</f>
        <v>CUSTEIO</v>
      </c>
      <c r="AA155" s="8">
        <v>56160</v>
      </c>
      <c r="AE155" s="8">
        <v>56160</v>
      </c>
    </row>
    <row r="156" spans="1:31" x14ac:dyDescent="0.25">
      <c r="A156" t="s">
        <v>587</v>
      </c>
      <c r="B156" s="31" t="s">
        <v>198</v>
      </c>
      <c r="C156" s="31" t="s">
        <v>584</v>
      </c>
      <c r="D156" t="s">
        <v>81</v>
      </c>
      <c r="E156" t="s">
        <v>100</v>
      </c>
      <c r="F156" s="15" t="str">
        <f>IFERROR(VLOOKUP(D156,'Tabelas auxiliares'!$A$3:$B$65,2,FALSE),"")</f>
        <v>SUGEPE - SUPERINTENDÊNCIA DE GESTÃO DE PESSOAS</v>
      </c>
      <c r="G156" s="15" t="str">
        <f>IFERROR(VLOOKUP($B156,'Tabelas auxiliares'!$A$68:$C$105,2,FALSE),"")</f>
        <v>ADMINISTRAÇÃO GERAL</v>
      </c>
      <c r="H156" s="15" t="str">
        <f>IFERROR(VLOOKUP($B156,'Tabelas auxiliares'!$A$68:$C$105,3,FALSE),"")</f>
        <v>SUPRIMENTOS DE FUNDOS / PUBLICAÇÕES LEGAIS / ANUIDADES /ANOTAÇÃO DE RESPONSABILIDADE TÉCNICA/PROPRIEDADE INTELECTUAL  / CORREIOS / EXAMES PERIODICOS / AGENCIAMENTO DE TRANSPORTE INTERNACIONAL DE CARGAS/ DESEMBARAÇO ADUANEIRO / LAUDOS INSALUBRIDADE / CONSULTORIA</v>
      </c>
      <c r="I156" t="s">
        <v>1992</v>
      </c>
      <c r="J156" t="s">
        <v>2523</v>
      </c>
      <c r="K156" t="s">
        <v>2524</v>
      </c>
      <c r="L156" t="s">
        <v>2525</v>
      </c>
      <c r="M156" t="s">
        <v>1351</v>
      </c>
      <c r="N156" t="s">
        <v>111</v>
      </c>
      <c r="O156" t="s">
        <v>784</v>
      </c>
      <c r="P156" t="s">
        <v>2526</v>
      </c>
      <c r="Q156" t="s">
        <v>597</v>
      </c>
      <c r="R156" t="s">
        <v>593</v>
      </c>
      <c r="S156" t="s">
        <v>598</v>
      </c>
      <c r="T156" t="s">
        <v>1111</v>
      </c>
      <c r="U156" t="s">
        <v>2527</v>
      </c>
      <c r="V156" t="s">
        <v>2528</v>
      </c>
      <c r="W156" t="s">
        <v>2529</v>
      </c>
      <c r="X156" t="s">
        <v>3644</v>
      </c>
      <c r="Y156" s="15" t="str">
        <f t="shared" si="2"/>
        <v>3</v>
      </c>
      <c r="Z156" s="15" t="str">
        <f>IF(T156="","",IF(AND(T156&lt;&gt;'Tabelas auxiliares'!$B$128,T156&lt;&gt;'Tabelas auxiliares'!$B$129),"FOLHA DE PESSOAL",IF(Y156='Tabelas auxiliares'!$A$129,"CUSTEIO",IF(Y156='Tabelas auxiliares'!$A$128,"INVESTIMENTO","ERRO - VERIFICAR"))))</f>
        <v>FOLHA DE PESSOAL</v>
      </c>
      <c r="AA156" s="8">
        <v>500000</v>
      </c>
      <c r="AC156" s="8">
        <v>500000</v>
      </c>
    </row>
    <row r="157" spans="1:31" x14ac:dyDescent="0.25">
      <c r="A157" t="s">
        <v>587</v>
      </c>
      <c r="B157" s="31" t="s">
        <v>199</v>
      </c>
      <c r="C157" s="31" t="s">
        <v>584</v>
      </c>
      <c r="D157" t="s">
        <v>28</v>
      </c>
      <c r="E157" t="s">
        <v>100</v>
      </c>
      <c r="F157" s="15" t="str">
        <f>IFERROR(VLOOKUP(D157,'Tabelas auxiliares'!$A$3:$B$65,2,FALSE),"")</f>
        <v>PU - PREFEITURA UNIVERSITÁRIA</v>
      </c>
      <c r="G157" s="15" t="str">
        <f>IFERROR(VLOOKUP($B157,'Tabelas auxiliares'!$A$68:$C$105,2,FALSE),"")</f>
        <v>ÁGUA / LUZ / GÁS (CONCESSIONÁRIAS)</v>
      </c>
      <c r="H157" s="15" t="str">
        <f>IFERROR(VLOOKUP($B157,'Tabelas auxiliares'!$A$68:$C$105,3,FALSE),"")</f>
        <v>ÁGUA E ESGOTO / ENERGIA ELÉTRICA / GÁS</v>
      </c>
      <c r="I157" t="s">
        <v>2530</v>
      </c>
      <c r="J157" t="s">
        <v>2531</v>
      </c>
      <c r="K157" t="s">
        <v>2532</v>
      </c>
      <c r="L157" t="s">
        <v>2533</v>
      </c>
      <c r="M157" t="s">
        <v>949</v>
      </c>
      <c r="N157" t="s">
        <v>656</v>
      </c>
      <c r="O157" t="s">
        <v>657</v>
      </c>
      <c r="P157" t="s">
        <v>2534</v>
      </c>
      <c r="Q157" t="s">
        <v>597</v>
      </c>
      <c r="R157" t="s">
        <v>593</v>
      </c>
      <c r="S157" t="s">
        <v>2535</v>
      </c>
      <c r="T157" t="s">
        <v>145</v>
      </c>
      <c r="U157" t="s">
        <v>2536</v>
      </c>
      <c r="V157" t="s">
        <v>950</v>
      </c>
      <c r="W157" t="s">
        <v>951</v>
      </c>
      <c r="X157" t="s">
        <v>3645</v>
      </c>
      <c r="Y157" s="15" t="str">
        <f t="shared" si="2"/>
        <v>3</v>
      </c>
      <c r="Z157" s="15" t="str">
        <f>IF(T157="","",IF(AND(T157&lt;&gt;'Tabelas auxiliares'!$B$128,T157&lt;&gt;'Tabelas auxiliares'!$B$129),"FOLHA DE PESSOAL",IF(Y157='Tabelas auxiliares'!$A$129,"CUSTEIO",IF(Y157='Tabelas auxiliares'!$A$128,"INVESTIMENTO","ERRO - VERIFICAR"))))</f>
        <v>CUSTEIO</v>
      </c>
      <c r="AA157" s="8">
        <v>544.12</v>
      </c>
      <c r="AC157" s="8">
        <v>544.12</v>
      </c>
    </row>
    <row r="158" spans="1:31" x14ac:dyDescent="0.25">
      <c r="A158" t="s">
        <v>587</v>
      </c>
      <c r="B158" s="31" t="s">
        <v>199</v>
      </c>
      <c r="C158" s="31" t="s">
        <v>584</v>
      </c>
      <c r="D158" t="s">
        <v>28</v>
      </c>
      <c r="E158" t="s">
        <v>100</v>
      </c>
      <c r="F158" s="15" t="str">
        <f>IFERROR(VLOOKUP(D158,'Tabelas auxiliares'!$A$3:$B$65,2,FALSE),"")</f>
        <v>PU - PREFEITURA UNIVERSITÁRIA</v>
      </c>
      <c r="G158" s="15" t="str">
        <f>IFERROR(VLOOKUP($B158,'Tabelas auxiliares'!$A$68:$C$105,2,FALSE),"")</f>
        <v>ÁGUA / LUZ / GÁS (CONCESSIONÁRIAS)</v>
      </c>
      <c r="H158" s="15" t="str">
        <f>IFERROR(VLOOKUP($B158,'Tabelas auxiliares'!$A$68:$C$105,3,FALSE),"")</f>
        <v>ÁGUA E ESGOTO / ENERGIA ELÉTRICA / GÁS</v>
      </c>
      <c r="I158" t="s">
        <v>2537</v>
      </c>
      <c r="J158" t="s">
        <v>2538</v>
      </c>
      <c r="K158" t="s">
        <v>2539</v>
      </c>
      <c r="L158" t="s">
        <v>2540</v>
      </c>
      <c r="M158" t="s">
        <v>956</v>
      </c>
      <c r="N158" t="s">
        <v>656</v>
      </c>
      <c r="O158" t="s">
        <v>657</v>
      </c>
      <c r="P158" t="s">
        <v>658</v>
      </c>
      <c r="Q158" t="s">
        <v>597</v>
      </c>
      <c r="R158" t="s">
        <v>593</v>
      </c>
      <c r="S158" t="s">
        <v>598</v>
      </c>
      <c r="T158" t="s">
        <v>145</v>
      </c>
      <c r="U158" t="s">
        <v>659</v>
      </c>
      <c r="V158" t="s">
        <v>957</v>
      </c>
      <c r="W158" t="s">
        <v>958</v>
      </c>
      <c r="X158" t="s">
        <v>3646</v>
      </c>
      <c r="Y158" s="15" t="str">
        <f t="shared" si="2"/>
        <v>3</v>
      </c>
      <c r="Z158" s="15" t="str">
        <f>IF(T158="","",IF(AND(T158&lt;&gt;'Tabelas auxiliares'!$B$128,T158&lt;&gt;'Tabelas auxiliares'!$B$129),"FOLHA DE PESSOAL",IF(Y158='Tabelas auxiliares'!$A$129,"CUSTEIO",IF(Y158='Tabelas auxiliares'!$A$128,"INVESTIMENTO","ERRO - VERIFICAR"))))</f>
        <v>CUSTEIO</v>
      </c>
      <c r="AA158" s="8">
        <v>16.920000000000002</v>
      </c>
      <c r="AC158" s="8">
        <v>16.920000000000002</v>
      </c>
    </row>
    <row r="159" spans="1:31" x14ac:dyDescent="0.25">
      <c r="A159" t="s">
        <v>587</v>
      </c>
      <c r="B159" s="31" t="s">
        <v>199</v>
      </c>
      <c r="C159" s="31" t="s">
        <v>584</v>
      </c>
      <c r="D159" t="s">
        <v>28</v>
      </c>
      <c r="E159" t="s">
        <v>100</v>
      </c>
      <c r="F159" s="15" t="str">
        <f>IFERROR(VLOOKUP(D159,'Tabelas auxiliares'!$A$3:$B$65,2,FALSE),"")</f>
        <v>PU - PREFEITURA UNIVERSITÁRIA</v>
      </c>
      <c r="G159" s="15" t="str">
        <f>IFERROR(VLOOKUP($B159,'Tabelas auxiliares'!$A$68:$C$105,2,FALSE),"")</f>
        <v>ÁGUA / LUZ / GÁS (CONCESSIONÁRIAS)</v>
      </c>
      <c r="H159" s="15" t="str">
        <f>IFERROR(VLOOKUP($B159,'Tabelas auxiliares'!$A$68:$C$105,3,FALSE),"")</f>
        <v>ÁGUA E ESGOTO / ENERGIA ELÉTRICA / GÁS</v>
      </c>
      <c r="I159" t="s">
        <v>2541</v>
      </c>
      <c r="J159" t="s">
        <v>2542</v>
      </c>
      <c r="K159" t="s">
        <v>2543</v>
      </c>
      <c r="L159" t="s">
        <v>2544</v>
      </c>
      <c r="M159" t="s">
        <v>956</v>
      </c>
      <c r="N159" t="s">
        <v>656</v>
      </c>
      <c r="O159" t="s">
        <v>657</v>
      </c>
      <c r="P159" t="s">
        <v>658</v>
      </c>
      <c r="Q159" t="s">
        <v>597</v>
      </c>
      <c r="R159" t="s">
        <v>593</v>
      </c>
      <c r="S159" t="s">
        <v>2090</v>
      </c>
      <c r="T159" t="s">
        <v>145</v>
      </c>
      <c r="U159" t="s">
        <v>659</v>
      </c>
      <c r="V159" t="s">
        <v>963</v>
      </c>
      <c r="W159" t="s">
        <v>964</v>
      </c>
      <c r="X159" t="s">
        <v>3647</v>
      </c>
      <c r="Y159" s="15" t="str">
        <f t="shared" si="2"/>
        <v>3</v>
      </c>
      <c r="Z159" s="15" t="str">
        <f>IF(T159="","",IF(AND(T159&lt;&gt;'Tabelas auxiliares'!$B$128,T159&lt;&gt;'Tabelas auxiliares'!$B$129),"FOLHA DE PESSOAL",IF(Y159='Tabelas auxiliares'!$A$129,"CUSTEIO",IF(Y159='Tabelas auxiliares'!$A$128,"INVESTIMENTO","ERRO - VERIFICAR"))))</f>
        <v>CUSTEIO</v>
      </c>
      <c r="AA159" s="8">
        <v>37.24</v>
      </c>
      <c r="AC159" s="8">
        <v>37.24</v>
      </c>
    </row>
    <row r="160" spans="1:31" x14ac:dyDescent="0.25">
      <c r="A160" t="s">
        <v>587</v>
      </c>
      <c r="B160" s="31" t="s">
        <v>199</v>
      </c>
      <c r="C160" s="31" t="s">
        <v>584</v>
      </c>
      <c r="D160" t="s">
        <v>28</v>
      </c>
      <c r="E160" t="s">
        <v>100</v>
      </c>
      <c r="F160" s="15" t="str">
        <f>IFERROR(VLOOKUP(D160,'Tabelas auxiliares'!$A$3:$B$65,2,FALSE),"")</f>
        <v>PU - PREFEITURA UNIVERSITÁRIA</v>
      </c>
      <c r="G160" s="15" t="str">
        <f>IFERROR(VLOOKUP($B160,'Tabelas auxiliares'!$A$68:$C$105,2,FALSE),"")</f>
        <v>ÁGUA / LUZ / GÁS (CONCESSIONÁRIAS)</v>
      </c>
      <c r="H160" s="15" t="str">
        <f>IFERROR(VLOOKUP($B160,'Tabelas auxiliares'!$A$68:$C$105,3,FALSE),"")</f>
        <v>ÁGUA E ESGOTO / ENERGIA ELÉTRICA / GÁS</v>
      </c>
      <c r="I160" t="s">
        <v>2541</v>
      </c>
      <c r="J160" t="s">
        <v>2538</v>
      </c>
      <c r="K160" t="s">
        <v>2545</v>
      </c>
      <c r="L160" t="s">
        <v>2546</v>
      </c>
      <c r="M160" t="s">
        <v>956</v>
      </c>
      <c r="N160" t="s">
        <v>656</v>
      </c>
      <c r="O160" t="s">
        <v>657</v>
      </c>
      <c r="P160" t="s">
        <v>658</v>
      </c>
      <c r="Q160" t="s">
        <v>597</v>
      </c>
      <c r="R160" t="s">
        <v>593</v>
      </c>
      <c r="S160" t="s">
        <v>2090</v>
      </c>
      <c r="T160" t="s">
        <v>145</v>
      </c>
      <c r="U160" t="s">
        <v>659</v>
      </c>
      <c r="V160" t="s">
        <v>957</v>
      </c>
      <c r="W160" t="s">
        <v>958</v>
      </c>
      <c r="X160" t="s">
        <v>3648</v>
      </c>
      <c r="Y160" s="15" t="str">
        <f t="shared" si="2"/>
        <v>3</v>
      </c>
      <c r="Z160" s="15" t="str">
        <f>IF(T160="","",IF(AND(T160&lt;&gt;'Tabelas auxiliares'!$B$128,T160&lt;&gt;'Tabelas auxiliares'!$B$129),"FOLHA DE PESSOAL",IF(Y160='Tabelas auxiliares'!$A$129,"CUSTEIO",IF(Y160='Tabelas auxiliares'!$A$128,"INVESTIMENTO","ERRO - VERIFICAR"))))</f>
        <v>CUSTEIO</v>
      </c>
      <c r="AA160" s="8">
        <v>24.2</v>
      </c>
      <c r="AC160" s="8">
        <v>24.2</v>
      </c>
    </row>
    <row r="161" spans="1:31" x14ac:dyDescent="0.25">
      <c r="A161" t="s">
        <v>587</v>
      </c>
      <c r="B161" s="31" t="s">
        <v>199</v>
      </c>
      <c r="C161" s="31" t="s">
        <v>584</v>
      </c>
      <c r="D161" t="s">
        <v>28</v>
      </c>
      <c r="E161" t="s">
        <v>100</v>
      </c>
      <c r="F161" s="15" t="str">
        <f>IFERROR(VLOOKUP(D161,'Tabelas auxiliares'!$A$3:$B$65,2,FALSE),"")</f>
        <v>PU - PREFEITURA UNIVERSITÁRIA</v>
      </c>
      <c r="G161" s="15" t="str">
        <f>IFERROR(VLOOKUP($B161,'Tabelas auxiliares'!$A$68:$C$105,2,FALSE),"")</f>
        <v>ÁGUA / LUZ / GÁS (CONCESSIONÁRIAS)</v>
      </c>
      <c r="H161" s="15" t="str">
        <f>IFERROR(VLOOKUP($B161,'Tabelas auxiliares'!$A$68:$C$105,3,FALSE),"")</f>
        <v>ÁGUA E ESGOTO / ENERGIA ELÉTRICA / GÁS</v>
      </c>
      <c r="I161" t="s">
        <v>1988</v>
      </c>
      <c r="J161" t="s">
        <v>966</v>
      </c>
      <c r="K161" t="s">
        <v>2547</v>
      </c>
      <c r="L161" t="s">
        <v>2548</v>
      </c>
      <c r="M161" t="s">
        <v>956</v>
      </c>
      <c r="N161" t="s">
        <v>656</v>
      </c>
      <c r="O161" t="s">
        <v>657</v>
      </c>
      <c r="P161" t="s">
        <v>658</v>
      </c>
      <c r="Q161" t="s">
        <v>597</v>
      </c>
      <c r="R161" t="s">
        <v>593</v>
      </c>
      <c r="S161" t="s">
        <v>598</v>
      </c>
      <c r="T161" t="s">
        <v>145</v>
      </c>
      <c r="U161" t="s">
        <v>659</v>
      </c>
      <c r="V161" t="s">
        <v>957</v>
      </c>
      <c r="W161" t="s">
        <v>958</v>
      </c>
      <c r="X161" t="s">
        <v>3649</v>
      </c>
      <c r="Y161" s="15" t="str">
        <f t="shared" si="2"/>
        <v>3</v>
      </c>
      <c r="Z161" s="15" t="str">
        <f>IF(T161="","",IF(AND(T161&lt;&gt;'Tabelas auxiliares'!$B$128,T161&lt;&gt;'Tabelas auxiliares'!$B$129),"FOLHA DE PESSOAL",IF(Y161='Tabelas auxiliares'!$A$129,"CUSTEIO",IF(Y161='Tabelas auxiliares'!$A$128,"INVESTIMENTO","ERRO - VERIFICAR"))))</f>
        <v>CUSTEIO</v>
      </c>
      <c r="AA161" s="8">
        <v>36.380000000000003</v>
      </c>
      <c r="AE161" s="8">
        <v>36.380000000000003</v>
      </c>
    </row>
    <row r="162" spans="1:31" x14ac:dyDescent="0.25">
      <c r="A162" t="s">
        <v>587</v>
      </c>
      <c r="B162" s="31" t="s">
        <v>199</v>
      </c>
      <c r="C162" s="31" t="s">
        <v>584</v>
      </c>
      <c r="D162" t="s">
        <v>28</v>
      </c>
      <c r="E162" t="s">
        <v>100</v>
      </c>
      <c r="F162" s="15" t="str">
        <f>IFERROR(VLOOKUP(D162,'Tabelas auxiliares'!$A$3:$B$65,2,FALSE),"")</f>
        <v>PU - PREFEITURA UNIVERSITÁRIA</v>
      </c>
      <c r="G162" s="15" t="str">
        <f>IFERROR(VLOOKUP($B162,'Tabelas auxiliares'!$A$68:$C$105,2,FALSE),"")</f>
        <v>ÁGUA / LUZ / GÁS (CONCESSIONÁRIAS)</v>
      </c>
      <c r="H162" s="15" t="str">
        <f>IFERROR(VLOOKUP($B162,'Tabelas auxiliares'!$A$68:$C$105,3,FALSE),"")</f>
        <v>ÁGUA E ESGOTO / ENERGIA ELÉTRICA / GÁS</v>
      </c>
      <c r="I162" t="s">
        <v>2281</v>
      </c>
      <c r="J162" t="s">
        <v>971</v>
      </c>
      <c r="K162" t="s">
        <v>2549</v>
      </c>
      <c r="L162" t="s">
        <v>2550</v>
      </c>
      <c r="M162" t="s">
        <v>949</v>
      </c>
      <c r="N162" t="s">
        <v>656</v>
      </c>
      <c r="O162" t="s">
        <v>657</v>
      </c>
      <c r="P162" t="s">
        <v>658</v>
      </c>
      <c r="Q162" t="s">
        <v>597</v>
      </c>
      <c r="R162" t="s">
        <v>593</v>
      </c>
      <c r="S162" t="s">
        <v>857</v>
      </c>
      <c r="T162" t="s">
        <v>145</v>
      </c>
      <c r="U162" t="s">
        <v>659</v>
      </c>
      <c r="V162" t="s">
        <v>950</v>
      </c>
      <c r="W162" t="s">
        <v>951</v>
      </c>
      <c r="X162" t="s">
        <v>3650</v>
      </c>
      <c r="Y162" s="15" t="str">
        <f t="shared" si="2"/>
        <v>3</v>
      </c>
      <c r="Z162" s="15" t="str">
        <f>IF(T162="","",IF(AND(T162&lt;&gt;'Tabelas auxiliares'!$B$128,T162&lt;&gt;'Tabelas auxiliares'!$B$129),"FOLHA DE PESSOAL",IF(Y162='Tabelas auxiliares'!$A$129,"CUSTEIO",IF(Y162='Tabelas auxiliares'!$A$128,"INVESTIMENTO","ERRO - VERIFICAR"))))</f>
        <v>CUSTEIO</v>
      </c>
      <c r="AA162" s="8">
        <v>3878.04</v>
      </c>
      <c r="AE162" s="8">
        <v>3878.04</v>
      </c>
    </row>
    <row r="163" spans="1:31" x14ac:dyDescent="0.25">
      <c r="A163" t="s">
        <v>587</v>
      </c>
      <c r="B163" s="31" t="s">
        <v>199</v>
      </c>
      <c r="C163" s="31" t="s">
        <v>584</v>
      </c>
      <c r="D163" t="s">
        <v>28</v>
      </c>
      <c r="E163" t="s">
        <v>100</v>
      </c>
      <c r="F163" s="15" t="str">
        <f>IFERROR(VLOOKUP(D163,'Tabelas auxiliares'!$A$3:$B$65,2,FALSE),"")</f>
        <v>PU - PREFEITURA UNIVERSITÁRIA</v>
      </c>
      <c r="G163" s="15" t="str">
        <f>IFERROR(VLOOKUP($B163,'Tabelas auxiliares'!$A$68:$C$105,2,FALSE),"")</f>
        <v>ÁGUA / LUZ / GÁS (CONCESSIONÁRIAS)</v>
      </c>
      <c r="H163" s="15" t="str">
        <f>IFERROR(VLOOKUP($B163,'Tabelas auxiliares'!$A$68:$C$105,3,FALSE),"")</f>
        <v>ÁGUA E ESGOTO / ENERGIA ELÉTRICA / GÁS</v>
      </c>
      <c r="I163" t="s">
        <v>2065</v>
      </c>
      <c r="J163" t="s">
        <v>966</v>
      </c>
      <c r="K163" t="s">
        <v>2551</v>
      </c>
      <c r="L163" t="s">
        <v>2548</v>
      </c>
      <c r="M163" t="s">
        <v>956</v>
      </c>
      <c r="N163" t="s">
        <v>656</v>
      </c>
      <c r="O163" t="s">
        <v>657</v>
      </c>
      <c r="P163" t="s">
        <v>658</v>
      </c>
      <c r="Q163" t="s">
        <v>597</v>
      </c>
      <c r="R163" t="s">
        <v>593</v>
      </c>
      <c r="S163" t="s">
        <v>598</v>
      </c>
      <c r="T163" t="s">
        <v>145</v>
      </c>
      <c r="U163" t="s">
        <v>659</v>
      </c>
      <c r="V163" t="s">
        <v>963</v>
      </c>
      <c r="W163" t="s">
        <v>964</v>
      </c>
      <c r="X163" t="s">
        <v>3651</v>
      </c>
      <c r="Y163" s="15" t="str">
        <f t="shared" si="2"/>
        <v>3</v>
      </c>
      <c r="Z163" s="15" t="str">
        <f>IF(T163="","",IF(AND(T163&lt;&gt;'Tabelas auxiliares'!$B$128,T163&lt;&gt;'Tabelas auxiliares'!$B$129),"FOLHA DE PESSOAL",IF(Y163='Tabelas auxiliares'!$A$129,"CUSTEIO",IF(Y163='Tabelas auxiliares'!$A$128,"INVESTIMENTO","ERRO - VERIFICAR"))))</f>
        <v>CUSTEIO</v>
      </c>
      <c r="AA163" s="8">
        <v>5561.32</v>
      </c>
      <c r="AC163" s="8">
        <v>5561.32</v>
      </c>
    </row>
    <row r="164" spans="1:31" x14ac:dyDescent="0.25">
      <c r="A164" t="s">
        <v>587</v>
      </c>
      <c r="B164" s="31" t="s">
        <v>199</v>
      </c>
      <c r="C164" s="31" t="s">
        <v>584</v>
      </c>
      <c r="D164" t="s">
        <v>28</v>
      </c>
      <c r="E164" t="s">
        <v>100</v>
      </c>
      <c r="F164" s="15" t="str">
        <f>IFERROR(VLOOKUP(D164,'Tabelas auxiliares'!$A$3:$B$65,2,FALSE),"")</f>
        <v>PU - PREFEITURA UNIVERSITÁRIA</v>
      </c>
      <c r="G164" s="15" t="str">
        <f>IFERROR(VLOOKUP($B164,'Tabelas auxiliares'!$A$68:$C$105,2,FALSE),"")</f>
        <v>ÁGUA / LUZ / GÁS (CONCESSIONÁRIAS)</v>
      </c>
      <c r="H164" s="15" t="str">
        <f>IFERROR(VLOOKUP($B164,'Tabelas auxiliares'!$A$68:$C$105,3,FALSE),"")</f>
        <v>ÁGUA E ESGOTO / ENERGIA ELÉTRICA / GÁS</v>
      </c>
      <c r="I164" t="s">
        <v>2552</v>
      </c>
      <c r="J164" t="s">
        <v>971</v>
      </c>
      <c r="K164" t="s">
        <v>2553</v>
      </c>
      <c r="L164" t="s">
        <v>2554</v>
      </c>
      <c r="M164" t="s">
        <v>949</v>
      </c>
      <c r="N164" t="s">
        <v>656</v>
      </c>
      <c r="O164" t="s">
        <v>657</v>
      </c>
      <c r="P164" t="s">
        <v>658</v>
      </c>
      <c r="Q164" t="s">
        <v>597</v>
      </c>
      <c r="R164" t="s">
        <v>593</v>
      </c>
      <c r="S164" t="s">
        <v>598</v>
      </c>
      <c r="T164" t="s">
        <v>145</v>
      </c>
      <c r="U164" t="s">
        <v>659</v>
      </c>
      <c r="V164" t="s">
        <v>950</v>
      </c>
      <c r="W164" t="s">
        <v>951</v>
      </c>
      <c r="X164" t="s">
        <v>3652</v>
      </c>
      <c r="Y164" s="15" t="str">
        <f t="shared" si="2"/>
        <v>3</v>
      </c>
      <c r="Z164" s="15" t="str">
        <f>IF(T164="","",IF(AND(T164&lt;&gt;'Tabelas auxiliares'!$B$128,T164&lt;&gt;'Tabelas auxiliares'!$B$129),"FOLHA DE PESSOAL",IF(Y164='Tabelas auxiliares'!$A$129,"CUSTEIO",IF(Y164='Tabelas auxiliares'!$A$128,"INVESTIMENTO","ERRO - VERIFICAR"))))</f>
        <v>CUSTEIO</v>
      </c>
      <c r="AA164" s="8">
        <v>41708.32</v>
      </c>
      <c r="AE164" s="8">
        <v>41708.32</v>
      </c>
    </row>
    <row r="165" spans="1:31" x14ac:dyDescent="0.25">
      <c r="A165" t="s">
        <v>587</v>
      </c>
      <c r="B165" s="31" t="s">
        <v>199</v>
      </c>
      <c r="C165" s="31" t="s">
        <v>584</v>
      </c>
      <c r="D165" t="s">
        <v>28</v>
      </c>
      <c r="E165" t="s">
        <v>100</v>
      </c>
      <c r="F165" s="15" t="str">
        <f>IFERROR(VLOOKUP(D165,'Tabelas auxiliares'!$A$3:$B$65,2,FALSE),"")</f>
        <v>PU - PREFEITURA UNIVERSITÁRIA</v>
      </c>
      <c r="G165" s="15" t="str">
        <f>IFERROR(VLOOKUP($B165,'Tabelas auxiliares'!$A$68:$C$105,2,FALSE),"")</f>
        <v>ÁGUA / LUZ / GÁS (CONCESSIONÁRIAS)</v>
      </c>
      <c r="H165" s="15" t="str">
        <f>IFERROR(VLOOKUP($B165,'Tabelas auxiliares'!$A$68:$C$105,3,FALSE),"")</f>
        <v>ÁGUA E ESGOTO / ENERGIA ELÉTRICA / GÁS</v>
      </c>
      <c r="I165" t="s">
        <v>2555</v>
      </c>
      <c r="J165" t="s">
        <v>960</v>
      </c>
      <c r="K165" t="s">
        <v>2556</v>
      </c>
      <c r="L165" t="s">
        <v>2557</v>
      </c>
      <c r="M165" t="s">
        <v>956</v>
      </c>
      <c r="N165" t="s">
        <v>656</v>
      </c>
      <c r="O165" t="s">
        <v>657</v>
      </c>
      <c r="P165" t="s">
        <v>658</v>
      </c>
      <c r="Q165" t="s">
        <v>597</v>
      </c>
      <c r="R165" t="s">
        <v>593</v>
      </c>
      <c r="S165" t="s">
        <v>598</v>
      </c>
      <c r="T165" t="s">
        <v>145</v>
      </c>
      <c r="U165" t="s">
        <v>659</v>
      </c>
      <c r="V165" t="s">
        <v>957</v>
      </c>
      <c r="W165" t="s">
        <v>958</v>
      </c>
      <c r="X165" t="s">
        <v>3653</v>
      </c>
      <c r="Y165" s="15" t="str">
        <f t="shared" si="2"/>
        <v>3</v>
      </c>
      <c r="Z165" s="15" t="str">
        <f>IF(T165="","",IF(AND(T165&lt;&gt;'Tabelas auxiliares'!$B$128,T165&lt;&gt;'Tabelas auxiliares'!$B$129),"FOLHA DE PESSOAL",IF(Y165='Tabelas auxiliares'!$A$129,"CUSTEIO",IF(Y165='Tabelas auxiliares'!$A$128,"INVESTIMENTO","ERRO - VERIFICAR"))))</f>
        <v>CUSTEIO</v>
      </c>
      <c r="AA165" s="8">
        <v>363.96</v>
      </c>
      <c r="AC165" s="8">
        <v>363.96</v>
      </c>
    </row>
    <row r="166" spans="1:31" x14ac:dyDescent="0.25">
      <c r="A166" t="s">
        <v>587</v>
      </c>
      <c r="B166" s="31" t="s">
        <v>199</v>
      </c>
      <c r="C166" s="31" t="s">
        <v>584</v>
      </c>
      <c r="D166" t="s">
        <v>28</v>
      </c>
      <c r="E166" t="s">
        <v>100</v>
      </c>
      <c r="F166" s="15" t="str">
        <f>IFERROR(VLOOKUP(D166,'Tabelas auxiliares'!$A$3:$B$65,2,FALSE),"")</f>
        <v>PU - PREFEITURA UNIVERSITÁRIA</v>
      </c>
      <c r="G166" s="15" t="str">
        <f>IFERROR(VLOOKUP($B166,'Tabelas auxiliares'!$A$68:$C$105,2,FALSE),"")</f>
        <v>ÁGUA / LUZ / GÁS (CONCESSIONÁRIAS)</v>
      </c>
      <c r="H166" s="15" t="str">
        <f>IFERROR(VLOOKUP($B166,'Tabelas auxiliares'!$A$68:$C$105,3,FALSE),"")</f>
        <v>ÁGUA E ESGOTO / ENERGIA ELÉTRICA / GÁS</v>
      </c>
      <c r="I166" t="s">
        <v>2558</v>
      </c>
      <c r="J166" t="s">
        <v>953</v>
      </c>
      <c r="K166" t="s">
        <v>2559</v>
      </c>
      <c r="L166" t="s">
        <v>955</v>
      </c>
      <c r="M166" t="s">
        <v>956</v>
      </c>
      <c r="N166" t="s">
        <v>656</v>
      </c>
      <c r="O166" t="s">
        <v>657</v>
      </c>
      <c r="P166" t="s">
        <v>658</v>
      </c>
      <c r="Q166" t="s">
        <v>597</v>
      </c>
      <c r="R166" t="s">
        <v>593</v>
      </c>
      <c r="S166" t="s">
        <v>598</v>
      </c>
      <c r="T166" t="s">
        <v>145</v>
      </c>
      <c r="U166" t="s">
        <v>659</v>
      </c>
      <c r="V166" t="s">
        <v>957</v>
      </c>
      <c r="W166" t="s">
        <v>958</v>
      </c>
      <c r="X166" t="s">
        <v>3654</v>
      </c>
      <c r="Y166" s="15" t="str">
        <f t="shared" si="2"/>
        <v>3</v>
      </c>
      <c r="Z166" s="15" t="str">
        <f>IF(T166="","",IF(AND(T166&lt;&gt;'Tabelas auxiliares'!$B$128,T166&lt;&gt;'Tabelas auxiliares'!$B$129),"FOLHA DE PESSOAL",IF(Y166='Tabelas auxiliares'!$A$129,"CUSTEIO",IF(Y166='Tabelas auxiliares'!$A$128,"INVESTIMENTO","ERRO - VERIFICAR"))))</f>
        <v>CUSTEIO</v>
      </c>
      <c r="AA166" s="8">
        <v>141.58000000000001</v>
      </c>
      <c r="AE166" s="8">
        <v>141.58000000000001</v>
      </c>
    </row>
    <row r="167" spans="1:31" x14ac:dyDescent="0.25">
      <c r="A167" t="s">
        <v>587</v>
      </c>
      <c r="B167" s="31" t="s">
        <v>199</v>
      </c>
      <c r="C167" s="31" t="s">
        <v>584</v>
      </c>
      <c r="D167" t="s">
        <v>28</v>
      </c>
      <c r="E167" t="s">
        <v>100</v>
      </c>
      <c r="F167" s="15" t="str">
        <f>IFERROR(VLOOKUP(D167,'Tabelas auxiliares'!$A$3:$B$65,2,FALSE),"")</f>
        <v>PU - PREFEITURA UNIVERSITÁRIA</v>
      </c>
      <c r="G167" s="15" t="str">
        <f>IFERROR(VLOOKUP($B167,'Tabelas auxiliares'!$A$68:$C$105,2,FALSE),"")</f>
        <v>ÁGUA / LUZ / GÁS (CONCESSIONÁRIAS)</v>
      </c>
      <c r="H167" s="15" t="str">
        <f>IFERROR(VLOOKUP($B167,'Tabelas auxiliares'!$A$68:$C$105,3,FALSE),"")</f>
        <v>ÁGUA E ESGOTO / ENERGIA ELÉTRICA / GÁS</v>
      </c>
      <c r="I167" t="s">
        <v>2558</v>
      </c>
      <c r="J167" t="s">
        <v>953</v>
      </c>
      <c r="K167" t="s">
        <v>2560</v>
      </c>
      <c r="L167" t="s">
        <v>2561</v>
      </c>
      <c r="M167" t="s">
        <v>956</v>
      </c>
      <c r="N167" t="s">
        <v>656</v>
      </c>
      <c r="O167" t="s">
        <v>657</v>
      </c>
      <c r="P167" t="s">
        <v>658</v>
      </c>
      <c r="Q167" t="s">
        <v>597</v>
      </c>
      <c r="R167" t="s">
        <v>593</v>
      </c>
      <c r="S167" t="s">
        <v>598</v>
      </c>
      <c r="T167" t="s">
        <v>145</v>
      </c>
      <c r="U167" t="s">
        <v>659</v>
      </c>
      <c r="V167" t="s">
        <v>963</v>
      </c>
      <c r="W167" t="s">
        <v>964</v>
      </c>
      <c r="X167" t="s">
        <v>3655</v>
      </c>
      <c r="Y167" s="15" t="str">
        <f t="shared" si="2"/>
        <v>3</v>
      </c>
      <c r="Z167" s="15" t="str">
        <f>IF(T167="","",IF(AND(T167&lt;&gt;'Tabelas auxiliares'!$B$128,T167&lt;&gt;'Tabelas auxiliares'!$B$129),"FOLHA DE PESSOAL",IF(Y167='Tabelas auxiliares'!$A$129,"CUSTEIO",IF(Y167='Tabelas auxiliares'!$A$128,"INVESTIMENTO","ERRO - VERIFICAR"))))</f>
        <v>CUSTEIO</v>
      </c>
      <c r="AA167" s="8">
        <v>2018.08</v>
      </c>
      <c r="AE167" s="8">
        <v>2018.08</v>
      </c>
    </row>
    <row r="168" spans="1:31" x14ac:dyDescent="0.25">
      <c r="A168" t="s">
        <v>587</v>
      </c>
      <c r="B168" s="31" t="s">
        <v>199</v>
      </c>
      <c r="C168" s="31" t="s">
        <v>584</v>
      </c>
      <c r="D168" t="s">
        <v>28</v>
      </c>
      <c r="E168" t="s">
        <v>100</v>
      </c>
      <c r="F168" s="15" t="str">
        <f>IFERROR(VLOOKUP(D168,'Tabelas auxiliares'!$A$3:$B$65,2,FALSE),"")</f>
        <v>PU - PREFEITURA UNIVERSITÁRIA</v>
      </c>
      <c r="G168" s="15" t="str">
        <f>IFERROR(VLOOKUP($B168,'Tabelas auxiliares'!$A$68:$C$105,2,FALSE),"")</f>
        <v>ÁGUA / LUZ / GÁS (CONCESSIONÁRIAS)</v>
      </c>
      <c r="H168" s="15" t="str">
        <f>IFERROR(VLOOKUP($B168,'Tabelas auxiliares'!$A$68:$C$105,3,FALSE),"")</f>
        <v>ÁGUA E ESGOTO / ENERGIA ELÉTRICA / GÁS</v>
      </c>
      <c r="I168" t="s">
        <v>2117</v>
      </c>
      <c r="J168" t="s">
        <v>946</v>
      </c>
      <c r="K168" t="s">
        <v>2562</v>
      </c>
      <c r="L168" t="s">
        <v>948</v>
      </c>
      <c r="M168" t="s">
        <v>949</v>
      </c>
      <c r="N168" t="s">
        <v>656</v>
      </c>
      <c r="O168" t="s">
        <v>657</v>
      </c>
      <c r="P168" t="s">
        <v>658</v>
      </c>
      <c r="Q168" t="s">
        <v>597</v>
      </c>
      <c r="R168" t="s">
        <v>593</v>
      </c>
      <c r="S168" t="s">
        <v>598</v>
      </c>
      <c r="T168" t="s">
        <v>145</v>
      </c>
      <c r="U168" t="s">
        <v>659</v>
      </c>
      <c r="V168" t="s">
        <v>950</v>
      </c>
      <c r="W168" t="s">
        <v>951</v>
      </c>
      <c r="X168" t="s">
        <v>3656</v>
      </c>
      <c r="Y168" s="15" t="str">
        <f t="shared" si="2"/>
        <v>3</v>
      </c>
      <c r="Z168" s="15" t="str">
        <f>IF(T168="","",IF(AND(T168&lt;&gt;'Tabelas auxiliares'!$B$128,T168&lt;&gt;'Tabelas auxiliares'!$B$129),"FOLHA DE PESSOAL",IF(Y168='Tabelas auxiliares'!$A$129,"CUSTEIO",IF(Y168='Tabelas auxiliares'!$A$128,"INVESTIMENTO","ERRO - VERIFICAR"))))</f>
        <v>CUSTEIO</v>
      </c>
      <c r="AA168" s="8">
        <v>28827.86</v>
      </c>
      <c r="AE168" s="8">
        <v>28827.86</v>
      </c>
    </row>
    <row r="169" spans="1:31" x14ac:dyDescent="0.25">
      <c r="A169" t="s">
        <v>587</v>
      </c>
      <c r="B169" s="31" t="s">
        <v>199</v>
      </c>
      <c r="C169" s="31" t="s">
        <v>584</v>
      </c>
      <c r="D169" t="s">
        <v>28</v>
      </c>
      <c r="E169" t="s">
        <v>100</v>
      </c>
      <c r="F169" s="15" t="str">
        <f>IFERROR(VLOOKUP(D169,'Tabelas auxiliares'!$A$3:$B$65,2,FALSE),"")</f>
        <v>PU - PREFEITURA UNIVERSITÁRIA</v>
      </c>
      <c r="G169" s="15" t="str">
        <f>IFERROR(VLOOKUP($B169,'Tabelas auxiliares'!$A$68:$C$105,2,FALSE),"")</f>
        <v>ÁGUA / LUZ / GÁS (CONCESSIONÁRIAS)</v>
      </c>
      <c r="H169" s="15" t="str">
        <f>IFERROR(VLOOKUP($B169,'Tabelas auxiliares'!$A$68:$C$105,3,FALSE),"")</f>
        <v>ÁGUA E ESGOTO / ENERGIA ELÉTRICA / GÁS</v>
      </c>
      <c r="I169" t="s">
        <v>2563</v>
      </c>
      <c r="J169" t="s">
        <v>960</v>
      </c>
      <c r="K169" t="s">
        <v>2564</v>
      </c>
      <c r="L169" t="s">
        <v>2565</v>
      </c>
      <c r="M169" t="s">
        <v>956</v>
      </c>
      <c r="N169" t="s">
        <v>656</v>
      </c>
      <c r="O169" t="s">
        <v>657</v>
      </c>
      <c r="P169" t="s">
        <v>658</v>
      </c>
      <c r="Q169" t="s">
        <v>597</v>
      </c>
      <c r="R169" t="s">
        <v>593</v>
      </c>
      <c r="S169" t="s">
        <v>598</v>
      </c>
      <c r="T169" t="s">
        <v>145</v>
      </c>
      <c r="U169" t="s">
        <v>659</v>
      </c>
      <c r="V169" t="s">
        <v>963</v>
      </c>
      <c r="W169" t="s">
        <v>964</v>
      </c>
      <c r="X169" t="s">
        <v>3657</v>
      </c>
      <c r="Y169" s="15" t="str">
        <f t="shared" si="2"/>
        <v>3</v>
      </c>
      <c r="Z169" s="15" t="str">
        <f>IF(T169="","",IF(AND(T169&lt;&gt;'Tabelas auxiliares'!$B$128,T169&lt;&gt;'Tabelas auxiliares'!$B$129),"FOLHA DE PESSOAL",IF(Y169='Tabelas auxiliares'!$A$129,"CUSTEIO",IF(Y169='Tabelas auxiliares'!$A$128,"INVESTIMENTO","ERRO - VERIFICAR"))))</f>
        <v>CUSTEIO</v>
      </c>
      <c r="AA169" s="8">
        <v>14936.13</v>
      </c>
      <c r="AD169" s="8">
        <v>5205.88</v>
      </c>
      <c r="AE169" s="8">
        <v>9730.25</v>
      </c>
    </row>
    <row r="170" spans="1:31" x14ac:dyDescent="0.25">
      <c r="A170" t="s">
        <v>587</v>
      </c>
      <c r="B170" s="31" t="s">
        <v>199</v>
      </c>
      <c r="C170" s="31" t="s">
        <v>584</v>
      </c>
      <c r="D170" t="s">
        <v>28</v>
      </c>
      <c r="E170" t="s">
        <v>100</v>
      </c>
      <c r="F170" s="15" t="str">
        <f>IFERROR(VLOOKUP(D170,'Tabelas auxiliares'!$A$3:$B$65,2,FALSE),"")</f>
        <v>PU - PREFEITURA UNIVERSITÁRIA</v>
      </c>
      <c r="G170" s="15" t="str">
        <f>IFERROR(VLOOKUP($B170,'Tabelas auxiliares'!$A$68:$C$105,2,FALSE),"")</f>
        <v>ÁGUA / LUZ / GÁS (CONCESSIONÁRIAS)</v>
      </c>
      <c r="H170" s="15" t="str">
        <f>IFERROR(VLOOKUP($B170,'Tabelas auxiliares'!$A$68:$C$105,3,FALSE),"")</f>
        <v>ÁGUA E ESGOTO / ENERGIA ELÉTRICA / GÁS</v>
      </c>
      <c r="I170" t="s">
        <v>2563</v>
      </c>
      <c r="J170" t="s">
        <v>960</v>
      </c>
      <c r="K170" t="s">
        <v>2566</v>
      </c>
      <c r="L170" t="s">
        <v>2565</v>
      </c>
      <c r="M170" t="s">
        <v>956</v>
      </c>
      <c r="N170" t="s">
        <v>656</v>
      </c>
      <c r="O170" t="s">
        <v>657</v>
      </c>
      <c r="P170" t="s">
        <v>658</v>
      </c>
      <c r="Q170" t="s">
        <v>597</v>
      </c>
      <c r="R170" t="s">
        <v>593</v>
      </c>
      <c r="S170" t="s">
        <v>598</v>
      </c>
      <c r="T170" t="s">
        <v>145</v>
      </c>
      <c r="U170" t="s">
        <v>659</v>
      </c>
      <c r="V170" t="s">
        <v>957</v>
      </c>
      <c r="W170" t="s">
        <v>958</v>
      </c>
      <c r="X170" t="s">
        <v>3658</v>
      </c>
      <c r="Y170" s="15" t="str">
        <f t="shared" si="2"/>
        <v>3</v>
      </c>
      <c r="Z170" s="15" t="str">
        <f>IF(T170="","",IF(AND(T170&lt;&gt;'Tabelas auxiliares'!$B$128,T170&lt;&gt;'Tabelas auxiliares'!$B$129),"FOLHA DE PESSOAL",IF(Y170='Tabelas auxiliares'!$A$129,"CUSTEIO",IF(Y170='Tabelas auxiliares'!$A$128,"INVESTIMENTO","ERRO - VERIFICAR"))))</f>
        <v>CUSTEIO</v>
      </c>
      <c r="AA170" s="8">
        <v>142.63999999999999</v>
      </c>
      <c r="AC170" s="8">
        <v>19.739999999999998</v>
      </c>
      <c r="AE170" s="8">
        <v>122.9</v>
      </c>
    </row>
    <row r="171" spans="1:31" x14ac:dyDescent="0.25">
      <c r="A171" t="s">
        <v>587</v>
      </c>
      <c r="B171" s="31" t="s">
        <v>199</v>
      </c>
      <c r="C171" s="31" t="s">
        <v>584</v>
      </c>
      <c r="D171" t="s">
        <v>28</v>
      </c>
      <c r="E171" t="s">
        <v>100</v>
      </c>
      <c r="F171" s="15" t="str">
        <f>IFERROR(VLOOKUP(D171,'Tabelas auxiliares'!$A$3:$B$65,2,FALSE),"")</f>
        <v>PU - PREFEITURA UNIVERSITÁRIA</v>
      </c>
      <c r="G171" s="15" t="str">
        <f>IFERROR(VLOOKUP($B171,'Tabelas auxiliares'!$A$68:$C$105,2,FALSE),"")</f>
        <v>ÁGUA / LUZ / GÁS (CONCESSIONÁRIAS)</v>
      </c>
      <c r="H171" s="15" t="str">
        <f>IFERROR(VLOOKUP($B171,'Tabelas auxiliares'!$A$68:$C$105,3,FALSE),"")</f>
        <v>ÁGUA E ESGOTO / ENERGIA ELÉTRICA / GÁS</v>
      </c>
      <c r="I171" t="s">
        <v>2567</v>
      </c>
      <c r="J171" t="s">
        <v>971</v>
      </c>
      <c r="K171" t="s">
        <v>2568</v>
      </c>
      <c r="L171" t="s">
        <v>2550</v>
      </c>
      <c r="M171" t="s">
        <v>949</v>
      </c>
      <c r="N171" t="s">
        <v>656</v>
      </c>
      <c r="O171" t="s">
        <v>657</v>
      </c>
      <c r="P171" t="s">
        <v>658</v>
      </c>
      <c r="Q171" t="s">
        <v>597</v>
      </c>
      <c r="R171" t="s">
        <v>593</v>
      </c>
      <c r="S171" t="s">
        <v>598</v>
      </c>
      <c r="T171" t="s">
        <v>145</v>
      </c>
      <c r="U171" t="s">
        <v>659</v>
      </c>
      <c r="V171" t="s">
        <v>950</v>
      </c>
      <c r="W171" t="s">
        <v>951</v>
      </c>
      <c r="X171" t="s">
        <v>3659</v>
      </c>
      <c r="Y171" s="15" t="str">
        <f t="shared" si="2"/>
        <v>3</v>
      </c>
      <c r="Z171" s="15" t="str">
        <f>IF(T171="","",IF(AND(T171&lt;&gt;'Tabelas auxiliares'!$B$128,T171&lt;&gt;'Tabelas auxiliares'!$B$129),"FOLHA DE PESSOAL",IF(Y171='Tabelas auxiliares'!$A$129,"CUSTEIO",IF(Y171='Tabelas auxiliares'!$A$128,"INVESTIMENTO","ERRO - VERIFICAR"))))</f>
        <v>CUSTEIO</v>
      </c>
      <c r="AA171" s="8">
        <v>304.63</v>
      </c>
      <c r="AC171" s="8">
        <v>304.63</v>
      </c>
    </row>
    <row r="172" spans="1:31" x14ac:dyDescent="0.25">
      <c r="A172" t="s">
        <v>587</v>
      </c>
      <c r="B172" s="31" t="s">
        <v>199</v>
      </c>
      <c r="C172" s="31" t="s">
        <v>584</v>
      </c>
      <c r="D172" t="s">
        <v>28</v>
      </c>
      <c r="E172" t="s">
        <v>100</v>
      </c>
      <c r="F172" s="15" t="str">
        <f>IFERROR(VLOOKUP(D172,'Tabelas auxiliares'!$A$3:$B$65,2,FALSE),"")</f>
        <v>PU - PREFEITURA UNIVERSITÁRIA</v>
      </c>
      <c r="G172" s="15" t="str">
        <f>IFERROR(VLOOKUP($B172,'Tabelas auxiliares'!$A$68:$C$105,2,FALSE),"")</f>
        <v>ÁGUA / LUZ / GÁS (CONCESSIONÁRIAS)</v>
      </c>
      <c r="H172" s="15" t="str">
        <f>IFERROR(VLOOKUP($B172,'Tabelas auxiliares'!$A$68:$C$105,3,FALSE),"")</f>
        <v>ÁGUA E ESGOTO / ENERGIA ELÉTRICA / GÁS</v>
      </c>
      <c r="I172" t="s">
        <v>2569</v>
      </c>
      <c r="J172" t="s">
        <v>971</v>
      </c>
      <c r="K172" t="s">
        <v>2570</v>
      </c>
      <c r="L172" t="s">
        <v>973</v>
      </c>
      <c r="M172" t="s">
        <v>949</v>
      </c>
      <c r="N172" t="s">
        <v>656</v>
      </c>
      <c r="O172" t="s">
        <v>657</v>
      </c>
      <c r="P172" t="s">
        <v>658</v>
      </c>
      <c r="Q172" t="s">
        <v>597</v>
      </c>
      <c r="R172" t="s">
        <v>593</v>
      </c>
      <c r="S172" t="s">
        <v>598</v>
      </c>
      <c r="T172" t="s">
        <v>145</v>
      </c>
      <c r="U172" t="s">
        <v>659</v>
      </c>
      <c r="V172" t="s">
        <v>950</v>
      </c>
      <c r="W172" t="s">
        <v>951</v>
      </c>
      <c r="X172" t="s">
        <v>3660</v>
      </c>
      <c r="Y172" s="15" t="str">
        <f t="shared" si="2"/>
        <v>3</v>
      </c>
      <c r="Z172" s="15" t="str">
        <f>IF(T172="","",IF(AND(T172&lt;&gt;'Tabelas auxiliares'!$B$128,T172&lt;&gt;'Tabelas auxiliares'!$B$129),"FOLHA DE PESSOAL",IF(Y172='Tabelas auxiliares'!$A$129,"CUSTEIO",IF(Y172='Tabelas auxiliares'!$A$128,"INVESTIMENTO","ERRO - VERIFICAR"))))</f>
        <v>CUSTEIO</v>
      </c>
      <c r="AA172" s="8">
        <v>469470.3</v>
      </c>
      <c r="AD172" s="8">
        <v>2443.7199999999998</v>
      </c>
      <c r="AE172" s="8">
        <v>467026.58</v>
      </c>
    </row>
    <row r="173" spans="1:31" x14ac:dyDescent="0.25">
      <c r="A173" t="s">
        <v>587</v>
      </c>
      <c r="B173" s="31" t="s">
        <v>199</v>
      </c>
      <c r="C173" s="31" t="s">
        <v>584</v>
      </c>
      <c r="D173" t="s">
        <v>28</v>
      </c>
      <c r="E173" t="s">
        <v>100</v>
      </c>
      <c r="F173" s="15" t="str">
        <f>IFERROR(VLOOKUP(D173,'Tabelas auxiliares'!$A$3:$B$65,2,FALSE),"")</f>
        <v>PU - PREFEITURA UNIVERSITÁRIA</v>
      </c>
      <c r="G173" s="15" t="str">
        <f>IFERROR(VLOOKUP($B173,'Tabelas auxiliares'!$A$68:$C$105,2,FALSE),"")</f>
        <v>ÁGUA / LUZ / GÁS (CONCESSIONÁRIAS)</v>
      </c>
      <c r="H173" s="15" t="str">
        <f>IFERROR(VLOOKUP($B173,'Tabelas auxiliares'!$A$68:$C$105,3,FALSE),"")</f>
        <v>ÁGUA E ESGOTO / ENERGIA ELÉTRICA / GÁS</v>
      </c>
      <c r="I173" t="s">
        <v>2571</v>
      </c>
      <c r="J173" t="s">
        <v>966</v>
      </c>
      <c r="K173" t="s">
        <v>2572</v>
      </c>
      <c r="L173" t="s">
        <v>2573</v>
      </c>
      <c r="M173" t="s">
        <v>956</v>
      </c>
      <c r="N173" t="s">
        <v>656</v>
      </c>
      <c r="O173" t="s">
        <v>657</v>
      </c>
      <c r="P173" t="s">
        <v>658</v>
      </c>
      <c r="Q173" t="s">
        <v>597</v>
      </c>
      <c r="R173" t="s">
        <v>593</v>
      </c>
      <c r="S173" t="s">
        <v>598</v>
      </c>
      <c r="T173" t="s">
        <v>179</v>
      </c>
      <c r="U173" t="s">
        <v>2574</v>
      </c>
      <c r="V173" t="s">
        <v>963</v>
      </c>
      <c r="W173" t="s">
        <v>964</v>
      </c>
      <c r="X173" t="s">
        <v>3661</v>
      </c>
      <c r="Y173" s="15" t="str">
        <f t="shared" si="2"/>
        <v>3</v>
      </c>
      <c r="Z173" s="15" t="str">
        <f>IF(T173="","",IF(AND(T173&lt;&gt;'Tabelas auxiliares'!$B$128,T173&lt;&gt;'Tabelas auxiliares'!$B$129),"FOLHA DE PESSOAL",IF(Y173='Tabelas auxiliares'!$A$129,"CUSTEIO",IF(Y173='Tabelas auxiliares'!$A$128,"INVESTIMENTO","ERRO - VERIFICAR"))))</f>
        <v>CUSTEIO</v>
      </c>
      <c r="AA173" s="8">
        <v>308000</v>
      </c>
      <c r="AC173" s="8">
        <v>24927.78</v>
      </c>
      <c r="AE173" s="8">
        <v>283072.21999999997</v>
      </c>
    </row>
    <row r="174" spans="1:31" x14ac:dyDescent="0.25">
      <c r="A174" t="s">
        <v>587</v>
      </c>
      <c r="B174" s="31" t="s">
        <v>199</v>
      </c>
      <c r="C174" s="31" t="s">
        <v>584</v>
      </c>
      <c r="D174" t="s">
        <v>28</v>
      </c>
      <c r="E174" t="s">
        <v>100</v>
      </c>
      <c r="F174" s="15" t="str">
        <f>IFERROR(VLOOKUP(D174,'Tabelas auxiliares'!$A$3:$B$65,2,FALSE),"")</f>
        <v>PU - PREFEITURA UNIVERSITÁRIA</v>
      </c>
      <c r="G174" s="15" t="str">
        <f>IFERROR(VLOOKUP($B174,'Tabelas auxiliares'!$A$68:$C$105,2,FALSE),"")</f>
        <v>ÁGUA / LUZ / GÁS (CONCESSIONÁRIAS)</v>
      </c>
      <c r="H174" s="15" t="str">
        <f>IFERROR(VLOOKUP($B174,'Tabelas auxiliares'!$A$68:$C$105,3,FALSE),"")</f>
        <v>ÁGUA E ESGOTO / ENERGIA ELÉTRICA / GÁS</v>
      </c>
      <c r="I174" t="s">
        <v>2571</v>
      </c>
      <c r="J174" t="s">
        <v>966</v>
      </c>
      <c r="K174" t="s">
        <v>2575</v>
      </c>
      <c r="L174" t="s">
        <v>2576</v>
      </c>
      <c r="M174" t="s">
        <v>956</v>
      </c>
      <c r="N174" t="s">
        <v>656</v>
      </c>
      <c r="O174" t="s">
        <v>657</v>
      </c>
      <c r="P174" t="s">
        <v>658</v>
      </c>
      <c r="Q174" t="s">
        <v>597</v>
      </c>
      <c r="R174" t="s">
        <v>593</v>
      </c>
      <c r="S174" t="s">
        <v>598</v>
      </c>
      <c r="T174" t="s">
        <v>179</v>
      </c>
      <c r="U174" t="s">
        <v>2574</v>
      </c>
      <c r="V174" t="s">
        <v>957</v>
      </c>
      <c r="W174" t="s">
        <v>958</v>
      </c>
      <c r="X174" t="s">
        <v>3662</v>
      </c>
      <c r="Y174" s="15" t="str">
        <f t="shared" si="2"/>
        <v>3</v>
      </c>
      <c r="Z174" s="15" t="str">
        <f>IF(T174="","",IF(AND(T174&lt;&gt;'Tabelas auxiliares'!$B$128,T174&lt;&gt;'Tabelas auxiliares'!$B$129),"FOLHA DE PESSOAL",IF(Y174='Tabelas auxiliares'!$A$129,"CUSTEIO",IF(Y174='Tabelas auxiliares'!$A$128,"INVESTIMENTO","ERRO - VERIFICAR"))))</f>
        <v>CUSTEIO</v>
      </c>
      <c r="AA174" s="8">
        <v>277.66000000000003</v>
      </c>
      <c r="AC174" s="8">
        <v>277.66000000000003</v>
      </c>
    </row>
    <row r="175" spans="1:31" x14ac:dyDescent="0.25">
      <c r="A175" t="s">
        <v>587</v>
      </c>
      <c r="B175" s="31" t="s">
        <v>199</v>
      </c>
      <c r="C175" s="31" t="s">
        <v>584</v>
      </c>
      <c r="D175" t="s">
        <v>28</v>
      </c>
      <c r="E175" t="s">
        <v>100</v>
      </c>
      <c r="F175" s="15" t="str">
        <f>IFERROR(VLOOKUP(D175,'Tabelas auxiliares'!$A$3:$B$65,2,FALSE),"")</f>
        <v>PU - PREFEITURA UNIVERSITÁRIA</v>
      </c>
      <c r="G175" s="15" t="str">
        <f>IFERROR(VLOOKUP($B175,'Tabelas auxiliares'!$A$68:$C$105,2,FALSE),"")</f>
        <v>ÁGUA / LUZ / GÁS (CONCESSIONÁRIAS)</v>
      </c>
      <c r="H175" s="15" t="str">
        <f>IFERROR(VLOOKUP($B175,'Tabelas auxiliares'!$A$68:$C$105,3,FALSE),"")</f>
        <v>ÁGUA E ESGOTO / ENERGIA ELÉTRICA / GÁS</v>
      </c>
      <c r="I175" t="s">
        <v>2115</v>
      </c>
      <c r="J175" t="s">
        <v>971</v>
      </c>
      <c r="K175" t="s">
        <v>2577</v>
      </c>
      <c r="L175" t="s">
        <v>2578</v>
      </c>
      <c r="M175" t="s">
        <v>949</v>
      </c>
      <c r="N175" t="s">
        <v>656</v>
      </c>
      <c r="O175" t="s">
        <v>657</v>
      </c>
      <c r="P175" t="s">
        <v>658</v>
      </c>
      <c r="Q175" t="s">
        <v>597</v>
      </c>
      <c r="R175" t="s">
        <v>593</v>
      </c>
      <c r="S175" t="s">
        <v>598</v>
      </c>
      <c r="T175" t="s">
        <v>179</v>
      </c>
      <c r="U175" t="s">
        <v>2579</v>
      </c>
      <c r="V175" t="s">
        <v>950</v>
      </c>
      <c r="W175" t="s">
        <v>951</v>
      </c>
      <c r="X175" t="s">
        <v>3663</v>
      </c>
      <c r="Y175" s="15" t="str">
        <f t="shared" si="2"/>
        <v>3</v>
      </c>
      <c r="Z175" s="15" t="str">
        <f>IF(T175="","",IF(AND(T175&lt;&gt;'Tabelas auxiliares'!$B$128,T175&lt;&gt;'Tabelas auxiliares'!$B$129),"FOLHA DE PESSOAL",IF(Y175='Tabelas auxiliares'!$A$129,"CUSTEIO",IF(Y175='Tabelas auxiliares'!$A$128,"INVESTIMENTO","ERRO - VERIFICAR"))))</f>
        <v>CUSTEIO</v>
      </c>
      <c r="AA175" s="8">
        <v>1098.8800000000001</v>
      </c>
      <c r="AE175" s="8">
        <v>1098.8800000000001</v>
      </c>
    </row>
    <row r="176" spans="1:31" x14ac:dyDescent="0.25">
      <c r="A176" t="s">
        <v>587</v>
      </c>
      <c r="B176" s="31" t="s">
        <v>199</v>
      </c>
      <c r="C176" s="31" t="s">
        <v>584</v>
      </c>
      <c r="D176" t="s">
        <v>28</v>
      </c>
      <c r="E176" t="s">
        <v>100</v>
      </c>
      <c r="F176" s="15" t="str">
        <f>IFERROR(VLOOKUP(D176,'Tabelas auxiliares'!$A$3:$B$65,2,FALSE),"")</f>
        <v>PU - PREFEITURA UNIVERSITÁRIA</v>
      </c>
      <c r="G176" s="15" t="str">
        <f>IFERROR(VLOOKUP($B176,'Tabelas auxiliares'!$A$68:$C$105,2,FALSE),"")</f>
        <v>ÁGUA / LUZ / GÁS (CONCESSIONÁRIAS)</v>
      </c>
      <c r="H176" s="15" t="str">
        <f>IFERROR(VLOOKUP($B176,'Tabelas auxiliares'!$A$68:$C$105,3,FALSE),"")</f>
        <v>ÁGUA E ESGOTO / ENERGIA ELÉTRICA / GÁS</v>
      </c>
      <c r="I176" t="s">
        <v>2184</v>
      </c>
      <c r="J176" t="s">
        <v>960</v>
      </c>
      <c r="K176" t="s">
        <v>2580</v>
      </c>
      <c r="L176" t="s">
        <v>2581</v>
      </c>
      <c r="M176" t="s">
        <v>956</v>
      </c>
      <c r="N176" t="s">
        <v>656</v>
      </c>
      <c r="O176" t="s">
        <v>657</v>
      </c>
      <c r="P176" t="s">
        <v>658</v>
      </c>
      <c r="Q176" t="s">
        <v>597</v>
      </c>
      <c r="R176" t="s">
        <v>593</v>
      </c>
      <c r="S176" t="s">
        <v>598</v>
      </c>
      <c r="T176" t="s">
        <v>179</v>
      </c>
      <c r="U176" t="s">
        <v>2582</v>
      </c>
      <c r="V176" t="s">
        <v>963</v>
      </c>
      <c r="W176" t="s">
        <v>964</v>
      </c>
      <c r="X176" t="s">
        <v>3664</v>
      </c>
      <c r="Y176" s="15" t="str">
        <f t="shared" si="2"/>
        <v>3</v>
      </c>
      <c r="Z176" s="15" t="str">
        <f>IF(T176="","",IF(AND(T176&lt;&gt;'Tabelas auxiliares'!$B$128,T176&lt;&gt;'Tabelas auxiliares'!$B$129),"FOLHA DE PESSOAL",IF(Y176='Tabelas auxiliares'!$A$129,"CUSTEIO",IF(Y176='Tabelas auxiliares'!$A$128,"INVESTIMENTO","ERRO - VERIFICAR"))))</f>
        <v>CUSTEIO</v>
      </c>
      <c r="AA176" s="8">
        <v>115576.46</v>
      </c>
      <c r="AE176" s="8">
        <v>115576.46</v>
      </c>
    </row>
    <row r="177" spans="1:31" x14ac:dyDescent="0.25">
      <c r="A177" t="s">
        <v>587</v>
      </c>
      <c r="B177" s="31" t="s">
        <v>199</v>
      </c>
      <c r="C177" s="31" t="s">
        <v>584</v>
      </c>
      <c r="D177" t="s">
        <v>28</v>
      </c>
      <c r="E177" t="s">
        <v>100</v>
      </c>
      <c r="F177" s="15" t="str">
        <f>IFERROR(VLOOKUP(D177,'Tabelas auxiliares'!$A$3:$B$65,2,FALSE),"")</f>
        <v>PU - PREFEITURA UNIVERSITÁRIA</v>
      </c>
      <c r="G177" s="15" t="str">
        <f>IFERROR(VLOOKUP($B177,'Tabelas auxiliares'!$A$68:$C$105,2,FALSE),"")</f>
        <v>ÁGUA / LUZ / GÁS (CONCESSIONÁRIAS)</v>
      </c>
      <c r="H177" s="15" t="str">
        <f>IFERROR(VLOOKUP($B177,'Tabelas auxiliares'!$A$68:$C$105,3,FALSE),"")</f>
        <v>ÁGUA E ESGOTO / ENERGIA ELÉTRICA / GÁS</v>
      </c>
      <c r="I177" t="s">
        <v>2381</v>
      </c>
      <c r="J177" t="s">
        <v>966</v>
      </c>
      <c r="K177" t="s">
        <v>2583</v>
      </c>
      <c r="L177" t="s">
        <v>2584</v>
      </c>
      <c r="M177" t="s">
        <v>956</v>
      </c>
      <c r="N177" t="s">
        <v>656</v>
      </c>
      <c r="O177" t="s">
        <v>657</v>
      </c>
      <c r="P177" t="s">
        <v>658</v>
      </c>
      <c r="Q177" t="s">
        <v>597</v>
      </c>
      <c r="R177" t="s">
        <v>593</v>
      </c>
      <c r="S177" t="s">
        <v>598</v>
      </c>
      <c r="T177" t="s">
        <v>145</v>
      </c>
      <c r="U177" t="s">
        <v>659</v>
      </c>
      <c r="V177" t="s">
        <v>963</v>
      </c>
      <c r="W177" t="s">
        <v>964</v>
      </c>
      <c r="X177" t="s">
        <v>3665</v>
      </c>
      <c r="Y177" s="15" t="str">
        <f t="shared" si="2"/>
        <v>3</v>
      </c>
      <c r="Z177" s="15" t="str">
        <f>IF(T177="","",IF(AND(T177&lt;&gt;'Tabelas auxiliares'!$B$128,T177&lt;&gt;'Tabelas auxiliares'!$B$129),"FOLHA DE PESSOAL",IF(Y177='Tabelas auxiliares'!$A$129,"CUSTEIO",IF(Y177='Tabelas auxiliares'!$A$128,"INVESTIMENTO","ERRO - VERIFICAR"))))</f>
        <v>CUSTEIO</v>
      </c>
      <c r="AA177" s="8">
        <v>15806.97</v>
      </c>
      <c r="AE177" s="8">
        <v>15806.97</v>
      </c>
    </row>
    <row r="178" spans="1:31" x14ac:dyDescent="0.25">
      <c r="A178" t="s">
        <v>587</v>
      </c>
      <c r="B178" s="31" t="s">
        <v>199</v>
      </c>
      <c r="C178" s="31" t="s">
        <v>584</v>
      </c>
      <c r="D178" t="s">
        <v>28</v>
      </c>
      <c r="E178" t="s">
        <v>100</v>
      </c>
      <c r="F178" s="15" t="str">
        <f>IFERROR(VLOOKUP(D178,'Tabelas auxiliares'!$A$3:$B$65,2,FALSE),"")</f>
        <v>PU - PREFEITURA UNIVERSITÁRIA</v>
      </c>
      <c r="G178" s="15" t="str">
        <f>IFERROR(VLOOKUP($B178,'Tabelas auxiliares'!$A$68:$C$105,2,FALSE),"")</f>
        <v>ÁGUA / LUZ / GÁS (CONCESSIONÁRIAS)</v>
      </c>
      <c r="H178" s="15" t="str">
        <f>IFERROR(VLOOKUP($B178,'Tabelas auxiliares'!$A$68:$C$105,3,FALSE),"")</f>
        <v>ÁGUA E ESGOTO / ENERGIA ELÉTRICA / GÁS</v>
      </c>
      <c r="I178" t="s">
        <v>2381</v>
      </c>
      <c r="J178" t="s">
        <v>966</v>
      </c>
      <c r="K178" t="s">
        <v>2585</v>
      </c>
      <c r="L178" t="s">
        <v>2584</v>
      </c>
      <c r="M178" t="s">
        <v>956</v>
      </c>
      <c r="N178" t="s">
        <v>656</v>
      </c>
      <c r="O178" t="s">
        <v>657</v>
      </c>
      <c r="P178" t="s">
        <v>658</v>
      </c>
      <c r="Q178" t="s">
        <v>597</v>
      </c>
      <c r="R178" t="s">
        <v>593</v>
      </c>
      <c r="S178" t="s">
        <v>857</v>
      </c>
      <c r="T178" t="s">
        <v>145</v>
      </c>
      <c r="U178" t="s">
        <v>659</v>
      </c>
      <c r="V178" t="s">
        <v>957</v>
      </c>
      <c r="W178" t="s">
        <v>958</v>
      </c>
      <c r="X178" t="s">
        <v>3666</v>
      </c>
      <c r="Y178" s="15" t="str">
        <f t="shared" si="2"/>
        <v>3</v>
      </c>
      <c r="Z178" s="15" t="str">
        <f>IF(T178="","",IF(AND(T178&lt;&gt;'Tabelas auxiliares'!$B$128,T178&lt;&gt;'Tabelas auxiliares'!$B$129),"FOLHA DE PESSOAL",IF(Y178='Tabelas auxiliares'!$A$129,"CUSTEIO",IF(Y178='Tabelas auxiliares'!$A$128,"INVESTIMENTO","ERRO - VERIFICAR"))))</f>
        <v>CUSTEIO</v>
      </c>
      <c r="AA178" s="8">
        <v>500</v>
      </c>
      <c r="AC178" s="8">
        <v>386.64</v>
      </c>
      <c r="AE178" s="8">
        <v>113.36</v>
      </c>
    </row>
    <row r="179" spans="1:31" x14ac:dyDescent="0.25">
      <c r="A179" t="s">
        <v>587</v>
      </c>
      <c r="B179" s="31" t="s">
        <v>199</v>
      </c>
      <c r="C179" s="31" t="s">
        <v>584</v>
      </c>
      <c r="D179" t="s">
        <v>28</v>
      </c>
      <c r="E179" t="s">
        <v>100</v>
      </c>
      <c r="F179" s="15" t="str">
        <f>IFERROR(VLOOKUP(D179,'Tabelas auxiliares'!$A$3:$B$65,2,FALSE),"")</f>
        <v>PU - PREFEITURA UNIVERSITÁRIA</v>
      </c>
      <c r="G179" s="15" t="str">
        <f>IFERROR(VLOOKUP($B179,'Tabelas auxiliares'!$A$68:$C$105,2,FALSE),"")</f>
        <v>ÁGUA / LUZ / GÁS (CONCESSIONÁRIAS)</v>
      </c>
      <c r="H179" s="15" t="str">
        <f>IFERROR(VLOOKUP($B179,'Tabelas auxiliares'!$A$68:$C$105,3,FALSE),"")</f>
        <v>ÁGUA E ESGOTO / ENERGIA ELÉTRICA / GÁS</v>
      </c>
      <c r="I179" t="s">
        <v>2414</v>
      </c>
      <c r="J179" t="s">
        <v>953</v>
      </c>
      <c r="K179" t="s">
        <v>2586</v>
      </c>
      <c r="L179" t="s">
        <v>955</v>
      </c>
      <c r="M179" t="s">
        <v>956</v>
      </c>
      <c r="N179" t="s">
        <v>656</v>
      </c>
      <c r="O179" t="s">
        <v>657</v>
      </c>
      <c r="P179" t="s">
        <v>658</v>
      </c>
      <c r="Q179" t="s">
        <v>597</v>
      </c>
      <c r="R179" t="s">
        <v>593</v>
      </c>
      <c r="S179" t="s">
        <v>598</v>
      </c>
      <c r="T179" t="s">
        <v>179</v>
      </c>
      <c r="U179" t="s">
        <v>2574</v>
      </c>
      <c r="V179" t="s">
        <v>963</v>
      </c>
      <c r="W179" t="s">
        <v>964</v>
      </c>
      <c r="X179" t="s">
        <v>3667</v>
      </c>
      <c r="Y179" s="15" t="str">
        <f t="shared" si="2"/>
        <v>3</v>
      </c>
      <c r="Z179" s="15" t="str">
        <f>IF(T179="","",IF(AND(T179&lt;&gt;'Tabelas auxiliares'!$B$128,T179&lt;&gt;'Tabelas auxiliares'!$B$129),"FOLHA DE PESSOAL",IF(Y179='Tabelas auxiliares'!$A$129,"CUSTEIO",IF(Y179='Tabelas auxiliares'!$A$128,"INVESTIMENTO","ERRO - VERIFICAR"))))</f>
        <v>CUSTEIO</v>
      </c>
      <c r="AA179" s="8">
        <v>60000</v>
      </c>
      <c r="AD179" s="8">
        <v>1305.43</v>
      </c>
      <c r="AE179" s="8">
        <v>58694.57</v>
      </c>
    </row>
    <row r="180" spans="1:31" x14ac:dyDescent="0.25">
      <c r="A180" t="s">
        <v>587</v>
      </c>
      <c r="B180" s="31" t="s">
        <v>199</v>
      </c>
      <c r="C180" s="31" t="s">
        <v>584</v>
      </c>
      <c r="D180" t="s">
        <v>28</v>
      </c>
      <c r="E180" t="s">
        <v>100</v>
      </c>
      <c r="F180" s="15" t="str">
        <f>IFERROR(VLOOKUP(D180,'Tabelas auxiliares'!$A$3:$B$65,2,FALSE),"")</f>
        <v>PU - PREFEITURA UNIVERSITÁRIA</v>
      </c>
      <c r="G180" s="15" t="str">
        <f>IFERROR(VLOOKUP($B180,'Tabelas auxiliares'!$A$68:$C$105,2,FALSE),"")</f>
        <v>ÁGUA / LUZ / GÁS (CONCESSIONÁRIAS)</v>
      </c>
      <c r="H180" s="15" t="str">
        <f>IFERROR(VLOOKUP($B180,'Tabelas auxiliares'!$A$68:$C$105,3,FALSE),"")</f>
        <v>ÁGUA E ESGOTO / ENERGIA ELÉTRICA / GÁS</v>
      </c>
      <c r="I180" t="s">
        <v>1992</v>
      </c>
      <c r="J180" t="s">
        <v>966</v>
      </c>
      <c r="K180" t="s">
        <v>2587</v>
      </c>
      <c r="L180" t="s">
        <v>2548</v>
      </c>
      <c r="M180" t="s">
        <v>956</v>
      </c>
      <c r="N180" t="s">
        <v>656</v>
      </c>
      <c r="O180" t="s">
        <v>657</v>
      </c>
      <c r="P180" t="s">
        <v>658</v>
      </c>
      <c r="Q180" t="s">
        <v>597</v>
      </c>
      <c r="R180" t="s">
        <v>593</v>
      </c>
      <c r="S180" t="s">
        <v>598</v>
      </c>
      <c r="T180" t="s">
        <v>145</v>
      </c>
      <c r="U180" t="s">
        <v>659</v>
      </c>
      <c r="V180" t="s">
        <v>963</v>
      </c>
      <c r="W180" t="s">
        <v>964</v>
      </c>
      <c r="X180" t="s">
        <v>3668</v>
      </c>
      <c r="Y180" s="15" t="str">
        <f t="shared" si="2"/>
        <v>3</v>
      </c>
      <c r="Z180" s="15" t="str">
        <f>IF(T180="","",IF(AND(T180&lt;&gt;'Tabelas auxiliares'!$B$128,T180&lt;&gt;'Tabelas auxiliares'!$B$129),"FOLHA DE PESSOAL",IF(Y180='Tabelas auxiliares'!$A$129,"CUSTEIO",IF(Y180='Tabelas auxiliares'!$A$128,"INVESTIMENTO","ERRO - VERIFICAR"))))</f>
        <v>CUSTEIO</v>
      </c>
      <c r="AA180" s="8">
        <v>398.95</v>
      </c>
      <c r="AE180" s="8">
        <v>398.95</v>
      </c>
    </row>
    <row r="181" spans="1:31" x14ac:dyDescent="0.25">
      <c r="A181" t="s">
        <v>587</v>
      </c>
      <c r="B181" s="31" t="s">
        <v>199</v>
      </c>
      <c r="C181" s="31" t="s">
        <v>584</v>
      </c>
      <c r="D181" t="s">
        <v>28</v>
      </c>
      <c r="E181" t="s">
        <v>100</v>
      </c>
      <c r="F181" s="15" t="str">
        <f>IFERROR(VLOOKUP(D181,'Tabelas auxiliares'!$A$3:$B$65,2,FALSE),"")</f>
        <v>PU - PREFEITURA UNIVERSITÁRIA</v>
      </c>
      <c r="G181" s="15" t="str">
        <f>IFERROR(VLOOKUP($B181,'Tabelas auxiliares'!$A$68:$C$105,2,FALSE),"")</f>
        <v>ÁGUA / LUZ / GÁS (CONCESSIONÁRIAS)</v>
      </c>
      <c r="H181" s="15" t="str">
        <f>IFERROR(VLOOKUP($B181,'Tabelas auxiliares'!$A$68:$C$105,3,FALSE),"")</f>
        <v>ÁGUA E ESGOTO / ENERGIA ELÉTRICA / GÁS</v>
      </c>
      <c r="I181" t="s">
        <v>1992</v>
      </c>
      <c r="J181" t="s">
        <v>966</v>
      </c>
      <c r="K181" t="s">
        <v>2588</v>
      </c>
      <c r="L181" t="s">
        <v>2548</v>
      </c>
      <c r="M181" t="s">
        <v>956</v>
      </c>
      <c r="N181" t="s">
        <v>656</v>
      </c>
      <c r="O181" t="s">
        <v>657</v>
      </c>
      <c r="P181" t="s">
        <v>658</v>
      </c>
      <c r="Q181" t="s">
        <v>597</v>
      </c>
      <c r="R181" t="s">
        <v>593</v>
      </c>
      <c r="S181" t="s">
        <v>857</v>
      </c>
      <c r="T181" t="s">
        <v>145</v>
      </c>
      <c r="U181" t="s">
        <v>659</v>
      </c>
      <c r="V181" t="s">
        <v>963</v>
      </c>
      <c r="W181" t="s">
        <v>964</v>
      </c>
      <c r="X181" t="s">
        <v>3669</v>
      </c>
      <c r="Y181" s="15" t="str">
        <f t="shared" si="2"/>
        <v>3</v>
      </c>
      <c r="Z181" s="15" t="str">
        <f>IF(T181="","",IF(AND(T181&lt;&gt;'Tabelas auxiliares'!$B$128,T181&lt;&gt;'Tabelas auxiliares'!$B$129),"FOLHA DE PESSOAL",IF(Y181='Tabelas auxiliares'!$A$129,"CUSTEIO",IF(Y181='Tabelas auxiliares'!$A$128,"INVESTIMENTO","ERRO - VERIFICAR"))))</f>
        <v>CUSTEIO</v>
      </c>
      <c r="AA181" s="8">
        <v>256.88</v>
      </c>
      <c r="AE181" s="8">
        <v>256.88</v>
      </c>
    </row>
    <row r="182" spans="1:31" x14ac:dyDescent="0.25">
      <c r="A182" t="s">
        <v>587</v>
      </c>
      <c r="B182" s="31" t="s">
        <v>199</v>
      </c>
      <c r="C182" s="31" t="s">
        <v>584</v>
      </c>
      <c r="D182" t="s">
        <v>28</v>
      </c>
      <c r="E182" t="s">
        <v>100</v>
      </c>
      <c r="F182" s="15" t="str">
        <f>IFERROR(VLOOKUP(D182,'Tabelas auxiliares'!$A$3:$B$65,2,FALSE),"")</f>
        <v>PU - PREFEITURA UNIVERSITÁRIA</v>
      </c>
      <c r="G182" s="15" t="str">
        <f>IFERROR(VLOOKUP($B182,'Tabelas auxiliares'!$A$68:$C$105,2,FALSE),"")</f>
        <v>ÁGUA / LUZ / GÁS (CONCESSIONÁRIAS)</v>
      </c>
      <c r="H182" s="15" t="str">
        <f>IFERROR(VLOOKUP($B182,'Tabelas auxiliares'!$A$68:$C$105,3,FALSE),"")</f>
        <v>ÁGUA E ESGOTO / ENERGIA ELÉTRICA / GÁS</v>
      </c>
      <c r="I182" t="s">
        <v>2043</v>
      </c>
      <c r="J182" t="s">
        <v>971</v>
      </c>
      <c r="K182" t="s">
        <v>2589</v>
      </c>
      <c r="L182" t="s">
        <v>2550</v>
      </c>
      <c r="M182" t="s">
        <v>949</v>
      </c>
      <c r="N182" t="s">
        <v>656</v>
      </c>
      <c r="O182" t="s">
        <v>657</v>
      </c>
      <c r="P182" t="s">
        <v>658</v>
      </c>
      <c r="Q182" t="s">
        <v>597</v>
      </c>
      <c r="R182" t="s">
        <v>593</v>
      </c>
      <c r="S182" t="s">
        <v>598</v>
      </c>
      <c r="T182" t="s">
        <v>145</v>
      </c>
      <c r="U182" t="s">
        <v>659</v>
      </c>
      <c r="V182" t="s">
        <v>950</v>
      </c>
      <c r="W182" t="s">
        <v>951</v>
      </c>
      <c r="X182" t="s">
        <v>3670</v>
      </c>
      <c r="Y182" s="15" t="str">
        <f t="shared" si="2"/>
        <v>3</v>
      </c>
      <c r="Z182" s="15" t="str">
        <f>IF(T182="","",IF(AND(T182&lt;&gt;'Tabelas auxiliares'!$B$128,T182&lt;&gt;'Tabelas auxiliares'!$B$129),"FOLHA DE PESSOAL",IF(Y182='Tabelas auxiliares'!$A$129,"CUSTEIO",IF(Y182='Tabelas auxiliares'!$A$128,"INVESTIMENTO","ERRO - VERIFICAR"))))</f>
        <v>CUSTEIO</v>
      </c>
      <c r="AA182" s="8">
        <v>4871.78</v>
      </c>
      <c r="AC182" s="8">
        <v>4871.78</v>
      </c>
    </row>
    <row r="183" spans="1:31" x14ac:dyDescent="0.25">
      <c r="A183" t="s">
        <v>587</v>
      </c>
      <c r="B183" s="31" t="s">
        <v>199</v>
      </c>
      <c r="C183" s="31" t="s">
        <v>584</v>
      </c>
      <c r="D183" t="s">
        <v>28</v>
      </c>
      <c r="E183" t="s">
        <v>100</v>
      </c>
      <c r="F183" s="15" t="str">
        <f>IFERROR(VLOOKUP(D183,'Tabelas auxiliares'!$A$3:$B$65,2,FALSE),"")</f>
        <v>PU - PREFEITURA UNIVERSITÁRIA</v>
      </c>
      <c r="G183" s="15" t="str">
        <f>IFERROR(VLOOKUP($B183,'Tabelas auxiliares'!$A$68:$C$105,2,FALSE),"")</f>
        <v>ÁGUA / LUZ / GÁS (CONCESSIONÁRIAS)</v>
      </c>
      <c r="H183" s="15" t="str">
        <f>IFERROR(VLOOKUP($B183,'Tabelas auxiliares'!$A$68:$C$105,3,FALSE),"")</f>
        <v>ÁGUA E ESGOTO / ENERGIA ELÉTRICA / GÁS</v>
      </c>
      <c r="I183" t="s">
        <v>2043</v>
      </c>
      <c r="J183" t="s">
        <v>971</v>
      </c>
      <c r="K183" t="s">
        <v>2590</v>
      </c>
      <c r="L183" t="s">
        <v>2550</v>
      </c>
      <c r="M183" t="s">
        <v>949</v>
      </c>
      <c r="N183" t="s">
        <v>656</v>
      </c>
      <c r="O183" t="s">
        <v>657</v>
      </c>
      <c r="P183" t="s">
        <v>658</v>
      </c>
      <c r="Q183" t="s">
        <v>597</v>
      </c>
      <c r="R183" t="s">
        <v>593</v>
      </c>
      <c r="S183" t="s">
        <v>857</v>
      </c>
      <c r="T183" t="s">
        <v>145</v>
      </c>
      <c r="U183" t="s">
        <v>659</v>
      </c>
      <c r="V183" t="s">
        <v>950</v>
      </c>
      <c r="W183" t="s">
        <v>951</v>
      </c>
      <c r="X183" t="s">
        <v>3671</v>
      </c>
      <c r="Y183" s="15" t="str">
        <f t="shared" si="2"/>
        <v>3</v>
      </c>
      <c r="Z183" s="15" t="str">
        <f>IF(T183="","",IF(AND(T183&lt;&gt;'Tabelas auxiliares'!$B$128,T183&lt;&gt;'Tabelas auxiliares'!$B$129),"FOLHA DE PESSOAL",IF(Y183='Tabelas auxiliares'!$A$129,"CUSTEIO",IF(Y183='Tabelas auxiliares'!$A$128,"INVESTIMENTO","ERRO - VERIFICAR"))))</f>
        <v>CUSTEIO</v>
      </c>
      <c r="AA183" s="8">
        <v>15073.24</v>
      </c>
      <c r="AC183" s="8">
        <v>15073.24</v>
      </c>
    </row>
    <row r="184" spans="1:31" x14ac:dyDescent="0.25">
      <c r="A184" t="s">
        <v>587</v>
      </c>
      <c r="B184" s="31" t="s">
        <v>203</v>
      </c>
      <c r="C184" s="31" t="s">
        <v>586</v>
      </c>
      <c r="D184" t="s">
        <v>8</v>
      </c>
      <c r="E184" t="s">
        <v>100</v>
      </c>
      <c r="F184" s="15" t="str">
        <f>IFERROR(VLOOKUP(D184,'Tabelas auxiliares'!$A$3:$B$65,2,FALSE),"")</f>
        <v>PROPES - PRÓ-REITORIA DE PESQUISA / CEM</v>
      </c>
      <c r="G184" s="15" t="str">
        <f>IFERROR(VLOOKUP($B184,'Tabelas auxiliares'!$A$68:$C$105,2,FALSE),"")</f>
        <v>ASSISTÊNCIA - PESQUISA</v>
      </c>
      <c r="H184" s="15" t="str">
        <f>IFERROR(VLOOKUP($B184,'Tabelas auxiliares'!$A$68:$C$105,3,FALSE),"")</f>
        <v>BOLSAS DE INICIACAO CIENTIFICA / AUXILIO PARA EVENTOS ESTUDANTIS PESQUISA / AUXILIO PARA PARTICIPAÇÃO DE DOCENTES EM EVENTOS DE DIVULGAÇÃO CIENTIFICA E TECNOLÓGICA</v>
      </c>
      <c r="I184" t="s">
        <v>2054</v>
      </c>
      <c r="J184" t="s">
        <v>2591</v>
      </c>
      <c r="K184" t="s">
        <v>2592</v>
      </c>
      <c r="L184" t="s">
        <v>2593</v>
      </c>
      <c r="M184" t="s">
        <v>593</v>
      </c>
      <c r="N184" t="s">
        <v>656</v>
      </c>
      <c r="O184" t="s">
        <v>657</v>
      </c>
      <c r="P184" t="s">
        <v>658</v>
      </c>
      <c r="Q184" t="s">
        <v>597</v>
      </c>
      <c r="R184" t="s">
        <v>593</v>
      </c>
      <c r="S184" t="s">
        <v>598</v>
      </c>
      <c r="T184" t="s">
        <v>145</v>
      </c>
      <c r="U184" t="s">
        <v>659</v>
      </c>
      <c r="V184" t="s">
        <v>600</v>
      </c>
      <c r="W184" t="s">
        <v>601</v>
      </c>
      <c r="X184" t="s">
        <v>3672</v>
      </c>
      <c r="Y184" s="15" t="str">
        <f t="shared" si="2"/>
        <v>3</v>
      </c>
      <c r="Z184" s="15" t="str">
        <f>IF(T184="","",IF(AND(T184&lt;&gt;'Tabelas auxiliares'!$B$128,T184&lt;&gt;'Tabelas auxiliares'!$B$129),"FOLHA DE PESSOAL",IF(Y184='Tabelas auxiliares'!$A$129,"CUSTEIO",IF(Y184='Tabelas auxiliares'!$A$128,"INVESTIMENTO","ERRO - VERIFICAR"))))</f>
        <v>CUSTEIO</v>
      </c>
      <c r="AA184" s="8">
        <v>4800</v>
      </c>
      <c r="AC184" s="8">
        <v>4800</v>
      </c>
    </row>
    <row r="185" spans="1:31" x14ac:dyDescent="0.25">
      <c r="A185" t="s">
        <v>587</v>
      </c>
      <c r="B185" s="31" t="s">
        <v>203</v>
      </c>
      <c r="C185" s="31" t="s">
        <v>586</v>
      </c>
      <c r="D185" t="s">
        <v>14</v>
      </c>
      <c r="E185" t="s">
        <v>100</v>
      </c>
      <c r="F185" s="15" t="str">
        <f>IFERROR(VLOOKUP(D185,'Tabelas auxiliares'!$A$3:$B$65,2,FALSE),"")</f>
        <v>NÚCLEOS ESTRATÉGICOS</v>
      </c>
      <c r="G185" s="15" t="str">
        <f>IFERROR(VLOOKUP($B185,'Tabelas auxiliares'!$A$68:$C$105,2,FALSE),"")</f>
        <v>ASSISTÊNCIA - PESQUISA</v>
      </c>
      <c r="H185" s="15" t="str">
        <f>IFERROR(VLOOKUP($B185,'Tabelas auxiliares'!$A$68:$C$105,3,FALSE),"")</f>
        <v>BOLSAS DE INICIACAO CIENTIFICA / AUXILIO PARA EVENTOS ESTUDANTIS PESQUISA / AUXILIO PARA PARTICIPAÇÃO DE DOCENTES EM EVENTOS DE DIVULGAÇÃO CIENTIFICA E TECNOLÓGICA</v>
      </c>
      <c r="I185" t="s">
        <v>1998</v>
      </c>
      <c r="J185" t="s">
        <v>2594</v>
      </c>
      <c r="K185" t="s">
        <v>2595</v>
      </c>
      <c r="L185" t="s">
        <v>1015</v>
      </c>
      <c r="M185" t="s">
        <v>593</v>
      </c>
      <c r="N185" t="s">
        <v>656</v>
      </c>
      <c r="O185" t="s">
        <v>657</v>
      </c>
      <c r="P185" t="s">
        <v>658</v>
      </c>
      <c r="Q185" t="s">
        <v>597</v>
      </c>
      <c r="R185" t="s">
        <v>593</v>
      </c>
      <c r="S185" t="s">
        <v>598</v>
      </c>
      <c r="T185" t="s">
        <v>145</v>
      </c>
      <c r="U185" t="s">
        <v>659</v>
      </c>
      <c r="V185" t="s">
        <v>600</v>
      </c>
      <c r="W185" t="s">
        <v>601</v>
      </c>
      <c r="X185" t="s">
        <v>3673</v>
      </c>
      <c r="Y185" s="15" t="str">
        <f t="shared" si="2"/>
        <v>3</v>
      </c>
      <c r="Z185" s="15" t="str">
        <f>IF(T185="","",IF(AND(T185&lt;&gt;'Tabelas auxiliares'!$B$128,T185&lt;&gt;'Tabelas auxiliares'!$B$129),"FOLHA DE PESSOAL",IF(Y185='Tabelas auxiliares'!$A$129,"CUSTEIO",IF(Y185='Tabelas auxiliares'!$A$128,"INVESTIMENTO","ERRO - VERIFICAR"))))</f>
        <v>CUSTEIO</v>
      </c>
      <c r="AA185" s="8">
        <v>4500</v>
      </c>
      <c r="AC185" s="8">
        <v>4500</v>
      </c>
    </row>
    <row r="186" spans="1:31" x14ac:dyDescent="0.25">
      <c r="A186" t="s">
        <v>587</v>
      </c>
      <c r="B186" s="31" t="s">
        <v>203</v>
      </c>
      <c r="C186" s="31" t="s">
        <v>586</v>
      </c>
      <c r="D186" t="s">
        <v>14</v>
      </c>
      <c r="E186" t="s">
        <v>100</v>
      </c>
      <c r="F186" s="15" t="str">
        <f>IFERROR(VLOOKUP(D186,'Tabelas auxiliares'!$A$3:$B$65,2,FALSE),"")</f>
        <v>NÚCLEOS ESTRATÉGICOS</v>
      </c>
      <c r="G186" s="15" t="str">
        <f>IFERROR(VLOOKUP($B186,'Tabelas auxiliares'!$A$68:$C$105,2,FALSE),"")</f>
        <v>ASSISTÊNCIA - PESQUISA</v>
      </c>
      <c r="H186" s="15" t="str">
        <f>IFERROR(VLOOKUP($B186,'Tabelas auxiliares'!$A$68:$C$105,3,FALSE),"")</f>
        <v>BOLSAS DE INICIACAO CIENTIFICA / AUXILIO PARA EVENTOS ESTUDANTIS PESQUISA / AUXILIO PARA PARTICIPAÇÃO DE DOCENTES EM EVENTOS DE DIVULGAÇÃO CIENTIFICA E TECNOLÓGICA</v>
      </c>
      <c r="I186" t="s">
        <v>1998</v>
      </c>
      <c r="J186" t="s">
        <v>2596</v>
      </c>
      <c r="K186" t="s">
        <v>2597</v>
      </c>
      <c r="L186" t="s">
        <v>2598</v>
      </c>
      <c r="M186" t="s">
        <v>593</v>
      </c>
      <c r="N186" t="s">
        <v>656</v>
      </c>
      <c r="O186" t="s">
        <v>657</v>
      </c>
      <c r="P186" t="s">
        <v>658</v>
      </c>
      <c r="Q186" t="s">
        <v>597</v>
      </c>
      <c r="R186" t="s">
        <v>593</v>
      </c>
      <c r="S186" t="s">
        <v>598</v>
      </c>
      <c r="T186" t="s">
        <v>145</v>
      </c>
      <c r="U186" t="s">
        <v>659</v>
      </c>
      <c r="V186" t="s">
        <v>600</v>
      </c>
      <c r="W186" t="s">
        <v>601</v>
      </c>
      <c r="X186" t="s">
        <v>3674</v>
      </c>
      <c r="Y186" s="15" t="str">
        <f t="shared" si="2"/>
        <v>3</v>
      </c>
      <c r="Z186" s="15" t="str">
        <f>IF(T186="","",IF(AND(T186&lt;&gt;'Tabelas auxiliares'!$B$128,T186&lt;&gt;'Tabelas auxiliares'!$B$129),"FOLHA DE PESSOAL",IF(Y186='Tabelas auxiliares'!$A$129,"CUSTEIO",IF(Y186='Tabelas auxiliares'!$A$128,"INVESTIMENTO","ERRO - VERIFICAR"))))</f>
        <v>CUSTEIO</v>
      </c>
      <c r="AA186" s="8">
        <v>100</v>
      </c>
      <c r="AC186" s="8">
        <v>100</v>
      </c>
    </row>
    <row r="187" spans="1:31" x14ac:dyDescent="0.25">
      <c r="A187" t="s">
        <v>587</v>
      </c>
      <c r="B187" s="31" t="s">
        <v>203</v>
      </c>
      <c r="C187" s="31" t="s">
        <v>586</v>
      </c>
      <c r="D187" t="s">
        <v>14</v>
      </c>
      <c r="E187" t="s">
        <v>100</v>
      </c>
      <c r="F187" s="15" t="str">
        <f>IFERROR(VLOOKUP(D187,'Tabelas auxiliares'!$A$3:$B$65,2,FALSE),"")</f>
        <v>NÚCLEOS ESTRATÉGICOS</v>
      </c>
      <c r="G187" s="15" t="str">
        <f>IFERROR(VLOOKUP($B187,'Tabelas auxiliares'!$A$68:$C$105,2,FALSE),"")</f>
        <v>ASSISTÊNCIA - PESQUISA</v>
      </c>
      <c r="H187" s="15" t="str">
        <f>IFERROR(VLOOKUP($B187,'Tabelas auxiliares'!$A$68:$C$105,3,FALSE),"")</f>
        <v>BOLSAS DE INICIACAO CIENTIFICA / AUXILIO PARA EVENTOS ESTUDANTIS PESQUISA / AUXILIO PARA PARTICIPAÇÃO DE DOCENTES EM EVENTOS DE DIVULGAÇÃO CIENTIFICA E TECNOLÓGICA</v>
      </c>
      <c r="I187" t="s">
        <v>2599</v>
      </c>
      <c r="J187" t="s">
        <v>1009</v>
      </c>
      <c r="K187" t="s">
        <v>2600</v>
      </c>
      <c r="L187" t="s">
        <v>2601</v>
      </c>
      <c r="M187" t="s">
        <v>593</v>
      </c>
      <c r="N187" t="s">
        <v>656</v>
      </c>
      <c r="O187" t="s">
        <v>657</v>
      </c>
      <c r="P187" t="s">
        <v>658</v>
      </c>
      <c r="Q187" t="s">
        <v>597</v>
      </c>
      <c r="R187" t="s">
        <v>593</v>
      </c>
      <c r="S187" t="s">
        <v>598</v>
      </c>
      <c r="T187" t="s">
        <v>145</v>
      </c>
      <c r="U187" t="s">
        <v>659</v>
      </c>
      <c r="V187" t="s">
        <v>600</v>
      </c>
      <c r="W187" t="s">
        <v>601</v>
      </c>
      <c r="X187" t="s">
        <v>3675</v>
      </c>
      <c r="Y187" s="15" t="str">
        <f t="shared" si="2"/>
        <v>3</v>
      </c>
      <c r="Z187" s="15" t="str">
        <f>IF(T187="","",IF(AND(T187&lt;&gt;'Tabelas auxiliares'!$B$128,T187&lt;&gt;'Tabelas auxiliares'!$B$129),"FOLHA DE PESSOAL",IF(Y187='Tabelas auxiliares'!$A$129,"CUSTEIO",IF(Y187='Tabelas auxiliares'!$A$128,"INVESTIMENTO","ERRO - VERIFICAR"))))</f>
        <v>CUSTEIO</v>
      </c>
      <c r="AA187" s="8">
        <v>4200</v>
      </c>
      <c r="AC187" s="8">
        <v>4200</v>
      </c>
    </row>
    <row r="188" spans="1:31" x14ac:dyDescent="0.25">
      <c r="A188" t="s">
        <v>587</v>
      </c>
      <c r="B188" s="31" t="s">
        <v>204</v>
      </c>
      <c r="C188" s="31" t="s">
        <v>578</v>
      </c>
      <c r="D188" t="s">
        <v>48</v>
      </c>
      <c r="E188" t="s">
        <v>100</v>
      </c>
      <c r="F188" s="15" t="str">
        <f>IFERROR(VLOOKUP(D188,'Tabelas auxiliares'!$A$3:$B$65,2,FALSE),"")</f>
        <v>PROEC - PRÓ-REITORIA DE EXTENSÃO E CULTURA</v>
      </c>
      <c r="G188" s="15" t="str">
        <f>IFERROR(VLOOKUP($B188,'Tabelas auxiliares'!$A$68:$C$105,2,FALSE),"")</f>
        <v>ASSISTÊNCIA - EXTENSÃO</v>
      </c>
      <c r="H188" s="15" t="str">
        <f>IFERROR(VLOOKUP($B188,'Tabelas auxiliares'!$A$68:$C$105,3,FALSE),"")</f>
        <v xml:space="preserve">BOLSAS DE EXTENSAO / TAXA DE INSCRICAO DE EVENTOS / AUXILIO PARA EVENTO </v>
      </c>
      <c r="I188" t="s">
        <v>2602</v>
      </c>
      <c r="J188" t="s">
        <v>2603</v>
      </c>
      <c r="K188" t="s">
        <v>2604</v>
      </c>
      <c r="L188" t="s">
        <v>2605</v>
      </c>
      <c r="M188" t="s">
        <v>593</v>
      </c>
      <c r="N188" t="s">
        <v>656</v>
      </c>
      <c r="O188" t="s">
        <v>657</v>
      </c>
      <c r="P188" t="s">
        <v>658</v>
      </c>
      <c r="Q188" t="s">
        <v>597</v>
      </c>
      <c r="R188" t="s">
        <v>593</v>
      </c>
      <c r="S188" t="s">
        <v>598</v>
      </c>
      <c r="T188" t="s">
        <v>145</v>
      </c>
      <c r="U188" t="s">
        <v>659</v>
      </c>
      <c r="V188" t="s">
        <v>600</v>
      </c>
      <c r="W188" t="s">
        <v>601</v>
      </c>
      <c r="X188" t="s">
        <v>3676</v>
      </c>
      <c r="Y188" s="15" t="str">
        <f t="shared" si="2"/>
        <v>3</v>
      </c>
      <c r="Z188" s="15" t="str">
        <f>IF(T188="","",IF(AND(T188&lt;&gt;'Tabelas auxiliares'!$B$128,T188&lt;&gt;'Tabelas auxiliares'!$B$129),"FOLHA DE PESSOAL",IF(Y188='Tabelas auxiliares'!$A$129,"CUSTEIO",IF(Y188='Tabelas auxiliares'!$A$128,"INVESTIMENTO","ERRO - VERIFICAR"))))</f>
        <v>CUSTEIO</v>
      </c>
      <c r="AA188" s="8">
        <v>1400</v>
      </c>
      <c r="AC188" s="8">
        <v>1400</v>
      </c>
    </row>
    <row r="189" spans="1:31" x14ac:dyDescent="0.25">
      <c r="A189" t="s">
        <v>587</v>
      </c>
      <c r="B189" s="31" t="s">
        <v>204</v>
      </c>
      <c r="C189" s="31" t="s">
        <v>578</v>
      </c>
      <c r="D189" t="s">
        <v>48</v>
      </c>
      <c r="E189" t="s">
        <v>100</v>
      </c>
      <c r="F189" s="15" t="str">
        <f>IFERROR(VLOOKUP(D189,'Tabelas auxiliares'!$A$3:$B$65,2,FALSE),"")</f>
        <v>PROEC - PRÓ-REITORIA DE EXTENSÃO E CULTURA</v>
      </c>
      <c r="G189" s="15" t="str">
        <f>IFERROR(VLOOKUP($B189,'Tabelas auxiliares'!$A$68:$C$105,2,FALSE),"")</f>
        <v>ASSISTÊNCIA - EXTENSÃO</v>
      </c>
      <c r="H189" s="15" t="str">
        <f>IFERROR(VLOOKUP($B189,'Tabelas auxiliares'!$A$68:$C$105,3,FALSE),"")</f>
        <v xml:space="preserve">BOLSAS DE EXTENSAO / TAXA DE INSCRICAO DE EVENTOS / AUXILIO PARA EVENTO </v>
      </c>
      <c r="I189" t="s">
        <v>2606</v>
      </c>
      <c r="J189" t="s">
        <v>2607</v>
      </c>
      <c r="K189" t="s">
        <v>2608</v>
      </c>
      <c r="L189" t="s">
        <v>2609</v>
      </c>
      <c r="M189" t="s">
        <v>1075</v>
      </c>
      <c r="N189" t="s">
        <v>656</v>
      </c>
      <c r="O189" t="s">
        <v>657</v>
      </c>
      <c r="P189" t="s">
        <v>658</v>
      </c>
      <c r="Q189" t="s">
        <v>597</v>
      </c>
      <c r="R189" t="s">
        <v>593</v>
      </c>
      <c r="S189" t="s">
        <v>598</v>
      </c>
      <c r="T189" t="s">
        <v>179</v>
      </c>
      <c r="U189" t="s">
        <v>2579</v>
      </c>
      <c r="V189" t="s">
        <v>1066</v>
      </c>
      <c r="W189" t="s">
        <v>1067</v>
      </c>
      <c r="X189" t="s">
        <v>3677</v>
      </c>
      <c r="Y189" s="15" t="str">
        <f t="shared" si="2"/>
        <v>3</v>
      </c>
      <c r="Z189" s="15" t="str">
        <f>IF(T189="","",IF(AND(T189&lt;&gt;'Tabelas auxiliares'!$B$128,T189&lt;&gt;'Tabelas auxiliares'!$B$129),"FOLHA DE PESSOAL",IF(Y189='Tabelas auxiliares'!$A$129,"CUSTEIO",IF(Y189='Tabelas auxiliares'!$A$128,"INVESTIMENTO","ERRO - VERIFICAR"))))</f>
        <v>CUSTEIO</v>
      </c>
      <c r="AA189" s="8">
        <v>20000</v>
      </c>
      <c r="AC189" s="8">
        <v>12500</v>
      </c>
      <c r="AE189" s="8">
        <v>7500</v>
      </c>
    </row>
    <row r="190" spans="1:31" x14ac:dyDescent="0.25">
      <c r="A190" t="s">
        <v>587</v>
      </c>
      <c r="B190" s="31" t="s">
        <v>204</v>
      </c>
      <c r="C190" s="31" t="s">
        <v>578</v>
      </c>
      <c r="D190" t="s">
        <v>48</v>
      </c>
      <c r="E190" t="s">
        <v>100</v>
      </c>
      <c r="F190" s="15" t="str">
        <f>IFERROR(VLOOKUP(D190,'Tabelas auxiliares'!$A$3:$B$65,2,FALSE),"")</f>
        <v>PROEC - PRÓ-REITORIA DE EXTENSÃO E CULTURA</v>
      </c>
      <c r="G190" s="15" t="str">
        <f>IFERROR(VLOOKUP($B190,'Tabelas auxiliares'!$A$68:$C$105,2,FALSE),"")</f>
        <v>ASSISTÊNCIA - EXTENSÃO</v>
      </c>
      <c r="H190" s="15" t="str">
        <f>IFERROR(VLOOKUP($B190,'Tabelas auxiliares'!$A$68:$C$105,3,FALSE),"")</f>
        <v xml:space="preserve">BOLSAS DE EXTENSAO / TAXA DE INSCRICAO DE EVENTOS / AUXILIO PARA EVENTO </v>
      </c>
      <c r="I190" t="s">
        <v>2610</v>
      </c>
      <c r="J190" t="s">
        <v>2607</v>
      </c>
      <c r="K190" t="s">
        <v>2611</v>
      </c>
      <c r="L190" t="s">
        <v>2612</v>
      </c>
      <c r="M190" t="s">
        <v>1075</v>
      </c>
      <c r="N190" t="s">
        <v>656</v>
      </c>
      <c r="O190" t="s">
        <v>657</v>
      </c>
      <c r="P190" t="s">
        <v>658</v>
      </c>
      <c r="Q190" t="s">
        <v>597</v>
      </c>
      <c r="R190" t="s">
        <v>593</v>
      </c>
      <c r="S190" t="s">
        <v>598</v>
      </c>
      <c r="T190" t="s">
        <v>179</v>
      </c>
      <c r="U190" t="s">
        <v>2579</v>
      </c>
      <c r="V190" t="s">
        <v>1066</v>
      </c>
      <c r="W190" t="s">
        <v>1067</v>
      </c>
      <c r="X190" t="s">
        <v>3678</v>
      </c>
      <c r="Y190" s="15" t="str">
        <f t="shared" si="2"/>
        <v>3</v>
      </c>
      <c r="Z190" s="15" t="str">
        <f>IF(T190="","",IF(AND(T190&lt;&gt;'Tabelas auxiliares'!$B$128,T190&lt;&gt;'Tabelas auxiliares'!$B$129),"FOLHA DE PESSOAL",IF(Y190='Tabelas auxiliares'!$A$129,"CUSTEIO",IF(Y190='Tabelas auxiliares'!$A$128,"INVESTIMENTO","ERRO - VERIFICAR"))))</f>
        <v>CUSTEIO</v>
      </c>
      <c r="AA190" s="8">
        <v>164000</v>
      </c>
      <c r="AE190" s="8">
        <v>164000</v>
      </c>
    </row>
    <row r="191" spans="1:31" x14ac:dyDescent="0.25">
      <c r="A191" t="s">
        <v>587</v>
      </c>
      <c r="B191" s="31" t="s">
        <v>211</v>
      </c>
      <c r="C191" s="31" t="s">
        <v>584</v>
      </c>
      <c r="D191" t="s">
        <v>68</v>
      </c>
      <c r="E191" t="s">
        <v>100</v>
      </c>
      <c r="F191" s="15" t="str">
        <f>IFERROR(VLOOKUP(D191,'Tabelas auxiliares'!$A$3:$B$65,2,FALSE),"")</f>
        <v>BIBLIOTECA</v>
      </c>
      <c r="G191" s="15" t="str">
        <f>IFERROR(VLOOKUP($B191,'Tabelas auxiliares'!$A$68:$C$105,2,FALSE),"")</f>
        <v>ACERVO BIBLIOGRÁFICO</v>
      </c>
      <c r="H191" s="15" t="str">
        <f>IFERROR(VLOOKUP($B191,'Tabelas auxiliares'!$A$68:$C$105,3,FALSE),"")</f>
        <v>LIVROS / ASSINATURA DE JORNAIS E REVISTAS / PERIÓDICOS / BASES ACADÊMICAS/ENCADERNAÇÃO E REENCADERNAÇÃO DE LIVROS DO ACERVO</v>
      </c>
      <c r="I191" t="s">
        <v>2431</v>
      </c>
      <c r="J191" t="s">
        <v>1029</v>
      </c>
      <c r="K191" t="s">
        <v>2613</v>
      </c>
      <c r="L191" t="s">
        <v>1031</v>
      </c>
      <c r="M191" t="s">
        <v>1032</v>
      </c>
      <c r="N191" t="s">
        <v>656</v>
      </c>
      <c r="O191" t="s">
        <v>657</v>
      </c>
      <c r="P191" t="s">
        <v>658</v>
      </c>
      <c r="Q191" t="s">
        <v>597</v>
      </c>
      <c r="R191" t="s">
        <v>593</v>
      </c>
      <c r="S191" t="s">
        <v>598</v>
      </c>
      <c r="T191" t="s">
        <v>145</v>
      </c>
      <c r="U191" t="s">
        <v>659</v>
      </c>
      <c r="V191" t="s">
        <v>1033</v>
      </c>
      <c r="W191" t="s">
        <v>1034</v>
      </c>
      <c r="X191" t="s">
        <v>3679</v>
      </c>
      <c r="Y191" s="15" t="str">
        <f t="shared" si="2"/>
        <v>3</v>
      </c>
      <c r="Z191" s="15" t="str">
        <f>IF(T191="","",IF(AND(T191&lt;&gt;'Tabelas auxiliares'!$B$128,T191&lt;&gt;'Tabelas auxiliares'!$B$129),"FOLHA DE PESSOAL",IF(Y191='Tabelas auxiliares'!$A$129,"CUSTEIO",IF(Y191='Tabelas auxiliares'!$A$128,"INVESTIMENTO","ERRO - VERIFICAR"))))</f>
        <v>CUSTEIO</v>
      </c>
      <c r="AA191" s="8">
        <v>7488.31</v>
      </c>
      <c r="AD191" s="8">
        <v>314.14</v>
      </c>
      <c r="AE191" s="8">
        <v>7174.17</v>
      </c>
    </row>
    <row r="192" spans="1:31" x14ac:dyDescent="0.25">
      <c r="A192" t="s">
        <v>587</v>
      </c>
      <c r="B192" s="31" t="s">
        <v>213</v>
      </c>
      <c r="C192" s="31" t="s">
        <v>584</v>
      </c>
      <c r="D192" t="s">
        <v>70</v>
      </c>
      <c r="E192" t="s">
        <v>100</v>
      </c>
      <c r="F192" s="15" t="str">
        <f>IFERROR(VLOOKUP(D192,'Tabelas auxiliares'!$A$3:$B$65,2,FALSE),"")</f>
        <v>NTI - DESPESAS APENAS DO NTI (CUSTEIO/INVESTIMENTO)</v>
      </c>
      <c r="G192" s="15" t="str">
        <f>IFERROR(VLOOKUP($B192,'Tabelas auxiliares'!$A$68:$C$105,2,FALSE),"")</f>
        <v>CAPACITAÇÃO</v>
      </c>
      <c r="H192" s="15" t="str">
        <f>IFERROR(VLOOKUP($B192,'Tabelas auxiliares'!$A$68:$C$105,3,FALSE),"")</f>
        <v>CURSO EXTERNO / INSCRICOES PARA CURSO / CURSOS IN COMPANY</v>
      </c>
      <c r="I192" t="s">
        <v>2614</v>
      </c>
      <c r="J192" t="s">
        <v>2615</v>
      </c>
      <c r="K192" t="s">
        <v>2616</v>
      </c>
      <c r="L192" t="s">
        <v>2617</v>
      </c>
      <c r="M192" t="s">
        <v>2618</v>
      </c>
      <c r="N192" t="s">
        <v>656</v>
      </c>
      <c r="O192" t="s">
        <v>657</v>
      </c>
      <c r="P192" t="s">
        <v>2534</v>
      </c>
      <c r="Q192" t="s">
        <v>597</v>
      </c>
      <c r="R192" t="s">
        <v>593</v>
      </c>
      <c r="S192" t="s">
        <v>2535</v>
      </c>
      <c r="T192" t="s">
        <v>145</v>
      </c>
      <c r="U192" t="s">
        <v>2536</v>
      </c>
      <c r="V192" t="s">
        <v>1051</v>
      </c>
      <c r="W192" t="s">
        <v>1052</v>
      </c>
      <c r="X192" t="s">
        <v>3680</v>
      </c>
      <c r="Y192" s="15" t="str">
        <f t="shared" si="2"/>
        <v>3</v>
      </c>
      <c r="Z192" s="15" t="str">
        <f>IF(T192="","",IF(AND(T192&lt;&gt;'Tabelas auxiliares'!$B$128,T192&lt;&gt;'Tabelas auxiliares'!$B$129),"FOLHA DE PESSOAL",IF(Y192='Tabelas auxiliares'!$A$129,"CUSTEIO",IF(Y192='Tabelas auxiliares'!$A$128,"INVESTIMENTO","ERRO - VERIFICAR"))))</f>
        <v>CUSTEIO</v>
      </c>
      <c r="AA192" s="8">
        <v>7460</v>
      </c>
      <c r="AC192" s="8">
        <v>7460</v>
      </c>
    </row>
    <row r="193" spans="1:31" x14ac:dyDescent="0.25">
      <c r="A193" t="s">
        <v>587</v>
      </c>
      <c r="B193" s="31" t="s">
        <v>213</v>
      </c>
      <c r="C193" s="31" t="s">
        <v>584</v>
      </c>
      <c r="D193" t="s">
        <v>79</v>
      </c>
      <c r="E193" t="s">
        <v>100</v>
      </c>
      <c r="F193" s="15" t="str">
        <f>IFERROR(VLOOKUP(D193,'Tabelas auxiliares'!$A$3:$B$65,2,FALSE),"")</f>
        <v>SUGEPE - CAPACITAÇÃO</v>
      </c>
      <c r="G193" s="15" t="str">
        <f>IFERROR(VLOOKUP($B193,'Tabelas auxiliares'!$A$68:$C$105,2,FALSE),"")</f>
        <v>CAPACITAÇÃO</v>
      </c>
      <c r="H193" s="15" t="str">
        <f>IFERROR(VLOOKUP($B193,'Tabelas auxiliares'!$A$68:$C$105,3,FALSE),"")</f>
        <v>CURSO EXTERNO / INSCRICOES PARA CURSO / CURSOS IN COMPANY</v>
      </c>
      <c r="I193" t="s">
        <v>2619</v>
      </c>
      <c r="J193" t="s">
        <v>2620</v>
      </c>
      <c r="K193" t="s">
        <v>2621</v>
      </c>
      <c r="L193" t="s">
        <v>2622</v>
      </c>
      <c r="M193" t="s">
        <v>2623</v>
      </c>
      <c r="N193" t="s">
        <v>656</v>
      </c>
      <c r="O193" t="s">
        <v>657</v>
      </c>
      <c r="P193" t="s">
        <v>658</v>
      </c>
      <c r="Q193" t="s">
        <v>597</v>
      </c>
      <c r="R193" t="s">
        <v>593</v>
      </c>
      <c r="S193" t="s">
        <v>598</v>
      </c>
      <c r="T193" t="s">
        <v>145</v>
      </c>
      <c r="U193" t="s">
        <v>659</v>
      </c>
      <c r="V193" t="s">
        <v>1051</v>
      </c>
      <c r="W193" t="s">
        <v>1052</v>
      </c>
      <c r="X193" t="s">
        <v>3681</v>
      </c>
      <c r="Y193" s="15" t="str">
        <f t="shared" si="2"/>
        <v>3</v>
      </c>
      <c r="Z193" s="15" t="str">
        <f>IF(T193="","",IF(AND(T193&lt;&gt;'Tabelas auxiliares'!$B$128,T193&lt;&gt;'Tabelas auxiliares'!$B$129),"FOLHA DE PESSOAL",IF(Y193='Tabelas auxiliares'!$A$129,"CUSTEIO",IF(Y193='Tabelas auxiliares'!$A$128,"INVESTIMENTO","ERRO - VERIFICAR"))))</f>
        <v>CUSTEIO</v>
      </c>
      <c r="AA193" s="8">
        <v>108867.36</v>
      </c>
      <c r="AC193" s="8">
        <v>91832.58</v>
      </c>
      <c r="AE193" s="8">
        <v>17034.78</v>
      </c>
    </row>
    <row r="194" spans="1:31" x14ac:dyDescent="0.25">
      <c r="A194" t="s">
        <v>587</v>
      </c>
      <c r="B194" s="31" t="s">
        <v>213</v>
      </c>
      <c r="C194" s="31" t="s">
        <v>584</v>
      </c>
      <c r="D194" t="s">
        <v>79</v>
      </c>
      <c r="E194" t="s">
        <v>100</v>
      </c>
      <c r="F194" s="15" t="str">
        <f>IFERROR(VLOOKUP(D194,'Tabelas auxiliares'!$A$3:$B$65,2,FALSE),"")</f>
        <v>SUGEPE - CAPACITAÇÃO</v>
      </c>
      <c r="G194" s="15" t="str">
        <f>IFERROR(VLOOKUP($B194,'Tabelas auxiliares'!$A$68:$C$105,2,FALSE),"")</f>
        <v>CAPACITAÇÃO</v>
      </c>
      <c r="H194" s="15" t="str">
        <f>IFERROR(VLOOKUP($B194,'Tabelas auxiliares'!$A$68:$C$105,3,FALSE),"")</f>
        <v>CURSO EXTERNO / INSCRICOES PARA CURSO / CURSOS IN COMPANY</v>
      </c>
      <c r="I194" t="s">
        <v>2624</v>
      </c>
      <c r="J194" t="s">
        <v>2625</v>
      </c>
      <c r="K194" t="s">
        <v>2626</v>
      </c>
      <c r="L194" t="s">
        <v>2627</v>
      </c>
      <c r="M194" t="s">
        <v>2628</v>
      </c>
      <c r="N194" t="s">
        <v>656</v>
      </c>
      <c r="O194" t="s">
        <v>657</v>
      </c>
      <c r="P194" t="s">
        <v>658</v>
      </c>
      <c r="Q194" t="s">
        <v>597</v>
      </c>
      <c r="R194" t="s">
        <v>593</v>
      </c>
      <c r="S194" t="s">
        <v>598</v>
      </c>
      <c r="T194" t="s">
        <v>145</v>
      </c>
      <c r="U194" t="s">
        <v>659</v>
      </c>
      <c r="V194" t="s">
        <v>1051</v>
      </c>
      <c r="W194" t="s">
        <v>1052</v>
      </c>
      <c r="X194" t="s">
        <v>3682</v>
      </c>
      <c r="Y194" s="15" t="str">
        <f t="shared" si="2"/>
        <v>3</v>
      </c>
      <c r="Z194" s="15" t="str">
        <f>IF(T194="","",IF(AND(T194&lt;&gt;'Tabelas auxiliares'!$B$128,T194&lt;&gt;'Tabelas auxiliares'!$B$129),"FOLHA DE PESSOAL",IF(Y194='Tabelas auxiliares'!$A$129,"CUSTEIO",IF(Y194='Tabelas auxiliares'!$A$128,"INVESTIMENTO","ERRO - VERIFICAR"))))</f>
        <v>CUSTEIO</v>
      </c>
      <c r="AA194" s="8">
        <v>6650</v>
      </c>
      <c r="AE194" s="8">
        <v>6650</v>
      </c>
    </row>
    <row r="195" spans="1:31" x14ac:dyDescent="0.25">
      <c r="A195" t="s">
        <v>587</v>
      </c>
      <c r="B195" s="31" t="s">
        <v>213</v>
      </c>
      <c r="C195" s="31" t="s">
        <v>584</v>
      </c>
      <c r="D195" t="s">
        <v>79</v>
      </c>
      <c r="E195" t="s">
        <v>100</v>
      </c>
      <c r="F195" s="15" t="str">
        <f>IFERROR(VLOOKUP(D195,'Tabelas auxiliares'!$A$3:$B$65,2,FALSE),"")</f>
        <v>SUGEPE - CAPACITAÇÃO</v>
      </c>
      <c r="G195" s="15" t="str">
        <f>IFERROR(VLOOKUP($B195,'Tabelas auxiliares'!$A$68:$C$105,2,FALSE),"")</f>
        <v>CAPACITAÇÃO</v>
      </c>
      <c r="H195" s="15" t="str">
        <f>IFERROR(VLOOKUP($B195,'Tabelas auxiliares'!$A$68:$C$105,3,FALSE),"")</f>
        <v>CURSO EXTERNO / INSCRICOES PARA CURSO / CURSOS IN COMPANY</v>
      </c>
      <c r="I195" t="s">
        <v>2624</v>
      </c>
      <c r="J195" t="s">
        <v>2625</v>
      </c>
      <c r="K195" t="s">
        <v>2629</v>
      </c>
      <c r="L195" t="s">
        <v>2630</v>
      </c>
      <c r="M195" t="s">
        <v>2628</v>
      </c>
      <c r="N195" t="s">
        <v>656</v>
      </c>
      <c r="O195" t="s">
        <v>657</v>
      </c>
      <c r="P195" t="s">
        <v>658</v>
      </c>
      <c r="Q195" t="s">
        <v>597</v>
      </c>
      <c r="R195" t="s">
        <v>593</v>
      </c>
      <c r="S195" t="s">
        <v>598</v>
      </c>
      <c r="T195" t="s">
        <v>179</v>
      </c>
      <c r="U195" t="s">
        <v>2141</v>
      </c>
      <c r="V195" t="s">
        <v>1051</v>
      </c>
      <c r="W195" t="s">
        <v>1052</v>
      </c>
      <c r="X195" t="s">
        <v>3683</v>
      </c>
      <c r="Y195" s="15" t="str">
        <f t="shared" si="2"/>
        <v>3</v>
      </c>
      <c r="Z195" s="15" t="str">
        <f>IF(T195="","",IF(AND(T195&lt;&gt;'Tabelas auxiliares'!$B$128,T195&lt;&gt;'Tabelas auxiliares'!$B$129),"FOLHA DE PESSOAL",IF(Y195='Tabelas auxiliares'!$A$129,"CUSTEIO",IF(Y195='Tabelas auxiliares'!$A$128,"INVESTIMENTO","ERRO - VERIFICAR"))))</f>
        <v>CUSTEIO</v>
      </c>
      <c r="AA195" s="8">
        <v>33250</v>
      </c>
      <c r="AC195" s="8">
        <v>26600</v>
      </c>
      <c r="AE195" s="8">
        <v>6650</v>
      </c>
    </row>
    <row r="196" spans="1:31" x14ac:dyDescent="0.25">
      <c r="A196" t="s">
        <v>587</v>
      </c>
      <c r="B196" s="31" t="s">
        <v>215</v>
      </c>
      <c r="C196" s="31" t="s">
        <v>584</v>
      </c>
      <c r="D196" t="s">
        <v>54</v>
      </c>
      <c r="E196" t="s">
        <v>100</v>
      </c>
      <c r="F196" s="15" t="str">
        <f>IFERROR(VLOOKUP(D196,'Tabelas auxiliares'!$A$3:$B$65,2,FALSE),"")</f>
        <v>PROAD - PRÓ-REITORIA DE ADMINISTRAÇÃO</v>
      </c>
      <c r="G196" s="15" t="str">
        <f>IFERROR(VLOOKUP($B196,'Tabelas auxiliares'!$A$68:$C$105,2,FALSE),"")</f>
        <v>CURSOS E CONCURSOS</v>
      </c>
      <c r="H196" s="15" t="str">
        <f>IFERROR(VLOOKUP($B196,'Tabelas auxiliares'!$A$68:$C$105,3,FALSE),"")</f>
        <v>FOLHA DE PAGAMENTO (ENCARGOS DE CURSO E CONCURSO)</v>
      </c>
      <c r="I196" t="s">
        <v>2631</v>
      </c>
      <c r="J196" t="s">
        <v>2632</v>
      </c>
      <c r="K196" t="s">
        <v>2633</v>
      </c>
      <c r="L196" t="s">
        <v>2634</v>
      </c>
      <c r="M196" t="s">
        <v>1121</v>
      </c>
      <c r="N196" t="s">
        <v>656</v>
      </c>
      <c r="O196" t="s">
        <v>657</v>
      </c>
      <c r="P196" t="s">
        <v>658</v>
      </c>
      <c r="Q196" t="s">
        <v>597</v>
      </c>
      <c r="R196" t="s">
        <v>593</v>
      </c>
      <c r="S196" t="s">
        <v>598</v>
      </c>
      <c r="T196" t="s">
        <v>145</v>
      </c>
      <c r="U196" t="s">
        <v>659</v>
      </c>
      <c r="V196" t="s">
        <v>2635</v>
      </c>
      <c r="W196" t="s">
        <v>2636</v>
      </c>
      <c r="X196" t="s">
        <v>3684</v>
      </c>
      <c r="Y196" s="15" t="str">
        <f t="shared" ref="Y196:Y259" si="3">LEFT(V196,1)</f>
        <v>3</v>
      </c>
      <c r="Z196" s="15" t="str">
        <f>IF(T196="","",IF(AND(T196&lt;&gt;'Tabelas auxiliares'!$B$128,T196&lt;&gt;'Tabelas auxiliares'!$B$129),"FOLHA DE PESSOAL",IF(Y196='Tabelas auxiliares'!$A$129,"CUSTEIO",IF(Y196='Tabelas auxiliares'!$A$128,"INVESTIMENTO","ERRO - VERIFICAR"))))</f>
        <v>CUSTEIO</v>
      </c>
      <c r="AA196" s="8">
        <v>691.78</v>
      </c>
      <c r="AC196" s="8">
        <v>691.78</v>
      </c>
    </row>
    <row r="197" spans="1:31" x14ac:dyDescent="0.25">
      <c r="A197" t="s">
        <v>587</v>
      </c>
      <c r="B197" s="31" t="s">
        <v>215</v>
      </c>
      <c r="C197" s="31" t="s">
        <v>584</v>
      </c>
      <c r="D197" t="s">
        <v>81</v>
      </c>
      <c r="E197" t="s">
        <v>100</v>
      </c>
      <c r="F197" s="15" t="str">
        <f>IFERROR(VLOOKUP(D197,'Tabelas auxiliares'!$A$3:$B$65,2,FALSE),"")</f>
        <v>SUGEPE - SUPERINTENDÊNCIA DE GESTÃO DE PESSOAS</v>
      </c>
      <c r="G197" s="15" t="str">
        <f>IFERROR(VLOOKUP($B197,'Tabelas auxiliares'!$A$68:$C$105,2,FALSE),"")</f>
        <v>CURSOS E CONCURSOS</v>
      </c>
      <c r="H197" s="15" t="str">
        <f>IFERROR(VLOOKUP($B197,'Tabelas auxiliares'!$A$68:$C$105,3,FALSE),"")</f>
        <v>FOLHA DE PAGAMENTO (ENCARGOS DE CURSO E CONCURSO)</v>
      </c>
      <c r="I197" t="s">
        <v>2637</v>
      </c>
      <c r="J197" t="s">
        <v>2638</v>
      </c>
      <c r="K197" t="s">
        <v>2639</v>
      </c>
      <c r="L197" t="s">
        <v>2640</v>
      </c>
      <c r="M197" t="s">
        <v>593</v>
      </c>
      <c r="N197" t="s">
        <v>656</v>
      </c>
      <c r="O197" t="s">
        <v>657</v>
      </c>
      <c r="P197" t="s">
        <v>658</v>
      </c>
      <c r="Q197" t="s">
        <v>597</v>
      </c>
      <c r="R197" t="s">
        <v>593</v>
      </c>
      <c r="S197" t="s">
        <v>598</v>
      </c>
      <c r="T197" t="s">
        <v>145</v>
      </c>
      <c r="U197" t="s">
        <v>659</v>
      </c>
      <c r="V197" t="s">
        <v>1058</v>
      </c>
      <c r="W197" t="s">
        <v>1059</v>
      </c>
      <c r="X197" t="s">
        <v>3685</v>
      </c>
      <c r="Y197" s="15" t="str">
        <f t="shared" si="3"/>
        <v>3</v>
      </c>
      <c r="Z197" s="15" t="str">
        <f>IF(T197="","",IF(AND(T197&lt;&gt;'Tabelas auxiliares'!$B$128,T197&lt;&gt;'Tabelas auxiliares'!$B$129),"FOLHA DE PESSOAL",IF(Y197='Tabelas auxiliares'!$A$129,"CUSTEIO",IF(Y197='Tabelas auxiliares'!$A$128,"INVESTIMENTO","ERRO - VERIFICAR"))))</f>
        <v>CUSTEIO</v>
      </c>
      <c r="AA197" s="8">
        <v>4327.9399999999996</v>
      </c>
      <c r="AC197" s="8">
        <v>4327.9399999999996</v>
      </c>
    </row>
    <row r="198" spans="1:31" x14ac:dyDescent="0.25">
      <c r="A198" t="s">
        <v>587</v>
      </c>
      <c r="B198" s="31" t="s">
        <v>250</v>
      </c>
      <c r="C198" s="31" t="s">
        <v>584</v>
      </c>
      <c r="D198" t="s">
        <v>34</v>
      </c>
      <c r="E198" t="s">
        <v>100</v>
      </c>
      <c r="F198" s="15" t="str">
        <f>IFERROR(VLOOKUP(D198,'Tabelas auxiliares'!$A$3:$B$65,2,FALSE),"")</f>
        <v>CECS - CENTRO DE ENG., MODELAGEM E CIÊNCIAS SOCIAIS APLICADAS</v>
      </c>
      <c r="G198" s="15" t="str">
        <f>IFERROR(VLOOKUP($B198,'Tabelas auxiliares'!$A$68:$C$105,2,FALSE),"")</f>
        <v>CONVÊNIOS</v>
      </c>
      <c r="H198" s="15" t="str">
        <f>IFERROR(VLOOKUP($B198,'Tabelas auxiliares'!$A$68:$C$105,3,FALSE),"")</f>
        <v>BOLSA CONVENIOS / PARCERIAS ACIC / FUNDAÇÃO DE APOIO</v>
      </c>
      <c r="I198" t="s">
        <v>2641</v>
      </c>
      <c r="J198" t="s">
        <v>2642</v>
      </c>
      <c r="K198" t="s">
        <v>2643</v>
      </c>
      <c r="L198" t="s">
        <v>2644</v>
      </c>
      <c r="M198" t="s">
        <v>1065</v>
      </c>
      <c r="N198" t="s">
        <v>656</v>
      </c>
      <c r="O198" t="s">
        <v>657</v>
      </c>
      <c r="P198" t="s">
        <v>658</v>
      </c>
      <c r="Q198" t="s">
        <v>597</v>
      </c>
      <c r="R198" t="s">
        <v>593</v>
      </c>
      <c r="S198" t="s">
        <v>598</v>
      </c>
      <c r="T198" t="s">
        <v>145</v>
      </c>
      <c r="U198" t="s">
        <v>659</v>
      </c>
      <c r="V198" t="s">
        <v>1066</v>
      </c>
      <c r="W198" t="s">
        <v>1067</v>
      </c>
      <c r="X198" t="s">
        <v>3686</v>
      </c>
      <c r="Y198" s="15" t="str">
        <f t="shared" si="3"/>
        <v>3</v>
      </c>
      <c r="Z198" s="15" t="str">
        <f>IF(T198="","",IF(AND(T198&lt;&gt;'Tabelas auxiliares'!$B$128,T198&lt;&gt;'Tabelas auxiliares'!$B$129),"FOLHA DE PESSOAL",IF(Y198='Tabelas auxiliares'!$A$129,"CUSTEIO",IF(Y198='Tabelas auxiliares'!$A$128,"INVESTIMENTO","ERRO - VERIFICAR"))))</f>
        <v>CUSTEIO</v>
      </c>
      <c r="AA198" s="8">
        <v>40</v>
      </c>
      <c r="AC198" s="8">
        <v>40</v>
      </c>
    </row>
    <row r="199" spans="1:31" x14ac:dyDescent="0.25">
      <c r="A199" t="s">
        <v>587</v>
      </c>
      <c r="B199" s="31" t="s">
        <v>250</v>
      </c>
      <c r="C199" s="31" t="s">
        <v>584</v>
      </c>
      <c r="D199" t="s">
        <v>34</v>
      </c>
      <c r="E199" t="s">
        <v>100</v>
      </c>
      <c r="F199" s="15" t="str">
        <f>IFERROR(VLOOKUP(D199,'Tabelas auxiliares'!$A$3:$B$65,2,FALSE),"")</f>
        <v>CECS - CENTRO DE ENG., MODELAGEM E CIÊNCIAS SOCIAIS APLICADAS</v>
      </c>
      <c r="G199" s="15" t="str">
        <f>IFERROR(VLOOKUP($B199,'Tabelas auxiliares'!$A$68:$C$105,2,FALSE),"")</f>
        <v>CONVÊNIOS</v>
      </c>
      <c r="H199" s="15" t="str">
        <f>IFERROR(VLOOKUP($B199,'Tabelas auxiliares'!$A$68:$C$105,3,FALSE),"")</f>
        <v>BOLSA CONVENIOS / PARCERIAS ACIC / FUNDAÇÃO DE APOIO</v>
      </c>
      <c r="I199" t="s">
        <v>1992</v>
      </c>
      <c r="J199" t="s">
        <v>2645</v>
      </c>
      <c r="K199" t="s">
        <v>2646</v>
      </c>
      <c r="L199" t="s">
        <v>2647</v>
      </c>
      <c r="M199" t="s">
        <v>1065</v>
      </c>
      <c r="N199" t="s">
        <v>656</v>
      </c>
      <c r="O199" t="s">
        <v>657</v>
      </c>
      <c r="P199" t="s">
        <v>658</v>
      </c>
      <c r="Q199" t="s">
        <v>597</v>
      </c>
      <c r="R199" t="s">
        <v>593</v>
      </c>
      <c r="S199" t="s">
        <v>598</v>
      </c>
      <c r="T199" t="s">
        <v>179</v>
      </c>
      <c r="U199" t="s">
        <v>2648</v>
      </c>
      <c r="V199" t="s">
        <v>1066</v>
      </c>
      <c r="W199" t="s">
        <v>1067</v>
      </c>
      <c r="X199" t="s">
        <v>3687</v>
      </c>
      <c r="Y199" s="15" t="str">
        <f t="shared" si="3"/>
        <v>3</v>
      </c>
      <c r="Z199" s="15" t="str">
        <f>IF(T199="","",IF(AND(T199&lt;&gt;'Tabelas auxiliares'!$B$128,T199&lt;&gt;'Tabelas auxiliares'!$B$129),"FOLHA DE PESSOAL",IF(Y199='Tabelas auxiliares'!$A$129,"CUSTEIO",IF(Y199='Tabelas auxiliares'!$A$128,"INVESTIMENTO","ERRO - VERIFICAR"))))</f>
        <v>CUSTEIO</v>
      </c>
      <c r="AA199" s="8">
        <v>100000</v>
      </c>
      <c r="AC199" s="8">
        <v>100000</v>
      </c>
    </row>
    <row r="200" spans="1:31" x14ac:dyDescent="0.25">
      <c r="A200" t="s">
        <v>587</v>
      </c>
      <c r="B200" s="31" t="s">
        <v>250</v>
      </c>
      <c r="C200" s="31" t="s">
        <v>584</v>
      </c>
      <c r="D200" t="s">
        <v>34</v>
      </c>
      <c r="E200" t="s">
        <v>100</v>
      </c>
      <c r="F200" s="15" t="str">
        <f>IFERROR(VLOOKUP(D200,'Tabelas auxiliares'!$A$3:$B$65,2,FALSE),"")</f>
        <v>CECS - CENTRO DE ENG., MODELAGEM E CIÊNCIAS SOCIAIS APLICADAS</v>
      </c>
      <c r="G200" s="15" t="str">
        <f>IFERROR(VLOOKUP($B200,'Tabelas auxiliares'!$A$68:$C$105,2,FALSE),"")</f>
        <v>CONVÊNIOS</v>
      </c>
      <c r="H200" s="15" t="str">
        <f>IFERROR(VLOOKUP($B200,'Tabelas auxiliares'!$A$68:$C$105,3,FALSE),"")</f>
        <v>BOLSA CONVENIOS / PARCERIAS ACIC / FUNDAÇÃO DE APOIO</v>
      </c>
      <c r="I200" t="s">
        <v>1992</v>
      </c>
      <c r="J200" t="s">
        <v>2645</v>
      </c>
      <c r="K200" t="s">
        <v>2649</v>
      </c>
      <c r="L200" t="s">
        <v>2650</v>
      </c>
      <c r="M200" t="s">
        <v>1065</v>
      </c>
      <c r="N200" t="s">
        <v>656</v>
      </c>
      <c r="O200" t="s">
        <v>657</v>
      </c>
      <c r="P200" t="s">
        <v>658</v>
      </c>
      <c r="Q200" t="s">
        <v>597</v>
      </c>
      <c r="R200" t="s">
        <v>593</v>
      </c>
      <c r="S200" t="s">
        <v>598</v>
      </c>
      <c r="T200" t="s">
        <v>179</v>
      </c>
      <c r="U200" t="s">
        <v>2648</v>
      </c>
      <c r="V200" t="s">
        <v>1066</v>
      </c>
      <c r="W200" t="s">
        <v>1067</v>
      </c>
      <c r="X200" t="s">
        <v>3688</v>
      </c>
      <c r="Y200" s="15" t="str">
        <f t="shared" si="3"/>
        <v>3</v>
      </c>
      <c r="Z200" s="15" t="str">
        <f>IF(T200="","",IF(AND(T200&lt;&gt;'Tabelas auxiliares'!$B$128,T200&lt;&gt;'Tabelas auxiliares'!$B$129),"FOLHA DE PESSOAL",IF(Y200='Tabelas auxiliares'!$A$129,"CUSTEIO",IF(Y200='Tabelas auxiliares'!$A$128,"INVESTIMENTO","ERRO - VERIFICAR"))))</f>
        <v>CUSTEIO</v>
      </c>
      <c r="AA200" s="8">
        <v>400000</v>
      </c>
      <c r="AC200" s="8">
        <v>400000</v>
      </c>
    </row>
    <row r="201" spans="1:31" x14ac:dyDescent="0.25">
      <c r="A201" t="s">
        <v>587</v>
      </c>
      <c r="B201" s="31" t="s">
        <v>250</v>
      </c>
      <c r="C201" s="31" t="s">
        <v>584</v>
      </c>
      <c r="D201" t="s">
        <v>34</v>
      </c>
      <c r="E201" t="s">
        <v>100</v>
      </c>
      <c r="F201" s="15" t="str">
        <f>IFERROR(VLOOKUP(D201,'Tabelas auxiliares'!$A$3:$B$65,2,FALSE),"")</f>
        <v>CECS - CENTRO DE ENG., MODELAGEM E CIÊNCIAS SOCIAIS APLICADAS</v>
      </c>
      <c r="G201" s="15" t="str">
        <f>IFERROR(VLOOKUP($B201,'Tabelas auxiliares'!$A$68:$C$105,2,FALSE),"")</f>
        <v>CONVÊNIOS</v>
      </c>
      <c r="H201" s="15" t="str">
        <f>IFERROR(VLOOKUP($B201,'Tabelas auxiliares'!$A$68:$C$105,3,FALSE),"")</f>
        <v>BOLSA CONVENIOS / PARCERIAS ACIC / FUNDAÇÃO DE APOIO</v>
      </c>
      <c r="I201" t="s">
        <v>1992</v>
      </c>
      <c r="J201" t="s">
        <v>2645</v>
      </c>
      <c r="K201" t="s">
        <v>2651</v>
      </c>
      <c r="L201" t="s">
        <v>2652</v>
      </c>
      <c r="M201" t="s">
        <v>1065</v>
      </c>
      <c r="N201" t="s">
        <v>656</v>
      </c>
      <c r="O201" t="s">
        <v>657</v>
      </c>
      <c r="P201" t="s">
        <v>658</v>
      </c>
      <c r="Q201" t="s">
        <v>597</v>
      </c>
      <c r="R201" t="s">
        <v>593</v>
      </c>
      <c r="S201" t="s">
        <v>598</v>
      </c>
      <c r="T201" t="s">
        <v>179</v>
      </c>
      <c r="U201" t="s">
        <v>2653</v>
      </c>
      <c r="V201" t="s">
        <v>1066</v>
      </c>
      <c r="W201" t="s">
        <v>1067</v>
      </c>
      <c r="X201" t="s">
        <v>3689</v>
      </c>
      <c r="Y201" s="15" t="str">
        <f t="shared" si="3"/>
        <v>3</v>
      </c>
      <c r="Z201" s="15" t="str">
        <f>IF(T201="","",IF(AND(T201&lt;&gt;'Tabelas auxiliares'!$B$128,T201&lt;&gt;'Tabelas auxiliares'!$B$129),"FOLHA DE PESSOAL",IF(Y201='Tabelas auxiliares'!$A$129,"CUSTEIO",IF(Y201='Tabelas auxiliares'!$A$128,"INVESTIMENTO","ERRO - VERIFICAR"))))</f>
        <v>CUSTEIO</v>
      </c>
      <c r="AA201" s="8">
        <v>500000</v>
      </c>
      <c r="AC201" s="8">
        <v>500000</v>
      </c>
    </row>
    <row r="202" spans="1:31" x14ac:dyDescent="0.25">
      <c r="A202" t="s">
        <v>587</v>
      </c>
      <c r="B202" s="31" t="s">
        <v>250</v>
      </c>
      <c r="C202" s="31" t="s">
        <v>584</v>
      </c>
      <c r="D202" t="s">
        <v>48</v>
      </c>
      <c r="E202" t="s">
        <v>100</v>
      </c>
      <c r="F202" s="15" t="str">
        <f>IFERROR(VLOOKUP(D202,'Tabelas auxiliares'!$A$3:$B$65,2,FALSE),"")</f>
        <v>PROEC - PRÓ-REITORIA DE EXTENSÃO E CULTURA</v>
      </c>
      <c r="G202" s="15" t="str">
        <f>IFERROR(VLOOKUP($B202,'Tabelas auxiliares'!$A$68:$C$105,2,FALSE),"")</f>
        <v>CONVÊNIOS</v>
      </c>
      <c r="H202" s="15" t="str">
        <f>IFERROR(VLOOKUP($B202,'Tabelas auxiliares'!$A$68:$C$105,3,FALSE),"")</f>
        <v>BOLSA CONVENIOS / PARCERIAS ACIC / FUNDAÇÃO DE APOIO</v>
      </c>
      <c r="I202" t="s">
        <v>2654</v>
      </c>
      <c r="J202" t="s">
        <v>2655</v>
      </c>
      <c r="K202" t="s">
        <v>2656</v>
      </c>
      <c r="L202" t="s">
        <v>2657</v>
      </c>
      <c r="M202" t="s">
        <v>1065</v>
      </c>
      <c r="N202" t="s">
        <v>656</v>
      </c>
      <c r="O202" t="s">
        <v>657</v>
      </c>
      <c r="P202" t="s">
        <v>658</v>
      </c>
      <c r="Q202" t="s">
        <v>597</v>
      </c>
      <c r="R202" t="s">
        <v>593</v>
      </c>
      <c r="S202" t="s">
        <v>598</v>
      </c>
      <c r="T202" t="s">
        <v>179</v>
      </c>
      <c r="U202" t="s">
        <v>2574</v>
      </c>
      <c r="V202" t="s">
        <v>1066</v>
      </c>
      <c r="W202" t="s">
        <v>1067</v>
      </c>
      <c r="X202" t="s">
        <v>3690</v>
      </c>
      <c r="Y202" s="15" t="str">
        <f t="shared" si="3"/>
        <v>3</v>
      </c>
      <c r="Z202" s="15" t="str">
        <f>IF(T202="","",IF(AND(T202&lt;&gt;'Tabelas auxiliares'!$B$128,T202&lt;&gt;'Tabelas auxiliares'!$B$129),"FOLHA DE PESSOAL",IF(Y202='Tabelas auxiliares'!$A$129,"CUSTEIO",IF(Y202='Tabelas auxiliares'!$A$128,"INVESTIMENTO","ERRO - VERIFICAR"))))</f>
        <v>CUSTEIO</v>
      </c>
      <c r="AA202" s="8">
        <v>20000</v>
      </c>
      <c r="AC202" s="8">
        <v>18348</v>
      </c>
      <c r="AE202" s="8">
        <v>1652</v>
      </c>
    </row>
    <row r="203" spans="1:31" x14ac:dyDescent="0.25">
      <c r="A203" t="s">
        <v>587</v>
      </c>
      <c r="B203" s="31" t="s">
        <v>250</v>
      </c>
      <c r="C203" s="31" t="s">
        <v>584</v>
      </c>
      <c r="D203" t="s">
        <v>48</v>
      </c>
      <c r="E203" t="s">
        <v>100</v>
      </c>
      <c r="F203" s="15" t="str">
        <f>IFERROR(VLOOKUP(D203,'Tabelas auxiliares'!$A$3:$B$65,2,FALSE),"")</f>
        <v>PROEC - PRÓ-REITORIA DE EXTENSÃO E CULTURA</v>
      </c>
      <c r="G203" s="15" t="str">
        <f>IFERROR(VLOOKUP($B203,'Tabelas auxiliares'!$A$68:$C$105,2,FALSE),"")</f>
        <v>CONVÊNIOS</v>
      </c>
      <c r="H203" s="15" t="str">
        <f>IFERROR(VLOOKUP($B203,'Tabelas auxiliares'!$A$68:$C$105,3,FALSE),"")</f>
        <v>BOLSA CONVENIOS / PARCERIAS ACIC / FUNDAÇÃO DE APOIO</v>
      </c>
      <c r="I203" t="s">
        <v>2654</v>
      </c>
      <c r="J203" t="s">
        <v>2655</v>
      </c>
      <c r="K203" t="s">
        <v>2658</v>
      </c>
      <c r="L203" t="s">
        <v>2659</v>
      </c>
      <c r="M203" t="s">
        <v>1065</v>
      </c>
      <c r="N203" t="s">
        <v>656</v>
      </c>
      <c r="O203" t="s">
        <v>657</v>
      </c>
      <c r="P203" t="s">
        <v>658</v>
      </c>
      <c r="Q203" t="s">
        <v>597</v>
      </c>
      <c r="R203" t="s">
        <v>593</v>
      </c>
      <c r="S203" t="s">
        <v>598</v>
      </c>
      <c r="T203" t="s">
        <v>179</v>
      </c>
      <c r="U203" t="s">
        <v>2574</v>
      </c>
      <c r="V203" t="s">
        <v>1066</v>
      </c>
      <c r="W203" t="s">
        <v>1067</v>
      </c>
      <c r="X203" t="s">
        <v>3691</v>
      </c>
      <c r="Y203" s="15" t="str">
        <f t="shared" si="3"/>
        <v>3</v>
      </c>
      <c r="Z203" s="15" t="str">
        <f>IF(T203="","",IF(AND(T203&lt;&gt;'Tabelas auxiliares'!$B$128,T203&lt;&gt;'Tabelas auxiliares'!$B$129),"FOLHA DE PESSOAL",IF(Y203='Tabelas auxiliares'!$A$129,"CUSTEIO",IF(Y203='Tabelas auxiliares'!$A$128,"INVESTIMENTO","ERRO - VERIFICAR"))))</f>
        <v>CUSTEIO</v>
      </c>
      <c r="AA203" s="8">
        <v>164000</v>
      </c>
      <c r="AE203" s="8">
        <v>164000</v>
      </c>
    </row>
    <row r="204" spans="1:31" x14ac:dyDescent="0.25">
      <c r="A204" t="s">
        <v>587</v>
      </c>
      <c r="B204" s="31" t="s">
        <v>250</v>
      </c>
      <c r="C204" s="31" t="s">
        <v>584</v>
      </c>
      <c r="D204" t="s">
        <v>48</v>
      </c>
      <c r="E204" t="s">
        <v>100</v>
      </c>
      <c r="F204" s="15" t="str">
        <f>IFERROR(VLOOKUP(D204,'Tabelas auxiliares'!$A$3:$B$65,2,FALSE),"")</f>
        <v>PROEC - PRÓ-REITORIA DE EXTENSÃO E CULTURA</v>
      </c>
      <c r="G204" s="15" t="str">
        <f>IFERROR(VLOOKUP($B204,'Tabelas auxiliares'!$A$68:$C$105,2,FALSE),"")</f>
        <v>CONVÊNIOS</v>
      </c>
      <c r="H204" s="15" t="str">
        <f>IFERROR(VLOOKUP($B204,'Tabelas auxiliares'!$A$68:$C$105,3,FALSE),"")</f>
        <v>BOLSA CONVENIOS / PARCERIAS ACIC / FUNDAÇÃO DE APOIO</v>
      </c>
      <c r="I204" t="s">
        <v>2145</v>
      </c>
      <c r="J204" t="s">
        <v>2655</v>
      </c>
      <c r="K204" t="s">
        <v>2660</v>
      </c>
      <c r="L204" t="s">
        <v>2661</v>
      </c>
      <c r="M204" t="s">
        <v>1065</v>
      </c>
      <c r="N204" t="s">
        <v>656</v>
      </c>
      <c r="O204" t="s">
        <v>657</v>
      </c>
      <c r="P204" t="s">
        <v>658</v>
      </c>
      <c r="Q204" t="s">
        <v>597</v>
      </c>
      <c r="R204" t="s">
        <v>593</v>
      </c>
      <c r="S204" t="s">
        <v>598</v>
      </c>
      <c r="T204" t="s">
        <v>179</v>
      </c>
      <c r="U204" t="s">
        <v>2574</v>
      </c>
      <c r="V204" t="s">
        <v>1066</v>
      </c>
      <c r="W204" t="s">
        <v>1067</v>
      </c>
      <c r="X204" t="s">
        <v>3692</v>
      </c>
      <c r="Y204" s="15" t="str">
        <f t="shared" si="3"/>
        <v>3</v>
      </c>
      <c r="Z204" s="15" t="str">
        <f>IF(T204="","",IF(AND(T204&lt;&gt;'Tabelas auxiliares'!$B$128,T204&lt;&gt;'Tabelas auxiliares'!$B$129),"FOLHA DE PESSOAL",IF(Y204='Tabelas auxiliares'!$A$129,"CUSTEIO",IF(Y204='Tabelas auxiliares'!$A$128,"INVESTIMENTO","ERRO - VERIFICAR"))))</f>
        <v>CUSTEIO</v>
      </c>
      <c r="AA204" s="8">
        <v>16000</v>
      </c>
      <c r="AE204" s="8">
        <v>16000</v>
      </c>
    </row>
    <row r="205" spans="1:31" x14ac:dyDescent="0.25">
      <c r="A205" t="s">
        <v>587</v>
      </c>
      <c r="B205" s="31" t="s">
        <v>250</v>
      </c>
      <c r="C205" s="31" t="s">
        <v>584</v>
      </c>
      <c r="D205" t="s">
        <v>48</v>
      </c>
      <c r="E205" t="s">
        <v>100</v>
      </c>
      <c r="F205" s="15" t="str">
        <f>IFERROR(VLOOKUP(D205,'Tabelas auxiliares'!$A$3:$B$65,2,FALSE),"")</f>
        <v>PROEC - PRÓ-REITORIA DE EXTENSÃO E CULTURA</v>
      </c>
      <c r="G205" s="15" t="str">
        <f>IFERROR(VLOOKUP($B205,'Tabelas auxiliares'!$A$68:$C$105,2,FALSE),"")</f>
        <v>CONVÊNIOS</v>
      </c>
      <c r="H205" s="15" t="str">
        <f>IFERROR(VLOOKUP($B205,'Tabelas auxiliares'!$A$68:$C$105,3,FALSE),"")</f>
        <v>BOLSA CONVENIOS / PARCERIAS ACIC / FUNDAÇÃO DE APOIO</v>
      </c>
      <c r="I205" t="s">
        <v>2152</v>
      </c>
      <c r="J205" t="s">
        <v>2607</v>
      </c>
      <c r="K205" t="s">
        <v>2662</v>
      </c>
      <c r="L205" t="s">
        <v>2663</v>
      </c>
      <c r="M205" t="s">
        <v>1075</v>
      </c>
      <c r="N205" t="s">
        <v>656</v>
      </c>
      <c r="O205" t="s">
        <v>657</v>
      </c>
      <c r="P205" t="s">
        <v>658</v>
      </c>
      <c r="Q205" t="s">
        <v>597</v>
      </c>
      <c r="R205" t="s">
        <v>593</v>
      </c>
      <c r="S205" t="s">
        <v>598</v>
      </c>
      <c r="T205" t="s">
        <v>145</v>
      </c>
      <c r="U205" t="s">
        <v>659</v>
      </c>
      <c r="V205" t="s">
        <v>1066</v>
      </c>
      <c r="W205" t="s">
        <v>1067</v>
      </c>
      <c r="X205" t="s">
        <v>3693</v>
      </c>
      <c r="Y205" s="15" t="str">
        <f t="shared" si="3"/>
        <v>3</v>
      </c>
      <c r="Z205" s="15" t="str">
        <f>IF(T205="","",IF(AND(T205&lt;&gt;'Tabelas auxiliares'!$B$128,T205&lt;&gt;'Tabelas auxiliares'!$B$129),"FOLHA DE PESSOAL",IF(Y205='Tabelas auxiliares'!$A$129,"CUSTEIO",IF(Y205='Tabelas auxiliares'!$A$128,"INVESTIMENTO","ERRO - VERIFICAR"))))</f>
        <v>CUSTEIO</v>
      </c>
      <c r="AA205" s="8">
        <v>16000</v>
      </c>
      <c r="AE205" s="8">
        <v>16000</v>
      </c>
    </row>
    <row r="206" spans="1:31" x14ac:dyDescent="0.25">
      <c r="A206" t="s">
        <v>587</v>
      </c>
      <c r="B206" s="31" t="s">
        <v>250</v>
      </c>
      <c r="C206" s="31" t="s">
        <v>584</v>
      </c>
      <c r="D206" t="s">
        <v>48</v>
      </c>
      <c r="E206" t="s">
        <v>100</v>
      </c>
      <c r="F206" s="15" t="str">
        <f>IFERROR(VLOOKUP(D206,'Tabelas auxiliares'!$A$3:$B$65,2,FALSE),"")</f>
        <v>PROEC - PRÓ-REITORIA DE EXTENSÃO E CULTURA</v>
      </c>
      <c r="G206" s="15" t="str">
        <f>IFERROR(VLOOKUP($B206,'Tabelas auxiliares'!$A$68:$C$105,2,FALSE),"")</f>
        <v>CONVÊNIOS</v>
      </c>
      <c r="H206" s="15" t="str">
        <f>IFERROR(VLOOKUP($B206,'Tabelas auxiliares'!$A$68:$C$105,3,FALSE),"")</f>
        <v>BOLSA CONVENIOS / PARCERIAS ACIC / FUNDAÇÃO DE APOIO</v>
      </c>
      <c r="I206" t="s">
        <v>2664</v>
      </c>
      <c r="J206" t="s">
        <v>2665</v>
      </c>
      <c r="K206" t="s">
        <v>2666</v>
      </c>
      <c r="L206" t="s">
        <v>2667</v>
      </c>
      <c r="M206" t="s">
        <v>1065</v>
      </c>
      <c r="N206" t="s">
        <v>672</v>
      </c>
      <c r="O206" t="s">
        <v>657</v>
      </c>
      <c r="P206" t="s">
        <v>673</v>
      </c>
      <c r="Q206" t="s">
        <v>597</v>
      </c>
      <c r="R206" t="s">
        <v>593</v>
      </c>
      <c r="S206" t="s">
        <v>598</v>
      </c>
      <c r="T206" t="s">
        <v>179</v>
      </c>
      <c r="U206" t="s">
        <v>2668</v>
      </c>
      <c r="V206" t="s">
        <v>1066</v>
      </c>
      <c r="W206" t="s">
        <v>1067</v>
      </c>
      <c r="X206" t="s">
        <v>3694</v>
      </c>
      <c r="Y206" s="15" t="str">
        <f t="shared" si="3"/>
        <v>3</v>
      </c>
      <c r="Z206" s="15" t="str">
        <f>IF(T206="","",IF(AND(T206&lt;&gt;'Tabelas auxiliares'!$B$128,T206&lt;&gt;'Tabelas auxiliares'!$B$129),"FOLHA DE PESSOAL",IF(Y206='Tabelas auxiliares'!$A$129,"CUSTEIO",IF(Y206='Tabelas auxiliares'!$A$128,"INVESTIMENTO","ERRO - VERIFICAR"))))</f>
        <v>CUSTEIO</v>
      </c>
      <c r="AA206" s="8">
        <v>25000</v>
      </c>
      <c r="AC206" s="8">
        <v>25000</v>
      </c>
    </row>
    <row r="207" spans="1:31" x14ac:dyDescent="0.25">
      <c r="A207" t="s">
        <v>587</v>
      </c>
      <c r="B207" s="31" t="s">
        <v>250</v>
      </c>
      <c r="C207" s="31" t="s">
        <v>584</v>
      </c>
      <c r="D207" t="s">
        <v>48</v>
      </c>
      <c r="E207" t="s">
        <v>100</v>
      </c>
      <c r="F207" s="15" t="str">
        <f>IFERROR(VLOOKUP(D207,'Tabelas auxiliares'!$A$3:$B$65,2,FALSE),"")</f>
        <v>PROEC - PRÓ-REITORIA DE EXTENSÃO E CULTURA</v>
      </c>
      <c r="G207" s="15" t="str">
        <f>IFERROR(VLOOKUP($B207,'Tabelas auxiliares'!$A$68:$C$105,2,FALSE),"")</f>
        <v>CONVÊNIOS</v>
      </c>
      <c r="H207" s="15" t="str">
        <f>IFERROR(VLOOKUP($B207,'Tabelas auxiliares'!$A$68:$C$105,3,FALSE),"")</f>
        <v>BOLSA CONVENIOS / PARCERIAS ACIC / FUNDAÇÃO DE APOIO</v>
      </c>
      <c r="I207" t="s">
        <v>2669</v>
      </c>
      <c r="J207" t="s">
        <v>2665</v>
      </c>
      <c r="K207" t="s">
        <v>2670</v>
      </c>
      <c r="L207" t="s">
        <v>2671</v>
      </c>
      <c r="M207" t="s">
        <v>1065</v>
      </c>
      <c r="N207" t="s">
        <v>672</v>
      </c>
      <c r="O207" t="s">
        <v>657</v>
      </c>
      <c r="P207" t="s">
        <v>673</v>
      </c>
      <c r="Q207" t="s">
        <v>597</v>
      </c>
      <c r="R207" t="s">
        <v>593</v>
      </c>
      <c r="S207" t="s">
        <v>598</v>
      </c>
      <c r="T207" t="s">
        <v>179</v>
      </c>
      <c r="U207" t="s">
        <v>2668</v>
      </c>
      <c r="V207" t="s">
        <v>1066</v>
      </c>
      <c r="W207" t="s">
        <v>1067</v>
      </c>
      <c r="X207" t="s">
        <v>3695</v>
      </c>
      <c r="Y207" s="15" t="str">
        <f t="shared" si="3"/>
        <v>3</v>
      </c>
      <c r="Z207" s="15" t="str">
        <f>IF(T207="","",IF(AND(T207&lt;&gt;'Tabelas auxiliares'!$B$128,T207&lt;&gt;'Tabelas auxiliares'!$B$129),"FOLHA DE PESSOAL",IF(Y207='Tabelas auxiliares'!$A$129,"CUSTEIO",IF(Y207='Tabelas auxiliares'!$A$128,"INVESTIMENTO","ERRO - VERIFICAR"))))</f>
        <v>CUSTEIO</v>
      </c>
      <c r="AA207" s="8">
        <v>225000</v>
      </c>
      <c r="AE207" s="8">
        <v>225000</v>
      </c>
    </row>
    <row r="208" spans="1:31" x14ac:dyDescent="0.25">
      <c r="A208" t="s">
        <v>587</v>
      </c>
      <c r="B208" s="31" t="s">
        <v>250</v>
      </c>
      <c r="C208" s="31" t="s">
        <v>584</v>
      </c>
      <c r="D208" t="s">
        <v>77</v>
      </c>
      <c r="E208" t="s">
        <v>100</v>
      </c>
      <c r="F208" s="15" t="str">
        <f>IFERROR(VLOOKUP(D208,'Tabelas auxiliares'!$A$3:$B$65,2,FALSE),"")</f>
        <v>AGÊNCIA DE INOVAÇÃO</v>
      </c>
      <c r="G208" s="15" t="str">
        <f>IFERROR(VLOOKUP($B208,'Tabelas auxiliares'!$A$68:$C$105,2,FALSE),"")</f>
        <v>CONVÊNIOS</v>
      </c>
      <c r="H208" s="15" t="str">
        <f>IFERROR(VLOOKUP($B208,'Tabelas auxiliares'!$A$68:$C$105,3,FALSE),"")</f>
        <v>BOLSA CONVENIOS / PARCERIAS ACIC / FUNDAÇÃO DE APOIO</v>
      </c>
      <c r="I208" t="s">
        <v>2029</v>
      </c>
      <c r="J208" t="s">
        <v>2672</v>
      </c>
      <c r="K208" t="s">
        <v>2673</v>
      </c>
      <c r="L208" t="s">
        <v>2674</v>
      </c>
      <c r="M208" t="s">
        <v>1065</v>
      </c>
      <c r="N208" t="s">
        <v>656</v>
      </c>
      <c r="O208" t="s">
        <v>657</v>
      </c>
      <c r="P208" t="s">
        <v>658</v>
      </c>
      <c r="Q208" t="s">
        <v>597</v>
      </c>
      <c r="R208" t="s">
        <v>593</v>
      </c>
      <c r="S208" t="s">
        <v>857</v>
      </c>
      <c r="T208" t="s">
        <v>145</v>
      </c>
      <c r="U208" t="s">
        <v>659</v>
      </c>
      <c r="V208" t="s">
        <v>1066</v>
      </c>
      <c r="W208" t="s">
        <v>1067</v>
      </c>
      <c r="X208" t="s">
        <v>3696</v>
      </c>
      <c r="Y208" s="15" t="str">
        <f t="shared" si="3"/>
        <v>3</v>
      </c>
      <c r="Z208" s="15" t="str">
        <f>IF(T208="","",IF(AND(T208&lt;&gt;'Tabelas auxiliares'!$B$128,T208&lt;&gt;'Tabelas auxiliares'!$B$129),"FOLHA DE PESSOAL",IF(Y208='Tabelas auxiliares'!$A$129,"CUSTEIO",IF(Y208='Tabelas auxiliares'!$A$128,"INVESTIMENTO","ERRO - VERIFICAR"))))</f>
        <v>CUSTEIO</v>
      </c>
      <c r="AA208" s="8">
        <v>16973.34</v>
      </c>
      <c r="AC208" s="8">
        <v>16973.34</v>
      </c>
    </row>
    <row r="209" spans="1:31" x14ac:dyDescent="0.25">
      <c r="A209" t="s">
        <v>587</v>
      </c>
      <c r="B209" s="31" t="s">
        <v>250</v>
      </c>
      <c r="C209" s="31" t="s">
        <v>584</v>
      </c>
      <c r="D209" t="s">
        <v>77</v>
      </c>
      <c r="E209" t="s">
        <v>100</v>
      </c>
      <c r="F209" s="15" t="str">
        <f>IFERROR(VLOOKUP(D209,'Tabelas auxiliares'!$A$3:$B$65,2,FALSE),"")</f>
        <v>AGÊNCIA DE INOVAÇÃO</v>
      </c>
      <c r="G209" s="15" t="str">
        <f>IFERROR(VLOOKUP($B209,'Tabelas auxiliares'!$A$68:$C$105,2,FALSE),"")</f>
        <v>CONVÊNIOS</v>
      </c>
      <c r="H209" s="15" t="str">
        <f>IFERROR(VLOOKUP($B209,'Tabelas auxiliares'!$A$68:$C$105,3,FALSE),"")</f>
        <v>BOLSA CONVENIOS / PARCERIAS ACIC / FUNDAÇÃO DE APOIO</v>
      </c>
      <c r="I209" t="s">
        <v>2029</v>
      </c>
      <c r="J209" t="s">
        <v>2672</v>
      </c>
      <c r="K209" t="s">
        <v>2675</v>
      </c>
      <c r="L209" t="s">
        <v>2676</v>
      </c>
      <c r="M209" t="s">
        <v>1065</v>
      </c>
      <c r="N209" t="s">
        <v>656</v>
      </c>
      <c r="O209" t="s">
        <v>657</v>
      </c>
      <c r="P209" t="s">
        <v>658</v>
      </c>
      <c r="Q209" t="s">
        <v>597</v>
      </c>
      <c r="R209" t="s">
        <v>593</v>
      </c>
      <c r="S209" t="s">
        <v>857</v>
      </c>
      <c r="T209" t="s">
        <v>145</v>
      </c>
      <c r="U209" t="s">
        <v>659</v>
      </c>
      <c r="V209" t="s">
        <v>1066</v>
      </c>
      <c r="W209" t="s">
        <v>1067</v>
      </c>
      <c r="X209" t="s">
        <v>3697</v>
      </c>
      <c r="Y209" s="15" t="str">
        <f t="shared" si="3"/>
        <v>3</v>
      </c>
      <c r="Z209" s="15" t="str">
        <f>IF(T209="","",IF(AND(T209&lt;&gt;'Tabelas auxiliares'!$B$128,T209&lt;&gt;'Tabelas auxiliares'!$B$129),"FOLHA DE PESSOAL",IF(Y209='Tabelas auxiliares'!$A$129,"CUSTEIO",IF(Y209='Tabelas auxiliares'!$A$128,"INVESTIMENTO","ERRO - VERIFICAR"))))</f>
        <v>CUSTEIO</v>
      </c>
      <c r="AA209" s="8">
        <v>152844.32999999999</v>
      </c>
      <c r="AC209" s="8">
        <v>152844.32999999999</v>
      </c>
    </row>
    <row r="210" spans="1:31" x14ac:dyDescent="0.25">
      <c r="A210" t="s">
        <v>587</v>
      </c>
      <c r="B210" s="31" t="s">
        <v>250</v>
      </c>
      <c r="C210" s="31" t="s">
        <v>578</v>
      </c>
      <c r="D210" t="s">
        <v>48</v>
      </c>
      <c r="E210" t="s">
        <v>100</v>
      </c>
      <c r="F210" s="15" t="str">
        <f>IFERROR(VLOOKUP(D210,'Tabelas auxiliares'!$A$3:$B$65,2,FALSE),"")</f>
        <v>PROEC - PRÓ-REITORIA DE EXTENSÃO E CULTURA</v>
      </c>
      <c r="G210" s="15" t="str">
        <f>IFERROR(VLOOKUP($B210,'Tabelas auxiliares'!$A$68:$C$105,2,FALSE),"")</f>
        <v>CONVÊNIOS</v>
      </c>
      <c r="H210" s="15" t="str">
        <f>IFERROR(VLOOKUP($B210,'Tabelas auxiliares'!$A$68:$C$105,3,FALSE),"")</f>
        <v>BOLSA CONVENIOS / PARCERIAS ACIC / FUNDAÇÃO DE APOIO</v>
      </c>
      <c r="I210" t="s">
        <v>2677</v>
      </c>
      <c r="J210" t="s">
        <v>2678</v>
      </c>
      <c r="K210" t="s">
        <v>2679</v>
      </c>
      <c r="L210" t="s">
        <v>2680</v>
      </c>
      <c r="M210" t="s">
        <v>1065</v>
      </c>
      <c r="N210" t="s">
        <v>656</v>
      </c>
      <c r="O210" t="s">
        <v>657</v>
      </c>
      <c r="P210" t="s">
        <v>658</v>
      </c>
      <c r="Q210" t="s">
        <v>597</v>
      </c>
      <c r="R210" t="s">
        <v>593</v>
      </c>
      <c r="S210" t="s">
        <v>598</v>
      </c>
      <c r="T210" t="s">
        <v>179</v>
      </c>
      <c r="U210" t="s">
        <v>2287</v>
      </c>
      <c r="V210" t="s">
        <v>1066</v>
      </c>
      <c r="W210" t="s">
        <v>1067</v>
      </c>
      <c r="X210" t="s">
        <v>3698</v>
      </c>
      <c r="Y210" s="15" t="str">
        <f t="shared" si="3"/>
        <v>3</v>
      </c>
      <c r="Z210" s="15" t="str">
        <f>IF(T210="","",IF(AND(T210&lt;&gt;'Tabelas auxiliares'!$B$128,T210&lt;&gt;'Tabelas auxiliares'!$B$129),"FOLHA DE PESSOAL",IF(Y210='Tabelas auxiliares'!$A$129,"CUSTEIO",IF(Y210='Tabelas auxiliares'!$A$128,"INVESTIMENTO","ERRO - VERIFICAR"))))</f>
        <v>CUSTEIO</v>
      </c>
      <c r="AA210" s="8">
        <v>8750</v>
      </c>
      <c r="AC210" s="8">
        <v>3750</v>
      </c>
      <c r="AE210" s="8">
        <v>5000</v>
      </c>
    </row>
    <row r="211" spans="1:31" x14ac:dyDescent="0.25">
      <c r="A211" t="s">
        <v>587</v>
      </c>
      <c r="B211" s="31" t="s">
        <v>250</v>
      </c>
      <c r="C211" s="31" t="s">
        <v>578</v>
      </c>
      <c r="D211" t="s">
        <v>48</v>
      </c>
      <c r="E211" t="s">
        <v>100</v>
      </c>
      <c r="F211" s="15" t="str">
        <f>IFERROR(VLOOKUP(D211,'Tabelas auxiliares'!$A$3:$B$65,2,FALSE),"")</f>
        <v>PROEC - PRÓ-REITORIA DE EXTENSÃO E CULTURA</v>
      </c>
      <c r="G211" s="15" t="str">
        <f>IFERROR(VLOOKUP($B211,'Tabelas auxiliares'!$A$68:$C$105,2,FALSE),"")</f>
        <v>CONVÊNIOS</v>
      </c>
      <c r="H211" s="15" t="str">
        <f>IFERROR(VLOOKUP($B211,'Tabelas auxiliares'!$A$68:$C$105,3,FALSE),"")</f>
        <v>BOLSA CONVENIOS / PARCERIAS ACIC / FUNDAÇÃO DE APOIO</v>
      </c>
      <c r="I211" t="s">
        <v>2681</v>
      </c>
      <c r="J211" t="s">
        <v>2682</v>
      </c>
      <c r="K211" t="s">
        <v>2683</v>
      </c>
      <c r="L211" t="s">
        <v>2684</v>
      </c>
      <c r="M211" t="s">
        <v>1075</v>
      </c>
      <c r="N211" t="s">
        <v>656</v>
      </c>
      <c r="O211" t="s">
        <v>657</v>
      </c>
      <c r="P211" t="s">
        <v>658</v>
      </c>
      <c r="Q211" t="s">
        <v>597</v>
      </c>
      <c r="R211" t="s">
        <v>593</v>
      </c>
      <c r="S211" t="s">
        <v>598</v>
      </c>
      <c r="T211" t="s">
        <v>145</v>
      </c>
      <c r="U211" t="s">
        <v>659</v>
      </c>
      <c r="V211" t="s">
        <v>1066</v>
      </c>
      <c r="W211" t="s">
        <v>1067</v>
      </c>
      <c r="X211" t="s">
        <v>3699</v>
      </c>
      <c r="Y211" s="15" t="str">
        <f t="shared" si="3"/>
        <v>3</v>
      </c>
      <c r="Z211" s="15" t="str">
        <f>IF(T211="","",IF(AND(T211&lt;&gt;'Tabelas auxiliares'!$B$128,T211&lt;&gt;'Tabelas auxiliares'!$B$129),"FOLHA DE PESSOAL",IF(Y211='Tabelas auxiliares'!$A$129,"CUSTEIO",IF(Y211='Tabelas auxiliares'!$A$128,"INVESTIMENTO","ERRO - VERIFICAR"))))</f>
        <v>CUSTEIO</v>
      </c>
      <c r="AA211" s="8">
        <v>15000</v>
      </c>
      <c r="AC211" s="8">
        <v>10000</v>
      </c>
      <c r="AE211" s="8">
        <v>5000</v>
      </c>
    </row>
    <row r="212" spans="1:31" x14ac:dyDescent="0.25">
      <c r="A212" t="s">
        <v>587</v>
      </c>
      <c r="B212" s="31" t="s">
        <v>250</v>
      </c>
      <c r="C212" s="31" t="s">
        <v>578</v>
      </c>
      <c r="D212" t="s">
        <v>48</v>
      </c>
      <c r="E212" t="s">
        <v>100</v>
      </c>
      <c r="F212" s="15" t="str">
        <f>IFERROR(VLOOKUP(D212,'Tabelas auxiliares'!$A$3:$B$65,2,FALSE),"")</f>
        <v>PROEC - PRÓ-REITORIA DE EXTENSÃO E CULTURA</v>
      </c>
      <c r="G212" s="15" t="str">
        <f>IFERROR(VLOOKUP($B212,'Tabelas auxiliares'!$A$68:$C$105,2,FALSE),"")</f>
        <v>CONVÊNIOS</v>
      </c>
      <c r="H212" s="15" t="str">
        <f>IFERROR(VLOOKUP($B212,'Tabelas auxiliares'!$A$68:$C$105,3,FALSE),"")</f>
        <v>BOLSA CONVENIOS / PARCERIAS ACIC / FUNDAÇÃO DE APOIO</v>
      </c>
      <c r="I212" t="s">
        <v>2352</v>
      </c>
      <c r="J212" t="s">
        <v>2685</v>
      </c>
      <c r="K212" t="s">
        <v>2686</v>
      </c>
      <c r="L212" t="s">
        <v>2687</v>
      </c>
      <c r="M212" t="s">
        <v>1065</v>
      </c>
      <c r="N212" t="s">
        <v>2176</v>
      </c>
      <c r="O212" t="s">
        <v>657</v>
      </c>
      <c r="P212" t="s">
        <v>2177</v>
      </c>
      <c r="Q212" t="s">
        <v>597</v>
      </c>
      <c r="R212" t="s">
        <v>593</v>
      </c>
      <c r="S212" t="s">
        <v>598</v>
      </c>
      <c r="T212" t="s">
        <v>145</v>
      </c>
      <c r="U212" t="s">
        <v>2178</v>
      </c>
      <c r="V212" t="s">
        <v>2688</v>
      </c>
      <c r="W212" t="s">
        <v>1067</v>
      </c>
      <c r="X212" t="s">
        <v>3700</v>
      </c>
      <c r="Y212" s="15" t="str">
        <f t="shared" si="3"/>
        <v>4</v>
      </c>
      <c r="Z212" s="15" t="str">
        <f>IF(T212="","",IF(AND(T212&lt;&gt;'Tabelas auxiliares'!$B$128,T212&lt;&gt;'Tabelas auxiliares'!$B$129),"FOLHA DE PESSOAL",IF(Y212='Tabelas auxiliares'!$A$129,"CUSTEIO",IF(Y212='Tabelas auxiliares'!$A$128,"INVESTIMENTO","ERRO - VERIFICAR"))))</f>
        <v>INVESTIMENTO</v>
      </c>
      <c r="AA212" s="8">
        <v>41800</v>
      </c>
      <c r="AE212" s="8">
        <v>41800</v>
      </c>
    </row>
    <row r="213" spans="1:31" x14ac:dyDescent="0.25">
      <c r="A213" t="s">
        <v>587</v>
      </c>
      <c r="B213" s="31" t="s">
        <v>250</v>
      </c>
      <c r="C213" s="31" t="s">
        <v>578</v>
      </c>
      <c r="D213" t="s">
        <v>48</v>
      </c>
      <c r="E213" t="s">
        <v>100</v>
      </c>
      <c r="F213" s="15" t="str">
        <f>IFERROR(VLOOKUP(D213,'Tabelas auxiliares'!$A$3:$B$65,2,FALSE),"")</f>
        <v>PROEC - PRÓ-REITORIA DE EXTENSÃO E CULTURA</v>
      </c>
      <c r="G213" s="15" t="str">
        <f>IFERROR(VLOOKUP($B213,'Tabelas auxiliares'!$A$68:$C$105,2,FALSE),"")</f>
        <v>CONVÊNIOS</v>
      </c>
      <c r="H213" s="15" t="str">
        <f>IFERROR(VLOOKUP($B213,'Tabelas auxiliares'!$A$68:$C$105,3,FALSE),"")</f>
        <v>BOLSA CONVENIOS / PARCERIAS ACIC / FUNDAÇÃO DE APOIO</v>
      </c>
      <c r="I213" t="s">
        <v>2352</v>
      </c>
      <c r="J213" t="s">
        <v>2685</v>
      </c>
      <c r="K213" t="s">
        <v>2689</v>
      </c>
      <c r="L213" t="s">
        <v>2690</v>
      </c>
      <c r="M213" t="s">
        <v>1065</v>
      </c>
      <c r="N213" t="s">
        <v>656</v>
      </c>
      <c r="O213" t="s">
        <v>657</v>
      </c>
      <c r="P213" t="s">
        <v>658</v>
      </c>
      <c r="Q213" t="s">
        <v>597</v>
      </c>
      <c r="R213" t="s">
        <v>593</v>
      </c>
      <c r="S213" t="s">
        <v>598</v>
      </c>
      <c r="T213" t="s">
        <v>179</v>
      </c>
      <c r="U213" t="s">
        <v>2574</v>
      </c>
      <c r="V213" t="s">
        <v>1066</v>
      </c>
      <c r="W213" t="s">
        <v>1067</v>
      </c>
      <c r="X213" t="s">
        <v>3701</v>
      </c>
      <c r="Y213" s="15" t="str">
        <f t="shared" si="3"/>
        <v>3</v>
      </c>
      <c r="Z213" s="15" t="str">
        <f>IF(T213="","",IF(AND(T213&lt;&gt;'Tabelas auxiliares'!$B$128,T213&lt;&gt;'Tabelas auxiliares'!$B$129),"FOLHA DE PESSOAL",IF(Y213='Tabelas auxiliares'!$A$129,"CUSTEIO",IF(Y213='Tabelas auxiliares'!$A$128,"INVESTIMENTO","ERRO - VERIFICAR"))))</f>
        <v>CUSTEIO</v>
      </c>
      <c r="AA213" s="8">
        <v>23800</v>
      </c>
      <c r="AE213" s="8">
        <v>23800</v>
      </c>
    </row>
    <row r="214" spans="1:31" x14ac:dyDescent="0.25">
      <c r="A214" t="s">
        <v>587</v>
      </c>
      <c r="B214" s="31" t="s">
        <v>250</v>
      </c>
      <c r="C214" s="31" t="s">
        <v>578</v>
      </c>
      <c r="D214" t="s">
        <v>48</v>
      </c>
      <c r="E214" t="s">
        <v>100</v>
      </c>
      <c r="F214" s="15" t="str">
        <f>IFERROR(VLOOKUP(D214,'Tabelas auxiliares'!$A$3:$B$65,2,FALSE),"")</f>
        <v>PROEC - PRÓ-REITORIA DE EXTENSÃO E CULTURA</v>
      </c>
      <c r="G214" s="15" t="str">
        <f>IFERROR(VLOOKUP($B214,'Tabelas auxiliares'!$A$68:$C$105,2,FALSE),"")</f>
        <v>CONVÊNIOS</v>
      </c>
      <c r="H214" s="15" t="str">
        <f>IFERROR(VLOOKUP($B214,'Tabelas auxiliares'!$A$68:$C$105,3,FALSE),"")</f>
        <v>BOLSA CONVENIOS / PARCERIAS ACIC / FUNDAÇÃO DE APOIO</v>
      </c>
      <c r="I214" t="s">
        <v>2352</v>
      </c>
      <c r="J214" t="s">
        <v>2685</v>
      </c>
      <c r="K214" t="s">
        <v>2691</v>
      </c>
      <c r="L214" t="s">
        <v>2692</v>
      </c>
      <c r="M214" t="s">
        <v>1065</v>
      </c>
      <c r="N214" t="s">
        <v>656</v>
      </c>
      <c r="O214" t="s">
        <v>657</v>
      </c>
      <c r="P214" t="s">
        <v>658</v>
      </c>
      <c r="Q214" t="s">
        <v>597</v>
      </c>
      <c r="R214" t="s">
        <v>593</v>
      </c>
      <c r="S214" t="s">
        <v>598</v>
      </c>
      <c r="T214" t="s">
        <v>179</v>
      </c>
      <c r="U214" t="s">
        <v>2574</v>
      </c>
      <c r="V214" t="s">
        <v>1066</v>
      </c>
      <c r="W214" t="s">
        <v>1067</v>
      </c>
      <c r="X214" t="s">
        <v>3702</v>
      </c>
      <c r="Y214" s="15" t="str">
        <f t="shared" si="3"/>
        <v>3</v>
      </c>
      <c r="Z214" s="15" t="str">
        <f>IF(T214="","",IF(AND(T214&lt;&gt;'Tabelas auxiliares'!$B$128,T214&lt;&gt;'Tabelas auxiliares'!$B$129),"FOLHA DE PESSOAL",IF(Y214='Tabelas auxiliares'!$A$129,"CUSTEIO",IF(Y214='Tabelas auxiliares'!$A$128,"INVESTIMENTO","ERRO - VERIFICAR"))))</f>
        <v>CUSTEIO</v>
      </c>
      <c r="AA214" s="8">
        <v>8000</v>
      </c>
      <c r="AC214" s="8">
        <v>8000</v>
      </c>
    </row>
    <row r="215" spans="1:31" x14ac:dyDescent="0.25">
      <c r="A215" t="s">
        <v>587</v>
      </c>
      <c r="B215" s="31" t="s">
        <v>250</v>
      </c>
      <c r="C215" s="31" t="s">
        <v>578</v>
      </c>
      <c r="D215" t="s">
        <v>48</v>
      </c>
      <c r="E215" t="s">
        <v>100</v>
      </c>
      <c r="F215" s="15" t="str">
        <f>IFERROR(VLOOKUP(D215,'Tabelas auxiliares'!$A$3:$B$65,2,FALSE),"")</f>
        <v>PROEC - PRÓ-REITORIA DE EXTENSÃO E CULTURA</v>
      </c>
      <c r="G215" s="15" t="str">
        <f>IFERROR(VLOOKUP($B215,'Tabelas auxiliares'!$A$68:$C$105,2,FALSE),"")</f>
        <v>CONVÊNIOS</v>
      </c>
      <c r="H215" s="15" t="str">
        <f>IFERROR(VLOOKUP($B215,'Tabelas auxiliares'!$A$68:$C$105,3,FALSE),"")</f>
        <v>BOLSA CONVENIOS / PARCERIAS ACIC / FUNDAÇÃO DE APOIO</v>
      </c>
      <c r="I215" t="s">
        <v>2145</v>
      </c>
      <c r="J215" t="s">
        <v>2685</v>
      </c>
      <c r="K215" t="s">
        <v>2693</v>
      </c>
      <c r="L215" t="s">
        <v>2694</v>
      </c>
      <c r="M215" t="s">
        <v>1065</v>
      </c>
      <c r="N215" t="s">
        <v>656</v>
      </c>
      <c r="O215" t="s">
        <v>657</v>
      </c>
      <c r="P215" t="s">
        <v>658</v>
      </c>
      <c r="Q215" t="s">
        <v>597</v>
      </c>
      <c r="R215" t="s">
        <v>593</v>
      </c>
      <c r="S215" t="s">
        <v>598</v>
      </c>
      <c r="T215" t="s">
        <v>179</v>
      </c>
      <c r="U215" t="s">
        <v>2574</v>
      </c>
      <c r="V215" t="s">
        <v>1066</v>
      </c>
      <c r="W215" t="s">
        <v>1067</v>
      </c>
      <c r="X215" t="s">
        <v>3703</v>
      </c>
      <c r="Y215" s="15" t="str">
        <f t="shared" si="3"/>
        <v>3</v>
      </c>
      <c r="Z215" s="15" t="str">
        <f>IF(T215="","",IF(AND(T215&lt;&gt;'Tabelas auxiliares'!$B$128,T215&lt;&gt;'Tabelas auxiliares'!$B$129),"FOLHA DE PESSOAL",IF(Y215='Tabelas auxiliares'!$A$129,"CUSTEIO",IF(Y215='Tabelas auxiliares'!$A$128,"INVESTIMENTO","ERRO - VERIFICAR"))))</f>
        <v>CUSTEIO</v>
      </c>
      <c r="AA215" s="8">
        <v>6400</v>
      </c>
      <c r="AE215" s="8">
        <v>6400</v>
      </c>
    </row>
    <row r="216" spans="1:31" x14ac:dyDescent="0.25">
      <c r="A216" t="s">
        <v>587</v>
      </c>
      <c r="B216" s="31" t="s">
        <v>1977</v>
      </c>
      <c r="C216" s="31" t="s">
        <v>584</v>
      </c>
      <c r="D216" t="s">
        <v>64</v>
      </c>
      <c r="E216" t="s">
        <v>100</v>
      </c>
      <c r="F216" s="15" t="str">
        <f>IFERROR(VLOOKUP(D216,'Tabelas auxiliares'!$A$3:$B$65,2,FALSE),"")</f>
        <v>ARI - ASSESSORIA DE RELAÇÕES INTERNACIONAIS</v>
      </c>
      <c r="G216" s="15" t="str">
        <f>IFERROR(VLOOKUP($B216,'Tabelas auxiliares'!$A$68:$C$105,2,FALSE),"")</f>
        <v/>
      </c>
      <c r="H216" s="15" t="str">
        <f>IFERROR(VLOOKUP($B216,'Tabelas auxiliares'!$A$68:$C$105,3,FALSE),"")</f>
        <v/>
      </c>
      <c r="I216" t="s">
        <v>2695</v>
      </c>
      <c r="J216" t="s">
        <v>2696</v>
      </c>
      <c r="K216" t="s">
        <v>2697</v>
      </c>
      <c r="L216" t="s">
        <v>2698</v>
      </c>
      <c r="M216" t="s">
        <v>1075</v>
      </c>
      <c r="N216" t="s">
        <v>825</v>
      </c>
      <c r="O216" t="s">
        <v>657</v>
      </c>
      <c r="P216" t="s">
        <v>826</v>
      </c>
      <c r="Q216" t="s">
        <v>597</v>
      </c>
      <c r="R216" t="s">
        <v>593</v>
      </c>
      <c r="S216" t="s">
        <v>598</v>
      </c>
      <c r="T216" t="s">
        <v>145</v>
      </c>
      <c r="U216" t="s">
        <v>827</v>
      </c>
      <c r="V216" t="s">
        <v>1066</v>
      </c>
      <c r="W216" t="s">
        <v>1067</v>
      </c>
      <c r="X216" t="s">
        <v>3704</v>
      </c>
      <c r="Y216" s="15" t="str">
        <f t="shared" si="3"/>
        <v>3</v>
      </c>
      <c r="Z216" s="15" t="str">
        <f>IF(T216="","",IF(AND(T216&lt;&gt;'Tabelas auxiliares'!$B$128,T216&lt;&gt;'Tabelas auxiliares'!$B$129),"FOLHA DE PESSOAL",IF(Y216='Tabelas auxiliares'!$A$129,"CUSTEIO",IF(Y216='Tabelas auxiliares'!$A$128,"INVESTIMENTO","ERRO - VERIFICAR"))))</f>
        <v>CUSTEIO</v>
      </c>
      <c r="AA216" s="8">
        <v>890.75</v>
      </c>
      <c r="AE216" s="8">
        <v>890.75</v>
      </c>
    </row>
    <row r="217" spans="1:31" x14ac:dyDescent="0.25">
      <c r="A217" t="s">
        <v>587</v>
      </c>
      <c r="B217" s="31" t="s">
        <v>357</v>
      </c>
      <c r="C217" s="31" t="s">
        <v>584</v>
      </c>
      <c r="D217" t="s">
        <v>20</v>
      </c>
      <c r="E217" t="s">
        <v>100</v>
      </c>
      <c r="F217" s="15" t="str">
        <f>IFERROR(VLOOKUP(D217,'Tabelas auxiliares'!$A$3:$B$65,2,FALSE),"")</f>
        <v>ACI - ASSESSORIA DE COMUNICAÇÃO E IMPRENSA</v>
      </c>
      <c r="G217" s="15" t="str">
        <f>IFERROR(VLOOKUP($B217,'Tabelas auxiliares'!$A$68:$C$105,2,FALSE),"")</f>
        <v>COMUNICAÇÃO E DIVULGAÇÃO INSTITUCIONAL</v>
      </c>
      <c r="H217" s="15" t="str">
        <f>IFERROR(VLOOKUP($B217,'Tabelas auxiliares'!$A$68:$C$105,3,FALSE),"")</f>
        <v>ASSESSORIA PARA DIVULGAÇÃO CIENTÍFICA/BANCO DE IMAGENS /CONFECÇÃO DE BANNERS E FAIXAS/MAILING, CLIPPING/MONITORAMENTO DE REDES SOCIAIS/ Serviço de mensagens automatizadas para aplicativos/SERVIÇOS GRÁFICOS - IMPRESSÃO OFFSET.</v>
      </c>
      <c r="I217" t="s">
        <v>2699</v>
      </c>
      <c r="J217" t="s">
        <v>2700</v>
      </c>
      <c r="K217" t="s">
        <v>2701</v>
      </c>
      <c r="L217" t="s">
        <v>2702</v>
      </c>
      <c r="M217" t="s">
        <v>2703</v>
      </c>
      <c r="N217" t="s">
        <v>656</v>
      </c>
      <c r="O217" t="s">
        <v>657</v>
      </c>
      <c r="P217" t="s">
        <v>658</v>
      </c>
      <c r="Q217" t="s">
        <v>597</v>
      </c>
      <c r="R217" t="s">
        <v>593</v>
      </c>
      <c r="S217" t="s">
        <v>598</v>
      </c>
      <c r="T217" t="s">
        <v>145</v>
      </c>
      <c r="U217" t="s">
        <v>659</v>
      </c>
      <c r="V217" t="s">
        <v>1081</v>
      </c>
      <c r="W217" t="s">
        <v>1082</v>
      </c>
      <c r="X217" t="s">
        <v>3705</v>
      </c>
      <c r="Y217" s="15" t="str">
        <f t="shared" si="3"/>
        <v>3</v>
      </c>
      <c r="Z217" s="15" t="str">
        <f>IF(T217="","",IF(AND(T217&lt;&gt;'Tabelas auxiliares'!$B$128,T217&lt;&gt;'Tabelas auxiliares'!$B$129),"FOLHA DE PESSOAL",IF(Y217='Tabelas auxiliares'!$A$129,"CUSTEIO",IF(Y217='Tabelas auxiliares'!$A$128,"INVESTIMENTO","ERRO - VERIFICAR"))))</f>
        <v>CUSTEIO</v>
      </c>
      <c r="AA217" s="8">
        <v>1830.4</v>
      </c>
      <c r="AE217" s="8">
        <v>1830.4</v>
      </c>
    </row>
    <row r="218" spans="1:31" x14ac:dyDescent="0.25">
      <c r="A218" t="s">
        <v>587</v>
      </c>
      <c r="B218" s="31" t="s">
        <v>357</v>
      </c>
      <c r="C218" s="31" t="s">
        <v>584</v>
      </c>
      <c r="D218" t="s">
        <v>20</v>
      </c>
      <c r="E218" t="s">
        <v>100</v>
      </c>
      <c r="F218" s="15" t="str">
        <f>IFERROR(VLOOKUP(D218,'Tabelas auxiliares'!$A$3:$B$65,2,FALSE),"")</f>
        <v>ACI - ASSESSORIA DE COMUNICAÇÃO E IMPRENSA</v>
      </c>
      <c r="G218" s="15" t="str">
        <f>IFERROR(VLOOKUP($B218,'Tabelas auxiliares'!$A$68:$C$105,2,FALSE),"")</f>
        <v>COMUNICAÇÃO E DIVULGAÇÃO INSTITUCIONAL</v>
      </c>
      <c r="H218" s="15" t="str">
        <f>IFERROR(VLOOKUP($B218,'Tabelas auxiliares'!$A$68:$C$105,3,FALSE),"")</f>
        <v>ASSESSORIA PARA DIVULGAÇÃO CIENTÍFICA/BANCO DE IMAGENS /CONFECÇÃO DE BANNERS E FAIXAS/MAILING, CLIPPING/MONITORAMENTO DE REDES SOCIAIS/ Serviço de mensagens automatizadas para aplicativos/SERVIÇOS GRÁFICOS - IMPRESSÃO OFFSET.</v>
      </c>
      <c r="I218" t="s">
        <v>2704</v>
      </c>
      <c r="J218" t="s">
        <v>2705</v>
      </c>
      <c r="K218" t="s">
        <v>2706</v>
      </c>
      <c r="L218" t="s">
        <v>2707</v>
      </c>
      <c r="M218" t="s">
        <v>1080</v>
      </c>
      <c r="N218" t="s">
        <v>656</v>
      </c>
      <c r="O218" t="s">
        <v>657</v>
      </c>
      <c r="P218" t="s">
        <v>658</v>
      </c>
      <c r="Q218" t="s">
        <v>597</v>
      </c>
      <c r="R218" t="s">
        <v>593</v>
      </c>
      <c r="S218" t="s">
        <v>598</v>
      </c>
      <c r="T218" t="s">
        <v>145</v>
      </c>
      <c r="U218" t="s">
        <v>659</v>
      </c>
      <c r="V218" t="s">
        <v>893</v>
      </c>
      <c r="W218" t="s">
        <v>894</v>
      </c>
      <c r="X218" t="s">
        <v>3706</v>
      </c>
      <c r="Y218" s="15" t="str">
        <f t="shared" si="3"/>
        <v>3</v>
      </c>
      <c r="Z218" s="15" t="str">
        <f>IF(T218="","",IF(AND(T218&lt;&gt;'Tabelas auxiliares'!$B$128,T218&lt;&gt;'Tabelas auxiliares'!$B$129),"FOLHA DE PESSOAL",IF(Y218='Tabelas auxiliares'!$A$129,"CUSTEIO",IF(Y218='Tabelas auxiliares'!$A$128,"INVESTIMENTO","ERRO - VERIFICAR"))))</f>
        <v>CUSTEIO</v>
      </c>
      <c r="AA218" s="8">
        <v>12520.03</v>
      </c>
      <c r="AC218" s="8">
        <v>7960.03</v>
      </c>
      <c r="AE218" s="8">
        <v>4560</v>
      </c>
    </row>
    <row r="219" spans="1:31" x14ac:dyDescent="0.25">
      <c r="A219" t="s">
        <v>587</v>
      </c>
      <c r="B219" s="31" t="s">
        <v>357</v>
      </c>
      <c r="C219" s="31" t="s">
        <v>584</v>
      </c>
      <c r="D219" t="s">
        <v>20</v>
      </c>
      <c r="E219" t="s">
        <v>100</v>
      </c>
      <c r="F219" s="15" t="str">
        <f>IFERROR(VLOOKUP(D219,'Tabelas auxiliares'!$A$3:$B$65,2,FALSE),"")</f>
        <v>ACI - ASSESSORIA DE COMUNICAÇÃO E IMPRENSA</v>
      </c>
      <c r="G219" s="15" t="str">
        <f>IFERROR(VLOOKUP($B219,'Tabelas auxiliares'!$A$68:$C$105,2,FALSE),"")</f>
        <v>COMUNICAÇÃO E DIVULGAÇÃO INSTITUCIONAL</v>
      </c>
      <c r="H219" s="15" t="str">
        <f>IFERROR(VLOOKUP($B219,'Tabelas auxiliares'!$A$68:$C$105,3,FALSE),"")</f>
        <v>ASSESSORIA PARA DIVULGAÇÃO CIENTÍFICA/BANCO DE IMAGENS /CONFECÇÃO DE BANNERS E FAIXAS/MAILING, CLIPPING/MONITORAMENTO DE REDES SOCIAIS/ Serviço de mensagens automatizadas para aplicativos/SERVIÇOS GRÁFICOS - IMPRESSÃO OFFSET.</v>
      </c>
      <c r="I219" t="s">
        <v>2641</v>
      </c>
      <c r="J219" t="s">
        <v>2700</v>
      </c>
      <c r="K219" t="s">
        <v>2708</v>
      </c>
      <c r="L219" t="s">
        <v>2709</v>
      </c>
      <c r="M219" t="s">
        <v>2703</v>
      </c>
      <c r="N219" t="s">
        <v>656</v>
      </c>
      <c r="O219" t="s">
        <v>657</v>
      </c>
      <c r="P219" t="s">
        <v>658</v>
      </c>
      <c r="Q219" t="s">
        <v>597</v>
      </c>
      <c r="R219" t="s">
        <v>593</v>
      </c>
      <c r="S219" t="s">
        <v>598</v>
      </c>
      <c r="T219" t="s">
        <v>145</v>
      </c>
      <c r="U219" t="s">
        <v>659</v>
      </c>
      <c r="V219" t="s">
        <v>1081</v>
      </c>
      <c r="W219" t="s">
        <v>1082</v>
      </c>
      <c r="X219" t="s">
        <v>3707</v>
      </c>
      <c r="Y219" s="15" t="str">
        <f t="shared" si="3"/>
        <v>3</v>
      </c>
      <c r="Z219" s="15" t="str">
        <f>IF(T219="","",IF(AND(T219&lt;&gt;'Tabelas auxiliares'!$B$128,T219&lt;&gt;'Tabelas auxiliares'!$B$129),"FOLHA DE PESSOAL",IF(Y219='Tabelas auxiliares'!$A$129,"CUSTEIO",IF(Y219='Tabelas auxiliares'!$A$128,"INVESTIMENTO","ERRO - VERIFICAR"))))</f>
        <v>CUSTEIO</v>
      </c>
      <c r="AA219" s="8">
        <v>375.15</v>
      </c>
      <c r="AC219" s="8">
        <v>13.79</v>
      </c>
      <c r="AE219" s="8">
        <v>361.36</v>
      </c>
    </row>
    <row r="220" spans="1:31" x14ac:dyDescent="0.25">
      <c r="A220" t="s">
        <v>587</v>
      </c>
      <c r="B220" s="31" t="s">
        <v>357</v>
      </c>
      <c r="C220" s="31" t="s">
        <v>584</v>
      </c>
      <c r="D220" t="s">
        <v>24</v>
      </c>
      <c r="E220" t="s">
        <v>100</v>
      </c>
      <c r="F220" s="15" t="str">
        <f>IFERROR(VLOOKUP(D220,'Tabelas auxiliares'!$A$3:$B$65,2,FALSE),"")</f>
        <v>ACI - SERVIÇOS GRÁFICOS * D.U.C</v>
      </c>
      <c r="G220" s="15" t="str">
        <f>IFERROR(VLOOKUP($B220,'Tabelas auxiliares'!$A$68:$C$105,2,FALSE),"")</f>
        <v>COMUNICAÇÃO E DIVULGAÇÃO INSTITUCIONAL</v>
      </c>
      <c r="H220" s="15" t="str">
        <f>IFERROR(VLOOKUP($B220,'Tabelas auxiliares'!$A$68:$C$105,3,FALSE),"")</f>
        <v>ASSESSORIA PARA DIVULGAÇÃO CIENTÍFICA/BANCO DE IMAGENS /CONFECÇÃO DE BANNERS E FAIXAS/MAILING, CLIPPING/MONITORAMENTO DE REDES SOCIAIS/ Serviço de mensagens automatizadas para aplicativos/SERVIÇOS GRÁFICOS - IMPRESSÃO OFFSET.</v>
      </c>
      <c r="I220" t="s">
        <v>2710</v>
      </c>
      <c r="J220" t="s">
        <v>1091</v>
      </c>
      <c r="K220" t="s">
        <v>2711</v>
      </c>
      <c r="L220" t="s">
        <v>1093</v>
      </c>
      <c r="M220" t="s">
        <v>1094</v>
      </c>
      <c r="N220" t="s">
        <v>656</v>
      </c>
      <c r="O220" t="s">
        <v>657</v>
      </c>
      <c r="P220" t="s">
        <v>658</v>
      </c>
      <c r="Q220" t="s">
        <v>597</v>
      </c>
      <c r="R220" t="s">
        <v>593</v>
      </c>
      <c r="S220" t="s">
        <v>598</v>
      </c>
      <c r="T220" t="s">
        <v>145</v>
      </c>
      <c r="U220" t="s">
        <v>659</v>
      </c>
      <c r="V220" t="s">
        <v>1095</v>
      </c>
      <c r="W220" t="s">
        <v>1096</v>
      </c>
      <c r="X220" t="s">
        <v>3708</v>
      </c>
      <c r="Y220" s="15" t="str">
        <f t="shared" si="3"/>
        <v>3</v>
      </c>
      <c r="Z220" s="15" t="str">
        <f>IF(T220="","",IF(AND(T220&lt;&gt;'Tabelas auxiliares'!$B$128,T220&lt;&gt;'Tabelas auxiliares'!$B$129),"FOLHA DE PESSOAL",IF(Y220='Tabelas auxiliares'!$A$129,"CUSTEIO",IF(Y220='Tabelas auxiliares'!$A$128,"INVESTIMENTO","ERRO - VERIFICAR"))))</f>
        <v>CUSTEIO</v>
      </c>
      <c r="AA220" s="8">
        <v>4725.25</v>
      </c>
      <c r="AC220" s="8">
        <v>1162.23</v>
      </c>
      <c r="AE220" s="8">
        <v>3563.02</v>
      </c>
    </row>
    <row r="221" spans="1:31" x14ac:dyDescent="0.25">
      <c r="A221" t="s">
        <v>587</v>
      </c>
      <c r="B221" s="31" t="s">
        <v>357</v>
      </c>
      <c r="C221" s="31" t="s">
        <v>584</v>
      </c>
      <c r="D221" t="s">
        <v>24</v>
      </c>
      <c r="E221" t="s">
        <v>100</v>
      </c>
      <c r="F221" s="15" t="str">
        <f>IFERROR(VLOOKUP(D221,'Tabelas auxiliares'!$A$3:$B$65,2,FALSE),"")</f>
        <v>ACI - SERVIÇOS GRÁFICOS * D.U.C</v>
      </c>
      <c r="G221" s="15" t="str">
        <f>IFERROR(VLOOKUP($B221,'Tabelas auxiliares'!$A$68:$C$105,2,FALSE),"")</f>
        <v>COMUNICAÇÃO E DIVULGAÇÃO INSTITUCIONAL</v>
      </c>
      <c r="H221" s="15" t="str">
        <f>IFERROR(VLOOKUP($B221,'Tabelas auxiliares'!$A$68:$C$105,3,FALSE),"")</f>
        <v>ASSESSORIA PARA DIVULGAÇÃO CIENTÍFICA/BANCO DE IMAGENS /CONFECÇÃO DE BANNERS E FAIXAS/MAILING, CLIPPING/MONITORAMENTO DE REDES SOCIAIS/ Serviço de mensagens automatizadas para aplicativos/SERVIÇOS GRÁFICOS - IMPRESSÃO OFFSET.</v>
      </c>
      <c r="I221" t="s">
        <v>2499</v>
      </c>
      <c r="J221" t="s">
        <v>2712</v>
      </c>
      <c r="K221" t="s">
        <v>2713</v>
      </c>
      <c r="L221" t="s">
        <v>2714</v>
      </c>
      <c r="M221" t="s">
        <v>2715</v>
      </c>
      <c r="N221" t="s">
        <v>656</v>
      </c>
      <c r="O221" t="s">
        <v>657</v>
      </c>
      <c r="P221" t="s">
        <v>658</v>
      </c>
      <c r="Q221" t="s">
        <v>597</v>
      </c>
      <c r="R221" t="s">
        <v>593</v>
      </c>
      <c r="S221" t="s">
        <v>598</v>
      </c>
      <c r="T221" t="s">
        <v>145</v>
      </c>
      <c r="U221" t="s">
        <v>659</v>
      </c>
      <c r="V221" t="s">
        <v>1088</v>
      </c>
      <c r="W221" t="s">
        <v>1089</v>
      </c>
      <c r="X221" t="s">
        <v>3709</v>
      </c>
      <c r="Y221" s="15" t="str">
        <f t="shared" si="3"/>
        <v>3</v>
      </c>
      <c r="Z221" s="15" t="str">
        <f>IF(T221="","",IF(AND(T221&lt;&gt;'Tabelas auxiliares'!$B$128,T221&lt;&gt;'Tabelas auxiliares'!$B$129),"FOLHA DE PESSOAL",IF(Y221='Tabelas auxiliares'!$A$129,"CUSTEIO",IF(Y221='Tabelas auxiliares'!$A$128,"INVESTIMENTO","ERRO - VERIFICAR"))))</f>
        <v>CUSTEIO</v>
      </c>
      <c r="AA221" s="8">
        <v>2242.25</v>
      </c>
      <c r="AC221" s="8">
        <v>2242.25</v>
      </c>
    </row>
    <row r="222" spans="1:31" x14ac:dyDescent="0.25">
      <c r="A222" t="s">
        <v>587</v>
      </c>
      <c r="B222" s="31" t="s">
        <v>357</v>
      </c>
      <c r="C222" s="31" t="s">
        <v>584</v>
      </c>
      <c r="D222" t="s">
        <v>24</v>
      </c>
      <c r="E222" t="s">
        <v>100</v>
      </c>
      <c r="F222" s="15" t="str">
        <f>IFERROR(VLOOKUP(D222,'Tabelas auxiliares'!$A$3:$B$65,2,FALSE),"")</f>
        <v>ACI - SERVIÇOS GRÁFICOS * D.U.C</v>
      </c>
      <c r="G222" s="15" t="str">
        <f>IFERROR(VLOOKUP($B222,'Tabelas auxiliares'!$A$68:$C$105,2,FALSE),"")</f>
        <v>COMUNICAÇÃO E DIVULGAÇÃO INSTITUCIONAL</v>
      </c>
      <c r="H222" s="15" t="str">
        <f>IFERROR(VLOOKUP($B222,'Tabelas auxiliares'!$A$68:$C$105,3,FALSE),"")</f>
        <v>ASSESSORIA PARA DIVULGAÇÃO CIENTÍFICA/BANCO DE IMAGENS /CONFECÇÃO DE BANNERS E FAIXAS/MAILING, CLIPPING/MONITORAMENTO DE REDES SOCIAIS/ Serviço de mensagens automatizadas para aplicativos/SERVIÇOS GRÁFICOS - IMPRESSÃO OFFSET.</v>
      </c>
      <c r="I222" t="s">
        <v>2138</v>
      </c>
      <c r="J222" t="s">
        <v>1084</v>
      </c>
      <c r="K222" t="s">
        <v>2716</v>
      </c>
      <c r="L222" t="s">
        <v>2717</v>
      </c>
      <c r="M222" t="s">
        <v>1087</v>
      </c>
      <c r="N222" t="s">
        <v>656</v>
      </c>
      <c r="O222" t="s">
        <v>657</v>
      </c>
      <c r="P222" t="s">
        <v>658</v>
      </c>
      <c r="Q222" t="s">
        <v>597</v>
      </c>
      <c r="R222" t="s">
        <v>593</v>
      </c>
      <c r="S222" t="s">
        <v>598</v>
      </c>
      <c r="T222" t="s">
        <v>145</v>
      </c>
      <c r="U222" t="s">
        <v>659</v>
      </c>
      <c r="V222" t="s">
        <v>1088</v>
      </c>
      <c r="W222" t="s">
        <v>1089</v>
      </c>
      <c r="X222" t="s">
        <v>3710</v>
      </c>
      <c r="Y222" s="15" t="str">
        <f t="shared" si="3"/>
        <v>3</v>
      </c>
      <c r="Z222" s="15" t="str">
        <f>IF(T222="","",IF(AND(T222&lt;&gt;'Tabelas auxiliares'!$B$128,T222&lt;&gt;'Tabelas auxiliares'!$B$129),"FOLHA DE PESSOAL",IF(Y222='Tabelas auxiliares'!$A$129,"CUSTEIO",IF(Y222='Tabelas auxiliares'!$A$128,"INVESTIMENTO","ERRO - VERIFICAR"))))</f>
        <v>CUSTEIO</v>
      </c>
      <c r="AA222" s="8">
        <v>304</v>
      </c>
      <c r="AC222" s="8">
        <v>304</v>
      </c>
    </row>
    <row r="223" spans="1:31" x14ac:dyDescent="0.25">
      <c r="A223" t="s">
        <v>587</v>
      </c>
      <c r="B223" s="31" t="s">
        <v>217</v>
      </c>
      <c r="C223" s="31" t="s">
        <v>584</v>
      </c>
      <c r="D223" t="s">
        <v>28</v>
      </c>
      <c r="E223" t="s">
        <v>100</v>
      </c>
      <c r="F223" s="15" t="str">
        <f>IFERROR(VLOOKUP(D223,'Tabelas auxiliares'!$A$3:$B$65,2,FALSE),"")</f>
        <v>PU - PREFEITURA UNIVERSITÁRIA</v>
      </c>
      <c r="G223" s="15" t="str">
        <f>IFERROR(VLOOKUP($B223,'Tabelas auxiliares'!$A$68:$C$105,2,FALSE),"")</f>
        <v>EQUIPAMENTOS - ÁREAS COMUNS</v>
      </c>
      <c r="H223" s="15" t="str">
        <f>IFERROR(VLOOKUP($B223,'Tabelas auxiliares'!$A$68:$C$105,3,FALSE),"")</f>
        <v>MOBILIÁRIO / LINHA BRANCA / QUADROS DE AVISO / DISPLAYS / VENTILADORES / BEBEDOUROS / EQUIPAMENTO DE SOM / PROJETORES / CORTINAS E PERSIANAS/DRONER</v>
      </c>
      <c r="I223" t="s">
        <v>2424</v>
      </c>
      <c r="J223" t="s">
        <v>2718</v>
      </c>
      <c r="K223" t="s">
        <v>2719</v>
      </c>
      <c r="L223" t="s">
        <v>2720</v>
      </c>
      <c r="M223" t="s">
        <v>2721</v>
      </c>
      <c r="N223" t="s">
        <v>672</v>
      </c>
      <c r="O223" t="s">
        <v>657</v>
      </c>
      <c r="P223" t="s">
        <v>673</v>
      </c>
      <c r="Q223" t="s">
        <v>597</v>
      </c>
      <c r="R223" t="s">
        <v>593</v>
      </c>
      <c r="S223" t="s">
        <v>598</v>
      </c>
      <c r="T223" t="s">
        <v>145</v>
      </c>
      <c r="U223" t="s">
        <v>674</v>
      </c>
      <c r="V223" t="s">
        <v>2157</v>
      </c>
      <c r="W223" t="s">
        <v>2158</v>
      </c>
      <c r="X223" t="s">
        <v>3711</v>
      </c>
      <c r="Y223" s="15" t="str">
        <f t="shared" si="3"/>
        <v>4</v>
      </c>
      <c r="Z223" s="15" t="str">
        <f>IF(T223="","",IF(AND(T223&lt;&gt;'Tabelas auxiliares'!$B$128,T223&lt;&gt;'Tabelas auxiliares'!$B$129),"FOLHA DE PESSOAL",IF(Y223='Tabelas auxiliares'!$A$129,"CUSTEIO",IF(Y223='Tabelas auxiliares'!$A$128,"INVESTIMENTO","ERRO - VERIFICAR"))))</f>
        <v>INVESTIMENTO</v>
      </c>
      <c r="AA223" s="8">
        <v>218878.4</v>
      </c>
      <c r="AE223" s="8">
        <v>218878.4</v>
      </c>
    </row>
    <row r="224" spans="1:31" x14ac:dyDescent="0.25">
      <c r="A224" t="s">
        <v>587</v>
      </c>
      <c r="B224" s="31" t="s">
        <v>217</v>
      </c>
      <c r="C224" s="31" t="s">
        <v>584</v>
      </c>
      <c r="D224" t="s">
        <v>28</v>
      </c>
      <c r="E224" t="s">
        <v>100</v>
      </c>
      <c r="F224" s="15" t="str">
        <f>IFERROR(VLOOKUP(D224,'Tabelas auxiliares'!$A$3:$B$65,2,FALSE),"")</f>
        <v>PU - PREFEITURA UNIVERSITÁRIA</v>
      </c>
      <c r="G224" s="15" t="str">
        <f>IFERROR(VLOOKUP($B224,'Tabelas auxiliares'!$A$68:$C$105,2,FALSE),"")</f>
        <v>EQUIPAMENTOS - ÁREAS COMUNS</v>
      </c>
      <c r="H224" s="15" t="str">
        <f>IFERROR(VLOOKUP($B224,'Tabelas auxiliares'!$A$68:$C$105,3,FALSE),"")</f>
        <v>MOBILIÁRIO / LINHA BRANCA / QUADROS DE AVISO / DISPLAYS / VENTILADORES / BEBEDOUROS / EQUIPAMENTO DE SOM / PROJETORES / CORTINAS E PERSIANAS/DRONER</v>
      </c>
      <c r="I224" t="s">
        <v>2722</v>
      </c>
      <c r="J224" t="s">
        <v>1596</v>
      </c>
      <c r="K224" t="s">
        <v>2723</v>
      </c>
      <c r="L224" t="s">
        <v>2724</v>
      </c>
      <c r="M224" t="s">
        <v>2725</v>
      </c>
      <c r="N224" t="s">
        <v>672</v>
      </c>
      <c r="O224" t="s">
        <v>657</v>
      </c>
      <c r="P224" t="s">
        <v>673</v>
      </c>
      <c r="Q224" t="s">
        <v>597</v>
      </c>
      <c r="R224" t="s">
        <v>593</v>
      </c>
      <c r="S224" t="s">
        <v>598</v>
      </c>
      <c r="T224" t="s">
        <v>145</v>
      </c>
      <c r="U224" t="s">
        <v>674</v>
      </c>
      <c r="V224" t="s">
        <v>2726</v>
      </c>
      <c r="W224" t="s">
        <v>2727</v>
      </c>
      <c r="X224" t="s">
        <v>3712</v>
      </c>
      <c r="Y224" s="15" t="str">
        <f t="shared" si="3"/>
        <v>4</v>
      </c>
      <c r="Z224" s="15" t="str">
        <f>IF(T224="","",IF(AND(T224&lt;&gt;'Tabelas auxiliares'!$B$128,T224&lt;&gt;'Tabelas auxiliares'!$B$129),"FOLHA DE PESSOAL",IF(Y224='Tabelas auxiliares'!$A$129,"CUSTEIO",IF(Y224='Tabelas auxiliares'!$A$128,"INVESTIMENTO","ERRO - VERIFICAR"))))</f>
        <v>INVESTIMENTO</v>
      </c>
      <c r="AA224" s="8">
        <v>13900</v>
      </c>
      <c r="AE224" s="8">
        <v>13900</v>
      </c>
    </row>
    <row r="225" spans="1:31" x14ac:dyDescent="0.25">
      <c r="A225" t="s">
        <v>587</v>
      </c>
      <c r="B225" s="31" t="s">
        <v>217</v>
      </c>
      <c r="C225" s="31" t="s">
        <v>584</v>
      </c>
      <c r="D225" t="s">
        <v>28</v>
      </c>
      <c r="E225" t="s">
        <v>100</v>
      </c>
      <c r="F225" s="15" t="str">
        <f>IFERROR(VLOOKUP(D225,'Tabelas auxiliares'!$A$3:$B$65,2,FALSE),"")</f>
        <v>PU - PREFEITURA UNIVERSITÁRIA</v>
      </c>
      <c r="G225" s="15" t="str">
        <f>IFERROR(VLOOKUP($B225,'Tabelas auxiliares'!$A$68:$C$105,2,FALSE),"")</f>
        <v>EQUIPAMENTOS - ÁREAS COMUNS</v>
      </c>
      <c r="H225" s="15" t="str">
        <f>IFERROR(VLOOKUP($B225,'Tabelas auxiliares'!$A$68:$C$105,3,FALSE),"")</f>
        <v>MOBILIÁRIO / LINHA BRANCA / QUADROS DE AVISO / DISPLAYS / VENTILADORES / BEBEDOUROS / EQUIPAMENTO DE SOM / PROJETORES / CORTINAS E PERSIANAS/DRONER</v>
      </c>
      <c r="I225" t="s">
        <v>2255</v>
      </c>
      <c r="J225" t="s">
        <v>1596</v>
      </c>
      <c r="K225" t="s">
        <v>2728</v>
      </c>
      <c r="L225" t="s">
        <v>1598</v>
      </c>
      <c r="M225" t="s">
        <v>2729</v>
      </c>
      <c r="N225" t="s">
        <v>656</v>
      </c>
      <c r="O225" t="s">
        <v>657</v>
      </c>
      <c r="P225" t="s">
        <v>658</v>
      </c>
      <c r="Q225" t="s">
        <v>597</v>
      </c>
      <c r="R225" t="s">
        <v>593</v>
      </c>
      <c r="S225" t="s">
        <v>857</v>
      </c>
      <c r="T225" t="s">
        <v>145</v>
      </c>
      <c r="U225" t="s">
        <v>659</v>
      </c>
      <c r="V225" t="s">
        <v>2182</v>
      </c>
      <c r="W225" t="s">
        <v>2183</v>
      </c>
      <c r="X225" t="s">
        <v>3713</v>
      </c>
      <c r="Y225" s="15" t="str">
        <f t="shared" si="3"/>
        <v>4</v>
      </c>
      <c r="Z225" s="15" t="str">
        <f>IF(T225="","",IF(AND(T225&lt;&gt;'Tabelas auxiliares'!$B$128,T225&lt;&gt;'Tabelas auxiliares'!$B$129),"FOLHA DE PESSOAL",IF(Y225='Tabelas auxiliares'!$A$129,"CUSTEIO",IF(Y225='Tabelas auxiliares'!$A$128,"INVESTIMENTO","ERRO - VERIFICAR"))))</f>
        <v>INVESTIMENTO</v>
      </c>
      <c r="AA225" s="8">
        <v>1374.54</v>
      </c>
      <c r="AE225" s="8">
        <v>1374.54</v>
      </c>
    </row>
    <row r="226" spans="1:31" x14ac:dyDescent="0.25">
      <c r="A226" t="s">
        <v>587</v>
      </c>
      <c r="B226" s="31" t="s">
        <v>217</v>
      </c>
      <c r="C226" s="31" t="s">
        <v>584</v>
      </c>
      <c r="D226" t="s">
        <v>28</v>
      </c>
      <c r="E226" t="s">
        <v>100</v>
      </c>
      <c r="F226" s="15" t="str">
        <f>IFERROR(VLOOKUP(D226,'Tabelas auxiliares'!$A$3:$B$65,2,FALSE),"")</f>
        <v>PU - PREFEITURA UNIVERSITÁRIA</v>
      </c>
      <c r="G226" s="15" t="str">
        <f>IFERROR(VLOOKUP($B226,'Tabelas auxiliares'!$A$68:$C$105,2,FALSE),"")</f>
        <v>EQUIPAMENTOS - ÁREAS COMUNS</v>
      </c>
      <c r="H226" s="15" t="str">
        <f>IFERROR(VLOOKUP($B226,'Tabelas auxiliares'!$A$68:$C$105,3,FALSE),"")</f>
        <v>MOBILIÁRIO / LINHA BRANCA / QUADROS DE AVISO / DISPLAYS / VENTILADORES / BEBEDOUROS / EQUIPAMENTO DE SOM / PROJETORES / CORTINAS E PERSIANAS/DRONER</v>
      </c>
      <c r="I226" t="s">
        <v>2255</v>
      </c>
      <c r="J226" t="s">
        <v>1596</v>
      </c>
      <c r="K226" t="s">
        <v>2730</v>
      </c>
      <c r="L226" t="s">
        <v>2724</v>
      </c>
      <c r="M226" t="s">
        <v>2729</v>
      </c>
      <c r="N226" t="s">
        <v>672</v>
      </c>
      <c r="O226" t="s">
        <v>657</v>
      </c>
      <c r="P226" t="s">
        <v>673</v>
      </c>
      <c r="Q226" t="s">
        <v>597</v>
      </c>
      <c r="R226" t="s">
        <v>593</v>
      </c>
      <c r="S226" t="s">
        <v>598</v>
      </c>
      <c r="T226" t="s">
        <v>145</v>
      </c>
      <c r="U226" t="s">
        <v>674</v>
      </c>
      <c r="V226" t="s">
        <v>2182</v>
      </c>
      <c r="W226" t="s">
        <v>2183</v>
      </c>
      <c r="X226" t="s">
        <v>3714</v>
      </c>
      <c r="Y226" s="15" t="str">
        <f t="shared" si="3"/>
        <v>4</v>
      </c>
      <c r="Z226" s="15" t="str">
        <f>IF(T226="","",IF(AND(T226&lt;&gt;'Tabelas auxiliares'!$B$128,T226&lt;&gt;'Tabelas auxiliares'!$B$129),"FOLHA DE PESSOAL",IF(Y226='Tabelas auxiliares'!$A$129,"CUSTEIO",IF(Y226='Tabelas auxiliares'!$A$128,"INVESTIMENTO","ERRO - VERIFICAR"))))</f>
        <v>INVESTIMENTO</v>
      </c>
      <c r="AA226" s="8">
        <v>916.36</v>
      </c>
      <c r="AE226" s="8">
        <v>916.36</v>
      </c>
    </row>
    <row r="227" spans="1:31" x14ac:dyDescent="0.25">
      <c r="A227" t="s">
        <v>587</v>
      </c>
      <c r="B227" s="31" t="s">
        <v>217</v>
      </c>
      <c r="C227" s="31" t="s">
        <v>584</v>
      </c>
      <c r="D227" t="s">
        <v>28</v>
      </c>
      <c r="E227" t="s">
        <v>100</v>
      </c>
      <c r="F227" s="15" t="str">
        <f>IFERROR(VLOOKUP(D227,'Tabelas auxiliares'!$A$3:$B$65,2,FALSE),"")</f>
        <v>PU - PREFEITURA UNIVERSITÁRIA</v>
      </c>
      <c r="G227" s="15" t="str">
        <f>IFERROR(VLOOKUP($B227,'Tabelas auxiliares'!$A$68:$C$105,2,FALSE),"")</f>
        <v>EQUIPAMENTOS - ÁREAS COMUNS</v>
      </c>
      <c r="H227" s="15" t="str">
        <f>IFERROR(VLOOKUP($B227,'Tabelas auxiliares'!$A$68:$C$105,3,FALSE),"")</f>
        <v>MOBILIÁRIO / LINHA BRANCA / QUADROS DE AVISO / DISPLAYS / VENTILADORES / BEBEDOUROS / EQUIPAMENTO DE SOM / PROJETORES / CORTINAS E PERSIANAS/DRONER</v>
      </c>
      <c r="I227" t="s">
        <v>2731</v>
      </c>
      <c r="J227" t="s">
        <v>2718</v>
      </c>
      <c r="K227" t="s">
        <v>2732</v>
      </c>
      <c r="L227" t="s">
        <v>2720</v>
      </c>
      <c r="M227" t="s">
        <v>2733</v>
      </c>
      <c r="N227" t="s">
        <v>672</v>
      </c>
      <c r="O227" t="s">
        <v>657</v>
      </c>
      <c r="P227" t="s">
        <v>673</v>
      </c>
      <c r="Q227" t="s">
        <v>597</v>
      </c>
      <c r="R227" t="s">
        <v>593</v>
      </c>
      <c r="S227" t="s">
        <v>598</v>
      </c>
      <c r="T227" t="s">
        <v>145</v>
      </c>
      <c r="U227" t="s">
        <v>674</v>
      </c>
      <c r="V227" t="s">
        <v>2157</v>
      </c>
      <c r="W227" t="s">
        <v>2158</v>
      </c>
      <c r="X227" t="s">
        <v>3715</v>
      </c>
      <c r="Y227" s="15" t="str">
        <f t="shared" si="3"/>
        <v>4</v>
      </c>
      <c r="Z227" s="15" t="str">
        <f>IF(T227="","",IF(AND(T227&lt;&gt;'Tabelas auxiliares'!$B$128,T227&lt;&gt;'Tabelas auxiliares'!$B$129),"FOLHA DE PESSOAL",IF(Y227='Tabelas auxiliares'!$A$129,"CUSTEIO",IF(Y227='Tabelas auxiliares'!$A$128,"INVESTIMENTO","ERRO - VERIFICAR"))))</f>
        <v>INVESTIMENTO</v>
      </c>
      <c r="AA227" s="8">
        <v>11575.3</v>
      </c>
      <c r="AE227" s="8">
        <v>11575.3</v>
      </c>
    </row>
    <row r="228" spans="1:31" x14ac:dyDescent="0.25">
      <c r="A228" t="s">
        <v>587</v>
      </c>
      <c r="B228" s="31" t="s">
        <v>217</v>
      </c>
      <c r="C228" s="31" t="s">
        <v>584</v>
      </c>
      <c r="D228" t="s">
        <v>28</v>
      </c>
      <c r="E228" t="s">
        <v>100</v>
      </c>
      <c r="F228" s="15" t="str">
        <f>IFERROR(VLOOKUP(D228,'Tabelas auxiliares'!$A$3:$B$65,2,FALSE),"")</f>
        <v>PU - PREFEITURA UNIVERSITÁRIA</v>
      </c>
      <c r="G228" s="15" t="str">
        <f>IFERROR(VLOOKUP($B228,'Tabelas auxiliares'!$A$68:$C$105,2,FALSE),"")</f>
        <v>EQUIPAMENTOS - ÁREAS COMUNS</v>
      </c>
      <c r="H228" s="15" t="str">
        <f>IFERROR(VLOOKUP($B228,'Tabelas auxiliares'!$A$68:$C$105,3,FALSE),"")</f>
        <v>MOBILIÁRIO / LINHA BRANCA / QUADROS DE AVISO / DISPLAYS / VENTILADORES / BEBEDOUROS / EQUIPAMENTO DE SOM / PROJETORES / CORTINAS E PERSIANAS/DRONER</v>
      </c>
      <c r="I228" t="s">
        <v>2731</v>
      </c>
      <c r="J228" t="s">
        <v>2718</v>
      </c>
      <c r="K228" t="s">
        <v>2734</v>
      </c>
      <c r="L228" t="s">
        <v>2720</v>
      </c>
      <c r="M228" t="s">
        <v>2721</v>
      </c>
      <c r="N228" t="s">
        <v>672</v>
      </c>
      <c r="O228" t="s">
        <v>657</v>
      </c>
      <c r="P228" t="s">
        <v>673</v>
      </c>
      <c r="Q228" t="s">
        <v>597</v>
      </c>
      <c r="R228" t="s">
        <v>593</v>
      </c>
      <c r="S228" t="s">
        <v>598</v>
      </c>
      <c r="T228" t="s">
        <v>145</v>
      </c>
      <c r="U228" t="s">
        <v>674</v>
      </c>
      <c r="V228" t="s">
        <v>2157</v>
      </c>
      <c r="W228" t="s">
        <v>2158</v>
      </c>
      <c r="X228" t="s">
        <v>3716</v>
      </c>
      <c r="Y228" s="15" t="str">
        <f t="shared" si="3"/>
        <v>4</v>
      </c>
      <c r="Z228" s="15" t="str">
        <f>IF(T228="","",IF(AND(T228&lt;&gt;'Tabelas auxiliares'!$B$128,T228&lt;&gt;'Tabelas auxiliares'!$B$129),"FOLHA DE PESSOAL",IF(Y228='Tabelas auxiliares'!$A$129,"CUSTEIO",IF(Y228='Tabelas auxiliares'!$A$128,"INVESTIMENTO","ERRO - VERIFICAR"))))</f>
        <v>INVESTIMENTO</v>
      </c>
      <c r="AA228" s="8">
        <v>82079.399999999994</v>
      </c>
      <c r="AD228" s="8">
        <v>82079.399999999994</v>
      </c>
    </row>
    <row r="229" spans="1:31" x14ac:dyDescent="0.25">
      <c r="A229" t="s">
        <v>587</v>
      </c>
      <c r="B229" s="31" t="s">
        <v>217</v>
      </c>
      <c r="C229" s="31" t="s">
        <v>584</v>
      </c>
      <c r="D229" t="s">
        <v>131</v>
      </c>
      <c r="E229" t="s">
        <v>100</v>
      </c>
      <c r="F229" s="15" t="str">
        <f>IFERROR(VLOOKUP(D229,'Tabelas auxiliares'!$A$3:$B$65,2,FALSE),"")</f>
        <v>PU - MOBILIÁRIOS * D.U.C</v>
      </c>
      <c r="G229" s="15" t="str">
        <f>IFERROR(VLOOKUP($B229,'Tabelas auxiliares'!$A$68:$C$105,2,FALSE),"")</f>
        <v>EQUIPAMENTOS - ÁREAS COMUNS</v>
      </c>
      <c r="H229" s="15" t="str">
        <f>IFERROR(VLOOKUP($B229,'Tabelas auxiliares'!$A$68:$C$105,3,FALSE),"")</f>
        <v>MOBILIÁRIO / LINHA BRANCA / QUADROS DE AVISO / DISPLAYS / VENTILADORES / BEBEDOUROS / EQUIPAMENTO DE SOM / PROJETORES / CORTINAS E PERSIANAS/DRONER</v>
      </c>
      <c r="I229" t="s">
        <v>2735</v>
      </c>
      <c r="J229" t="s">
        <v>2736</v>
      </c>
      <c r="K229" t="s">
        <v>2737</v>
      </c>
      <c r="L229" t="s">
        <v>2738</v>
      </c>
      <c r="M229" t="s">
        <v>2739</v>
      </c>
      <c r="N229" t="s">
        <v>672</v>
      </c>
      <c r="O229" t="s">
        <v>657</v>
      </c>
      <c r="P229" t="s">
        <v>673</v>
      </c>
      <c r="Q229" t="s">
        <v>597</v>
      </c>
      <c r="R229" t="s">
        <v>593</v>
      </c>
      <c r="S229" t="s">
        <v>598</v>
      </c>
      <c r="T229" t="s">
        <v>145</v>
      </c>
      <c r="U229" t="s">
        <v>674</v>
      </c>
      <c r="V229" t="s">
        <v>2182</v>
      </c>
      <c r="W229" t="s">
        <v>2183</v>
      </c>
      <c r="X229" t="s">
        <v>3717</v>
      </c>
      <c r="Y229" s="15" t="str">
        <f t="shared" si="3"/>
        <v>4</v>
      </c>
      <c r="Z229" s="15" t="str">
        <f>IF(T229="","",IF(AND(T229&lt;&gt;'Tabelas auxiliares'!$B$128,T229&lt;&gt;'Tabelas auxiliares'!$B$129),"FOLHA DE PESSOAL",IF(Y229='Tabelas auxiliares'!$A$129,"CUSTEIO",IF(Y229='Tabelas auxiliares'!$A$128,"INVESTIMENTO","ERRO - VERIFICAR"))))</f>
        <v>INVESTIMENTO</v>
      </c>
      <c r="AA229" s="8">
        <v>96600</v>
      </c>
      <c r="AC229" s="8">
        <v>96600</v>
      </c>
    </row>
    <row r="230" spans="1:31" x14ac:dyDescent="0.25">
      <c r="A230" t="s">
        <v>587</v>
      </c>
      <c r="B230" s="31" t="s">
        <v>217</v>
      </c>
      <c r="C230" s="31" t="s">
        <v>584</v>
      </c>
      <c r="D230" t="s">
        <v>131</v>
      </c>
      <c r="E230" t="s">
        <v>100</v>
      </c>
      <c r="F230" s="15" t="str">
        <f>IFERROR(VLOOKUP(D230,'Tabelas auxiliares'!$A$3:$B$65,2,FALSE),"")</f>
        <v>PU - MOBILIÁRIOS * D.U.C</v>
      </c>
      <c r="G230" s="15" t="str">
        <f>IFERROR(VLOOKUP($B230,'Tabelas auxiliares'!$A$68:$C$105,2,FALSE),"")</f>
        <v>EQUIPAMENTOS - ÁREAS COMUNS</v>
      </c>
      <c r="H230" s="15" t="str">
        <f>IFERROR(VLOOKUP($B230,'Tabelas auxiliares'!$A$68:$C$105,3,FALSE),"")</f>
        <v>MOBILIÁRIO / LINHA BRANCA / QUADROS DE AVISO / DISPLAYS / VENTILADORES / BEBEDOUROS / EQUIPAMENTO DE SOM / PROJETORES / CORTINAS E PERSIANAS/DRONER</v>
      </c>
      <c r="I230" t="s">
        <v>2654</v>
      </c>
      <c r="J230" t="s">
        <v>2740</v>
      </c>
      <c r="K230" t="s">
        <v>2741</v>
      </c>
      <c r="L230" t="s">
        <v>2742</v>
      </c>
      <c r="M230" t="s">
        <v>2743</v>
      </c>
      <c r="N230" t="s">
        <v>672</v>
      </c>
      <c r="O230" t="s">
        <v>657</v>
      </c>
      <c r="P230" t="s">
        <v>673</v>
      </c>
      <c r="Q230" t="s">
        <v>597</v>
      </c>
      <c r="R230" t="s">
        <v>593</v>
      </c>
      <c r="S230" t="s">
        <v>598</v>
      </c>
      <c r="T230" t="s">
        <v>145</v>
      </c>
      <c r="U230" t="s">
        <v>674</v>
      </c>
      <c r="V230" t="s">
        <v>2182</v>
      </c>
      <c r="W230" t="s">
        <v>2183</v>
      </c>
      <c r="X230" t="s">
        <v>3718</v>
      </c>
      <c r="Y230" s="15" t="str">
        <f t="shared" si="3"/>
        <v>4</v>
      </c>
      <c r="Z230" s="15" t="str">
        <f>IF(T230="","",IF(AND(T230&lt;&gt;'Tabelas auxiliares'!$B$128,T230&lt;&gt;'Tabelas auxiliares'!$B$129),"FOLHA DE PESSOAL",IF(Y230='Tabelas auxiliares'!$A$129,"CUSTEIO",IF(Y230='Tabelas auxiliares'!$A$128,"INVESTIMENTO","ERRO - VERIFICAR"))))</f>
        <v>INVESTIMENTO</v>
      </c>
      <c r="AA230" s="8">
        <v>82731.100000000006</v>
      </c>
      <c r="AE230" s="8">
        <v>82731.100000000006</v>
      </c>
    </row>
    <row r="231" spans="1:31" x14ac:dyDescent="0.25">
      <c r="A231" t="s">
        <v>587</v>
      </c>
      <c r="B231" s="31" t="s">
        <v>217</v>
      </c>
      <c r="C231" s="31" t="s">
        <v>584</v>
      </c>
      <c r="D231" t="s">
        <v>131</v>
      </c>
      <c r="E231" t="s">
        <v>100</v>
      </c>
      <c r="F231" s="15" t="str">
        <f>IFERROR(VLOOKUP(D231,'Tabelas auxiliares'!$A$3:$B$65,2,FALSE),"")</f>
        <v>PU - MOBILIÁRIOS * D.U.C</v>
      </c>
      <c r="G231" s="15" t="str">
        <f>IFERROR(VLOOKUP($B231,'Tabelas auxiliares'!$A$68:$C$105,2,FALSE),"")</f>
        <v>EQUIPAMENTOS - ÁREAS COMUNS</v>
      </c>
      <c r="H231" s="15" t="str">
        <f>IFERROR(VLOOKUP($B231,'Tabelas auxiliares'!$A$68:$C$105,3,FALSE),"")</f>
        <v>MOBILIÁRIO / LINHA BRANCA / QUADROS DE AVISO / DISPLAYS / VENTILADORES / BEBEDOUROS / EQUIPAMENTO DE SOM / PROJETORES / CORTINAS E PERSIANAS/DRONER</v>
      </c>
      <c r="I231" t="s">
        <v>2029</v>
      </c>
      <c r="J231" t="s">
        <v>2744</v>
      </c>
      <c r="K231" t="s">
        <v>2745</v>
      </c>
      <c r="L231" t="s">
        <v>2746</v>
      </c>
      <c r="M231" t="s">
        <v>2747</v>
      </c>
      <c r="N231" t="s">
        <v>672</v>
      </c>
      <c r="O231" t="s">
        <v>657</v>
      </c>
      <c r="P231" t="s">
        <v>673</v>
      </c>
      <c r="Q231" t="s">
        <v>597</v>
      </c>
      <c r="R231" t="s">
        <v>593</v>
      </c>
      <c r="S231" t="s">
        <v>598</v>
      </c>
      <c r="T231" t="s">
        <v>145</v>
      </c>
      <c r="U231" t="s">
        <v>674</v>
      </c>
      <c r="V231" t="s">
        <v>2182</v>
      </c>
      <c r="W231" t="s">
        <v>2183</v>
      </c>
      <c r="X231" t="s">
        <v>3719</v>
      </c>
      <c r="Y231" s="15" t="str">
        <f t="shared" si="3"/>
        <v>4</v>
      </c>
      <c r="Z231" s="15" t="str">
        <f>IF(T231="","",IF(AND(T231&lt;&gt;'Tabelas auxiliares'!$B$128,T231&lt;&gt;'Tabelas auxiliares'!$B$129),"FOLHA DE PESSOAL",IF(Y231='Tabelas auxiliares'!$A$129,"CUSTEIO",IF(Y231='Tabelas auxiliares'!$A$128,"INVESTIMENTO","ERRO - VERIFICAR"))))</f>
        <v>INVESTIMENTO</v>
      </c>
      <c r="AA231" s="8">
        <v>74142.09</v>
      </c>
      <c r="AC231" s="8">
        <v>74142.09</v>
      </c>
    </row>
    <row r="232" spans="1:31" x14ac:dyDescent="0.25">
      <c r="A232" t="s">
        <v>587</v>
      </c>
      <c r="B232" s="31" t="s">
        <v>217</v>
      </c>
      <c r="C232" s="31" t="s">
        <v>584</v>
      </c>
      <c r="D232" t="s">
        <v>131</v>
      </c>
      <c r="E232" t="s">
        <v>100</v>
      </c>
      <c r="F232" s="15" t="str">
        <f>IFERROR(VLOOKUP(D232,'Tabelas auxiliares'!$A$3:$B$65,2,FALSE),"")</f>
        <v>PU - MOBILIÁRIOS * D.U.C</v>
      </c>
      <c r="G232" s="15" t="str">
        <f>IFERROR(VLOOKUP($B232,'Tabelas auxiliares'!$A$68:$C$105,2,FALSE),"")</f>
        <v>EQUIPAMENTOS - ÁREAS COMUNS</v>
      </c>
      <c r="H232" s="15" t="str">
        <f>IFERROR(VLOOKUP($B232,'Tabelas auxiliares'!$A$68:$C$105,3,FALSE),"")</f>
        <v>MOBILIÁRIO / LINHA BRANCA / QUADROS DE AVISO / DISPLAYS / VENTILADORES / BEBEDOUROS / EQUIPAMENTO DE SOM / PROJETORES / CORTINAS E PERSIANAS/DRONER</v>
      </c>
      <c r="I232" t="s">
        <v>2029</v>
      </c>
      <c r="J232" t="s">
        <v>2744</v>
      </c>
      <c r="K232" t="s">
        <v>2748</v>
      </c>
      <c r="L232" t="s">
        <v>2746</v>
      </c>
      <c r="M232" t="s">
        <v>2749</v>
      </c>
      <c r="N232" t="s">
        <v>672</v>
      </c>
      <c r="O232" t="s">
        <v>657</v>
      </c>
      <c r="P232" t="s">
        <v>673</v>
      </c>
      <c r="Q232" t="s">
        <v>597</v>
      </c>
      <c r="R232" t="s">
        <v>593</v>
      </c>
      <c r="S232" t="s">
        <v>598</v>
      </c>
      <c r="T232" t="s">
        <v>145</v>
      </c>
      <c r="U232" t="s">
        <v>674</v>
      </c>
      <c r="V232" t="s">
        <v>2182</v>
      </c>
      <c r="W232" t="s">
        <v>2183</v>
      </c>
      <c r="X232" t="s">
        <v>3720</v>
      </c>
      <c r="Y232" s="15" t="str">
        <f t="shared" si="3"/>
        <v>4</v>
      </c>
      <c r="Z232" s="15" t="str">
        <f>IF(T232="","",IF(AND(T232&lt;&gt;'Tabelas auxiliares'!$B$128,T232&lt;&gt;'Tabelas auxiliares'!$B$129),"FOLHA DE PESSOAL",IF(Y232='Tabelas auxiliares'!$A$129,"CUSTEIO",IF(Y232='Tabelas auxiliares'!$A$128,"INVESTIMENTO","ERRO - VERIFICAR"))))</f>
        <v>INVESTIMENTO</v>
      </c>
      <c r="AA232" s="8">
        <v>21450</v>
      </c>
      <c r="AE232" s="8">
        <v>21450</v>
      </c>
    </row>
    <row r="233" spans="1:31" x14ac:dyDescent="0.25">
      <c r="A233" t="s">
        <v>587</v>
      </c>
      <c r="B233" s="31" t="s">
        <v>217</v>
      </c>
      <c r="C233" s="31" t="s">
        <v>584</v>
      </c>
      <c r="D233" t="s">
        <v>131</v>
      </c>
      <c r="E233" t="s">
        <v>100</v>
      </c>
      <c r="F233" s="15" t="str">
        <f>IFERROR(VLOOKUP(D233,'Tabelas auxiliares'!$A$3:$B$65,2,FALSE),"")</f>
        <v>PU - MOBILIÁRIOS * D.U.C</v>
      </c>
      <c r="G233" s="15" t="str">
        <f>IFERROR(VLOOKUP($B233,'Tabelas auxiliares'!$A$68:$C$105,2,FALSE),"")</f>
        <v>EQUIPAMENTOS - ÁREAS COMUNS</v>
      </c>
      <c r="H233" s="15" t="str">
        <f>IFERROR(VLOOKUP($B233,'Tabelas auxiliares'!$A$68:$C$105,3,FALSE),"")</f>
        <v>MOBILIÁRIO / LINHA BRANCA / QUADROS DE AVISO / DISPLAYS / VENTILADORES / BEBEDOUROS / EQUIPAMENTO DE SOM / PROJETORES / CORTINAS E PERSIANAS/DRONER</v>
      </c>
      <c r="I233" t="s">
        <v>2409</v>
      </c>
      <c r="J233" t="s">
        <v>2736</v>
      </c>
      <c r="K233" t="s">
        <v>2750</v>
      </c>
      <c r="L233" t="s">
        <v>2751</v>
      </c>
      <c r="M233" t="s">
        <v>2739</v>
      </c>
      <c r="N233" t="s">
        <v>2176</v>
      </c>
      <c r="O233" t="s">
        <v>657</v>
      </c>
      <c r="P233" t="s">
        <v>2177</v>
      </c>
      <c r="Q233" t="s">
        <v>597</v>
      </c>
      <c r="R233" t="s">
        <v>593</v>
      </c>
      <c r="S233" t="s">
        <v>598</v>
      </c>
      <c r="T233" t="s">
        <v>145</v>
      </c>
      <c r="U233" t="s">
        <v>2178</v>
      </c>
      <c r="V233" t="s">
        <v>2182</v>
      </c>
      <c r="W233" t="s">
        <v>2183</v>
      </c>
      <c r="X233" t="s">
        <v>3721</v>
      </c>
      <c r="Y233" s="15" t="str">
        <f t="shared" si="3"/>
        <v>4</v>
      </c>
      <c r="Z233" s="15" t="str">
        <f>IF(T233="","",IF(AND(T233&lt;&gt;'Tabelas auxiliares'!$B$128,T233&lt;&gt;'Tabelas auxiliares'!$B$129),"FOLHA DE PESSOAL",IF(Y233='Tabelas auxiliares'!$A$129,"CUSTEIO",IF(Y233='Tabelas auxiliares'!$A$128,"INVESTIMENTO","ERRO - VERIFICAR"))))</f>
        <v>INVESTIMENTO</v>
      </c>
      <c r="AA233" s="8">
        <v>51750</v>
      </c>
      <c r="AC233" s="8">
        <v>51750</v>
      </c>
    </row>
    <row r="234" spans="1:31" x14ac:dyDescent="0.25">
      <c r="A234" t="s">
        <v>587</v>
      </c>
      <c r="B234" s="31" t="s">
        <v>217</v>
      </c>
      <c r="C234" s="31" t="s">
        <v>584</v>
      </c>
      <c r="D234" t="s">
        <v>131</v>
      </c>
      <c r="E234" t="s">
        <v>100</v>
      </c>
      <c r="F234" s="15" t="str">
        <f>IFERROR(VLOOKUP(D234,'Tabelas auxiliares'!$A$3:$B$65,2,FALSE),"")</f>
        <v>PU - MOBILIÁRIOS * D.U.C</v>
      </c>
      <c r="G234" s="15" t="str">
        <f>IFERROR(VLOOKUP($B234,'Tabelas auxiliares'!$A$68:$C$105,2,FALSE),"")</f>
        <v>EQUIPAMENTOS - ÁREAS COMUNS</v>
      </c>
      <c r="H234" s="15" t="str">
        <f>IFERROR(VLOOKUP($B234,'Tabelas auxiliares'!$A$68:$C$105,3,FALSE),"")</f>
        <v>MOBILIÁRIO / LINHA BRANCA / QUADROS DE AVISO / DISPLAYS / VENTILADORES / BEBEDOUROS / EQUIPAMENTO DE SOM / PROJETORES / CORTINAS E PERSIANAS/DRONER</v>
      </c>
      <c r="I234" t="s">
        <v>2409</v>
      </c>
      <c r="J234" t="s">
        <v>2736</v>
      </c>
      <c r="K234" t="s">
        <v>2752</v>
      </c>
      <c r="L234" t="s">
        <v>2751</v>
      </c>
      <c r="M234" t="s">
        <v>2753</v>
      </c>
      <c r="N234" t="s">
        <v>672</v>
      </c>
      <c r="O234" t="s">
        <v>657</v>
      </c>
      <c r="P234" t="s">
        <v>673</v>
      </c>
      <c r="Q234" t="s">
        <v>597</v>
      </c>
      <c r="R234" t="s">
        <v>593</v>
      </c>
      <c r="S234" t="s">
        <v>598</v>
      </c>
      <c r="T234" t="s">
        <v>145</v>
      </c>
      <c r="U234" t="s">
        <v>674</v>
      </c>
      <c r="V234" t="s">
        <v>2182</v>
      </c>
      <c r="W234" t="s">
        <v>2183</v>
      </c>
      <c r="X234" t="s">
        <v>3722</v>
      </c>
      <c r="Y234" s="15" t="str">
        <f t="shared" si="3"/>
        <v>4</v>
      </c>
      <c r="Z234" s="15" t="str">
        <f>IF(T234="","",IF(AND(T234&lt;&gt;'Tabelas auxiliares'!$B$128,T234&lt;&gt;'Tabelas auxiliares'!$B$129),"FOLHA DE PESSOAL",IF(Y234='Tabelas auxiliares'!$A$129,"CUSTEIO",IF(Y234='Tabelas auxiliares'!$A$128,"INVESTIMENTO","ERRO - VERIFICAR"))))</f>
        <v>INVESTIMENTO</v>
      </c>
      <c r="AA234" s="8">
        <v>70713.16</v>
      </c>
      <c r="AE234" s="8">
        <v>70713.16</v>
      </c>
    </row>
    <row r="235" spans="1:31" x14ac:dyDescent="0.25">
      <c r="A235" t="s">
        <v>587</v>
      </c>
      <c r="B235" s="31" t="s">
        <v>217</v>
      </c>
      <c r="C235" s="31" t="s">
        <v>584</v>
      </c>
      <c r="D235" t="s">
        <v>131</v>
      </c>
      <c r="E235" t="s">
        <v>100</v>
      </c>
      <c r="F235" s="15" t="str">
        <f>IFERROR(VLOOKUP(D235,'Tabelas auxiliares'!$A$3:$B$65,2,FALSE),"")</f>
        <v>PU - MOBILIÁRIOS * D.U.C</v>
      </c>
      <c r="G235" s="15" t="str">
        <f>IFERROR(VLOOKUP($B235,'Tabelas auxiliares'!$A$68:$C$105,2,FALSE),"")</f>
        <v>EQUIPAMENTOS - ÁREAS COMUNS</v>
      </c>
      <c r="H235" s="15" t="str">
        <f>IFERROR(VLOOKUP($B235,'Tabelas auxiliares'!$A$68:$C$105,3,FALSE),"")</f>
        <v>MOBILIÁRIO / LINHA BRANCA / QUADROS DE AVISO / DISPLAYS / VENTILADORES / BEBEDOUROS / EQUIPAMENTO DE SOM / PROJETORES / CORTINAS E PERSIANAS/DRONER</v>
      </c>
      <c r="I235" t="s">
        <v>2409</v>
      </c>
      <c r="J235" t="s">
        <v>2736</v>
      </c>
      <c r="K235" t="s">
        <v>2754</v>
      </c>
      <c r="L235" t="s">
        <v>2751</v>
      </c>
      <c r="M235" t="s">
        <v>2739</v>
      </c>
      <c r="N235" t="s">
        <v>656</v>
      </c>
      <c r="O235" t="s">
        <v>657</v>
      </c>
      <c r="P235" t="s">
        <v>658</v>
      </c>
      <c r="Q235" t="s">
        <v>597</v>
      </c>
      <c r="R235" t="s">
        <v>593</v>
      </c>
      <c r="S235" t="s">
        <v>2755</v>
      </c>
      <c r="T235" t="s">
        <v>145</v>
      </c>
      <c r="U235" t="s">
        <v>659</v>
      </c>
      <c r="V235" t="s">
        <v>2182</v>
      </c>
      <c r="W235" t="s">
        <v>2183</v>
      </c>
      <c r="X235" t="s">
        <v>3723</v>
      </c>
      <c r="Y235" s="15" t="str">
        <f t="shared" si="3"/>
        <v>4</v>
      </c>
      <c r="Z235" s="15" t="str">
        <f>IF(T235="","",IF(AND(T235&lt;&gt;'Tabelas auxiliares'!$B$128,T235&lt;&gt;'Tabelas auxiliares'!$B$129),"FOLHA DE PESSOAL",IF(Y235='Tabelas auxiliares'!$A$129,"CUSTEIO",IF(Y235='Tabelas auxiliares'!$A$128,"INVESTIMENTO","ERRO - VERIFICAR"))))</f>
        <v>INVESTIMENTO</v>
      </c>
      <c r="AA235" s="8">
        <v>17250</v>
      </c>
      <c r="AC235" s="8">
        <v>17250</v>
      </c>
    </row>
    <row r="236" spans="1:31" x14ac:dyDescent="0.25">
      <c r="A236" t="s">
        <v>587</v>
      </c>
      <c r="B236" s="31" t="s">
        <v>217</v>
      </c>
      <c r="C236" s="31" t="s">
        <v>584</v>
      </c>
      <c r="D236" t="s">
        <v>131</v>
      </c>
      <c r="E236" t="s">
        <v>100</v>
      </c>
      <c r="F236" s="15" t="str">
        <f>IFERROR(VLOOKUP(D236,'Tabelas auxiliares'!$A$3:$B$65,2,FALSE),"")</f>
        <v>PU - MOBILIÁRIOS * D.U.C</v>
      </c>
      <c r="G236" s="15" t="str">
        <f>IFERROR(VLOOKUP($B236,'Tabelas auxiliares'!$A$68:$C$105,2,FALSE),"")</f>
        <v>EQUIPAMENTOS - ÁREAS COMUNS</v>
      </c>
      <c r="H236" s="15" t="str">
        <f>IFERROR(VLOOKUP($B236,'Tabelas auxiliares'!$A$68:$C$105,3,FALSE),"")</f>
        <v>MOBILIÁRIO / LINHA BRANCA / QUADROS DE AVISO / DISPLAYS / VENTILADORES / BEBEDOUROS / EQUIPAMENTO DE SOM / PROJETORES / CORTINAS E PERSIANAS/DRONER</v>
      </c>
      <c r="I236" t="s">
        <v>2409</v>
      </c>
      <c r="J236" t="s">
        <v>2736</v>
      </c>
      <c r="K236" t="s">
        <v>2756</v>
      </c>
      <c r="L236" t="s">
        <v>2751</v>
      </c>
      <c r="M236" t="s">
        <v>2753</v>
      </c>
      <c r="N236" t="s">
        <v>656</v>
      </c>
      <c r="O236" t="s">
        <v>657</v>
      </c>
      <c r="P236" t="s">
        <v>658</v>
      </c>
      <c r="Q236" t="s">
        <v>597</v>
      </c>
      <c r="R236" t="s">
        <v>593</v>
      </c>
      <c r="S236" t="s">
        <v>2755</v>
      </c>
      <c r="T236" t="s">
        <v>145</v>
      </c>
      <c r="U236" t="s">
        <v>659</v>
      </c>
      <c r="V236" t="s">
        <v>2182</v>
      </c>
      <c r="W236" t="s">
        <v>2183</v>
      </c>
      <c r="X236" t="s">
        <v>3724</v>
      </c>
      <c r="Y236" s="15" t="str">
        <f t="shared" si="3"/>
        <v>4</v>
      </c>
      <c r="Z236" s="15" t="str">
        <f>IF(T236="","",IF(AND(T236&lt;&gt;'Tabelas auxiliares'!$B$128,T236&lt;&gt;'Tabelas auxiliares'!$B$129),"FOLHA DE PESSOAL",IF(Y236='Tabelas auxiliares'!$A$129,"CUSTEIO",IF(Y236='Tabelas auxiliares'!$A$128,"INVESTIMENTO","ERRO - VERIFICAR"))))</f>
        <v>INVESTIMENTO</v>
      </c>
      <c r="AA236" s="8">
        <v>3983.84</v>
      </c>
      <c r="AE236" s="8">
        <v>3983.84</v>
      </c>
    </row>
    <row r="237" spans="1:31" x14ac:dyDescent="0.25">
      <c r="A237" t="s">
        <v>587</v>
      </c>
      <c r="B237" s="31" t="s">
        <v>217</v>
      </c>
      <c r="C237" s="31" t="s">
        <v>584</v>
      </c>
      <c r="D237" t="s">
        <v>131</v>
      </c>
      <c r="E237" t="s">
        <v>100</v>
      </c>
      <c r="F237" s="15" t="str">
        <f>IFERROR(VLOOKUP(D237,'Tabelas auxiliares'!$A$3:$B$65,2,FALSE),"")</f>
        <v>PU - MOBILIÁRIOS * D.U.C</v>
      </c>
      <c r="G237" s="15" t="str">
        <f>IFERROR(VLOOKUP($B237,'Tabelas auxiliares'!$A$68:$C$105,2,FALSE),"")</f>
        <v>EQUIPAMENTOS - ÁREAS COMUNS</v>
      </c>
      <c r="H237" s="15" t="str">
        <f>IFERROR(VLOOKUP($B237,'Tabelas auxiliares'!$A$68:$C$105,3,FALSE),"")</f>
        <v>MOBILIÁRIO / LINHA BRANCA / QUADROS DE AVISO / DISPLAYS / VENTILADORES / BEBEDOUROS / EQUIPAMENTO DE SOM / PROJETORES / CORTINAS E PERSIANAS/DRONER</v>
      </c>
      <c r="I237" t="s">
        <v>1992</v>
      </c>
      <c r="J237" t="s">
        <v>2757</v>
      </c>
      <c r="K237" t="s">
        <v>2758</v>
      </c>
      <c r="L237" t="s">
        <v>2759</v>
      </c>
      <c r="M237" t="s">
        <v>2760</v>
      </c>
      <c r="N237" t="s">
        <v>656</v>
      </c>
      <c r="O237" t="s">
        <v>657</v>
      </c>
      <c r="P237" t="s">
        <v>658</v>
      </c>
      <c r="Q237" t="s">
        <v>597</v>
      </c>
      <c r="R237" t="s">
        <v>593</v>
      </c>
      <c r="S237" t="s">
        <v>857</v>
      </c>
      <c r="T237" t="s">
        <v>145</v>
      </c>
      <c r="U237" t="s">
        <v>659</v>
      </c>
      <c r="V237" t="s">
        <v>2157</v>
      </c>
      <c r="W237" t="s">
        <v>2158</v>
      </c>
      <c r="X237" t="s">
        <v>3725</v>
      </c>
      <c r="Y237" s="15" t="str">
        <f t="shared" si="3"/>
        <v>4</v>
      </c>
      <c r="Z237" s="15" t="str">
        <f>IF(T237="","",IF(AND(T237&lt;&gt;'Tabelas auxiliares'!$B$128,T237&lt;&gt;'Tabelas auxiliares'!$B$129),"FOLHA DE PESSOAL",IF(Y237='Tabelas auxiliares'!$A$129,"CUSTEIO",IF(Y237='Tabelas auxiliares'!$A$128,"INVESTIMENTO","ERRO - VERIFICAR"))))</f>
        <v>INVESTIMENTO</v>
      </c>
      <c r="AA237" s="8">
        <v>21480</v>
      </c>
      <c r="AC237" s="8">
        <v>21480</v>
      </c>
    </row>
    <row r="238" spans="1:31" x14ac:dyDescent="0.25">
      <c r="A238" t="s">
        <v>587</v>
      </c>
      <c r="B238" s="31" t="s">
        <v>217</v>
      </c>
      <c r="C238" s="31" t="s">
        <v>584</v>
      </c>
      <c r="D238" t="s">
        <v>131</v>
      </c>
      <c r="E238" t="s">
        <v>100</v>
      </c>
      <c r="F238" s="15" t="str">
        <f>IFERROR(VLOOKUP(D238,'Tabelas auxiliares'!$A$3:$B$65,2,FALSE),"")</f>
        <v>PU - MOBILIÁRIOS * D.U.C</v>
      </c>
      <c r="G238" s="15" t="str">
        <f>IFERROR(VLOOKUP($B238,'Tabelas auxiliares'!$A$68:$C$105,2,FALSE),"")</f>
        <v>EQUIPAMENTOS - ÁREAS COMUNS</v>
      </c>
      <c r="H238" s="15" t="str">
        <f>IFERROR(VLOOKUP($B238,'Tabelas auxiliares'!$A$68:$C$105,3,FALSE),"")</f>
        <v>MOBILIÁRIO / LINHA BRANCA / QUADROS DE AVISO / DISPLAYS / VENTILADORES / BEBEDOUROS / EQUIPAMENTO DE SOM / PROJETORES / CORTINAS E PERSIANAS/DRONER</v>
      </c>
      <c r="I238" t="s">
        <v>1992</v>
      </c>
      <c r="J238" t="s">
        <v>2757</v>
      </c>
      <c r="K238" t="s">
        <v>2758</v>
      </c>
      <c r="L238" t="s">
        <v>2759</v>
      </c>
      <c r="M238" t="s">
        <v>2760</v>
      </c>
      <c r="N238" t="s">
        <v>656</v>
      </c>
      <c r="O238" t="s">
        <v>657</v>
      </c>
      <c r="P238" t="s">
        <v>658</v>
      </c>
      <c r="Q238" t="s">
        <v>597</v>
      </c>
      <c r="R238" t="s">
        <v>593</v>
      </c>
      <c r="S238" t="s">
        <v>857</v>
      </c>
      <c r="T238" t="s">
        <v>145</v>
      </c>
      <c r="U238" t="s">
        <v>659</v>
      </c>
      <c r="V238" t="s">
        <v>2761</v>
      </c>
      <c r="W238" t="s">
        <v>2762</v>
      </c>
      <c r="X238" t="s">
        <v>3726</v>
      </c>
      <c r="Y238" s="15" t="str">
        <f t="shared" si="3"/>
        <v>4</v>
      </c>
      <c r="Z238" s="15" t="str">
        <f>IF(T238="","",IF(AND(T238&lt;&gt;'Tabelas auxiliares'!$B$128,T238&lt;&gt;'Tabelas auxiliares'!$B$129),"FOLHA DE PESSOAL",IF(Y238='Tabelas auxiliares'!$A$129,"CUSTEIO",IF(Y238='Tabelas auxiliares'!$A$128,"INVESTIMENTO","ERRO - VERIFICAR"))))</f>
        <v>INVESTIMENTO</v>
      </c>
      <c r="AA238" s="8">
        <v>71430</v>
      </c>
      <c r="AC238" s="8">
        <v>71430</v>
      </c>
    </row>
    <row r="239" spans="1:31" x14ac:dyDescent="0.25">
      <c r="A239" t="s">
        <v>587</v>
      </c>
      <c r="B239" s="31" t="s">
        <v>217</v>
      </c>
      <c r="C239" s="31" t="s">
        <v>584</v>
      </c>
      <c r="D239" t="s">
        <v>131</v>
      </c>
      <c r="E239" t="s">
        <v>100</v>
      </c>
      <c r="F239" s="15" t="str">
        <f>IFERROR(VLOOKUP(D239,'Tabelas auxiliares'!$A$3:$B$65,2,FALSE),"")</f>
        <v>PU - MOBILIÁRIOS * D.U.C</v>
      </c>
      <c r="G239" s="15" t="str">
        <f>IFERROR(VLOOKUP($B239,'Tabelas auxiliares'!$A$68:$C$105,2,FALSE),"")</f>
        <v>EQUIPAMENTOS - ÁREAS COMUNS</v>
      </c>
      <c r="H239" s="15" t="str">
        <f>IFERROR(VLOOKUP($B239,'Tabelas auxiliares'!$A$68:$C$105,3,FALSE),"")</f>
        <v>MOBILIÁRIO / LINHA BRANCA / QUADROS DE AVISO / DISPLAYS / VENTILADORES / BEBEDOUROS / EQUIPAMENTO DE SOM / PROJETORES / CORTINAS E PERSIANAS/DRONER</v>
      </c>
      <c r="I239" t="s">
        <v>2043</v>
      </c>
      <c r="J239" t="s">
        <v>2763</v>
      </c>
      <c r="K239" t="s">
        <v>2764</v>
      </c>
      <c r="L239" t="s">
        <v>2765</v>
      </c>
      <c r="M239" t="s">
        <v>2766</v>
      </c>
      <c r="N239" t="s">
        <v>656</v>
      </c>
      <c r="O239" t="s">
        <v>657</v>
      </c>
      <c r="P239" t="s">
        <v>658</v>
      </c>
      <c r="Q239" t="s">
        <v>597</v>
      </c>
      <c r="R239" t="s">
        <v>593</v>
      </c>
      <c r="S239" t="s">
        <v>857</v>
      </c>
      <c r="T239" t="s">
        <v>145</v>
      </c>
      <c r="U239" t="s">
        <v>659</v>
      </c>
      <c r="V239" t="s">
        <v>2182</v>
      </c>
      <c r="W239" t="s">
        <v>2183</v>
      </c>
      <c r="X239" t="s">
        <v>3727</v>
      </c>
      <c r="Y239" s="15" t="str">
        <f t="shared" si="3"/>
        <v>4</v>
      </c>
      <c r="Z239" s="15" t="str">
        <f>IF(T239="","",IF(AND(T239&lt;&gt;'Tabelas auxiliares'!$B$128,T239&lt;&gt;'Tabelas auxiliares'!$B$129),"FOLHA DE PESSOAL",IF(Y239='Tabelas auxiliares'!$A$129,"CUSTEIO",IF(Y239='Tabelas auxiliares'!$A$128,"INVESTIMENTO","ERRO - VERIFICAR"))))</f>
        <v>INVESTIMENTO</v>
      </c>
      <c r="AA239" s="8">
        <v>78880</v>
      </c>
      <c r="AC239" s="8">
        <v>78880</v>
      </c>
    </row>
    <row r="240" spans="1:31" x14ac:dyDescent="0.25">
      <c r="A240" t="s">
        <v>587</v>
      </c>
      <c r="B240" s="31" t="s">
        <v>217</v>
      </c>
      <c r="C240" s="31" t="s">
        <v>1978</v>
      </c>
      <c r="D240" t="s">
        <v>159</v>
      </c>
      <c r="E240" t="s">
        <v>100</v>
      </c>
      <c r="F240" s="15" t="str">
        <f>IFERROR(VLOOKUP(D240,'Tabelas auxiliares'!$A$3:$B$65,2,FALSE),"")</f>
        <v>SPO - OBRAS SANTO ANDRÉ</v>
      </c>
      <c r="G240" s="15" t="str">
        <f>IFERROR(VLOOKUP($B240,'Tabelas auxiliares'!$A$68:$C$105,2,FALSE),"")</f>
        <v>EQUIPAMENTOS - ÁREAS COMUNS</v>
      </c>
      <c r="H240" s="15" t="str">
        <f>IFERROR(VLOOKUP($B240,'Tabelas auxiliares'!$A$68:$C$105,3,FALSE),"")</f>
        <v>MOBILIÁRIO / LINHA BRANCA / QUADROS DE AVISO / DISPLAYS / VENTILADORES / BEBEDOUROS / EQUIPAMENTO DE SOM / PROJETORES / CORTINAS E PERSIANAS/DRONER</v>
      </c>
      <c r="I240" t="s">
        <v>2767</v>
      </c>
      <c r="J240" t="s">
        <v>2768</v>
      </c>
      <c r="K240" t="s">
        <v>2769</v>
      </c>
      <c r="L240" t="s">
        <v>2770</v>
      </c>
      <c r="M240" t="s">
        <v>2771</v>
      </c>
      <c r="N240" t="s">
        <v>672</v>
      </c>
      <c r="O240" t="s">
        <v>657</v>
      </c>
      <c r="P240" t="s">
        <v>673</v>
      </c>
      <c r="Q240" t="s">
        <v>597</v>
      </c>
      <c r="R240" t="s">
        <v>593</v>
      </c>
      <c r="S240" t="s">
        <v>598</v>
      </c>
      <c r="T240" t="s">
        <v>145</v>
      </c>
      <c r="U240" t="s">
        <v>674</v>
      </c>
      <c r="V240" t="s">
        <v>2324</v>
      </c>
      <c r="W240" t="s">
        <v>2325</v>
      </c>
      <c r="X240" t="s">
        <v>3728</v>
      </c>
      <c r="Y240" s="15" t="str">
        <f t="shared" si="3"/>
        <v>4</v>
      </c>
      <c r="Z240" s="15" t="str">
        <f>IF(T240="","",IF(AND(T240&lt;&gt;'Tabelas auxiliares'!$B$128,T240&lt;&gt;'Tabelas auxiliares'!$B$129),"FOLHA DE PESSOAL",IF(Y240='Tabelas auxiliares'!$A$129,"CUSTEIO",IF(Y240='Tabelas auxiliares'!$A$128,"INVESTIMENTO","ERRO - VERIFICAR"))))</f>
        <v>INVESTIMENTO</v>
      </c>
      <c r="AA240" s="8">
        <v>138.93</v>
      </c>
      <c r="AC240" s="8">
        <v>138.93</v>
      </c>
    </row>
    <row r="241" spans="1:31" x14ac:dyDescent="0.25">
      <c r="A241" t="s">
        <v>587</v>
      </c>
      <c r="B241" s="31" t="s">
        <v>219</v>
      </c>
      <c r="C241" s="31" t="s">
        <v>584</v>
      </c>
      <c r="D241" t="s">
        <v>8</v>
      </c>
      <c r="E241" t="s">
        <v>100</v>
      </c>
      <c r="F241" s="15" t="str">
        <f>IFERROR(VLOOKUP(D241,'Tabelas auxiliares'!$A$3:$B$65,2,FALSE),"")</f>
        <v>PROPES - PRÓ-REITORIA DE PESQUISA / CEM</v>
      </c>
      <c r="G241" s="15" t="str">
        <f>IFERROR(VLOOKUP($B241,'Tabelas auxiliares'!$A$68:$C$105,2,FALSE),"")</f>
        <v>EQUIPAMENTOS LABORATÓRIOS</v>
      </c>
      <c r="H241" s="15" t="str">
        <f>IFERROR(VLOOKUP($B241,'Tabelas auxiliares'!$A$68:$C$105,3,FALSE),"")</f>
        <v>AQUISICAO POR IMPORTACAO / EQUIPAMENTOS NOVOS / MANUTENÇÃO DE EQUIPAMENTOS LABORATORIAIS</v>
      </c>
      <c r="I241" t="s">
        <v>2426</v>
      </c>
      <c r="J241" t="s">
        <v>2772</v>
      </c>
      <c r="K241" t="s">
        <v>2773</v>
      </c>
      <c r="L241" t="s">
        <v>2774</v>
      </c>
      <c r="M241" t="s">
        <v>2775</v>
      </c>
      <c r="N241" t="s">
        <v>656</v>
      </c>
      <c r="O241" t="s">
        <v>657</v>
      </c>
      <c r="P241" t="s">
        <v>658</v>
      </c>
      <c r="Q241" t="s">
        <v>597</v>
      </c>
      <c r="R241" t="s">
        <v>593</v>
      </c>
      <c r="S241" t="s">
        <v>857</v>
      </c>
      <c r="T241" t="s">
        <v>145</v>
      </c>
      <c r="U241" t="s">
        <v>659</v>
      </c>
      <c r="V241" t="s">
        <v>858</v>
      </c>
      <c r="W241" t="s">
        <v>859</v>
      </c>
      <c r="X241" t="s">
        <v>3729</v>
      </c>
      <c r="Y241" s="15" t="str">
        <f t="shared" si="3"/>
        <v>4</v>
      </c>
      <c r="Z241" s="15" t="str">
        <f>IF(T241="","",IF(AND(T241&lt;&gt;'Tabelas auxiliares'!$B$128,T241&lt;&gt;'Tabelas auxiliares'!$B$129),"FOLHA DE PESSOAL",IF(Y241='Tabelas auxiliares'!$A$129,"CUSTEIO",IF(Y241='Tabelas auxiliares'!$A$128,"INVESTIMENTO","ERRO - VERIFICAR"))))</f>
        <v>INVESTIMENTO</v>
      </c>
      <c r="AA241" s="8">
        <v>1617.22</v>
      </c>
      <c r="AE241" s="8">
        <v>1617.22</v>
      </c>
    </row>
    <row r="242" spans="1:31" x14ac:dyDescent="0.25">
      <c r="A242" t="s">
        <v>587</v>
      </c>
      <c r="B242" s="31" t="s">
        <v>219</v>
      </c>
      <c r="C242" s="31" t="s">
        <v>584</v>
      </c>
      <c r="D242" t="s">
        <v>8</v>
      </c>
      <c r="E242" t="s">
        <v>100</v>
      </c>
      <c r="F242" s="15" t="str">
        <f>IFERROR(VLOOKUP(D242,'Tabelas auxiliares'!$A$3:$B$65,2,FALSE),"")</f>
        <v>PROPES - PRÓ-REITORIA DE PESQUISA / CEM</v>
      </c>
      <c r="G242" s="15" t="str">
        <f>IFERROR(VLOOKUP($B242,'Tabelas auxiliares'!$A$68:$C$105,2,FALSE),"")</f>
        <v>EQUIPAMENTOS LABORATÓRIOS</v>
      </c>
      <c r="H242" s="15" t="str">
        <f>IFERROR(VLOOKUP($B242,'Tabelas auxiliares'!$A$68:$C$105,3,FALSE),"")</f>
        <v>AQUISICAO POR IMPORTACAO / EQUIPAMENTOS NOVOS / MANUTENÇÃO DE EQUIPAMENTOS LABORATORIAIS</v>
      </c>
      <c r="I242" t="s">
        <v>2426</v>
      </c>
      <c r="J242" t="s">
        <v>2772</v>
      </c>
      <c r="K242" t="s">
        <v>2773</v>
      </c>
      <c r="L242" t="s">
        <v>2774</v>
      </c>
      <c r="M242" t="s">
        <v>2775</v>
      </c>
      <c r="N242" t="s">
        <v>656</v>
      </c>
      <c r="O242" t="s">
        <v>657</v>
      </c>
      <c r="P242" t="s">
        <v>658</v>
      </c>
      <c r="Q242" t="s">
        <v>597</v>
      </c>
      <c r="R242" t="s">
        <v>593</v>
      </c>
      <c r="S242" t="s">
        <v>857</v>
      </c>
      <c r="T242" t="s">
        <v>145</v>
      </c>
      <c r="U242" t="s">
        <v>659</v>
      </c>
      <c r="V242" t="s">
        <v>2165</v>
      </c>
      <c r="W242" t="s">
        <v>2166</v>
      </c>
      <c r="X242" t="s">
        <v>3730</v>
      </c>
      <c r="Y242" s="15" t="str">
        <f t="shared" si="3"/>
        <v>4</v>
      </c>
      <c r="Z242" s="15" t="str">
        <f>IF(T242="","",IF(AND(T242&lt;&gt;'Tabelas auxiliares'!$B$128,T242&lt;&gt;'Tabelas auxiliares'!$B$129),"FOLHA DE PESSOAL",IF(Y242='Tabelas auxiliares'!$A$129,"CUSTEIO",IF(Y242='Tabelas auxiliares'!$A$128,"INVESTIMENTO","ERRO - VERIFICAR"))))</f>
        <v>INVESTIMENTO</v>
      </c>
      <c r="AA242" s="8">
        <v>16147.92</v>
      </c>
      <c r="AC242" s="8">
        <v>12718.33</v>
      </c>
      <c r="AD242" s="8">
        <v>80.959999999999994</v>
      </c>
      <c r="AE242" s="8">
        <v>3348.63</v>
      </c>
    </row>
    <row r="243" spans="1:31" x14ac:dyDescent="0.25">
      <c r="A243" t="s">
        <v>587</v>
      </c>
      <c r="B243" s="31" t="s">
        <v>219</v>
      </c>
      <c r="C243" s="31" t="s">
        <v>584</v>
      </c>
      <c r="D243" t="s">
        <v>8</v>
      </c>
      <c r="E243" t="s">
        <v>100</v>
      </c>
      <c r="F243" s="15" t="str">
        <f>IFERROR(VLOOKUP(D243,'Tabelas auxiliares'!$A$3:$B$65,2,FALSE),"")</f>
        <v>PROPES - PRÓ-REITORIA DE PESQUISA / CEM</v>
      </c>
      <c r="G243" s="15" t="str">
        <f>IFERROR(VLOOKUP($B243,'Tabelas auxiliares'!$A$68:$C$105,2,FALSE),"")</f>
        <v>EQUIPAMENTOS LABORATÓRIOS</v>
      </c>
      <c r="H243" s="15" t="str">
        <f>IFERROR(VLOOKUP($B243,'Tabelas auxiliares'!$A$68:$C$105,3,FALSE),"")</f>
        <v>AQUISICAO POR IMPORTACAO / EQUIPAMENTOS NOVOS / MANUTENÇÃO DE EQUIPAMENTOS LABORATORIAIS</v>
      </c>
      <c r="I243" t="s">
        <v>2426</v>
      </c>
      <c r="J243" t="s">
        <v>2772</v>
      </c>
      <c r="K243" t="s">
        <v>2773</v>
      </c>
      <c r="L243" t="s">
        <v>2774</v>
      </c>
      <c r="M243" t="s">
        <v>2775</v>
      </c>
      <c r="N243" t="s">
        <v>656</v>
      </c>
      <c r="O243" t="s">
        <v>657</v>
      </c>
      <c r="P243" t="s">
        <v>658</v>
      </c>
      <c r="Q243" t="s">
        <v>597</v>
      </c>
      <c r="R243" t="s">
        <v>593</v>
      </c>
      <c r="S243" t="s">
        <v>857</v>
      </c>
      <c r="T243" t="s">
        <v>145</v>
      </c>
      <c r="U243" t="s">
        <v>659</v>
      </c>
      <c r="V243" t="s">
        <v>2776</v>
      </c>
      <c r="W243" t="s">
        <v>2777</v>
      </c>
      <c r="X243" t="s">
        <v>3731</v>
      </c>
      <c r="Y243" s="15" t="str">
        <f t="shared" si="3"/>
        <v>4</v>
      </c>
      <c r="Z243" s="15" t="str">
        <f>IF(T243="","",IF(AND(T243&lt;&gt;'Tabelas auxiliares'!$B$128,T243&lt;&gt;'Tabelas auxiliares'!$B$129),"FOLHA DE PESSOAL",IF(Y243='Tabelas auxiliares'!$A$129,"CUSTEIO",IF(Y243='Tabelas auxiliares'!$A$128,"INVESTIMENTO","ERRO - VERIFICAR"))))</f>
        <v>INVESTIMENTO</v>
      </c>
      <c r="AA243" s="8">
        <v>1888.18</v>
      </c>
      <c r="AE243" s="8">
        <v>1888.18</v>
      </c>
    </row>
    <row r="244" spans="1:31" x14ac:dyDescent="0.25">
      <c r="A244" t="s">
        <v>587</v>
      </c>
      <c r="B244" s="31" t="s">
        <v>219</v>
      </c>
      <c r="C244" s="31" t="s">
        <v>584</v>
      </c>
      <c r="D244" t="s">
        <v>38</v>
      </c>
      <c r="E244" t="s">
        <v>100</v>
      </c>
      <c r="F244" s="15" t="str">
        <f>IFERROR(VLOOKUP(D244,'Tabelas auxiliares'!$A$3:$B$65,2,FALSE),"")</f>
        <v>CMCC - CENTRO DE MATEMÁTICA, COMPUTAÇÃO E COGNIÇÃO</v>
      </c>
      <c r="G244" s="15" t="str">
        <f>IFERROR(VLOOKUP($B244,'Tabelas auxiliares'!$A$68:$C$105,2,FALSE),"")</f>
        <v>EQUIPAMENTOS LABORATÓRIOS</v>
      </c>
      <c r="H244" s="15" t="str">
        <f>IFERROR(VLOOKUP($B244,'Tabelas auxiliares'!$A$68:$C$105,3,FALSE),"")</f>
        <v>AQUISICAO POR IMPORTACAO / EQUIPAMENTOS NOVOS / MANUTENÇÃO DE EQUIPAMENTOS LABORATORIAIS</v>
      </c>
      <c r="I244" t="s">
        <v>2024</v>
      </c>
      <c r="J244" t="s">
        <v>2778</v>
      </c>
      <c r="K244" t="s">
        <v>2779</v>
      </c>
      <c r="L244" t="s">
        <v>2780</v>
      </c>
      <c r="M244" t="s">
        <v>2781</v>
      </c>
      <c r="N244" t="s">
        <v>672</v>
      </c>
      <c r="O244" t="s">
        <v>657</v>
      </c>
      <c r="P244" t="s">
        <v>673</v>
      </c>
      <c r="Q244" t="s">
        <v>597</v>
      </c>
      <c r="R244" t="s">
        <v>593</v>
      </c>
      <c r="S244" t="s">
        <v>598</v>
      </c>
      <c r="T244" t="s">
        <v>145</v>
      </c>
      <c r="U244" t="s">
        <v>674</v>
      </c>
      <c r="V244" t="s">
        <v>2761</v>
      </c>
      <c r="W244" t="s">
        <v>2762</v>
      </c>
      <c r="X244" t="s">
        <v>3732</v>
      </c>
      <c r="Y244" s="15" t="str">
        <f t="shared" si="3"/>
        <v>4</v>
      </c>
      <c r="Z244" s="15" t="str">
        <f>IF(T244="","",IF(AND(T244&lt;&gt;'Tabelas auxiliares'!$B$128,T244&lt;&gt;'Tabelas auxiliares'!$B$129),"FOLHA DE PESSOAL",IF(Y244='Tabelas auxiliares'!$A$129,"CUSTEIO",IF(Y244='Tabelas auxiliares'!$A$128,"INVESTIMENTO","ERRO - VERIFICAR"))))</f>
        <v>INVESTIMENTO</v>
      </c>
      <c r="AA244" s="8">
        <v>12168.4</v>
      </c>
      <c r="AE244" s="8">
        <v>1407.78</v>
      </c>
    </row>
    <row r="245" spans="1:31" x14ac:dyDescent="0.25">
      <c r="A245" t="s">
        <v>587</v>
      </c>
      <c r="B245" s="31" t="s">
        <v>219</v>
      </c>
      <c r="C245" s="31" t="s">
        <v>584</v>
      </c>
      <c r="D245" t="s">
        <v>42</v>
      </c>
      <c r="E245" t="s">
        <v>100</v>
      </c>
      <c r="F245" s="15" t="str">
        <f>IFERROR(VLOOKUP(D245,'Tabelas auxiliares'!$A$3:$B$65,2,FALSE),"")</f>
        <v>CCNH - CENTRO DE CIÊNCIAS NATURAIS E HUMANAS</v>
      </c>
      <c r="G245" s="15" t="str">
        <f>IFERROR(VLOOKUP($B245,'Tabelas auxiliares'!$A$68:$C$105,2,FALSE),"")</f>
        <v>EQUIPAMENTOS LABORATÓRIOS</v>
      </c>
      <c r="H245" s="15" t="str">
        <f>IFERROR(VLOOKUP($B245,'Tabelas auxiliares'!$A$68:$C$105,3,FALSE),"")</f>
        <v>AQUISICAO POR IMPORTACAO / EQUIPAMENTOS NOVOS / MANUTENÇÃO DE EQUIPAMENTOS LABORATORIAIS</v>
      </c>
      <c r="I245" t="s">
        <v>2782</v>
      </c>
      <c r="J245" t="s">
        <v>2783</v>
      </c>
      <c r="K245" t="s">
        <v>2784</v>
      </c>
      <c r="L245" t="s">
        <v>2785</v>
      </c>
      <c r="M245" t="s">
        <v>2786</v>
      </c>
      <c r="N245" t="s">
        <v>672</v>
      </c>
      <c r="O245" t="s">
        <v>657</v>
      </c>
      <c r="P245" t="s">
        <v>673</v>
      </c>
      <c r="Q245" t="s">
        <v>597</v>
      </c>
      <c r="R245" t="s">
        <v>593</v>
      </c>
      <c r="S245" t="s">
        <v>598</v>
      </c>
      <c r="T245" t="s">
        <v>145</v>
      </c>
      <c r="U245" t="s">
        <v>674</v>
      </c>
      <c r="V245" t="s">
        <v>858</v>
      </c>
      <c r="W245" t="s">
        <v>859</v>
      </c>
      <c r="X245" t="s">
        <v>3733</v>
      </c>
      <c r="Y245" s="15" t="str">
        <f t="shared" si="3"/>
        <v>4</v>
      </c>
      <c r="Z245" s="15" t="str">
        <f>IF(T245="","",IF(AND(T245&lt;&gt;'Tabelas auxiliares'!$B$128,T245&lt;&gt;'Tabelas auxiliares'!$B$129),"FOLHA DE PESSOAL",IF(Y245='Tabelas auxiliares'!$A$129,"CUSTEIO",IF(Y245='Tabelas auxiliares'!$A$128,"INVESTIMENTO","ERRO - VERIFICAR"))))</f>
        <v>INVESTIMENTO</v>
      </c>
      <c r="AA245" s="8">
        <v>2995.48</v>
      </c>
      <c r="AD245" s="8">
        <v>2995.48</v>
      </c>
    </row>
    <row r="246" spans="1:31" x14ac:dyDescent="0.25">
      <c r="A246" t="s">
        <v>587</v>
      </c>
      <c r="B246" s="31" t="s">
        <v>219</v>
      </c>
      <c r="C246" s="31" t="s">
        <v>584</v>
      </c>
      <c r="D246" t="s">
        <v>42</v>
      </c>
      <c r="E246" t="s">
        <v>100</v>
      </c>
      <c r="F246" s="15" t="str">
        <f>IFERROR(VLOOKUP(D246,'Tabelas auxiliares'!$A$3:$B$65,2,FALSE),"")</f>
        <v>CCNH - CENTRO DE CIÊNCIAS NATURAIS E HUMANAS</v>
      </c>
      <c r="G246" s="15" t="str">
        <f>IFERROR(VLOOKUP($B246,'Tabelas auxiliares'!$A$68:$C$105,2,FALSE),"")</f>
        <v>EQUIPAMENTOS LABORATÓRIOS</v>
      </c>
      <c r="H246" s="15" t="str">
        <f>IFERROR(VLOOKUP($B246,'Tabelas auxiliares'!$A$68:$C$105,3,FALSE),"")</f>
        <v>AQUISICAO POR IMPORTACAO / EQUIPAMENTOS NOVOS / MANUTENÇÃO DE EQUIPAMENTOS LABORATORIAIS</v>
      </c>
      <c r="I246" t="s">
        <v>2782</v>
      </c>
      <c r="J246" t="s">
        <v>2783</v>
      </c>
      <c r="K246" t="s">
        <v>2787</v>
      </c>
      <c r="L246" t="s">
        <v>2788</v>
      </c>
      <c r="M246" t="s">
        <v>2789</v>
      </c>
      <c r="N246" t="s">
        <v>672</v>
      </c>
      <c r="O246" t="s">
        <v>657</v>
      </c>
      <c r="P246" t="s">
        <v>673</v>
      </c>
      <c r="Q246" t="s">
        <v>597</v>
      </c>
      <c r="R246" t="s">
        <v>593</v>
      </c>
      <c r="S246" t="s">
        <v>598</v>
      </c>
      <c r="T246" t="s">
        <v>145</v>
      </c>
      <c r="U246" t="s">
        <v>674</v>
      </c>
      <c r="V246" t="s">
        <v>2790</v>
      </c>
      <c r="W246" t="s">
        <v>2791</v>
      </c>
      <c r="X246" t="s">
        <v>3734</v>
      </c>
      <c r="Y246" s="15" t="str">
        <f t="shared" si="3"/>
        <v>4</v>
      </c>
      <c r="Z246" s="15" t="str">
        <f>IF(T246="","",IF(AND(T246&lt;&gt;'Tabelas auxiliares'!$B$128,T246&lt;&gt;'Tabelas auxiliares'!$B$129),"FOLHA DE PESSOAL",IF(Y246='Tabelas auxiliares'!$A$129,"CUSTEIO",IF(Y246='Tabelas auxiliares'!$A$128,"INVESTIMENTO","ERRO - VERIFICAR"))))</f>
        <v>INVESTIMENTO</v>
      </c>
      <c r="AA246" s="8">
        <v>1664.9</v>
      </c>
      <c r="AC246" s="8">
        <v>1664.9</v>
      </c>
    </row>
    <row r="247" spans="1:31" x14ac:dyDescent="0.25">
      <c r="A247" t="s">
        <v>587</v>
      </c>
      <c r="B247" s="31" t="s">
        <v>219</v>
      </c>
      <c r="C247" s="31" t="s">
        <v>586</v>
      </c>
      <c r="D247" t="s">
        <v>8</v>
      </c>
      <c r="E247" t="s">
        <v>100</v>
      </c>
      <c r="F247" s="15" t="str">
        <f>IFERROR(VLOOKUP(D247,'Tabelas auxiliares'!$A$3:$B$65,2,FALSE),"")</f>
        <v>PROPES - PRÓ-REITORIA DE PESQUISA / CEM</v>
      </c>
      <c r="G247" s="15" t="str">
        <f>IFERROR(VLOOKUP($B247,'Tabelas auxiliares'!$A$68:$C$105,2,FALSE),"")</f>
        <v>EQUIPAMENTOS LABORATÓRIOS</v>
      </c>
      <c r="H247" s="15" t="str">
        <f>IFERROR(VLOOKUP($B247,'Tabelas auxiliares'!$A$68:$C$105,3,FALSE),"")</f>
        <v>AQUISICAO POR IMPORTACAO / EQUIPAMENTOS NOVOS / MANUTENÇÃO DE EQUIPAMENTOS LABORATORIAIS</v>
      </c>
      <c r="I247" t="s">
        <v>2792</v>
      </c>
      <c r="J247" t="s">
        <v>2793</v>
      </c>
      <c r="K247" t="s">
        <v>2794</v>
      </c>
      <c r="L247" t="s">
        <v>2795</v>
      </c>
      <c r="M247" t="s">
        <v>865</v>
      </c>
      <c r="N247" t="s">
        <v>656</v>
      </c>
      <c r="O247" t="s">
        <v>657</v>
      </c>
      <c r="P247" t="s">
        <v>658</v>
      </c>
      <c r="Q247" t="s">
        <v>597</v>
      </c>
      <c r="R247" t="s">
        <v>593</v>
      </c>
      <c r="S247" t="s">
        <v>857</v>
      </c>
      <c r="T247" t="s">
        <v>145</v>
      </c>
      <c r="U247" t="s">
        <v>659</v>
      </c>
      <c r="V247" t="s">
        <v>858</v>
      </c>
      <c r="W247" t="s">
        <v>859</v>
      </c>
      <c r="X247" t="s">
        <v>3735</v>
      </c>
      <c r="Y247" s="15" t="str">
        <f t="shared" si="3"/>
        <v>4</v>
      </c>
      <c r="Z247" s="15" t="str">
        <f>IF(T247="","",IF(AND(T247&lt;&gt;'Tabelas auxiliares'!$B$128,T247&lt;&gt;'Tabelas auxiliares'!$B$129),"FOLHA DE PESSOAL",IF(Y247='Tabelas auxiliares'!$A$129,"CUSTEIO",IF(Y247='Tabelas auxiliares'!$A$128,"INVESTIMENTO","ERRO - VERIFICAR"))))</f>
        <v>INVESTIMENTO</v>
      </c>
      <c r="AA247" s="8">
        <v>34924.92</v>
      </c>
      <c r="AC247" s="8">
        <v>7396.93</v>
      </c>
      <c r="AD247" s="8">
        <v>192.63</v>
      </c>
      <c r="AE247" s="8">
        <v>27335.360000000001</v>
      </c>
    </row>
    <row r="248" spans="1:31" x14ac:dyDescent="0.25">
      <c r="A248" t="s">
        <v>587</v>
      </c>
      <c r="B248" s="31" t="s">
        <v>221</v>
      </c>
      <c r="C248" s="31" t="s">
        <v>584</v>
      </c>
      <c r="D248" t="s">
        <v>26</v>
      </c>
      <c r="E248" t="s">
        <v>100</v>
      </c>
      <c r="F248" s="15" t="str">
        <f>IFERROR(VLOOKUP(D248,'Tabelas auxiliares'!$A$3:$B$65,2,FALSE),"")</f>
        <v>ACI - SERVIÇOS DE TRADUÇÃO * D.U.C</v>
      </c>
      <c r="G248" s="15" t="str">
        <f>IFERROR(VLOOKUP($B248,'Tabelas auxiliares'!$A$68:$C$105,2,FALSE),"")</f>
        <v>EVENTOS INSTITUCIONAIS</v>
      </c>
      <c r="H248" s="15" t="str">
        <f>IFERROR(VLOOKUP($B248,'Tabelas auxiliares'!$A$68:$C$105,3,FALSE),"")</f>
        <v>BUFFET / ESTANDES / AQUISICAO DE PLACAS COMEMORATIVAS E AFINS / SERVIÇOS DE SOM, IMAGEM E PALCO / SERVIÇOS DE LAVANDERIA EVENTOS / SERVIÇOS DE TRADUÇÃO</v>
      </c>
      <c r="I248" t="s">
        <v>2004</v>
      </c>
      <c r="J248" t="s">
        <v>2796</v>
      </c>
      <c r="K248" t="s">
        <v>2797</v>
      </c>
      <c r="L248" t="s">
        <v>2798</v>
      </c>
      <c r="M248" t="s">
        <v>2799</v>
      </c>
      <c r="N248" t="s">
        <v>656</v>
      </c>
      <c r="O248" t="s">
        <v>657</v>
      </c>
      <c r="P248" t="s">
        <v>658</v>
      </c>
      <c r="Q248" t="s">
        <v>597</v>
      </c>
      <c r="R248" t="s">
        <v>593</v>
      </c>
      <c r="S248" t="s">
        <v>598</v>
      </c>
      <c r="T248" t="s">
        <v>145</v>
      </c>
      <c r="U248" t="s">
        <v>659</v>
      </c>
      <c r="V248" t="s">
        <v>2800</v>
      </c>
      <c r="W248" t="s">
        <v>2801</v>
      </c>
      <c r="X248" t="s">
        <v>3736</v>
      </c>
      <c r="Y248" s="15" t="str">
        <f t="shared" si="3"/>
        <v>3</v>
      </c>
      <c r="Z248" s="15" t="str">
        <f>IF(T248="","",IF(AND(T248&lt;&gt;'Tabelas auxiliares'!$B$128,T248&lt;&gt;'Tabelas auxiliares'!$B$129),"FOLHA DE PESSOAL",IF(Y248='Tabelas auxiliares'!$A$129,"CUSTEIO",IF(Y248='Tabelas auxiliares'!$A$128,"INVESTIMENTO","ERRO - VERIFICAR"))))</f>
        <v>CUSTEIO</v>
      </c>
      <c r="AA248" s="8">
        <v>1596.87</v>
      </c>
      <c r="AC248" s="8">
        <v>1596.87</v>
      </c>
    </row>
    <row r="249" spans="1:31" x14ac:dyDescent="0.25">
      <c r="A249" t="s">
        <v>587</v>
      </c>
      <c r="B249" s="31" t="s">
        <v>221</v>
      </c>
      <c r="C249" s="31" t="s">
        <v>584</v>
      </c>
      <c r="D249" t="s">
        <v>28</v>
      </c>
      <c r="E249" t="s">
        <v>100</v>
      </c>
      <c r="F249" s="15" t="str">
        <f>IFERROR(VLOOKUP(D249,'Tabelas auxiliares'!$A$3:$B$65,2,FALSE),"")</f>
        <v>PU - PREFEITURA UNIVERSITÁRIA</v>
      </c>
      <c r="G249" s="15" t="str">
        <f>IFERROR(VLOOKUP($B249,'Tabelas auxiliares'!$A$68:$C$105,2,FALSE),"")</f>
        <v>EVENTOS INSTITUCIONAIS</v>
      </c>
      <c r="H249" s="15" t="str">
        <f>IFERROR(VLOOKUP($B249,'Tabelas auxiliares'!$A$68:$C$105,3,FALSE),"")</f>
        <v>BUFFET / ESTANDES / AQUISICAO DE PLACAS COMEMORATIVAS E AFINS / SERVIÇOS DE SOM, IMAGEM E PALCO / SERVIÇOS DE LAVANDERIA EVENTOS / SERVIÇOS DE TRADUÇÃO</v>
      </c>
      <c r="I249" t="s">
        <v>2802</v>
      </c>
      <c r="J249" t="s">
        <v>2803</v>
      </c>
      <c r="K249" t="s">
        <v>2804</v>
      </c>
      <c r="L249" t="s">
        <v>2805</v>
      </c>
      <c r="M249" t="s">
        <v>2806</v>
      </c>
      <c r="N249" t="s">
        <v>656</v>
      </c>
      <c r="O249" t="s">
        <v>657</v>
      </c>
      <c r="P249" t="s">
        <v>658</v>
      </c>
      <c r="Q249" t="s">
        <v>597</v>
      </c>
      <c r="R249" t="s">
        <v>593</v>
      </c>
      <c r="S249" t="s">
        <v>598</v>
      </c>
      <c r="T249" t="s">
        <v>145</v>
      </c>
      <c r="U249" t="s">
        <v>659</v>
      </c>
      <c r="V249" t="s">
        <v>2807</v>
      </c>
      <c r="W249" t="s">
        <v>2808</v>
      </c>
      <c r="X249" t="s">
        <v>3737</v>
      </c>
      <c r="Y249" s="15" t="str">
        <f t="shared" si="3"/>
        <v>3</v>
      </c>
      <c r="Z249" s="15" t="str">
        <f>IF(T249="","",IF(AND(T249&lt;&gt;'Tabelas auxiliares'!$B$128,T249&lt;&gt;'Tabelas auxiliares'!$B$129),"FOLHA DE PESSOAL",IF(Y249='Tabelas auxiliares'!$A$129,"CUSTEIO",IF(Y249='Tabelas auxiliares'!$A$128,"INVESTIMENTO","ERRO - VERIFICAR"))))</f>
        <v>CUSTEIO</v>
      </c>
      <c r="AA249" s="8">
        <v>251.16</v>
      </c>
      <c r="AC249" s="8">
        <v>251.16</v>
      </c>
    </row>
    <row r="250" spans="1:31" x14ac:dyDescent="0.25">
      <c r="A250" t="s">
        <v>587</v>
      </c>
      <c r="B250" s="31" t="s">
        <v>221</v>
      </c>
      <c r="C250" s="31" t="s">
        <v>584</v>
      </c>
      <c r="D250" t="s">
        <v>28</v>
      </c>
      <c r="E250" t="s">
        <v>100</v>
      </c>
      <c r="F250" s="15" t="str">
        <f>IFERROR(VLOOKUP(D250,'Tabelas auxiliares'!$A$3:$B$65,2,FALSE),"")</f>
        <v>PU - PREFEITURA UNIVERSITÁRIA</v>
      </c>
      <c r="G250" s="15" t="str">
        <f>IFERROR(VLOOKUP($B250,'Tabelas auxiliares'!$A$68:$C$105,2,FALSE),"")</f>
        <v>EVENTOS INSTITUCIONAIS</v>
      </c>
      <c r="H250" s="15" t="str">
        <f>IFERROR(VLOOKUP($B250,'Tabelas auxiliares'!$A$68:$C$105,3,FALSE),"")</f>
        <v>BUFFET / ESTANDES / AQUISICAO DE PLACAS COMEMORATIVAS E AFINS / SERVIÇOS DE SOM, IMAGEM E PALCO / SERVIÇOS DE LAVANDERIA EVENTOS / SERVIÇOS DE TRADUÇÃO</v>
      </c>
      <c r="I250" t="s">
        <v>2809</v>
      </c>
      <c r="J250" t="s">
        <v>2803</v>
      </c>
      <c r="K250" t="s">
        <v>2810</v>
      </c>
      <c r="L250" t="s">
        <v>2805</v>
      </c>
      <c r="M250" t="s">
        <v>2806</v>
      </c>
      <c r="N250" t="s">
        <v>656</v>
      </c>
      <c r="O250" t="s">
        <v>657</v>
      </c>
      <c r="P250" t="s">
        <v>658</v>
      </c>
      <c r="Q250" t="s">
        <v>597</v>
      </c>
      <c r="R250" t="s">
        <v>593</v>
      </c>
      <c r="S250" t="s">
        <v>598</v>
      </c>
      <c r="T250" t="s">
        <v>145</v>
      </c>
      <c r="U250" t="s">
        <v>659</v>
      </c>
      <c r="V250" t="s">
        <v>2807</v>
      </c>
      <c r="W250" t="s">
        <v>2808</v>
      </c>
      <c r="X250" t="s">
        <v>3738</v>
      </c>
      <c r="Y250" s="15" t="str">
        <f t="shared" si="3"/>
        <v>3</v>
      </c>
      <c r="Z250" s="15" t="str">
        <f>IF(T250="","",IF(AND(T250&lt;&gt;'Tabelas auxiliares'!$B$128,T250&lt;&gt;'Tabelas auxiliares'!$B$129),"FOLHA DE PESSOAL",IF(Y250='Tabelas auxiliares'!$A$129,"CUSTEIO",IF(Y250='Tabelas auxiliares'!$A$128,"INVESTIMENTO","ERRO - VERIFICAR"))))</f>
        <v>CUSTEIO</v>
      </c>
      <c r="AA250" s="8">
        <v>353.64</v>
      </c>
      <c r="AC250" s="8">
        <v>353.64</v>
      </c>
    </row>
    <row r="251" spans="1:31" x14ac:dyDescent="0.25">
      <c r="A251" t="s">
        <v>587</v>
      </c>
      <c r="B251" s="31" t="s">
        <v>221</v>
      </c>
      <c r="C251" s="31" t="s">
        <v>584</v>
      </c>
      <c r="D251" t="s">
        <v>52</v>
      </c>
      <c r="E251" t="s">
        <v>100</v>
      </c>
      <c r="F251" s="15" t="str">
        <f>IFERROR(VLOOKUP(D251,'Tabelas auxiliares'!$A$3:$B$65,2,FALSE),"")</f>
        <v>PROEC - REALIZAÇÃO DE EVENTOS * D.U.C</v>
      </c>
      <c r="G251" s="15" t="str">
        <f>IFERROR(VLOOKUP($B251,'Tabelas auxiliares'!$A$68:$C$105,2,FALSE),"")</f>
        <v>EVENTOS INSTITUCIONAIS</v>
      </c>
      <c r="H251" s="15" t="str">
        <f>IFERROR(VLOOKUP($B251,'Tabelas auxiliares'!$A$68:$C$105,3,FALSE),"")</f>
        <v>BUFFET / ESTANDES / AQUISICAO DE PLACAS COMEMORATIVAS E AFINS / SERVIÇOS DE SOM, IMAGEM E PALCO / SERVIÇOS DE LAVANDERIA EVENTOS / SERVIÇOS DE TRADUÇÃO</v>
      </c>
      <c r="I251" t="s">
        <v>2811</v>
      </c>
      <c r="J251" t="s">
        <v>1099</v>
      </c>
      <c r="K251" t="s">
        <v>2812</v>
      </c>
      <c r="L251" t="s">
        <v>2813</v>
      </c>
      <c r="M251" t="s">
        <v>2814</v>
      </c>
      <c r="N251" t="s">
        <v>656</v>
      </c>
      <c r="O251" t="s">
        <v>657</v>
      </c>
      <c r="P251" t="s">
        <v>658</v>
      </c>
      <c r="Q251" t="s">
        <v>597</v>
      </c>
      <c r="R251" t="s">
        <v>593</v>
      </c>
      <c r="S251" t="s">
        <v>598</v>
      </c>
      <c r="T251" t="s">
        <v>145</v>
      </c>
      <c r="U251" t="s">
        <v>659</v>
      </c>
      <c r="V251" t="s">
        <v>1103</v>
      </c>
      <c r="W251" t="s">
        <v>1104</v>
      </c>
      <c r="X251" t="s">
        <v>3739</v>
      </c>
      <c r="Y251" s="15" t="str">
        <f t="shared" si="3"/>
        <v>3</v>
      </c>
      <c r="Z251" s="15" t="str">
        <f>IF(T251="","",IF(AND(T251&lt;&gt;'Tabelas auxiliares'!$B$128,T251&lt;&gt;'Tabelas auxiliares'!$B$129),"FOLHA DE PESSOAL",IF(Y251='Tabelas auxiliares'!$A$129,"CUSTEIO",IF(Y251='Tabelas auxiliares'!$A$128,"INVESTIMENTO","ERRO - VERIFICAR"))))</f>
        <v>CUSTEIO</v>
      </c>
      <c r="AA251" s="8">
        <v>1140.0899999999999</v>
      </c>
      <c r="AC251" s="8">
        <v>1140.0899999999999</v>
      </c>
    </row>
    <row r="252" spans="1:31" x14ac:dyDescent="0.25">
      <c r="A252" t="s">
        <v>587</v>
      </c>
      <c r="B252" s="31" t="s">
        <v>223</v>
      </c>
      <c r="C252" s="31" t="s">
        <v>584</v>
      </c>
      <c r="D252" t="s">
        <v>83</v>
      </c>
      <c r="E252" t="s">
        <v>100</v>
      </c>
      <c r="F252" s="15" t="str">
        <f>IFERROR(VLOOKUP(D252,'Tabelas auxiliares'!$A$3:$B$65,2,FALSE),"")</f>
        <v>SUGEPE-FOLHA - PASEP + AUX. MORADIA</v>
      </c>
      <c r="G252" s="15" t="str">
        <f>IFERROR(VLOOKUP($B252,'Tabelas auxiliares'!$A$68:$C$105,2,FALSE),"")</f>
        <v>FOLHA DE PAGAMENTO - GERAL</v>
      </c>
      <c r="H252" s="15" t="str">
        <f>IFERROR(VLOOKUP($B252,'Tabelas auxiliares'!$A$68:$C$105,3,FALSE),"")</f>
        <v>FOLHA DE PAGAMENTO / CONTRIBUICAO PARA O PSS / SUBSTITUICOES / INSS PATRONAL / PASEP</v>
      </c>
      <c r="I252" t="s">
        <v>2815</v>
      </c>
      <c r="J252" t="s">
        <v>2816</v>
      </c>
      <c r="K252" t="s">
        <v>2817</v>
      </c>
      <c r="L252" t="s">
        <v>2818</v>
      </c>
      <c r="M252" t="s">
        <v>1132</v>
      </c>
      <c r="N252" t="s">
        <v>107</v>
      </c>
      <c r="O252" t="s">
        <v>657</v>
      </c>
      <c r="P252" t="s">
        <v>1133</v>
      </c>
      <c r="Q252" t="s">
        <v>597</v>
      </c>
      <c r="R252" t="s">
        <v>593</v>
      </c>
      <c r="S252" t="s">
        <v>598</v>
      </c>
      <c r="T252" t="s">
        <v>1134</v>
      </c>
      <c r="U252" t="s">
        <v>101</v>
      </c>
      <c r="V252" t="s">
        <v>1135</v>
      </c>
      <c r="W252" t="s">
        <v>1136</v>
      </c>
      <c r="X252" t="s">
        <v>3740</v>
      </c>
      <c r="Y252" s="15" t="str">
        <f t="shared" si="3"/>
        <v>3</v>
      </c>
      <c r="Z252" s="15" t="str">
        <f>IF(T252="","",IF(AND(T252&lt;&gt;'Tabelas auxiliares'!$B$128,T252&lt;&gt;'Tabelas auxiliares'!$B$129),"FOLHA DE PESSOAL",IF(Y252='Tabelas auxiliares'!$A$129,"CUSTEIO",IF(Y252='Tabelas auxiliares'!$A$128,"INVESTIMENTO","ERRO - VERIFICAR"))))</f>
        <v>FOLHA DE PESSOAL</v>
      </c>
      <c r="AA252" s="8">
        <v>230.88</v>
      </c>
      <c r="AC252" s="8">
        <v>230.88</v>
      </c>
    </row>
    <row r="253" spans="1:31" x14ac:dyDescent="0.25">
      <c r="A253" t="s">
        <v>587</v>
      </c>
      <c r="B253" s="31" t="s">
        <v>223</v>
      </c>
      <c r="C253" s="31" t="s">
        <v>584</v>
      </c>
      <c r="D253" t="s">
        <v>83</v>
      </c>
      <c r="E253" t="s">
        <v>100</v>
      </c>
      <c r="F253" s="15" t="str">
        <f>IFERROR(VLOOKUP(D253,'Tabelas auxiliares'!$A$3:$B$65,2,FALSE),"")</f>
        <v>SUGEPE-FOLHA - PASEP + AUX. MORADIA</v>
      </c>
      <c r="G253" s="15" t="str">
        <f>IFERROR(VLOOKUP($B253,'Tabelas auxiliares'!$A$68:$C$105,2,FALSE),"")</f>
        <v>FOLHA DE PAGAMENTO - GERAL</v>
      </c>
      <c r="H253" s="15" t="str">
        <f>IFERROR(VLOOKUP($B253,'Tabelas auxiliares'!$A$68:$C$105,3,FALSE),"")</f>
        <v>FOLHA DE PAGAMENTO / CONTRIBUICAO PARA O PSS / SUBSTITUICOES / INSS PATRONAL / PASEP</v>
      </c>
      <c r="I253" t="s">
        <v>2819</v>
      </c>
      <c r="J253" t="s">
        <v>2820</v>
      </c>
      <c r="K253" t="s">
        <v>2821</v>
      </c>
      <c r="L253" t="s">
        <v>2822</v>
      </c>
      <c r="M253" t="s">
        <v>593</v>
      </c>
      <c r="N253" t="s">
        <v>106</v>
      </c>
      <c r="O253" t="s">
        <v>657</v>
      </c>
      <c r="P253" t="s">
        <v>1146</v>
      </c>
      <c r="Q253" t="s">
        <v>597</v>
      </c>
      <c r="R253" t="s">
        <v>593</v>
      </c>
      <c r="S253" t="s">
        <v>1147</v>
      </c>
      <c r="T253" t="s">
        <v>1111</v>
      </c>
      <c r="U253" t="s">
        <v>116</v>
      </c>
      <c r="V253" t="s">
        <v>2823</v>
      </c>
      <c r="W253" t="s">
        <v>2824</v>
      </c>
      <c r="X253" t="s">
        <v>3741</v>
      </c>
      <c r="Y253" s="15" t="str">
        <f t="shared" si="3"/>
        <v>3</v>
      </c>
      <c r="Z253" s="15" t="str">
        <f>IF(T253="","",IF(AND(T253&lt;&gt;'Tabelas auxiliares'!$B$128,T253&lt;&gt;'Tabelas auxiliares'!$B$129),"FOLHA DE PESSOAL",IF(Y253='Tabelas auxiliares'!$A$129,"CUSTEIO",IF(Y253='Tabelas auxiliares'!$A$128,"INVESTIMENTO","ERRO - VERIFICAR"))))</f>
        <v>FOLHA DE PESSOAL</v>
      </c>
      <c r="AA253" s="8">
        <v>9042.59</v>
      </c>
    </row>
    <row r="254" spans="1:31" x14ac:dyDescent="0.25">
      <c r="A254" t="s">
        <v>587</v>
      </c>
      <c r="B254" s="31" t="s">
        <v>223</v>
      </c>
      <c r="C254" s="31" t="s">
        <v>584</v>
      </c>
      <c r="D254" t="s">
        <v>83</v>
      </c>
      <c r="E254" t="s">
        <v>100</v>
      </c>
      <c r="F254" s="15" t="str">
        <f>IFERROR(VLOOKUP(D254,'Tabelas auxiliares'!$A$3:$B$65,2,FALSE),"")</f>
        <v>SUGEPE-FOLHA - PASEP + AUX. MORADIA</v>
      </c>
      <c r="G254" s="15" t="str">
        <f>IFERROR(VLOOKUP($B254,'Tabelas auxiliares'!$A$68:$C$105,2,FALSE),"")</f>
        <v>FOLHA DE PAGAMENTO - GERAL</v>
      </c>
      <c r="H254" s="15" t="str">
        <f>IFERROR(VLOOKUP($B254,'Tabelas auxiliares'!$A$68:$C$105,3,FALSE),"")</f>
        <v>FOLHA DE PAGAMENTO / CONTRIBUICAO PARA O PSS / SUBSTITUICOES / INSS PATRONAL / PASEP</v>
      </c>
      <c r="I254" t="s">
        <v>2819</v>
      </c>
      <c r="J254" t="s">
        <v>2820</v>
      </c>
      <c r="K254" t="s">
        <v>2825</v>
      </c>
      <c r="L254" t="s">
        <v>2822</v>
      </c>
      <c r="M254" t="s">
        <v>593</v>
      </c>
      <c r="N254" t="s">
        <v>106</v>
      </c>
      <c r="O254" t="s">
        <v>657</v>
      </c>
      <c r="P254" t="s">
        <v>1146</v>
      </c>
      <c r="Q254" t="s">
        <v>597</v>
      </c>
      <c r="R254" t="s">
        <v>593</v>
      </c>
      <c r="S254" t="s">
        <v>598</v>
      </c>
      <c r="T254" t="s">
        <v>1111</v>
      </c>
      <c r="U254" t="s">
        <v>116</v>
      </c>
      <c r="V254" t="s">
        <v>1161</v>
      </c>
      <c r="W254" t="s">
        <v>1162</v>
      </c>
      <c r="X254" t="s">
        <v>3742</v>
      </c>
      <c r="Y254" s="15" t="str">
        <f t="shared" si="3"/>
        <v>3</v>
      </c>
      <c r="Z254" s="15" t="str">
        <f>IF(T254="","",IF(AND(T254&lt;&gt;'Tabelas auxiliares'!$B$128,T254&lt;&gt;'Tabelas auxiliares'!$B$129),"FOLHA DE PESSOAL",IF(Y254='Tabelas auxiliares'!$A$129,"CUSTEIO",IF(Y254='Tabelas auxiliares'!$A$128,"INVESTIMENTO","ERRO - VERIFICAR"))))</f>
        <v>FOLHA DE PESSOAL</v>
      </c>
      <c r="AA254" s="8">
        <v>720.08</v>
      </c>
    </row>
    <row r="255" spans="1:31" x14ac:dyDescent="0.25">
      <c r="A255" t="s">
        <v>587</v>
      </c>
      <c r="B255" s="31" t="s">
        <v>223</v>
      </c>
      <c r="C255" s="31" t="s">
        <v>584</v>
      </c>
      <c r="D255" t="s">
        <v>83</v>
      </c>
      <c r="E255" t="s">
        <v>100</v>
      </c>
      <c r="F255" s="15" t="str">
        <f>IFERROR(VLOOKUP(D255,'Tabelas auxiliares'!$A$3:$B$65,2,FALSE),"")</f>
        <v>SUGEPE-FOLHA - PASEP + AUX. MORADIA</v>
      </c>
      <c r="G255" s="15" t="str">
        <f>IFERROR(VLOOKUP($B255,'Tabelas auxiliares'!$A$68:$C$105,2,FALSE),"")</f>
        <v>FOLHA DE PAGAMENTO - GERAL</v>
      </c>
      <c r="H255" s="15" t="str">
        <f>IFERROR(VLOOKUP($B255,'Tabelas auxiliares'!$A$68:$C$105,3,FALSE),"")</f>
        <v>FOLHA DE PAGAMENTO / CONTRIBUICAO PARA O PSS / SUBSTITUICOES / INSS PATRONAL / PASEP</v>
      </c>
      <c r="I255" t="s">
        <v>2819</v>
      </c>
      <c r="J255" t="s">
        <v>2820</v>
      </c>
      <c r="K255" t="s">
        <v>2825</v>
      </c>
      <c r="L255" t="s">
        <v>2822</v>
      </c>
      <c r="M255" t="s">
        <v>593</v>
      </c>
      <c r="N255" t="s">
        <v>106</v>
      </c>
      <c r="O255" t="s">
        <v>657</v>
      </c>
      <c r="P255" t="s">
        <v>1146</v>
      </c>
      <c r="Q255" t="s">
        <v>597</v>
      </c>
      <c r="R255" t="s">
        <v>593</v>
      </c>
      <c r="S255" t="s">
        <v>598</v>
      </c>
      <c r="T255" t="s">
        <v>1111</v>
      </c>
      <c r="U255" t="s">
        <v>116</v>
      </c>
      <c r="V255" t="s">
        <v>1164</v>
      </c>
      <c r="W255" t="s">
        <v>1165</v>
      </c>
      <c r="X255" t="s">
        <v>3743</v>
      </c>
      <c r="Y255" s="15" t="str">
        <f t="shared" si="3"/>
        <v>3</v>
      </c>
      <c r="Z255" s="15" t="str">
        <f>IF(T255="","",IF(AND(T255&lt;&gt;'Tabelas auxiliares'!$B$128,T255&lt;&gt;'Tabelas auxiliares'!$B$129),"FOLHA DE PESSOAL",IF(Y255='Tabelas auxiliares'!$A$129,"CUSTEIO",IF(Y255='Tabelas auxiliares'!$A$128,"INVESTIMENTO","ERRO - VERIFICAR"))))</f>
        <v>FOLHA DE PESSOAL</v>
      </c>
      <c r="AA255" s="8">
        <v>2021.08</v>
      </c>
    </row>
    <row r="256" spans="1:31" x14ac:dyDescent="0.25">
      <c r="A256" t="s">
        <v>587</v>
      </c>
      <c r="B256" s="31" t="s">
        <v>223</v>
      </c>
      <c r="C256" s="31" t="s">
        <v>584</v>
      </c>
      <c r="D256" t="s">
        <v>83</v>
      </c>
      <c r="E256" t="s">
        <v>100</v>
      </c>
      <c r="F256" s="15" t="str">
        <f>IFERROR(VLOOKUP(D256,'Tabelas auxiliares'!$A$3:$B$65,2,FALSE),"")</f>
        <v>SUGEPE-FOLHA - PASEP + AUX. MORADIA</v>
      </c>
      <c r="G256" s="15" t="str">
        <f>IFERROR(VLOOKUP($B256,'Tabelas auxiliares'!$A$68:$C$105,2,FALSE),"")</f>
        <v>FOLHA DE PAGAMENTO - GERAL</v>
      </c>
      <c r="H256" s="15" t="str">
        <f>IFERROR(VLOOKUP($B256,'Tabelas auxiliares'!$A$68:$C$105,3,FALSE),"")</f>
        <v>FOLHA DE PAGAMENTO / CONTRIBUICAO PARA O PSS / SUBSTITUICOES / INSS PATRONAL / PASEP</v>
      </c>
      <c r="I256" t="s">
        <v>2819</v>
      </c>
      <c r="J256" t="s">
        <v>2820</v>
      </c>
      <c r="K256" t="s">
        <v>2826</v>
      </c>
      <c r="L256" t="s">
        <v>2822</v>
      </c>
      <c r="M256" t="s">
        <v>593</v>
      </c>
      <c r="N256" t="s">
        <v>108</v>
      </c>
      <c r="O256" t="s">
        <v>657</v>
      </c>
      <c r="P256" t="s">
        <v>1110</v>
      </c>
      <c r="Q256" t="s">
        <v>597</v>
      </c>
      <c r="R256" t="s">
        <v>593</v>
      </c>
      <c r="S256" t="s">
        <v>598</v>
      </c>
      <c r="T256" t="s">
        <v>1111</v>
      </c>
      <c r="U256" t="s">
        <v>117</v>
      </c>
      <c r="V256" t="s">
        <v>1168</v>
      </c>
      <c r="W256" t="s">
        <v>1169</v>
      </c>
      <c r="X256" t="s">
        <v>3744</v>
      </c>
      <c r="Y256" s="15" t="str">
        <f t="shared" si="3"/>
        <v>3</v>
      </c>
      <c r="Z256" s="15" t="str">
        <f>IF(T256="","",IF(AND(T256&lt;&gt;'Tabelas auxiliares'!$B$128,T256&lt;&gt;'Tabelas auxiliares'!$B$129),"FOLHA DE PESSOAL",IF(Y256='Tabelas auxiliares'!$A$129,"CUSTEIO",IF(Y256='Tabelas auxiliares'!$A$128,"INVESTIMENTO","ERRO - VERIFICAR"))))</f>
        <v>FOLHA DE PESSOAL</v>
      </c>
      <c r="AA256" s="8">
        <v>1352.46</v>
      </c>
    </row>
    <row r="257" spans="1:33" x14ac:dyDescent="0.25">
      <c r="A257" t="s">
        <v>587</v>
      </c>
      <c r="B257" s="31" t="s">
        <v>223</v>
      </c>
      <c r="C257" s="31" t="s">
        <v>584</v>
      </c>
      <c r="D257" t="s">
        <v>83</v>
      </c>
      <c r="E257" t="s">
        <v>100</v>
      </c>
      <c r="F257" s="15" t="str">
        <f>IFERROR(VLOOKUP(D257,'Tabelas auxiliares'!$A$3:$B$65,2,FALSE),"")</f>
        <v>SUGEPE-FOLHA - PASEP + AUX. MORADIA</v>
      </c>
      <c r="G257" s="15" t="str">
        <f>IFERROR(VLOOKUP($B257,'Tabelas auxiliares'!$A$68:$C$105,2,FALSE),"")</f>
        <v>FOLHA DE PAGAMENTO - GERAL</v>
      </c>
      <c r="H257" s="15" t="str">
        <f>IFERROR(VLOOKUP($B257,'Tabelas auxiliares'!$A$68:$C$105,3,FALSE),"")</f>
        <v>FOLHA DE PAGAMENTO / CONTRIBUICAO PARA O PSS / SUBSTITUICOES / INSS PATRONAL / PASEP</v>
      </c>
      <c r="I257" t="s">
        <v>2819</v>
      </c>
      <c r="J257" t="s">
        <v>2820</v>
      </c>
      <c r="K257" t="s">
        <v>2826</v>
      </c>
      <c r="L257" t="s">
        <v>2822</v>
      </c>
      <c r="M257" t="s">
        <v>593</v>
      </c>
      <c r="N257" t="s">
        <v>108</v>
      </c>
      <c r="O257" t="s">
        <v>657</v>
      </c>
      <c r="P257" t="s">
        <v>1110</v>
      </c>
      <c r="Q257" t="s">
        <v>597</v>
      </c>
      <c r="R257" t="s">
        <v>593</v>
      </c>
      <c r="S257" t="s">
        <v>598</v>
      </c>
      <c r="T257" t="s">
        <v>1111</v>
      </c>
      <c r="U257" t="s">
        <v>117</v>
      </c>
      <c r="V257" t="s">
        <v>1174</v>
      </c>
      <c r="W257" t="s">
        <v>1175</v>
      </c>
      <c r="X257" t="s">
        <v>3745</v>
      </c>
      <c r="Y257" s="15" t="str">
        <f t="shared" si="3"/>
        <v>3</v>
      </c>
      <c r="Z257" s="15" t="str">
        <f>IF(T257="","",IF(AND(T257&lt;&gt;'Tabelas auxiliares'!$B$128,T257&lt;&gt;'Tabelas auxiliares'!$B$129),"FOLHA DE PESSOAL",IF(Y257='Tabelas auxiliares'!$A$129,"CUSTEIO",IF(Y257='Tabelas auxiliares'!$A$128,"INVESTIMENTO","ERRO - VERIFICAR"))))</f>
        <v>FOLHA DE PESSOAL</v>
      </c>
      <c r="AA257" s="8">
        <v>873.47</v>
      </c>
    </row>
    <row r="258" spans="1:33" x14ac:dyDescent="0.25">
      <c r="A258" t="s">
        <v>587</v>
      </c>
      <c r="B258" s="31" t="s">
        <v>223</v>
      </c>
      <c r="C258" s="31" t="s">
        <v>584</v>
      </c>
      <c r="D258" t="s">
        <v>83</v>
      </c>
      <c r="E258" t="s">
        <v>100</v>
      </c>
      <c r="F258" s="15" t="str">
        <f>IFERROR(VLOOKUP(D258,'Tabelas auxiliares'!$A$3:$B$65,2,FALSE),"")</f>
        <v>SUGEPE-FOLHA - PASEP + AUX. MORADIA</v>
      </c>
      <c r="G258" s="15" t="str">
        <f>IFERROR(VLOOKUP($B258,'Tabelas auxiliares'!$A$68:$C$105,2,FALSE),"")</f>
        <v>FOLHA DE PAGAMENTO - GERAL</v>
      </c>
      <c r="H258" s="15" t="str">
        <f>IFERROR(VLOOKUP($B258,'Tabelas auxiliares'!$A$68:$C$105,3,FALSE),"")</f>
        <v>FOLHA DE PAGAMENTO / CONTRIBUICAO PARA O PSS / SUBSTITUICOES / INSS PATRONAL / PASEP</v>
      </c>
      <c r="I258" t="s">
        <v>2819</v>
      </c>
      <c r="J258" t="s">
        <v>2820</v>
      </c>
      <c r="K258" t="s">
        <v>2827</v>
      </c>
      <c r="L258" t="s">
        <v>2822</v>
      </c>
      <c r="M258" t="s">
        <v>593</v>
      </c>
      <c r="N258" t="s">
        <v>108</v>
      </c>
      <c r="O258" t="s">
        <v>657</v>
      </c>
      <c r="P258" t="s">
        <v>1110</v>
      </c>
      <c r="Q258" t="s">
        <v>597</v>
      </c>
      <c r="R258" t="s">
        <v>593</v>
      </c>
      <c r="S258" t="s">
        <v>598</v>
      </c>
      <c r="T258" t="s">
        <v>1111</v>
      </c>
      <c r="U258" t="s">
        <v>117</v>
      </c>
      <c r="V258" t="s">
        <v>1112</v>
      </c>
      <c r="W258" t="s">
        <v>1113</v>
      </c>
      <c r="X258" t="s">
        <v>3746</v>
      </c>
      <c r="Y258" s="15" t="str">
        <f t="shared" si="3"/>
        <v>3</v>
      </c>
      <c r="Z258" s="15" t="str">
        <f>IF(T258="","",IF(AND(T258&lt;&gt;'Tabelas auxiliares'!$B$128,T258&lt;&gt;'Tabelas auxiliares'!$B$129),"FOLHA DE PESSOAL",IF(Y258='Tabelas auxiliares'!$A$129,"CUSTEIO",IF(Y258='Tabelas auxiliares'!$A$128,"INVESTIMENTO","ERRO - VERIFICAR"))))</f>
        <v>FOLHA DE PESSOAL</v>
      </c>
      <c r="AA258" s="8">
        <v>20128.05</v>
      </c>
    </row>
    <row r="259" spans="1:33" x14ac:dyDescent="0.25">
      <c r="A259" t="s">
        <v>587</v>
      </c>
      <c r="B259" s="31" t="s">
        <v>223</v>
      </c>
      <c r="C259" s="31" t="s">
        <v>584</v>
      </c>
      <c r="D259" t="s">
        <v>83</v>
      </c>
      <c r="E259" t="s">
        <v>100</v>
      </c>
      <c r="F259" s="15" t="str">
        <f>IFERROR(VLOOKUP(D259,'Tabelas auxiliares'!$A$3:$B$65,2,FALSE),"")</f>
        <v>SUGEPE-FOLHA - PASEP + AUX. MORADIA</v>
      </c>
      <c r="G259" s="15" t="str">
        <f>IFERROR(VLOOKUP($B259,'Tabelas auxiliares'!$A$68:$C$105,2,FALSE),"")</f>
        <v>FOLHA DE PAGAMENTO - GERAL</v>
      </c>
      <c r="H259" s="15" t="str">
        <f>IFERROR(VLOOKUP($B259,'Tabelas auxiliares'!$A$68:$C$105,3,FALSE),"")</f>
        <v>FOLHA DE PAGAMENTO / CONTRIBUICAO PARA O PSS / SUBSTITUICOES / INSS PATRONAL / PASEP</v>
      </c>
      <c r="I259" t="s">
        <v>2819</v>
      </c>
      <c r="J259" t="s">
        <v>2820</v>
      </c>
      <c r="K259" t="s">
        <v>2827</v>
      </c>
      <c r="L259" t="s">
        <v>2822</v>
      </c>
      <c r="M259" t="s">
        <v>593</v>
      </c>
      <c r="N259" t="s">
        <v>108</v>
      </c>
      <c r="O259" t="s">
        <v>657</v>
      </c>
      <c r="P259" t="s">
        <v>1110</v>
      </c>
      <c r="Q259" t="s">
        <v>597</v>
      </c>
      <c r="R259" t="s">
        <v>593</v>
      </c>
      <c r="S259" t="s">
        <v>598</v>
      </c>
      <c r="T259" t="s">
        <v>1111</v>
      </c>
      <c r="U259" t="s">
        <v>117</v>
      </c>
      <c r="V259" t="s">
        <v>1188</v>
      </c>
      <c r="W259" t="s">
        <v>1189</v>
      </c>
      <c r="X259" t="s">
        <v>3747</v>
      </c>
      <c r="Y259" s="15" t="str">
        <f t="shared" si="3"/>
        <v>3</v>
      </c>
      <c r="Z259" s="15" t="str">
        <f>IF(T259="","",IF(AND(T259&lt;&gt;'Tabelas auxiliares'!$B$128,T259&lt;&gt;'Tabelas auxiliares'!$B$129),"FOLHA DE PESSOAL",IF(Y259='Tabelas auxiliares'!$A$129,"CUSTEIO",IF(Y259='Tabelas auxiliares'!$A$128,"INVESTIMENTO","ERRO - VERIFICAR"))))</f>
        <v>FOLHA DE PESSOAL</v>
      </c>
      <c r="AA259" s="8">
        <v>1495</v>
      </c>
    </row>
    <row r="260" spans="1:33" x14ac:dyDescent="0.25">
      <c r="A260" t="s">
        <v>587</v>
      </c>
      <c r="B260" s="31" t="s">
        <v>223</v>
      </c>
      <c r="C260" s="31" t="s">
        <v>584</v>
      </c>
      <c r="D260" t="s">
        <v>83</v>
      </c>
      <c r="E260" t="s">
        <v>100</v>
      </c>
      <c r="F260" s="15" t="str">
        <f>IFERROR(VLOOKUP(D260,'Tabelas auxiliares'!$A$3:$B$65,2,FALSE),"")</f>
        <v>SUGEPE-FOLHA - PASEP + AUX. MORADIA</v>
      </c>
      <c r="G260" s="15" t="str">
        <f>IFERROR(VLOOKUP($B260,'Tabelas auxiliares'!$A$68:$C$105,2,FALSE),"")</f>
        <v>FOLHA DE PAGAMENTO - GERAL</v>
      </c>
      <c r="H260" s="15" t="str">
        <f>IFERROR(VLOOKUP($B260,'Tabelas auxiliares'!$A$68:$C$105,3,FALSE),"")</f>
        <v>FOLHA DE PAGAMENTO / CONTRIBUICAO PARA O PSS / SUBSTITUICOES / INSS PATRONAL / PASEP</v>
      </c>
      <c r="I260" t="s">
        <v>2819</v>
      </c>
      <c r="J260" t="s">
        <v>2820</v>
      </c>
      <c r="K260" t="s">
        <v>2827</v>
      </c>
      <c r="L260" t="s">
        <v>2822</v>
      </c>
      <c r="M260" t="s">
        <v>593</v>
      </c>
      <c r="N260" t="s">
        <v>108</v>
      </c>
      <c r="O260" t="s">
        <v>657</v>
      </c>
      <c r="P260" t="s">
        <v>1110</v>
      </c>
      <c r="Q260" t="s">
        <v>597</v>
      </c>
      <c r="R260" t="s">
        <v>593</v>
      </c>
      <c r="S260" t="s">
        <v>598</v>
      </c>
      <c r="T260" t="s">
        <v>1111</v>
      </c>
      <c r="U260" t="s">
        <v>117</v>
      </c>
      <c r="V260" t="s">
        <v>1191</v>
      </c>
      <c r="W260" t="s">
        <v>1192</v>
      </c>
      <c r="X260" t="s">
        <v>3748</v>
      </c>
      <c r="Y260" s="15" t="str">
        <f t="shared" ref="Y260:Y323" si="4">LEFT(V260,1)</f>
        <v>3</v>
      </c>
      <c r="Z260" s="15" t="str">
        <f>IF(T260="","",IF(AND(T260&lt;&gt;'Tabelas auxiliares'!$B$128,T260&lt;&gt;'Tabelas auxiliares'!$B$129),"FOLHA DE PESSOAL",IF(Y260='Tabelas auxiliares'!$A$129,"CUSTEIO",IF(Y260='Tabelas auxiliares'!$A$128,"INVESTIMENTO","ERRO - VERIFICAR"))))</f>
        <v>FOLHA DE PESSOAL</v>
      </c>
      <c r="AA260" s="8">
        <v>2497.2600000000002</v>
      </c>
    </row>
    <row r="261" spans="1:33" x14ac:dyDescent="0.25">
      <c r="A261" t="s">
        <v>587</v>
      </c>
      <c r="B261" s="31" t="s">
        <v>223</v>
      </c>
      <c r="C261" s="31" t="s">
        <v>584</v>
      </c>
      <c r="D261" t="s">
        <v>83</v>
      </c>
      <c r="E261" t="s">
        <v>100</v>
      </c>
      <c r="F261" s="15" t="str">
        <f>IFERROR(VLOOKUP(D261,'Tabelas auxiliares'!$A$3:$B$65,2,FALSE),"")</f>
        <v>SUGEPE-FOLHA - PASEP + AUX. MORADIA</v>
      </c>
      <c r="G261" s="15" t="str">
        <f>IFERROR(VLOOKUP($B261,'Tabelas auxiliares'!$A$68:$C$105,2,FALSE),"")</f>
        <v>FOLHA DE PAGAMENTO - GERAL</v>
      </c>
      <c r="H261" s="15" t="str">
        <f>IFERROR(VLOOKUP($B261,'Tabelas auxiliares'!$A$68:$C$105,3,FALSE),"")</f>
        <v>FOLHA DE PAGAMENTO / CONTRIBUICAO PARA O PSS / SUBSTITUICOES / INSS PATRONAL / PASEP</v>
      </c>
      <c r="I261" t="s">
        <v>2819</v>
      </c>
      <c r="J261" t="s">
        <v>2820</v>
      </c>
      <c r="K261" t="s">
        <v>2827</v>
      </c>
      <c r="L261" t="s">
        <v>2822</v>
      </c>
      <c r="M261" t="s">
        <v>593</v>
      </c>
      <c r="N261" t="s">
        <v>108</v>
      </c>
      <c r="O261" t="s">
        <v>657</v>
      </c>
      <c r="P261" t="s">
        <v>1110</v>
      </c>
      <c r="Q261" t="s">
        <v>597</v>
      </c>
      <c r="R261" t="s">
        <v>593</v>
      </c>
      <c r="S261" t="s">
        <v>598</v>
      </c>
      <c r="T261" t="s">
        <v>1111</v>
      </c>
      <c r="U261" t="s">
        <v>117</v>
      </c>
      <c r="V261" t="s">
        <v>1194</v>
      </c>
      <c r="W261" t="s">
        <v>1195</v>
      </c>
      <c r="X261" t="s">
        <v>3749</v>
      </c>
      <c r="Y261" s="15" t="str">
        <f t="shared" si="4"/>
        <v>3</v>
      </c>
      <c r="Z261" s="15" t="str">
        <f>IF(T261="","",IF(AND(T261&lt;&gt;'Tabelas auxiliares'!$B$128,T261&lt;&gt;'Tabelas auxiliares'!$B$129),"FOLHA DE PESSOAL",IF(Y261='Tabelas auxiliares'!$A$129,"CUSTEIO",IF(Y261='Tabelas auxiliares'!$A$128,"INVESTIMENTO","ERRO - VERIFICAR"))))</f>
        <v>FOLHA DE PESSOAL</v>
      </c>
      <c r="AA261" s="8">
        <v>22.26</v>
      </c>
    </row>
    <row r="262" spans="1:33" x14ac:dyDescent="0.25">
      <c r="A262" t="s">
        <v>587</v>
      </c>
      <c r="B262" s="31" t="s">
        <v>223</v>
      </c>
      <c r="C262" s="31" t="s">
        <v>584</v>
      </c>
      <c r="D262" t="s">
        <v>83</v>
      </c>
      <c r="E262" t="s">
        <v>100</v>
      </c>
      <c r="F262" s="15" t="str">
        <f>IFERROR(VLOOKUP(D262,'Tabelas auxiliares'!$A$3:$B$65,2,FALSE),"")</f>
        <v>SUGEPE-FOLHA - PASEP + AUX. MORADIA</v>
      </c>
      <c r="G262" s="15" t="str">
        <f>IFERROR(VLOOKUP($B262,'Tabelas auxiliares'!$A$68:$C$105,2,FALSE),"")</f>
        <v>FOLHA DE PAGAMENTO - GERAL</v>
      </c>
      <c r="H262" s="15" t="str">
        <f>IFERROR(VLOOKUP($B262,'Tabelas auxiliares'!$A$68:$C$105,3,FALSE),"")</f>
        <v>FOLHA DE PAGAMENTO / CONTRIBUICAO PARA O PSS / SUBSTITUICOES / INSS PATRONAL / PASEP</v>
      </c>
      <c r="I262" t="s">
        <v>2819</v>
      </c>
      <c r="J262" t="s">
        <v>2820</v>
      </c>
      <c r="K262" t="s">
        <v>2827</v>
      </c>
      <c r="L262" t="s">
        <v>2822</v>
      </c>
      <c r="M262" t="s">
        <v>593</v>
      </c>
      <c r="N262" t="s">
        <v>108</v>
      </c>
      <c r="O262" t="s">
        <v>657</v>
      </c>
      <c r="P262" t="s">
        <v>1110</v>
      </c>
      <c r="Q262" t="s">
        <v>597</v>
      </c>
      <c r="R262" t="s">
        <v>593</v>
      </c>
      <c r="S262" t="s">
        <v>598</v>
      </c>
      <c r="T262" t="s">
        <v>1111</v>
      </c>
      <c r="U262" t="s">
        <v>117</v>
      </c>
      <c r="V262" t="s">
        <v>1197</v>
      </c>
      <c r="W262" t="s">
        <v>1198</v>
      </c>
      <c r="X262" t="s">
        <v>3750</v>
      </c>
      <c r="Y262" s="15" t="str">
        <f t="shared" si="4"/>
        <v>3</v>
      </c>
      <c r="Z262" s="15" t="str">
        <f>IF(T262="","",IF(AND(T262&lt;&gt;'Tabelas auxiliares'!$B$128,T262&lt;&gt;'Tabelas auxiliares'!$B$129),"FOLHA DE PESSOAL",IF(Y262='Tabelas auxiliares'!$A$129,"CUSTEIO",IF(Y262='Tabelas auxiliares'!$A$128,"INVESTIMENTO","ERRO - VERIFICAR"))))</f>
        <v>FOLHA DE PESSOAL</v>
      </c>
      <c r="AA262" s="8">
        <v>6400.74</v>
      </c>
    </row>
    <row r="263" spans="1:33" x14ac:dyDescent="0.25">
      <c r="A263" t="s">
        <v>587</v>
      </c>
      <c r="B263" s="31" t="s">
        <v>223</v>
      </c>
      <c r="C263" s="31" t="s">
        <v>584</v>
      </c>
      <c r="D263" t="s">
        <v>83</v>
      </c>
      <c r="E263" t="s">
        <v>100</v>
      </c>
      <c r="F263" s="15" t="str">
        <f>IFERROR(VLOOKUP(D263,'Tabelas auxiliares'!$A$3:$B$65,2,FALSE),"")</f>
        <v>SUGEPE-FOLHA - PASEP + AUX. MORADIA</v>
      </c>
      <c r="G263" s="15" t="str">
        <f>IFERROR(VLOOKUP($B263,'Tabelas auxiliares'!$A$68:$C$105,2,FALSE),"")</f>
        <v>FOLHA DE PAGAMENTO - GERAL</v>
      </c>
      <c r="H263" s="15" t="str">
        <f>IFERROR(VLOOKUP($B263,'Tabelas auxiliares'!$A$68:$C$105,3,FALSE),"")</f>
        <v>FOLHA DE PAGAMENTO / CONTRIBUICAO PARA O PSS / SUBSTITUICOES / INSS PATRONAL / PASEP</v>
      </c>
      <c r="I263" t="s">
        <v>2819</v>
      </c>
      <c r="J263" t="s">
        <v>2820</v>
      </c>
      <c r="K263" t="s">
        <v>2827</v>
      </c>
      <c r="L263" t="s">
        <v>2822</v>
      </c>
      <c r="M263" t="s">
        <v>593</v>
      </c>
      <c r="N263" t="s">
        <v>108</v>
      </c>
      <c r="O263" t="s">
        <v>657</v>
      </c>
      <c r="P263" t="s">
        <v>1110</v>
      </c>
      <c r="Q263" t="s">
        <v>597</v>
      </c>
      <c r="R263" t="s">
        <v>593</v>
      </c>
      <c r="S263" t="s">
        <v>598</v>
      </c>
      <c r="T263" t="s">
        <v>1111</v>
      </c>
      <c r="U263" t="s">
        <v>117</v>
      </c>
      <c r="V263" t="s">
        <v>1200</v>
      </c>
      <c r="W263" t="s">
        <v>1201</v>
      </c>
      <c r="X263" t="s">
        <v>3751</v>
      </c>
      <c r="Y263" s="15" t="str">
        <f t="shared" si="4"/>
        <v>3</v>
      </c>
      <c r="Z263" s="15" t="str">
        <f>IF(T263="","",IF(AND(T263&lt;&gt;'Tabelas auxiliares'!$B$128,T263&lt;&gt;'Tabelas auxiliares'!$B$129),"FOLHA DE PESSOAL",IF(Y263='Tabelas auxiliares'!$A$129,"CUSTEIO",IF(Y263='Tabelas auxiliares'!$A$128,"INVESTIMENTO","ERRO - VERIFICAR"))))</f>
        <v>FOLHA DE PESSOAL</v>
      </c>
      <c r="AA263" s="8">
        <v>353.94</v>
      </c>
    </row>
    <row r="264" spans="1:33" x14ac:dyDescent="0.25">
      <c r="A264" t="s">
        <v>587</v>
      </c>
      <c r="B264" s="31" t="s">
        <v>223</v>
      </c>
      <c r="C264" s="31" t="s">
        <v>584</v>
      </c>
      <c r="D264" t="s">
        <v>83</v>
      </c>
      <c r="E264" t="s">
        <v>100</v>
      </c>
      <c r="F264" s="15" t="str">
        <f>IFERROR(VLOOKUP(D264,'Tabelas auxiliares'!$A$3:$B$65,2,FALSE),"")</f>
        <v>SUGEPE-FOLHA - PASEP + AUX. MORADIA</v>
      </c>
      <c r="G264" s="15" t="str">
        <f>IFERROR(VLOOKUP($B264,'Tabelas auxiliares'!$A$68:$C$105,2,FALSE),"")</f>
        <v>FOLHA DE PAGAMENTO - GERAL</v>
      </c>
      <c r="H264" s="15" t="str">
        <f>IFERROR(VLOOKUP($B264,'Tabelas auxiliares'!$A$68:$C$105,3,FALSE),"")</f>
        <v>FOLHA DE PAGAMENTO / CONTRIBUICAO PARA O PSS / SUBSTITUICOES / INSS PATRONAL / PASEP</v>
      </c>
      <c r="I264" t="s">
        <v>2819</v>
      </c>
      <c r="J264" t="s">
        <v>2820</v>
      </c>
      <c r="K264" t="s">
        <v>2827</v>
      </c>
      <c r="L264" t="s">
        <v>2822</v>
      </c>
      <c r="M264" t="s">
        <v>593</v>
      </c>
      <c r="N264" t="s">
        <v>108</v>
      </c>
      <c r="O264" t="s">
        <v>657</v>
      </c>
      <c r="P264" t="s">
        <v>1110</v>
      </c>
      <c r="Q264" t="s">
        <v>597</v>
      </c>
      <c r="R264" t="s">
        <v>593</v>
      </c>
      <c r="S264" t="s">
        <v>598</v>
      </c>
      <c r="T264" t="s">
        <v>1111</v>
      </c>
      <c r="U264" t="s">
        <v>117</v>
      </c>
      <c r="V264" t="s">
        <v>1203</v>
      </c>
      <c r="W264" t="s">
        <v>1204</v>
      </c>
      <c r="X264" t="s">
        <v>3752</v>
      </c>
      <c r="Y264" s="15" t="str">
        <f t="shared" si="4"/>
        <v>3</v>
      </c>
      <c r="Z264" s="15" t="str">
        <f>IF(T264="","",IF(AND(T264&lt;&gt;'Tabelas auxiliares'!$B$128,T264&lt;&gt;'Tabelas auxiliares'!$B$129),"FOLHA DE PESSOAL",IF(Y264='Tabelas auxiliares'!$A$129,"CUSTEIO",IF(Y264='Tabelas auxiliares'!$A$128,"INVESTIMENTO","ERRO - VERIFICAR"))))</f>
        <v>FOLHA DE PESSOAL</v>
      </c>
      <c r="AA264" s="8">
        <v>7517.81</v>
      </c>
    </row>
    <row r="265" spans="1:33" x14ac:dyDescent="0.25">
      <c r="A265" t="s">
        <v>587</v>
      </c>
      <c r="B265" s="31" t="s">
        <v>223</v>
      </c>
      <c r="C265" s="31" t="s">
        <v>584</v>
      </c>
      <c r="D265" t="s">
        <v>83</v>
      </c>
      <c r="E265" t="s">
        <v>100</v>
      </c>
      <c r="F265" s="15" t="str">
        <f>IFERROR(VLOOKUP(D265,'Tabelas auxiliares'!$A$3:$B$65,2,FALSE),"")</f>
        <v>SUGEPE-FOLHA - PASEP + AUX. MORADIA</v>
      </c>
      <c r="G265" s="15" t="str">
        <f>IFERROR(VLOOKUP($B265,'Tabelas auxiliares'!$A$68:$C$105,2,FALSE),"")</f>
        <v>FOLHA DE PAGAMENTO - GERAL</v>
      </c>
      <c r="H265" s="15" t="str">
        <f>IFERROR(VLOOKUP($B265,'Tabelas auxiliares'!$A$68:$C$105,3,FALSE),"")</f>
        <v>FOLHA DE PAGAMENTO / CONTRIBUICAO PARA O PSS / SUBSTITUICOES / INSS PATRONAL / PASEP</v>
      </c>
      <c r="I265" t="s">
        <v>2819</v>
      </c>
      <c r="J265" t="s">
        <v>2820</v>
      </c>
      <c r="K265" t="s">
        <v>2827</v>
      </c>
      <c r="L265" t="s">
        <v>2822</v>
      </c>
      <c r="M265" t="s">
        <v>593</v>
      </c>
      <c r="N265" t="s">
        <v>108</v>
      </c>
      <c r="O265" t="s">
        <v>657</v>
      </c>
      <c r="P265" t="s">
        <v>1110</v>
      </c>
      <c r="Q265" t="s">
        <v>597</v>
      </c>
      <c r="R265" t="s">
        <v>593</v>
      </c>
      <c r="S265" t="s">
        <v>598</v>
      </c>
      <c r="T265" t="s">
        <v>1111</v>
      </c>
      <c r="U265" t="s">
        <v>117</v>
      </c>
      <c r="V265" t="s">
        <v>1209</v>
      </c>
      <c r="W265" t="s">
        <v>1210</v>
      </c>
      <c r="X265" t="s">
        <v>3753</v>
      </c>
      <c r="Y265" s="15" t="str">
        <f t="shared" si="4"/>
        <v>3</v>
      </c>
      <c r="Z265" s="15" t="str">
        <f>IF(T265="","",IF(AND(T265&lt;&gt;'Tabelas auxiliares'!$B$128,T265&lt;&gt;'Tabelas auxiliares'!$B$129),"FOLHA DE PESSOAL",IF(Y265='Tabelas auxiliares'!$A$129,"CUSTEIO",IF(Y265='Tabelas auxiliares'!$A$128,"INVESTIMENTO","ERRO - VERIFICAR"))))</f>
        <v>FOLHA DE PESSOAL</v>
      </c>
      <c r="AA265" s="8">
        <v>3073.89</v>
      </c>
    </row>
    <row r="266" spans="1:33" x14ac:dyDescent="0.25">
      <c r="A266" t="s">
        <v>587</v>
      </c>
      <c r="B266" s="31" t="s">
        <v>223</v>
      </c>
      <c r="C266" s="31" t="s">
        <v>584</v>
      </c>
      <c r="D266" t="s">
        <v>83</v>
      </c>
      <c r="E266" t="s">
        <v>100</v>
      </c>
      <c r="F266" s="15" t="str">
        <f>IFERROR(VLOOKUP(D266,'Tabelas auxiliares'!$A$3:$B$65,2,FALSE),"")</f>
        <v>SUGEPE-FOLHA - PASEP + AUX. MORADIA</v>
      </c>
      <c r="G266" s="15" t="str">
        <f>IFERROR(VLOOKUP($B266,'Tabelas auxiliares'!$A$68:$C$105,2,FALSE),"")</f>
        <v>FOLHA DE PAGAMENTO - GERAL</v>
      </c>
      <c r="H266" s="15" t="str">
        <f>IFERROR(VLOOKUP($B266,'Tabelas auxiliares'!$A$68:$C$105,3,FALSE),"")</f>
        <v>FOLHA DE PAGAMENTO / CONTRIBUICAO PARA O PSS / SUBSTITUICOES / INSS PATRONAL / PASEP</v>
      </c>
      <c r="I266" t="s">
        <v>2819</v>
      </c>
      <c r="J266" t="s">
        <v>2820</v>
      </c>
      <c r="K266" t="s">
        <v>2827</v>
      </c>
      <c r="L266" t="s">
        <v>2822</v>
      </c>
      <c r="M266" t="s">
        <v>593</v>
      </c>
      <c r="N266" t="s">
        <v>108</v>
      </c>
      <c r="O266" t="s">
        <v>657</v>
      </c>
      <c r="P266" t="s">
        <v>1110</v>
      </c>
      <c r="Q266" t="s">
        <v>597</v>
      </c>
      <c r="R266" t="s">
        <v>593</v>
      </c>
      <c r="S266" t="s">
        <v>598</v>
      </c>
      <c r="T266" t="s">
        <v>1111</v>
      </c>
      <c r="U266" t="s">
        <v>117</v>
      </c>
      <c r="V266" t="s">
        <v>1212</v>
      </c>
      <c r="W266" t="s">
        <v>1213</v>
      </c>
      <c r="X266" t="s">
        <v>3754</v>
      </c>
      <c r="Y266" s="15" t="str">
        <f t="shared" si="4"/>
        <v>3</v>
      </c>
      <c r="Z266" s="15" t="str">
        <f>IF(T266="","",IF(AND(T266&lt;&gt;'Tabelas auxiliares'!$B$128,T266&lt;&gt;'Tabelas auxiliares'!$B$129),"FOLHA DE PESSOAL",IF(Y266='Tabelas auxiliares'!$A$129,"CUSTEIO",IF(Y266='Tabelas auxiliares'!$A$128,"INVESTIMENTO","ERRO - VERIFICAR"))))</f>
        <v>FOLHA DE PESSOAL</v>
      </c>
      <c r="AA266" s="8">
        <v>45727.75</v>
      </c>
    </row>
    <row r="267" spans="1:33" x14ac:dyDescent="0.25">
      <c r="A267" t="s">
        <v>587</v>
      </c>
      <c r="B267" s="31" t="s">
        <v>223</v>
      </c>
      <c r="C267" s="31" t="s">
        <v>584</v>
      </c>
      <c r="D267" t="s">
        <v>83</v>
      </c>
      <c r="E267" t="s">
        <v>100</v>
      </c>
      <c r="F267" s="15" t="str">
        <f>IFERROR(VLOOKUP(D267,'Tabelas auxiliares'!$A$3:$B$65,2,FALSE),"")</f>
        <v>SUGEPE-FOLHA - PASEP + AUX. MORADIA</v>
      </c>
      <c r="G267" s="15" t="str">
        <f>IFERROR(VLOOKUP($B267,'Tabelas auxiliares'!$A$68:$C$105,2,FALSE),"")</f>
        <v>FOLHA DE PAGAMENTO - GERAL</v>
      </c>
      <c r="H267" s="15" t="str">
        <f>IFERROR(VLOOKUP($B267,'Tabelas auxiliares'!$A$68:$C$105,3,FALSE),"")</f>
        <v>FOLHA DE PAGAMENTO / CONTRIBUICAO PARA O PSS / SUBSTITUICOES / INSS PATRONAL / PASEP</v>
      </c>
      <c r="I267" t="s">
        <v>2819</v>
      </c>
      <c r="J267" t="s">
        <v>2820</v>
      </c>
      <c r="K267" t="s">
        <v>2827</v>
      </c>
      <c r="L267" t="s">
        <v>2822</v>
      </c>
      <c r="M267" t="s">
        <v>593</v>
      </c>
      <c r="N267" t="s">
        <v>108</v>
      </c>
      <c r="O267" t="s">
        <v>657</v>
      </c>
      <c r="P267" t="s">
        <v>1110</v>
      </c>
      <c r="Q267" t="s">
        <v>597</v>
      </c>
      <c r="R267" t="s">
        <v>593</v>
      </c>
      <c r="S267" t="s">
        <v>598</v>
      </c>
      <c r="T267" t="s">
        <v>1111</v>
      </c>
      <c r="U267" t="s">
        <v>117</v>
      </c>
      <c r="V267" t="s">
        <v>1215</v>
      </c>
      <c r="W267" t="s">
        <v>1216</v>
      </c>
      <c r="X267" t="s">
        <v>3755</v>
      </c>
      <c r="Y267" s="15" t="str">
        <f t="shared" si="4"/>
        <v>3</v>
      </c>
      <c r="Z267" s="15" t="str">
        <f>IF(T267="","",IF(AND(T267&lt;&gt;'Tabelas auxiliares'!$B$128,T267&lt;&gt;'Tabelas auxiliares'!$B$129),"FOLHA DE PESSOAL",IF(Y267='Tabelas auxiliares'!$A$129,"CUSTEIO",IF(Y267='Tabelas auxiliares'!$A$128,"INVESTIMENTO","ERRO - VERIFICAR"))))</f>
        <v>FOLHA DE PESSOAL</v>
      </c>
      <c r="AA267" s="8">
        <v>39443.550000000003</v>
      </c>
    </row>
    <row r="268" spans="1:33" x14ac:dyDescent="0.25">
      <c r="A268" t="s">
        <v>587</v>
      </c>
      <c r="B268" s="31" t="s">
        <v>223</v>
      </c>
      <c r="C268" s="31" t="s">
        <v>584</v>
      </c>
      <c r="D268" t="s">
        <v>83</v>
      </c>
      <c r="E268" t="s">
        <v>100</v>
      </c>
      <c r="F268" s="15" t="str">
        <f>IFERROR(VLOOKUP(D268,'Tabelas auxiliares'!$A$3:$B$65,2,FALSE),"")</f>
        <v>SUGEPE-FOLHA - PASEP + AUX. MORADIA</v>
      </c>
      <c r="G268" s="15" t="str">
        <f>IFERROR(VLOOKUP($B268,'Tabelas auxiliares'!$A$68:$C$105,2,FALSE),"")</f>
        <v>FOLHA DE PAGAMENTO - GERAL</v>
      </c>
      <c r="H268" s="15" t="str">
        <f>IFERROR(VLOOKUP($B268,'Tabelas auxiliares'!$A$68:$C$105,3,FALSE),"")</f>
        <v>FOLHA DE PAGAMENTO / CONTRIBUICAO PARA O PSS / SUBSTITUICOES / INSS PATRONAL / PASEP</v>
      </c>
      <c r="I268" t="s">
        <v>2819</v>
      </c>
      <c r="J268" t="s">
        <v>2820</v>
      </c>
      <c r="K268" t="s">
        <v>2827</v>
      </c>
      <c r="L268" t="s">
        <v>2822</v>
      </c>
      <c r="M268" t="s">
        <v>593</v>
      </c>
      <c r="N268" t="s">
        <v>108</v>
      </c>
      <c r="O268" t="s">
        <v>657</v>
      </c>
      <c r="P268" t="s">
        <v>1110</v>
      </c>
      <c r="Q268" t="s">
        <v>597</v>
      </c>
      <c r="R268" t="s">
        <v>593</v>
      </c>
      <c r="S268" t="s">
        <v>598</v>
      </c>
      <c r="T268" t="s">
        <v>1111</v>
      </c>
      <c r="U268" t="s">
        <v>117</v>
      </c>
      <c r="V268" t="s">
        <v>1273</v>
      </c>
      <c r="W268" t="s">
        <v>1274</v>
      </c>
      <c r="X268" t="s">
        <v>3756</v>
      </c>
      <c r="Y268" s="15" t="str">
        <f t="shared" si="4"/>
        <v>3</v>
      </c>
      <c r="Z268" s="15" t="str">
        <f>IF(T268="","",IF(AND(T268&lt;&gt;'Tabelas auxiliares'!$B$128,T268&lt;&gt;'Tabelas auxiliares'!$B$129),"FOLHA DE PESSOAL",IF(Y268='Tabelas auxiliares'!$A$129,"CUSTEIO",IF(Y268='Tabelas auxiliares'!$A$128,"INVESTIMENTO","ERRO - VERIFICAR"))))</f>
        <v>FOLHA DE PESSOAL</v>
      </c>
      <c r="AA268" s="8">
        <v>41637.24</v>
      </c>
    </row>
    <row r="269" spans="1:33" x14ac:dyDescent="0.25">
      <c r="A269" t="s">
        <v>587</v>
      </c>
      <c r="B269" s="31" t="s">
        <v>223</v>
      </c>
      <c r="C269" s="31" t="s">
        <v>584</v>
      </c>
      <c r="D269" t="s">
        <v>83</v>
      </c>
      <c r="E269" t="s">
        <v>100</v>
      </c>
      <c r="F269" s="15" t="str">
        <f>IFERROR(VLOOKUP(D269,'Tabelas auxiliares'!$A$3:$B$65,2,FALSE),"")</f>
        <v>SUGEPE-FOLHA - PASEP + AUX. MORADIA</v>
      </c>
      <c r="G269" s="15" t="str">
        <f>IFERROR(VLOOKUP($B269,'Tabelas auxiliares'!$A$68:$C$105,2,FALSE),"")</f>
        <v>FOLHA DE PAGAMENTO - GERAL</v>
      </c>
      <c r="H269" s="15" t="str">
        <f>IFERROR(VLOOKUP($B269,'Tabelas auxiliares'!$A$68:$C$105,3,FALSE),"")</f>
        <v>FOLHA DE PAGAMENTO / CONTRIBUICAO PARA O PSS / SUBSTITUICOES / INSS PATRONAL / PASEP</v>
      </c>
      <c r="I269" t="s">
        <v>2828</v>
      </c>
      <c r="J269" t="s">
        <v>2829</v>
      </c>
      <c r="K269" t="s">
        <v>2830</v>
      </c>
      <c r="L269" t="s">
        <v>2831</v>
      </c>
      <c r="M269" t="s">
        <v>593</v>
      </c>
      <c r="N269" t="s">
        <v>108</v>
      </c>
      <c r="O269" t="s">
        <v>657</v>
      </c>
      <c r="P269" t="s">
        <v>1110</v>
      </c>
      <c r="Q269" t="s">
        <v>597</v>
      </c>
      <c r="R269" t="s">
        <v>593</v>
      </c>
      <c r="S269" t="s">
        <v>598</v>
      </c>
      <c r="T269" t="s">
        <v>1111</v>
      </c>
      <c r="U269" t="s">
        <v>117</v>
      </c>
      <c r="V269" t="s">
        <v>1112</v>
      </c>
      <c r="W269" t="s">
        <v>1113</v>
      </c>
      <c r="X269" t="s">
        <v>3757</v>
      </c>
      <c r="Y269" s="15" t="str">
        <f t="shared" si="4"/>
        <v>3</v>
      </c>
      <c r="Z269" s="15" t="str">
        <f>IF(T269="","",IF(AND(T269&lt;&gt;'Tabelas auxiliares'!$B$128,T269&lt;&gt;'Tabelas auxiliares'!$B$129),"FOLHA DE PESSOAL",IF(Y269='Tabelas auxiliares'!$A$129,"CUSTEIO",IF(Y269='Tabelas auxiliares'!$A$128,"INVESTIMENTO","ERRO - VERIFICAR"))))</f>
        <v>FOLHA DE PESSOAL</v>
      </c>
      <c r="AA269" s="8">
        <v>418.73</v>
      </c>
      <c r="AC269" s="8">
        <v>418.73</v>
      </c>
    </row>
    <row r="270" spans="1:33" x14ac:dyDescent="0.25">
      <c r="A270" t="s">
        <v>587</v>
      </c>
      <c r="B270" s="31" t="s">
        <v>223</v>
      </c>
      <c r="C270" s="31" t="s">
        <v>584</v>
      </c>
      <c r="D270" t="s">
        <v>83</v>
      </c>
      <c r="E270" t="s">
        <v>100</v>
      </c>
      <c r="F270" s="15" t="str">
        <f>IFERROR(VLOOKUP(D270,'Tabelas auxiliares'!$A$3:$B$65,2,FALSE),"")</f>
        <v>SUGEPE-FOLHA - PASEP + AUX. MORADIA</v>
      </c>
      <c r="G270" s="15" t="str">
        <f>IFERROR(VLOOKUP($B270,'Tabelas auxiliares'!$A$68:$C$105,2,FALSE),"")</f>
        <v>FOLHA DE PAGAMENTO - GERAL</v>
      </c>
      <c r="H270" s="15" t="str">
        <f>IFERROR(VLOOKUP($B270,'Tabelas auxiliares'!$A$68:$C$105,3,FALSE),"")</f>
        <v>FOLHA DE PAGAMENTO / CONTRIBUICAO PARA O PSS / SUBSTITUICOES / INSS PATRONAL / PASEP</v>
      </c>
      <c r="I270" t="s">
        <v>2381</v>
      </c>
      <c r="J270" t="s">
        <v>1106</v>
      </c>
      <c r="K270" t="s">
        <v>2832</v>
      </c>
      <c r="L270" t="s">
        <v>1108</v>
      </c>
      <c r="M270" t="s">
        <v>1116</v>
      </c>
      <c r="N270" t="s">
        <v>656</v>
      </c>
      <c r="O270" t="s">
        <v>657</v>
      </c>
      <c r="P270" t="s">
        <v>658</v>
      </c>
      <c r="Q270" t="s">
        <v>597</v>
      </c>
      <c r="R270" t="s">
        <v>593</v>
      </c>
      <c r="S270" t="s">
        <v>598</v>
      </c>
      <c r="T270" t="s">
        <v>145</v>
      </c>
      <c r="U270" t="s">
        <v>659</v>
      </c>
      <c r="V270" t="s">
        <v>1117</v>
      </c>
      <c r="W270" t="s">
        <v>1118</v>
      </c>
      <c r="X270" t="s">
        <v>3758</v>
      </c>
      <c r="Y270" s="15" t="str">
        <f t="shared" si="4"/>
        <v>3</v>
      </c>
      <c r="Z270" s="15" t="str">
        <f>IF(T270="","",IF(AND(T270&lt;&gt;'Tabelas auxiliares'!$B$128,T270&lt;&gt;'Tabelas auxiliares'!$B$129),"FOLHA DE PESSOAL",IF(Y270='Tabelas auxiliares'!$A$129,"CUSTEIO",IF(Y270='Tabelas auxiliares'!$A$128,"INVESTIMENTO","ERRO - VERIFICAR"))))</f>
        <v>CUSTEIO</v>
      </c>
      <c r="AB270" s="8">
        <v>197602.95</v>
      </c>
      <c r="AG270" s="8">
        <v>197602.95</v>
      </c>
    </row>
    <row r="271" spans="1:33" x14ac:dyDescent="0.25">
      <c r="A271" t="s">
        <v>587</v>
      </c>
      <c r="B271" s="31" t="s">
        <v>223</v>
      </c>
      <c r="C271" s="31" t="s">
        <v>584</v>
      </c>
      <c r="D271" t="s">
        <v>83</v>
      </c>
      <c r="E271" t="s">
        <v>100</v>
      </c>
      <c r="F271" s="15" t="str">
        <f>IFERROR(VLOOKUP(D271,'Tabelas auxiliares'!$A$3:$B$65,2,FALSE),"")</f>
        <v>SUGEPE-FOLHA - PASEP + AUX. MORADIA</v>
      </c>
      <c r="G271" s="15" t="str">
        <f>IFERROR(VLOOKUP($B271,'Tabelas auxiliares'!$A$68:$C$105,2,FALSE),"")</f>
        <v>FOLHA DE PAGAMENTO - GERAL</v>
      </c>
      <c r="H271" s="15" t="str">
        <f>IFERROR(VLOOKUP($B271,'Tabelas auxiliares'!$A$68:$C$105,3,FALSE),"")</f>
        <v>FOLHA DE PAGAMENTO / CONTRIBUICAO PARA O PSS / SUBSTITUICOES / INSS PATRONAL / PASEP</v>
      </c>
      <c r="I271" t="s">
        <v>2414</v>
      </c>
      <c r="J271" t="s">
        <v>1106</v>
      </c>
      <c r="K271" t="s">
        <v>2833</v>
      </c>
      <c r="L271" t="s">
        <v>1108</v>
      </c>
      <c r="M271" t="s">
        <v>593</v>
      </c>
      <c r="N271" t="s">
        <v>106</v>
      </c>
      <c r="O271" t="s">
        <v>657</v>
      </c>
      <c r="P271" t="s">
        <v>1146</v>
      </c>
      <c r="Q271" t="s">
        <v>597</v>
      </c>
      <c r="R271" t="s">
        <v>593</v>
      </c>
      <c r="S271" t="s">
        <v>2834</v>
      </c>
      <c r="T271" t="s">
        <v>1111</v>
      </c>
      <c r="U271" t="s">
        <v>116</v>
      </c>
      <c r="V271" t="s">
        <v>1148</v>
      </c>
      <c r="W271" t="s">
        <v>1149</v>
      </c>
      <c r="X271" t="s">
        <v>3759</v>
      </c>
      <c r="Y271" s="15" t="str">
        <f t="shared" si="4"/>
        <v>3</v>
      </c>
      <c r="Z271" s="15" t="str">
        <f>IF(T271="","",IF(AND(T271&lt;&gt;'Tabelas auxiliares'!$B$128,T271&lt;&gt;'Tabelas auxiliares'!$B$129),"FOLHA DE PESSOAL",IF(Y271='Tabelas auxiliares'!$A$129,"CUSTEIO",IF(Y271='Tabelas auxiliares'!$A$128,"INVESTIMENTO","ERRO - VERIFICAR"))))</f>
        <v>FOLHA DE PESSOAL</v>
      </c>
      <c r="AB271" s="8">
        <v>594539.75</v>
      </c>
      <c r="AG271" s="8">
        <v>594539.75</v>
      </c>
    </row>
    <row r="272" spans="1:33" x14ac:dyDescent="0.25">
      <c r="A272" t="s">
        <v>587</v>
      </c>
      <c r="B272" s="31" t="s">
        <v>223</v>
      </c>
      <c r="C272" s="31" t="s">
        <v>584</v>
      </c>
      <c r="D272" t="s">
        <v>83</v>
      </c>
      <c r="E272" t="s">
        <v>100</v>
      </c>
      <c r="F272" s="15" t="str">
        <f>IFERROR(VLOOKUP(D272,'Tabelas auxiliares'!$A$3:$B$65,2,FALSE),"")</f>
        <v>SUGEPE-FOLHA - PASEP + AUX. MORADIA</v>
      </c>
      <c r="G272" s="15" t="str">
        <f>IFERROR(VLOOKUP($B272,'Tabelas auxiliares'!$A$68:$C$105,2,FALSE),"")</f>
        <v>FOLHA DE PAGAMENTO - GERAL</v>
      </c>
      <c r="H272" s="15" t="str">
        <f>IFERROR(VLOOKUP($B272,'Tabelas auxiliares'!$A$68:$C$105,3,FALSE),"")</f>
        <v>FOLHA DE PAGAMENTO / CONTRIBUICAO PARA O PSS / SUBSTITUICOES / INSS PATRONAL / PASEP</v>
      </c>
      <c r="I272" t="s">
        <v>2414</v>
      </c>
      <c r="J272" t="s">
        <v>1106</v>
      </c>
      <c r="K272" t="s">
        <v>2833</v>
      </c>
      <c r="L272" t="s">
        <v>1108</v>
      </c>
      <c r="M272" t="s">
        <v>593</v>
      </c>
      <c r="N272" t="s">
        <v>106</v>
      </c>
      <c r="O272" t="s">
        <v>657</v>
      </c>
      <c r="P272" t="s">
        <v>1146</v>
      </c>
      <c r="Q272" t="s">
        <v>597</v>
      </c>
      <c r="R272" t="s">
        <v>593</v>
      </c>
      <c r="S272" t="s">
        <v>2834</v>
      </c>
      <c r="T272" t="s">
        <v>1111</v>
      </c>
      <c r="U272" t="s">
        <v>116</v>
      </c>
      <c r="V272" t="s">
        <v>1154</v>
      </c>
      <c r="W272" t="s">
        <v>1155</v>
      </c>
      <c r="X272" t="s">
        <v>3760</v>
      </c>
      <c r="Y272" s="15" t="str">
        <f t="shared" si="4"/>
        <v>3</v>
      </c>
      <c r="Z272" s="15" t="str">
        <f>IF(T272="","",IF(AND(T272&lt;&gt;'Tabelas auxiliares'!$B$128,T272&lt;&gt;'Tabelas auxiliares'!$B$129),"FOLHA DE PESSOAL",IF(Y272='Tabelas auxiliares'!$A$129,"CUSTEIO",IF(Y272='Tabelas auxiliares'!$A$128,"INVESTIMENTO","ERRO - VERIFICAR"))))</f>
        <v>FOLHA DE PESSOAL</v>
      </c>
      <c r="AB272" s="8">
        <v>11156.1</v>
      </c>
      <c r="AG272" s="8">
        <v>11156.1</v>
      </c>
    </row>
    <row r="273" spans="1:33" x14ac:dyDescent="0.25">
      <c r="A273" t="s">
        <v>587</v>
      </c>
      <c r="B273" s="31" t="s">
        <v>223</v>
      </c>
      <c r="C273" s="31" t="s">
        <v>584</v>
      </c>
      <c r="D273" t="s">
        <v>83</v>
      </c>
      <c r="E273" t="s">
        <v>100</v>
      </c>
      <c r="F273" s="15" t="str">
        <f>IFERROR(VLOOKUP(D273,'Tabelas auxiliares'!$A$3:$B$65,2,FALSE),"")</f>
        <v>SUGEPE-FOLHA - PASEP + AUX. MORADIA</v>
      </c>
      <c r="G273" s="15" t="str">
        <f>IFERROR(VLOOKUP($B273,'Tabelas auxiliares'!$A$68:$C$105,2,FALSE),"")</f>
        <v>FOLHA DE PAGAMENTO - GERAL</v>
      </c>
      <c r="H273" s="15" t="str">
        <f>IFERROR(VLOOKUP($B273,'Tabelas auxiliares'!$A$68:$C$105,3,FALSE),"")</f>
        <v>FOLHA DE PAGAMENTO / CONTRIBUICAO PARA O PSS / SUBSTITUICOES / INSS PATRONAL / PASEP</v>
      </c>
      <c r="I273" t="s">
        <v>2414</v>
      </c>
      <c r="J273" t="s">
        <v>1106</v>
      </c>
      <c r="K273" t="s">
        <v>2833</v>
      </c>
      <c r="L273" t="s">
        <v>1108</v>
      </c>
      <c r="M273" t="s">
        <v>593</v>
      </c>
      <c r="N273" t="s">
        <v>106</v>
      </c>
      <c r="O273" t="s">
        <v>657</v>
      </c>
      <c r="P273" t="s">
        <v>1146</v>
      </c>
      <c r="Q273" t="s">
        <v>597</v>
      </c>
      <c r="R273" t="s">
        <v>593</v>
      </c>
      <c r="S273" t="s">
        <v>2834</v>
      </c>
      <c r="T273" t="s">
        <v>1111</v>
      </c>
      <c r="U273" t="s">
        <v>116</v>
      </c>
      <c r="V273" t="s">
        <v>1157</v>
      </c>
      <c r="W273" t="s">
        <v>1158</v>
      </c>
      <c r="X273" t="s">
        <v>3761</v>
      </c>
      <c r="Y273" s="15" t="str">
        <f t="shared" si="4"/>
        <v>3</v>
      </c>
      <c r="Z273" s="15" t="str">
        <f>IF(T273="","",IF(AND(T273&lt;&gt;'Tabelas auxiliares'!$B$128,T273&lt;&gt;'Tabelas auxiliares'!$B$129),"FOLHA DE PESSOAL",IF(Y273='Tabelas auxiliares'!$A$129,"CUSTEIO",IF(Y273='Tabelas auxiliares'!$A$128,"INVESTIMENTO","ERRO - VERIFICAR"))))</f>
        <v>FOLHA DE PESSOAL</v>
      </c>
      <c r="AB273" s="8">
        <v>252.37</v>
      </c>
      <c r="AG273" s="8">
        <v>252.37</v>
      </c>
    </row>
    <row r="274" spans="1:33" x14ac:dyDescent="0.25">
      <c r="A274" t="s">
        <v>587</v>
      </c>
      <c r="B274" s="31" t="s">
        <v>223</v>
      </c>
      <c r="C274" s="31" t="s">
        <v>584</v>
      </c>
      <c r="D274" t="s">
        <v>83</v>
      </c>
      <c r="E274" t="s">
        <v>100</v>
      </c>
      <c r="F274" s="15" t="str">
        <f>IFERROR(VLOOKUP(D274,'Tabelas auxiliares'!$A$3:$B$65,2,FALSE),"")</f>
        <v>SUGEPE-FOLHA - PASEP + AUX. MORADIA</v>
      </c>
      <c r="G274" s="15" t="str">
        <f>IFERROR(VLOOKUP($B274,'Tabelas auxiliares'!$A$68:$C$105,2,FALSE),"")</f>
        <v>FOLHA DE PAGAMENTO - GERAL</v>
      </c>
      <c r="H274" s="15" t="str">
        <f>IFERROR(VLOOKUP($B274,'Tabelas auxiliares'!$A$68:$C$105,3,FALSE),"")</f>
        <v>FOLHA DE PAGAMENTO / CONTRIBUICAO PARA O PSS / SUBSTITUICOES / INSS PATRONAL / PASEP</v>
      </c>
      <c r="I274" t="s">
        <v>2414</v>
      </c>
      <c r="J274" t="s">
        <v>1106</v>
      </c>
      <c r="K274" t="s">
        <v>2835</v>
      </c>
      <c r="L274" t="s">
        <v>1108</v>
      </c>
      <c r="M274" t="s">
        <v>593</v>
      </c>
      <c r="N274" t="s">
        <v>106</v>
      </c>
      <c r="O274" t="s">
        <v>657</v>
      </c>
      <c r="P274" t="s">
        <v>1146</v>
      </c>
      <c r="Q274" t="s">
        <v>597</v>
      </c>
      <c r="R274" t="s">
        <v>593</v>
      </c>
      <c r="S274" t="s">
        <v>2834</v>
      </c>
      <c r="T274" t="s">
        <v>1111</v>
      </c>
      <c r="U274" t="s">
        <v>116</v>
      </c>
      <c r="V274" t="s">
        <v>1161</v>
      </c>
      <c r="W274" t="s">
        <v>1162</v>
      </c>
      <c r="X274" t="s">
        <v>3762</v>
      </c>
      <c r="Y274" s="15" t="str">
        <f t="shared" si="4"/>
        <v>3</v>
      </c>
      <c r="Z274" s="15" t="str">
        <f>IF(T274="","",IF(AND(T274&lt;&gt;'Tabelas auxiliares'!$B$128,T274&lt;&gt;'Tabelas auxiliares'!$B$129),"FOLHA DE PESSOAL",IF(Y274='Tabelas auxiliares'!$A$129,"CUSTEIO",IF(Y274='Tabelas auxiliares'!$A$128,"INVESTIMENTO","ERRO - VERIFICAR"))))</f>
        <v>FOLHA DE PESSOAL</v>
      </c>
      <c r="AB274" s="8">
        <v>104961.23</v>
      </c>
      <c r="AG274" s="8">
        <v>104961.23</v>
      </c>
    </row>
    <row r="275" spans="1:33" x14ac:dyDescent="0.25">
      <c r="A275" t="s">
        <v>587</v>
      </c>
      <c r="B275" s="31" t="s">
        <v>223</v>
      </c>
      <c r="C275" s="31" t="s">
        <v>584</v>
      </c>
      <c r="D275" t="s">
        <v>83</v>
      </c>
      <c r="E275" t="s">
        <v>100</v>
      </c>
      <c r="F275" s="15" t="str">
        <f>IFERROR(VLOOKUP(D275,'Tabelas auxiliares'!$A$3:$B$65,2,FALSE),"")</f>
        <v>SUGEPE-FOLHA - PASEP + AUX. MORADIA</v>
      </c>
      <c r="G275" s="15" t="str">
        <f>IFERROR(VLOOKUP($B275,'Tabelas auxiliares'!$A$68:$C$105,2,FALSE),"")</f>
        <v>FOLHA DE PAGAMENTO - GERAL</v>
      </c>
      <c r="H275" s="15" t="str">
        <f>IFERROR(VLOOKUP($B275,'Tabelas auxiliares'!$A$68:$C$105,3,FALSE),"")</f>
        <v>FOLHA DE PAGAMENTO / CONTRIBUICAO PARA O PSS / SUBSTITUICOES / INSS PATRONAL / PASEP</v>
      </c>
      <c r="I275" t="s">
        <v>2414</v>
      </c>
      <c r="J275" t="s">
        <v>1106</v>
      </c>
      <c r="K275" t="s">
        <v>2836</v>
      </c>
      <c r="L275" t="s">
        <v>1108</v>
      </c>
      <c r="M275" t="s">
        <v>593</v>
      </c>
      <c r="N275" t="s">
        <v>108</v>
      </c>
      <c r="O275" t="s">
        <v>657</v>
      </c>
      <c r="P275" t="s">
        <v>1110</v>
      </c>
      <c r="Q275" t="s">
        <v>597</v>
      </c>
      <c r="R275" t="s">
        <v>593</v>
      </c>
      <c r="S275" t="s">
        <v>598</v>
      </c>
      <c r="T275" t="s">
        <v>1111</v>
      </c>
      <c r="U275" t="s">
        <v>117</v>
      </c>
      <c r="V275" t="s">
        <v>1168</v>
      </c>
      <c r="W275" t="s">
        <v>1169</v>
      </c>
      <c r="X275" t="s">
        <v>3763</v>
      </c>
      <c r="Y275" s="15" t="str">
        <f t="shared" si="4"/>
        <v>3</v>
      </c>
      <c r="Z275" s="15" t="str">
        <f>IF(T275="","",IF(AND(T275&lt;&gt;'Tabelas auxiliares'!$B$128,T275&lt;&gt;'Tabelas auxiliares'!$B$129),"FOLHA DE PESSOAL",IF(Y275='Tabelas auxiliares'!$A$129,"CUSTEIO",IF(Y275='Tabelas auxiliares'!$A$128,"INVESTIMENTO","ERRO - VERIFICAR"))))</f>
        <v>FOLHA DE PESSOAL</v>
      </c>
      <c r="AB275" s="8">
        <v>766764.77</v>
      </c>
      <c r="AG275" s="8">
        <v>766764.77</v>
      </c>
    </row>
    <row r="276" spans="1:33" x14ac:dyDescent="0.25">
      <c r="A276" t="s">
        <v>587</v>
      </c>
      <c r="B276" s="31" t="s">
        <v>223</v>
      </c>
      <c r="C276" s="31" t="s">
        <v>584</v>
      </c>
      <c r="D276" t="s">
        <v>83</v>
      </c>
      <c r="E276" t="s">
        <v>100</v>
      </c>
      <c r="F276" s="15" t="str">
        <f>IFERROR(VLOOKUP(D276,'Tabelas auxiliares'!$A$3:$B$65,2,FALSE),"")</f>
        <v>SUGEPE-FOLHA - PASEP + AUX. MORADIA</v>
      </c>
      <c r="G276" s="15" t="str">
        <f>IFERROR(VLOOKUP($B276,'Tabelas auxiliares'!$A$68:$C$105,2,FALSE),"")</f>
        <v>FOLHA DE PAGAMENTO - GERAL</v>
      </c>
      <c r="H276" s="15" t="str">
        <f>IFERROR(VLOOKUP($B276,'Tabelas auxiliares'!$A$68:$C$105,3,FALSE),"")</f>
        <v>FOLHA DE PAGAMENTO / CONTRIBUICAO PARA O PSS / SUBSTITUICOES / INSS PATRONAL / PASEP</v>
      </c>
      <c r="I276" t="s">
        <v>2414</v>
      </c>
      <c r="J276" t="s">
        <v>1106</v>
      </c>
      <c r="K276" t="s">
        <v>2836</v>
      </c>
      <c r="L276" t="s">
        <v>1108</v>
      </c>
      <c r="M276" t="s">
        <v>593</v>
      </c>
      <c r="N276" t="s">
        <v>108</v>
      </c>
      <c r="O276" t="s">
        <v>657</v>
      </c>
      <c r="P276" t="s">
        <v>1110</v>
      </c>
      <c r="Q276" t="s">
        <v>597</v>
      </c>
      <c r="R276" t="s">
        <v>593</v>
      </c>
      <c r="S276" t="s">
        <v>598</v>
      </c>
      <c r="T276" t="s">
        <v>1111</v>
      </c>
      <c r="U276" t="s">
        <v>117</v>
      </c>
      <c r="V276" t="s">
        <v>2837</v>
      </c>
      <c r="W276" t="s">
        <v>2838</v>
      </c>
      <c r="X276" t="s">
        <v>3764</v>
      </c>
      <c r="Y276" s="15" t="str">
        <f t="shared" si="4"/>
        <v>3</v>
      </c>
      <c r="Z276" s="15" t="str">
        <f>IF(T276="","",IF(AND(T276&lt;&gt;'Tabelas auxiliares'!$B$128,T276&lt;&gt;'Tabelas auxiliares'!$B$129),"FOLHA DE PESSOAL",IF(Y276='Tabelas auxiliares'!$A$129,"CUSTEIO",IF(Y276='Tabelas auxiliares'!$A$128,"INVESTIMENTO","ERRO - VERIFICAR"))))</f>
        <v>FOLHA DE PESSOAL</v>
      </c>
      <c r="AB276" s="8">
        <v>5223.51</v>
      </c>
      <c r="AG276" s="8">
        <v>5223.51</v>
      </c>
    </row>
    <row r="277" spans="1:33" x14ac:dyDescent="0.25">
      <c r="A277" t="s">
        <v>587</v>
      </c>
      <c r="B277" s="31" t="s">
        <v>223</v>
      </c>
      <c r="C277" s="31" t="s">
        <v>584</v>
      </c>
      <c r="D277" t="s">
        <v>83</v>
      </c>
      <c r="E277" t="s">
        <v>100</v>
      </c>
      <c r="F277" s="15" t="str">
        <f>IFERROR(VLOOKUP(D277,'Tabelas auxiliares'!$A$3:$B$65,2,FALSE),"")</f>
        <v>SUGEPE-FOLHA - PASEP + AUX. MORADIA</v>
      </c>
      <c r="G277" s="15" t="str">
        <f>IFERROR(VLOOKUP($B277,'Tabelas auxiliares'!$A$68:$C$105,2,FALSE),"")</f>
        <v>FOLHA DE PAGAMENTO - GERAL</v>
      </c>
      <c r="H277" s="15" t="str">
        <f>IFERROR(VLOOKUP($B277,'Tabelas auxiliares'!$A$68:$C$105,3,FALSE),"")</f>
        <v>FOLHA DE PAGAMENTO / CONTRIBUICAO PARA O PSS / SUBSTITUICOES / INSS PATRONAL / PASEP</v>
      </c>
      <c r="I277" t="s">
        <v>2414</v>
      </c>
      <c r="J277" t="s">
        <v>1106</v>
      </c>
      <c r="K277" t="s">
        <v>2836</v>
      </c>
      <c r="L277" t="s">
        <v>1108</v>
      </c>
      <c r="M277" t="s">
        <v>593</v>
      </c>
      <c r="N277" t="s">
        <v>108</v>
      </c>
      <c r="O277" t="s">
        <v>657</v>
      </c>
      <c r="P277" t="s">
        <v>1110</v>
      </c>
      <c r="Q277" t="s">
        <v>597</v>
      </c>
      <c r="R277" t="s">
        <v>593</v>
      </c>
      <c r="S277" t="s">
        <v>598</v>
      </c>
      <c r="T277" t="s">
        <v>1111</v>
      </c>
      <c r="U277" t="s">
        <v>117</v>
      </c>
      <c r="V277" t="s">
        <v>1171</v>
      </c>
      <c r="W277" t="s">
        <v>1172</v>
      </c>
      <c r="X277" t="s">
        <v>3765</v>
      </c>
      <c r="Y277" s="15" t="str">
        <f t="shared" si="4"/>
        <v>3</v>
      </c>
      <c r="Z277" s="15" t="str">
        <f>IF(T277="","",IF(AND(T277&lt;&gt;'Tabelas auxiliares'!$B$128,T277&lt;&gt;'Tabelas auxiliares'!$B$129),"FOLHA DE PESSOAL",IF(Y277='Tabelas auxiliares'!$A$129,"CUSTEIO",IF(Y277='Tabelas auxiliares'!$A$128,"INVESTIMENTO","ERRO - VERIFICAR"))))</f>
        <v>FOLHA DE PESSOAL</v>
      </c>
      <c r="AB277" s="8">
        <v>13288.85</v>
      </c>
      <c r="AG277" s="8">
        <v>13288.85</v>
      </c>
    </row>
    <row r="278" spans="1:33" x14ac:dyDescent="0.25">
      <c r="A278" t="s">
        <v>587</v>
      </c>
      <c r="B278" s="31" t="s">
        <v>223</v>
      </c>
      <c r="C278" s="31" t="s">
        <v>584</v>
      </c>
      <c r="D278" t="s">
        <v>83</v>
      </c>
      <c r="E278" t="s">
        <v>100</v>
      </c>
      <c r="F278" s="15" t="str">
        <f>IFERROR(VLOOKUP(D278,'Tabelas auxiliares'!$A$3:$B$65,2,FALSE),"")</f>
        <v>SUGEPE-FOLHA - PASEP + AUX. MORADIA</v>
      </c>
      <c r="G278" s="15" t="str">
        <f>IFERROR(VLOOKUP($B278,'Tabelas auxiliares'!$A$68:$C$105,2,FALSE),"")</f>
        <v>FOLHA DE PAGAMENTO - GERAL</v>
      </c>
      <c r="H278" s="15" t="str">
        <f>IFERROR(VLOOKUP($B278,'Tabelas auxiliares'!$A$68:$C$105,3,FALSE),"")</f>
        <v>FOLHA DE PAGAMENTO / CONTRIBUICAO PARA O PSS / SUBSTITUICOES / INSS PATRONAL / PASEP</v>
      </c>
      <c r="I278" t="s">
        <v>2414</v>
      </c>
      <c r="J278" t="s">
        <v>1106</v>
      </c>
      <c r="K278" t="s">
        <v>2836</v>
      </c>
      <c r="L278" t="s">
        <v>1108</v>
      </c>
      <c r="M278" t="s">
        <v>593</v>
      </c>
      <c r="N278" t="s">
        <v>108</v>
      </c>
      <c r="O278" t="s">
        <v>657</v>
      </c>
      <c r="P278" t="s">
        <v>1110</v>
      </c>
      <c r="Q278" t="s">
        <v>597</v>
      </c>
      <c r="R278" t="s">
        <v>593</v>
      </c>
      <c r="S278" t="s">
        <v>598</v>
      </c>
      <c r="T278" t="s">
        <v>1111</v>
      </c>
      <c r="U278" t="s">
        <v>117</v>
      </c>
      <c r="V278" t="s">
        <v>1174</v>
      </c>
      <c r="W278" t="s">
        <v>1175</v>
      </c>
      <c r="X278" t="s">
        <v>3766</v>
      </c>
      <c r="Y278" s="15" t="str">
        <f t="shared" si="4"/>
        <v>3</v>
      </c>
      <c r="Z278" s="15" t="str">
        <f>IF(T278="","",IF(AND(T278&lt;&gt;'Tabelas auxiliares'!$B$128,T278&lt;&gt;'Tabelas auxiliares'!$B$129),"FOLHA DE PESSOAL",IF(Y278='Tabelas auxiliares'!$A$129,"CUSTEIO",IF(Y278='Tabelas auxiliares'!$A$128,"INVESTIMENTO","ERRO - VERIFICAR"))))</f>
        <v>FOLHA DE PESSOAL</v>
      </c>
      <c r="AB278" s="8">
        <v>12401.3</v>
      </c>
      <c r="AG278" s="8">
        <v>12401.3</v>
      </c>
    </row>
    <row r="279" spans="1:33" x14ac:dyDescent="0.25">
      <c r="A279" t="s">
        <v>587</v>
      </c>
      <c r="B279" s="31" t="s">
        <v>223</v>
      </c>
      <c r="C279" s="31" t="s">
        <v>584</v>
      </c>
      <c r="D279" t="s">
        <v>83</v>
      </c>
      <c r="E279" t="s">
        <v>100</v>
      </c>
      <c r="F279" s="15" t="str">
        <f>IFERROR(VLOOKUP(D279,'Tabelas auxiliares'!$A$3:$B$65,2,FALSE),"")</f>
        <v>SUGEPE-FOLHA - PASEP + AUX. MORADIA</v>
      </c>
      <c r="G279" s="15" t="str">
        <f>IFERROR(VLOOKUP($B279,'Tabelas auxiliares'!$A$68:$C$105,2,FALSE),"")</f>
        <v>FOLHA DE PAGAMENTO - GERAL</v>
      </c>
      <c r="H279" s="15" t="str">
        <f>IFERROR(VLOOKUP($B279,'Tabelas auxiliares'!$A$68:$C$105,3,FALSE),"")</f>
        <v>FOLHA DE PAGAMENTO / CONTRIBUICAO PARA O PSS / SUBSTITUICOES / INSS PATRONAL / PASEP</v>
      </c>
      <c r="I279" t="s">
        <v>2414</v>
      </c>
      <c r="J279" t="s">
        <v>1106</v>
      </c>
      <c r="K279" t="s">
        <v>2836</v>
      </c>
      <c r="L279" t="s">
        <v>1108</v>
      </c>
      <c r="M279" t="s">
        <v>593</v>
      </c>
      <c r="N279" t="s">
        <v>108</v>
      </c>
      <c r="O279" t="s">
        <v>657</v>
      </c>
      <c r="P279" t="s">
        <v>1110</v>
      </c>
      <c r="Q279" t="s">
        <v>597</v>
      </c>
      <c r="R279" t="s">
        <v>593</v>
      </c>
      <c r="S279" t="s">
        <v>598</v>
      </c>
      <c r="T279" t="s">
        <v>1111</v>
      </c>
      <c r="U279" t="s">
        <v>117</v>
      </c>
      <c r="V279" t="s">
        <v>1177</v>
      </c>
      <c r="W279" t="s">
        <v>1178</v>
      </c>
      <c r="X279" t="s">
        <v>3767</v>
      </c>
      <c r="Y279" s="15" t="str">
        <f t="shared" si="4"/>
        <v>3</v>
      </c>
      <c r="Z279" s="15" t="str">
        <f>IF(T279="","",IF(AND(T279&lt;&gt;'Tabelas auxiliares'!$B$128,T279&lt;&gt;'Tabelas auxiliares'!$B$129),"FOLHA DE PESSOAL",IF(Y279='Tabelas auxiliares'!$A$129,"CUSTEIO",IF(Y279='Tabelas auxiliares'!$A$128,"INVESTIMENTO","ERRO - VERIFICAR"))))</f>
        <v>FOLHA DE PESSOAL</v>
      </c>
      <c r="AB279" s="8">
        <v>34845.21</v>
      </c>
      <c r="AG279" s="8">
        <v>34845.21</v>
      </c>
    </row>
    <row r="280" spans="1:33" x14ac:dyDescent="0.25">
      <c r="A280" t="s">
        <v>587</v>
      </c>
      <c r="B280" s="31" t="s">
        <v>223</v>
      </c>
      <c r="C280" s="31" t="s">
        <v>584</v>
      </c>
      <c r="D280" t="s">
        <v>83</v>
      </c>
      <c r="E280" t="s">
        <v>100</v>
      </c>
      <c r="F280" s="15" t="str">
        <f>IFERROR(VLOOKUP(D280,'Tabelas auxiliares'!$A$3:$B$65,2,FALSE),"")</f>
        <v>SUGEPE-FOLHA - PASEP + AUX. MORADIA</v>
      </c>
      <c r="G280" s="15" t="str">
        <f>IFERROR(VLOOKUP($B280,'Tabelas auxiliares'!$A$68:$C$105,2,FALSE),"")</f>
        <v>FOLHA DE PAGAMENTO - GERAL</v>
      </c>
      <c r="H280" s="15" t="str">
        <f>IFERROR(VLOOKUP($B280,'Tabelas auxiliares'!$A$68:$C$105,3,FALSE),"")</f>
        <v>FOLHA DE PAGAMENTO / CONTRIBUICAO PARA O PSS / SUBSTITUICOES / INSS PATRONAL / PASEP</v>
      </c>
      <c r="I280" t="s">
        <v>2414</v>
      </c>
      <c r="J280" t="s">
        <v>1106</v>
      </c>
      <c r="K280" t="s">
        <v>2836</v>
      </c>
      <c r="L280" t="s">
        <v>1108</v>
      </c>
      <c r="M280" t="s">
        <v>593</v>
      </c>
      <c r="N280" t="s">
        <v>108</v>
      </c>
      <c r="O280" t="s">
        <v>657</v>
      </c>
      <c r="P280" t="s">
        <v>1110</v>
      </c>
      <c r="Q280" t="s">
        <v>597</v>
      </c>
      <c r="R280" t="s">
        <v>593</v>
      </c>
      <c r="S280" t="s">
        <v>598</v>
      </c>
      <c r="T280" t="s">
        <v>1111</v>
      </c>
      <c r="U280" t="s">
        <v>117</v>
      </c>
      <c r="V280" t="s">
        <v>2839</v>
      </c>
      <c r="W280" t="s">
        <v>2840</v>
      </c>
      <c r="X280" t="s">
        <v>3768</v>
      </c>
      <c r="Y280" s="15" t="str">
        <f t="shared" si="4"/>
        <v>3</v>
      </c>
      <c r="Z280" s="15" t="str">
        <f>IF(T280="","",IF(AND(T280&lt;&gt;'Tabelas auxiliares'!$B$128,T280&lt;&gt;'Tabelas auxiliares'!$B$129),"FOLHA DE PESSOAL",IF(Y280='Tabelas auxiliares'!$A$129,"CUSTEIO",IF(Y280='Tabelas auxiliares'!$A$128,"INVESTIMENTO","ERRO - VERIFICAR"))))</f>
        <v>FOLHA DE PESSOAL</v>
      </c>
      <c r="AB280" s="8">
        <v>6201.46</v>
      </c>
      <c r="AG280" s="8">
        <v>6201.46</v>
      </c>
    </row>
    <row r="281" spans="1:33" x14ac:dyDescent="0.25">
      <c r="A281" t="s">
        <v>587</v>
      </c>
      <c r="B281" s="31" t="s">
        <v>223</v>
      </c>
      <c r="C281" s="31" t="s">
        <v>584</v>
      </c>
      <c r="D281" t="s">
        <v>83</v>
      </c>
      <c r="E281" t="s">
        <v>100</v>
      </c>
      <c r="F281" s="15" t="str">
        <f>IFERROR(VLOOKUP(D281,'Tabelas auxiliares'!$A$3:$B$65,2,FALSE),"")</f>
        <v>SUGEPE-FOLHA - PASEP + AUX. MORADIA</v>
      </c>
      <c r="G281" s="15" t="str">
        <f>IFERROR(VLOOKUP($B281,'Tabelas auxiliares'!$A$68:$C$105,2,FALSE),"")</f>
        <v>FOLHA DE PAGAMENTO - GERAL</v>
      </c>
      <c r="H281" s="15" t="str">
        <f>IFERROR(VLOOKUP($B281,'Tabelas auxiliares'!$A$68:$C$105,3,FALSE),"")</f>
        <v>FOLHA DE PAGAMENTO / CONTRIBUICAO PARA O PSS / SUBSTITUICOES / INSS PATRONAL / PASEP</v>
      </c>
      <c r="I281" t="s">
        <v>2414</v>
      </c>
      <c r="J281" t="s">
        <v>1106</v>
      </c>
      <c r="K281" t="s">
        <v>2841</v>
      </c>
      <c r="L281" t="s">
        <v>1108</v>
      </c>
      <c r="M281" t="s">
        <v>593</v>
      </c>
      <c r="N281" t="s">
        <v>108</v>
      </c>
      <c r="O281" t="s">
        <v>657</v>
      </c>
      <c r="P281" t="s">
        <v>1110</v>
      </c>
      <c r="Q281" t="s">
        <v>597</v>
      </c>
      <c r="R281" t="s">
        <v>593</v>
      </c>
      <c r="S281" t="s">
        <v>598</v>
      </c>
      <c r="T281" t="s">
        <v>1111</v>
      </c>
      <c r="U281" t="s">
        <v>117</v>
      </c>
      <c r="V281" t="s">
        <v>1112</v>
      </c>
      <c r="W281" t="s">
        <v>1113</v>
      </c>
      <c r="X281" t="s">
        <v>3769</v>
      </c>
      <c r="Y281" s="15" t="str">
        <f t="shared" si="4"/>
        <v>3</v>
      </c>
      <c r="Z281" s="15" t="str">
        <f>IF(T281="","",IF(AND(T281&lt;&gt;'Tabelas auxiliares'!$B$128,T281&lt;&gt;'Tabelas auxiliares'!$B$129),"FOLHA DE PESSOAL",IF(Y281='Tabelas auxiliares'!$A$129,"CUSTEIO",IF(Y281='Tabelas auxiliares'!$A$128,"INVESTIMENTO","ERRO - VERIFICAR"))))</f>
        <v>FOLHA DE PESSOAL</v>
      </c>
      <c r="AB281" s="8">
        <v>11362118.42</v>
      </c>
      <c r="AG281" s="8">
        <v>11356625.74</v>
      </c>
    </row>
    <row r="282" spans="1:33" x14ac:dyDescent="0.25">
      <c r="A282" t="s">
        <v>587</v>
      </c>
      <c r="B282" s="31" t="s">
        <v>223</v>
      </c>
      <c r="C282" s="31" t="s">
        <v>584</v>
      </c>
      <c r="D282" t="s">
        <v>83</v>
      </c>
      <c r="E282" t="s">
        <v>100</v>
      </c>
      <c r="F282" s="15" t="str">
        <f>IFERROR(VLOOKUP(D282,'Tabelas auxiliares'!$A$3:$B$65,2,FALSE),"")</f>
        <v>SUGEPE-FOLHA - PASEP + AUX. MORADIA</v>
      </c>
      <c r="G282" s="15" t="str">
        <f>IFERROR(VLOOKUP($B282,'Tabelas auxiliares'!$A$68:$C$105,2,FALSE),"")</f>
        <v>FOLHA DE PAGAMENTO - GERAL</v>
      </c>
      <c r="H282" s="15" t="str">
        <f>IFERROR(VLOOKUP($B282,'Tabelas auxiliares'!$A$68:$C$105,3,FALSE),"")</f>
        <v>FOLHA DE PAGAMENTO / CONTRIBUICAO PARA O PSS / SUBSTITUICOES / INSS PATRONAL / PASEP</v>
      </c>
      <c r="I282" t="s">
        <v>2414</v>
      </c>
      <c r="J282" t="s">
        <v>1106</v>
      </c>
      <c r="K282" t="s">
        <v>2841</v>
      </c>
      <c r="L282" t="s">
        <v>1108</v>
      </c>
      <c r="M282" t="s">
        <v>593</v>
      </c>
      <c r="N282" t="s">
        <v>108</v>
      </c>
      <c r="O282" t="s">
        <v>657</v>
      </c>
      <c r="P282" t="s">
        <v>1110</v>
      </c>
      <c r="Q282" t="s">
        <v>597</v>
      </c>
      <c r="R282" t="s">
        <v>593</v>
      </c>
      <c r="S282" t="s">
        <v>598</v>
      </c>
      <c r="T282" t="s">
        <v>1111</v>
      </c>
      <c r="U282" t="s">
        <v>117</v>
      </c>
      <c r="V282" t="s">
        <v>1182</v>
      </c>
      <c r="W282" t="s">
        <v>1183</v>
      </c>
      <c r="X282" t="s">
        <v>3770</v>
      </c>
      <c r="Y282" s="15" t="str">
        <f t="shared" si="4"/>
        <v>3</v>
      </c>
      <c r="Z282" s="15" t="str">
        <f>IF(T282="","",IF(AND(T282&lt;&gt;'Tabelas auxiliares'!$B$128,T282&lt;&gt;'Tabelas auxiliares'!$B$129),"FOLHA DE PESSOAL",IF(Y282='Tabelas auxiliares'!$A$129,"CUSTEIO",IF(Y282='Tabelas auxiliares'!$A$128,"INVESTIMENTO","ERRO - VERIFICAR"))))</f>
        <v>FOLHA DE PESSOAL</v>
      </c>
      <c r="AB282" s="8">
        <v>83861.64</v>
      </c>
      <c r="AG282" s="8">
        <v>83861.64</v>
      </c>
    </row>
    <row r="283" spans="1:33" x14ac:dyDescent="0.25">
      <c r="A283" t="s">
        <v>587</v>
      </c>
      <c r="B283" s="31" t="s">
        <v>223</v>
      </c>
      <c r="C283" s="31" t="s">
        <v>584</v>
      </c>
      <c r="D283" t="s">
        <v>83</v>
      </c>
      <c r="E283" t="s">
        <v>100</v>
      </c>
      <c r="F283" s="15" t="str">
        <f>IFERROR(VLOOKUP(D283,'Tabelas auxiliares'!$A$3:$B$65,2,FALSE),"")</f>
        <v>SUGEPE-FOLHA - PASEP + AUX. MORADIA</v>
      </c>
      <c r="G283" s="15" t="str">
        <f>IFERROR(VLOOKUP($B283,'Tabelas auxiliares'!$A$68:$C$105,2,FALSE),"")</f>
        <v>FOLHA DE PAGAMENTO - GERAL</v>
      </c>
      <c r="H283" s="15" t="str">
        <f>IFERROR(VLOOKUP($B283,'Tabelas auxiliares'!$A$68:$C$105,3,FALSE),"")</f>
        <v>FOLHA DE PAGAMENTO / CONTRIBUICAO PARA O PSS / SUBSTITUICOES / INSS PATRONAL / PASEP</v>
      </c>
      <c r="I283" t="s">
        <v>2414</v>
      </c>
      <c r="J283" t="s">
        <v>1106</v>
      </c>
      <c r="K283" t="s">
        <v>2841</v>
      </c>
      <c r="L283" t="s">
        <v>1108</v>
      </c>
      <c r="M283" t="s">
        <v>593</v>
      </c>
      <c r="N283" t="s">
        <v>108</v>
      </c>
      <c r="O283" t="s">
        <v>657</v>
      </c>
      <c r="P283" t="s">
        <v>1110</v>
      </c>
      <c r="Q283" t="s">
        <v>597</v>
      </c>
      <c r="R283" t="s">
        <v>593</v>
      </c>
      <c r="S283" t="s">
        <v>598</v>
      </c>
      <c r="T283" t="s">
        <v>1111</v>
      </c>
      <c r="U283" t="s">
        <v>117</v>
      </c>
      <c r="V283" t="s">
        <v>1185</v>
      </c>
      <c r="W283" t="s">
        <v>1186</v>
      </c>
      <c r="X283" t="s">
        <v>3771</v>
      </c>
      <c r="Y283" s="15" t="str">
        <f t="shared" si="4"/>
        <v>3</v>
      </c>
      <c r="Z283" s="15" t="str">
        <f>IF(T283="","",IF(AND(T283&lt;&gt;'Tabelas auxiliares'!$B$128,T283&lt;&gt;'Tabelas auxiliares'!$B$129),"FOLHA DE PESSOAL",IF(Y283='Tabelas auxiliares'!$A$129,"CUSTEIO",IF(Y283='Tabelas auxiliares'!$A$128,"INVESTIMENTO","ERRO - VERIFICAR"))))</f>
        <v>FOLHA DE PESSOAL</v>
      </c>
      <c r="AB283" s="8">
        <v>582.34</v>
      </c>
      <c r="AG283" s="8">
        <v>582.34</v>
      </c>
    </row>
    <row r="284" spans="1:33" x14ac:dyDescent="0.25">
      <c r="A284" t="s">
        <v>587</v>
      </c>
      <c r="B284" s="31" t="s">
        <v>223</v>
      </c>
      <c r="C284" s="31" t="s">
        <v>584</v>
      </c>
      <c r="D284" t="s">
        <v>83</v>
      </c>
      <c r="E284" t="s">
        <v>100</v>
      </c>
      <c r="F284" s="15" t="str">
        <f>IFERROR(VLOOKUP(D284,'Tabelas auxiliares'!$A$3:$B$65,2,FALSE),"")</f>
        <v>SUGEPE-FOLHA - PASEP + AUX. MORADIA</v>
      </c>
      <c r="G284" s="15" t="str">
        <f>IFERROR(VLOOKUP($B284,'Tabelas auxiliares'!$A$68:$C$105,2,FALSE),"")</f>
        <v>FOLHA DE PAGAMENTO - GERAL</v>
      </c>
      <c r="H284" s="15" t="str">
        <f>IFERROR(VLOOKUP($B284,'Tabelas auxiliares'!$A$68:$C$105,3,FALSE),"")</f>
        <v>FOLHA DE PAGAMENTO / CONTRIBUICAO PARA O PSS / SUBSTITUICOES / INSS PATRONAL / PASEP</v>
      </c>
      <c r="I284" t="s">
        <v>2414</v>
      </c>
      <c r="J284" t="s">
        <v>1106</v>
      </c>
      <c r="K284" t="s">
        <v>2841</v>
      </c>
      <c r="L284" t="s">
        <v>1108</v>
      </c>
      <c r="M284" t="s">
        <v>593</v>
      </c>
      <c r="N284" t="s">
        <v>108</v>
      </c>
      <c r="O284" t="s">
        <v>657</v>
      </c>
      <c r="P284" t="s">
        <v>1110</v>
      </c>
      <c r="Q284" t="s">
        <v>597</v>
      </c>
      <c r="R284" t="s">
        <v>593</v>
      </c>
      <c r="S284" t="s">
        <v>598</v>
      </c>
      <c r="T284" t="s">
        <v>1111</v>
      </c>
      <c r="U284" t="s">
        <v>117</v>
      </c>
      <c r="V284" t="s">
        <v>1188</v>
      </c>
      <c r="W284" t="s">
        <v>1189</v>
      </c>
      <c r="X284" t="s">
        <v>3772</v>
      </c>
      <c r="Y284" s="15" t="str">
        <f t="shared" si="4"/>
        <v>3</v>
      </c>
      <c r="Z284" s="15" t="str">
        <f>IF(T284="","",IF(AND(T284&lt;&gt;'Tabelas auxiliares'!$B$128,T284&lt;&gt;'Tabelas auxiliares'!$B$129),"FOLHA DE PESSOAL",IF(Y284='Tabelas auxiliares'!$A$129,"CUSTEIO",IF(Y284='Tabelas auxiliares'!$A$128,"INVESTIMENTO","ERRO - VERIFICAR"))))</f>
        <v>FOLHA DE PESSOAL</v>
      </c>
      <c r="AB284" s="8">
        <v>15171.5</v>
      </c>
      <c r="AG284" s="8">
        <v>15171.5</v>
      </c>
    </row>
    <row r="285" spans="1:33" x14ac:dyDescent="0.25">
      <c r="A285" t="s">
        <v>587</v>
      </c>
      <c r="B285" s="31" t="s">
        <v>223</v>
      </c>
      <c r="C285" s="31" t="s">
        <v>584</v>
      </c>
      <c r="D285" t="s">
        <v>83</v>
      </c>
      <c r="E285" t="s">
        <v>100</v>
      </c>
      <c r="F285" s="15" t="str">
        <f>IFERROR(VLOOKUP(D285,'Tabelas auxiliares'!$A$3:$B$65,2,FALSE),"")</f>
        <v>SUGEPE-FOLHA - PASEP + AUX. MORADIA</v>
      </c>
      <c r="G285" s="15" t="str">
        <f>IFERROR(VLOOKUP($B285,'Tabelas auxiliares'!$A$68:$C$105,2,FALSE),"")</f>
        <v>FOLHA DE PAGAMENTO - GERAL</v>
      </c>
      <c r="H285" s="15" t="str">
        <f>IFERROR(VLOOKUP($B285,'Tabelas auxiliares'!$A$68:$C$105,3,FALSE),"")</f>
        <v>FOLHA DE PAGAMENTO / CONTRIBUICAO PARA O PSS / SUBSTITUICOES / INSS PATRONAL / PASEP</v>
      </c>
      <c r="I285" t="s">
        <v>2414</v>
      </c>
      <c r="J285" t="s">
        <v>1106</v>
      </c>
      <c r="K285" t="s">
        <v>2841</v>
      </c>
      <c r="L285" t="s">
        <v>1108</v>
      </c>
      <c r="M285" t="s">
        <v>593</v>
      </c>
      <c r="N285" t="s">
        <v>108</v>
      </c>
      <c r="O285" t="s">
        <v>657</v>
      </c>
      <c r="P285" t="s">
        <v>1110</v>
      </c>
      <c r="Q285" t="s">
        <v>597</v>
      </c>
      <c r="R285" t="s">
        <v>593</v>
      </c>
      <c r="S285" t="s">
        <v>598</v>
      </c>
      <c r="T285" t="s">
        <v>1111</v>
      </c>
      <c r="U285" t="s">
        <v>117</v>
      </c>
      <c r="V285" t="s">
        <v>1191</v>
      </c>
      <c r="W285" t="s">
        <v>1192</v>
      </c>
      <c r="X285" t="s">
        <v>3773</v>
      </c>
      <c r="Y285" s="15" t="str">
        <f t="shared" si="4"/>
        <v>3</v>
      </c>
      <c r="Z285" s="15" t="str">
        <f>IF(T285="","",IF(AND(T285&lt;&gt;'Tabelas auxiliares'!$B$128,T285&lt;&gt;'Tabelas auxiliares'!$B$129),"FOLHA DE PESSOAL",IF(Y285='Tabelas auxiliares'!$A$129,"CUSTEIO",IF(Y285='Tabelas auxiliares'!$A$128,"INVESTIMENTO","ERRO - VERIFICAR"))))</f>
        <v>FOLHA DE PESSOAL</v>
      </c>
      <c r="AB285" s="8">
        <v>104983.78</v>
      </c>
      <c r="AG285" s="8">
        <v>104983.78</v>
      </c>
    </row>
    <row r="286" spans="1:33" x14ac:dyDescent="0.25">
      <c r="A286" t="s">
        <v>587</v>
      </c>
      <c r="B286" s="31" t="s">
        <v>223</v>
      </c>
      <c r="C286" s="31" t="s">
        <v>584</v>
      </c>
      <c r="D286" t="s">
        <v>83</v>
      </c>
      <c r="E286" t="s">
        <v>100</v>
      </c>
      <c r="F286" s="15" t="str">
        <f>IFERROR(VLOOKUP(D286,'Tabelas auxiliares'!$A$3:$B$65,2,FALSE),"")</f>
        <v>SUGEPE-FOLHA - PASEP + AUX. MORADIA</v>
      </c>
      <c r="G286" s="15" t="str">
        <f>IFERROR(VLOOKUP($B286,'Tabelas auxiliares'!$A$68:$C$105,2,FALSE),"")</f>
        <v>FOLHA DE PAGAMENTO - GERAL</v>
      </c>
      <c r="H286" s="15" t="str">
        <f>IFERROR(VLOOKUP($B286,'Tabelas auxiliares'!$A$68:$C$105,3,FALSE),"")</f>
        <v>FOLHA DE PAGAMENTO / CONTRIBUICAO PARA O PSS / SUBSTITUICOES / INSS PATRONAL / PASEP</v>
      </c>
      <c r="I286" t="s">
        <v>2414</v>
      </c>
      <c r="J286" t="s">
        <v>1106</v>
      </c>
      <c r="K286" t="s">
        <v>2841</v>
      </c>
      <c r="L286" t="s">
        <v>1108</v>
      </c>
      <c r="M286" t="s">
        <v>593</v>
      </c>
      <c r="N286" t="s">
        <v>108</v>
      </c>
      <c r="O286" t="s">
        <v>657</v>
      </c>
      <c r="P286" t="s">
        <v>1110</v>
      </c>
      <c r="Q286" t="s">
        <v>597</v>
      </c>
      <c r="R286" t="s">
        <v>593</v>
      </c>
      <c r="S286" t="s">
        <v>598</v>
      </c>
      <c r="T286" t="s">
        <v>1111</v>
      </c>
      <c r="U286" t="s">
        <v>117</v>
      </c>
      <c r="V286" t="s">
        <v>1194</v>
      </c>
      <c r="W286" t="s">
        <v>1195</v>
      </c>
      <c r="X286" t="s">
        <v>3774</v>
      </c>
      <c r="Y286" s="15" t="str">
        <f t="shared" si="4"/>
        <v>3</v>
      </c>
      <c r="Z286" s="15" t="str">
        <f>IF(T286="","",IF(AND(T286&lt;&gt;'Tabelas auxiliares'!$B$128,T286&lt;&gt;'Tabelas auxiliares'!$B$129),"FOLHA DE PESSOAL",IF(Y286='Tabelas auxiliares'!$A$129,"CUSTEIO",IF(Y286='Tabelas auxiliares'!$A$128,"INVESTIMENTO","ERRO - VERIFICAR"))))</f>
        <v>FOLHA DE PESSOAL</v>
      </c>
      <c r="AB286" s="8">
        <v>6529.06</v>
      </c>
      <c r="AG286" s="8">
        <v>6529.06</v>
      </c>
    </row>
    <row r="287" spans="1:33" x14ac:dyDescent="0.25">
      <c r="A287" t="s">
        <v>587</v>
      </c>
      <c r="B287" s="31" t="s">
        <v>223</v>
      </c>
      <c r="C287" s="31" t="s">
        <v>584</v>
      </c>
      <c r="D287" t="s">
        <v>83</v>
      </c>
      <c r="E287" t="s">
        <v>100</v>
      </c>
      <c r="F287" s="15" t="str">
        <f>IFERROR(VLOOKUP(D287,'Tabelas auxiliares'!$A$3:$B$65,2,FALSE),"")</f>
        <v>SUGEPE-FOLHA - PASEP + AUX. MORADIA</v>
      </c>
      <c r="G287" s="15" t="str">
        <f>IFERROR(VLOOKUP($B287,'Tabelas auxiliares'!$A$68:$C$105,2,FALSE),"")</f>
        <v>FOLHA DE PAGAMENTO - GERAL</v>
      </c>
      <c r="H287" s="15" t="str">
        <f>IFERROR(VLOOKUP($B287,'Tabelas auxiliares'!$A$68:$C$105,3,FALSE),"")</f>
        <v>FOLHA DE PAGAMENTO / CONTRIBUICAO PARA O PSS / SUBSTITUICOES / INSS PATRONAL / PASEP</v>
      </c>
      <c r="I287" t="s">
        <v>2414</v>
      </c>
      <c r="J287" t="s">
        <v>1106</v>
      </c>
      <c r="K287" t="s">
        <v>2841</v>
      </c>
      <c r="L287" t="s">
        <v>1108</v>
      </c>
      <c r="M287" t="s">
        <v>593</v>
      </c>
      <c r="N287" t="s">
        <v>108</v>
      </c>
      <c r="O287" t="s">
        <v>657</v>
      </c>
      <c r="P287" t="s">
        <v>1110</v>
      </c>
      <c r="Q287" t="s">
        <v>597</v>
      </c>
      <c r="R287" t="s">
        <v>593</v>
      </c>
      <c r="S287" t="s">
        <v>598</v>
      </c>
      <c r="T287" t="s">
        <v>1111</v>
      </c>
      <c r="U287" t="s">
        <v>117</v>
      </c>
      <c r="V287" t="s">
        <v>1197</v>
      </c>
      <c r="W287" t="s">
        <v>1198</v>
      </c>
      <c r="X287" t="s">
        <v>3775</v>
      </c>
      <c r="Y287" s="15" t="str">
        <f t="shared" si="4"/>
        <v>3</v>
      </c>
      <c r="Z287" s="15" t="str">
        <f>IF(T287="","",IF(AND(T287&lt;&gt;'Tabelas auxiliares'!$B$128,T287&lt;&gt;'Tabelas auxiliares'!$B$129),"FOLHA DE PESSOAL",IF(Y287='Tabelas auxiliares'!$A$129,"CUSTEIO",IF(Y287='Tabelas auxiliares'!$A$128,"INVESTIMENTO","ERRO - VERIFICAR"))))</f>
        <v>FOLHA DE PESSOAL</v>
      </c>
      <c r="AB287" s="8">
        <v>9576924.3499999996</v>
      </c>
      <c r="AG287" s="8">
        <v>9576924.3499999996</v>
      </c>
    </row>
    <row r="288" spans="1:33" x14ac:dyDescent="0.25">
      <c r="A288" t="s">
        <v>587</v>
      </c>
      <c r="B288" s="31" t="s">
        <v>223</v>
      </c>
      <c r="C288" s="31" t="s">
        <v>584</v>
      </c>
      <c r="D288" t="s">
        <v>83</v>
      </c>
      <c r="E288" t="s">
        <v>100</v>
      </c>
      <c r="F288" s="15" t="str">
        <f>IFERROR(VLOOKUP(D288,'Tabelas auxiliares'!$A$3:$B$65,2,FALSE),"")</f>
        <v>SUGEPE-FOLHA - PASEP + AUX. MORADIA</v>
      </c>
      <c r="G288" s="15" t="str">
        <f>IFERROR(VLOOKUP($B288,'Tabelas auxiliares'!$A$68:$C$105,2,FALSE),"")</f>
        <v>FOLHA DE PAGAMENTO - GERAL</v>
      </c>
      <c r="H288" s="15" t="str">
        <f>IFERROR(VLOOKUP($B288,'Tabelas auxiliares'!$A$68:$C$105,3,FALSE),"")</f>
        <v>FOLHA DE PAGAMENTO / CONTRIBUICAO PARA O PSS / SUBSTITUICOES / INSS PATRONAL / PASEP</v>
      </c>
      <c r="I288" t="s">
        <v>2414</v>
      </c>
      <c r="J288" t="s">
        <v>1106</v>
      </c>
      <c r="K288" t="s">
        <v>2841</v>
      </c>
      <c r="L288" t="s">
        <v>1108</v>
      </c>
      <c r="M288" t="s">
        <v>593</v>
      </c>
      <c r="N288" t="s">
        <v>108</v>
      </c>
      <c r="O288" t="s">
        <v>657</v>
      </c>
      <c r="P288" t="s">
        <v>1110</v>
      </c>
      <c r="Q288" t="s">
        <v>597</v>
      </c>
      <c r="R288" t="s">
        <v>593</v>
      </c>
      <c r="S288" t="s">
        <v>598</v>
      </c>
      <c r="T288" t="s">
        <v>1111</v>
      </c>
      <c r="U288" t="s">
        <v>117</v>
      </c>
      <c r="V288" t="s">
        <v>1200</v>
      </c>
      <c r="W288" t="s">
        <v>1201</v>
      </c>
      <c r="X288" t="s">
        <v>3776</v>
      </c>
      <c r="Y288" s="15" t="str">
        <f t="shared" si="4"/>
        <v>3</v>
      </c>
      <c r="Z288" s="15" t="str">
        <f>IF(T288="","",IF(AND(T288&lt;&gt;'Tabelas auxiliares'!$B$128,T288&lt;&gt;'Tabelas auxiliares'!$B$129),"FOLHA DE PESSOAL",IF(Y288='Tabelas auxiliares'!$A$129,"CUSTEIO",IF(Y288='Tabelas auxiliares'!$A$128,"INVESTIMENTO","ERRO - VERIFICAR"))))</f>
        <v>FOLHA DE PESSOAL</v>
      </c>
      <c r="AB288" s="8">
        <v>138039.34</v>
      </c>
      <c r="AG288" s="8">
        <v>138039.34</v>
      </c>
    </row>
    <row r="289" spans="1:33" x14ac:dyDescent="0.25">
      <c r="A289" t="s">
        <v>587</v>
      </c>
      <c r="B289" s="31" t="s">
        <v>223</v>
      </c>
      <c r="C289" s="31" t="s">
        <v>584</v>
      </c>
      <c r="D289" t="s">
        <v>83</v>
      </c>
      <c r="E289" t="s">
        <v>100</v>
      </c>
      <c r="F289" s="15" t="str">
        <f>IFERROR(VLOOKUP(D289,'Tabelas auxiliares'!$A$3:$B$65,2,FALSE),"")</f>
        <v>SUGEPE-FOLHA - PASEP + AUX. MORADIA</v>
      </c>
      <c r="G289" s="15" t="str">
        <f>IFERROR(VLOOKUP($B289,'Tabelas auxiliares'!$A$68:$C$105,2,FALSE),"")</f>
        <v>FOLHA DE PAGAMENTO - GERAL</v>
      </c>
      <c r="H289" s="15" t="str">
        <f>IFERROR(VLOOKUP($B289,'Tabelas auxiliares'!$A$68:$C$105,3,FALSE),"")</f>
        <v>FOLHA DE PAGAMENTO / CONTRIBUICAO PARA O PSS / SUBSTITUICOES / INSS PATRONAL / PASEP</v>
      </c>
      <c r="I289" t="s">
        <v>2414</v>
      </c>
      <c r="J289" t="s">
        <v>1106</v>
      </c>
      <c r="K289" t="s">
        <v>2841</v>
      </c>
      <c r="L289" t="s">
        <v>1108</v>
      </c>
      <c r="M289" t="s">
        <v>593</v>
      </c>
      <c r="N289" t="s">
        <v>108</v>
      </c>
      <c r="O289" t="s">
        <v>657</v>
      </c>
      <c r="P289" t="s">
        <v>1110</v>
      </c>
      <c r="Q289" t="s">
        <v>597</v>
      </c>
      <c r="R289" t="s">
        <v>593</v>
      </c>
      <c r="S289" t="s">
        <v>598</v>
      </c>
      <c r="T289" t="s">
        <v>1111</v>
      </c>
      <c r="U289" t="s">
        <v>117</v>
      </c>
      <c r="V289" t="s">
        <v>1203</v>
      </c>
      <c r="W289" t="s">
        <v>1204</v>
      </c>
      <c r="X289" t="s">
        <v>3777</v>
      </c>
      <c r="Y289" s="15" t="str">
        <f t="shared" si="4"/>
        <v>3</v>
      </c>
      <c r="Z289" s="15" t="str">
        <f>IF(T289="","",IF(AND(T289&lt;&gt;'Tabelas auxiliares'!$B$128,T289&lt;&gt;'Tabelas auxiliares'!$B$129),"FOLHA DE PESSOAL",IF(Y289='Tabelas auxiliares'!$A$129,"CUSTEIO",IF(Y289='Tabelas auxiliares'!$A$128,"INVESTIMENTO","ERRO - VERIFICAR"))))</f>
        <v>FOLHA DE PESSOAL</v>
      </c>
      <c r="AB289" s="8">
        <v>250140.56</v>
      </c>
      <c r="AG289" s="8">
        <v>250140.56</v>
      </c>
    </row>
    <row r="290" spans="1:33" x14ac:dyDescent="0.25">
      <c r="A290" t="s">
        <v>587</v>
      </c>
      <c r="B290" s="31" t="s">
        <v>223</v>
      </c>
      <c r="C290" s="31" t="s">
        <v>584</v>
      </c>
      <c r="D290" t="s">
        <v>83</v>
      </c>
      <c r="E290" t="s">
        <v>100</v>
      </c>
      <c r="F290" s="15" t="str">
        <f>IFERROR(VLOOKUP(D290,'Tabelas auxiliares'!$A$3:$B$65,2,FALSE),"")</f>
        <v>SUGEPE-FOLHA - PASEP + AUX. MORADIA</v>
      </c>
      <c r="G290" s="15" t="str">
        <f>IFERROR(VLOOKUP($B290,'Tabelas auxiliares'!$A$68:$C$105,2,FALSE),"")</f>
        <v>FOLHA DE PAGAMENTO - GERAL</v>
      </c>
      <c r="H290" s="15" t="str">
        <f>IFERROR(VLOOKUP($B290,'Tabelas auxiliares'!$A$68:$C$105,3,FALSE),"")</f>
        <v>FOLHA DE PAGAMENTO / CONTRIBUICAO PARA O PSS / SUBSTITUICOES / INSS PATRONAL / PASEP</v>
      </c>
      <c r="I290" t="s">
        <v>2414</v>
      </c>
      <c r="J290" t="s">
        <v>1106</v>
      </c>
      <c r="K290" t="s">
        <v>2841</v>
      </c>
      <c r="L290" t="s">
        <v>1108</v>
      </c>
      <c r="M290" t="s">
        <v>593</v>
      </c>
      <c r="N290" t="s">
        <v>108</v>
      </c>
      <c r="O290" t="s">
        <v>657</v>
      </c>
      <c r="P290" t="s">
        <v>1110</v>
      </c>
      <c r="Q290" t="s">
        <v>597</v>
      </c>
      <c r="R290" t="s">
        <v>593</v>
      </c>
      <c r="S290" t="s">
        <v>598</v>
      </c>
      <c r="T290" t="s">
        <v>1111</v>
      </c>
      <c r="U290" t="s">
        <v>117</v>
      </c>
      <c r="V290" t="s">
        <v>1206</v>
      </c>
      <c r="W290" t="s">
        <v>1207</v>
      </c>
      <c r="X290" t="s">
        <v>3778</v>
      </c>
      <c r="Y290" s="15" t="str">
        <f t="shared" si="4"/>
        <v>3</v>
      </c>
      <c r="Z290" s="15" t="str">
        <f>IF(T290="","",IF(AND(T290&lt;&gt;'Tabelas auxiliares'!$B$128,T290&lt;&gt;'Tabelas auxiliares'!$B$129),"FOLHA DE PESSOAL",IF(Y290='Tabelas auxiliares'!$A$129,"CUSTEIO",IF(Y290='Tabelas auxiliares'!$A$128,"INVESTIMENTO","ERRO - VERIFICAR"))))</f>
        <v>FOLHA DE PESSOAL</v>
      </c>
      <c r="AB290" s="8">
        <v>4034.68</v>
      </c>
      <c r="AG290" s="8">
        <v>4034.68</v>
      </c>
    </row>
    <row r="291" spans="1:33" x14ac:dyDescent="0.25">
      <c r="A291" t="s">
        <v>587</v>
      </c>
      <c r="B291" s="31" t="s">
        <v>223</v>
      </c>
      <c r="C291" s="31" t="s">
        <v>584</v>
      </c>
      <c r="D291" t="s">
        <v>83</v>
      </c>
      <c r="E291" t="s">
        <v>100</v>
      </c>
      <c r="F291" s="15" t="str">
        <f>IFERROR(VLOOKUP(D291,'Tabelas auxiliares'!$A$3:$B$65,2,FALSE),"")</f>
        <v>SUGEPE-FOLHA - PASEP + AUX. MORADIA</v>
      </c>
      <c r="G291" s="15" t="str">
        <f>IFERROR(VLOOKUP($B291,'Tabelas auxiliares'!$A$68:$C$105,2,FALSE),"")</f>
        <v>FOLHA DE PAGAMENTO - GERAL</v>
      </c>
      <c r="H291" s="15" t="str">
        <f>IFERROR(VLOOKUP($B291,'Tabelas auxiliares'!$A$68:$C$105,3,FALSE),"")</f>
        <v>FOLHA DE PAGAMENTO / CONTRIBUICAO PARA O PSS / SUBSTITUICOES / INSS PATRONAL / PASEP</v>
      </c>
      <c r="I291" t="s">
        <v>2414</v>
      </c>
      <c r="J291" t="s">
        <v>1106</v>
      </c>
      <c r="K291" t="s">
        <v>2841</v>
      </c>
      <c r="L291" t="s">
        <v>1108</v>
      </c>
      <c r="M291" t="s">
        <v>593</v>
      </c>
      <c r="N291" t="s">
        <v>108</v>
      </c>
      <c r="O291" t="s">
        <v>657</v>
      </c>
      <c r="P291" t="s">
        <v>1110</v>
      </c>
      <c r="Q291" t="s">
        <v>597</v>
      </c>
      <c r="R291" t="s">
        <v>593</v>
      </c>
      <c r="S291" t="s">
        <v>598</v>
      </c>
      <c r="T291" t="s">
        <v>1111</v>
      </c>
      <c r="U291" t="s">
        <v>117</v>
      </c>
      <c r="V291" t="s">
        <v>1212</v>
      </c>
      <c r="W291" t="s">
        <v>1213</v>
      </c>
      <c r="X291" t="s">
        <v>3779</v>
      </c>
      <c r="Y291" s="15" t="str">
        <f t="shared" si="4"/>
        <v>3</v>
      </c>
      <c r="Z291" s="15" t="str">
        <f>IF(T291="","",IF(AND(T291&lt;&gt;'Tabelas auxiliares'!$B$128,T291&lt;&gt;'Tabelas auxiliares'!$B$129),"FOLHA DE PESSOAL",IF(Y291='Tabelas auxiliares'!$A$129,"CUSTEIO",IF(Y291='Tabelas auxiliares'!$A$128,"INVESTIMENTO","ERRO - VERIFICAR"))))</f>
        <v>FOLHA DE PESSOAL</v>
      </c>
      <c r="AB291" s="8">
        <v>2097358.7999999998</v>
      </c>
      <c r="AG291" s="8">
        <v>2097358.7999999998</v>
      </c>
    </row>
    <row r="292" spans="1:33" x14ac:dyDescent="0.25">
      <c r="A292" t="s">
        <v>587</v>
      </c>
      <c r="B292" s="31" t="s">
        <v>223</v>
      </c>
      <c r="C292" s="31" t="s">
        <v>584</v>
      </c>
      <c r="D292" t="s">
        <v>83</v>
      </c>
      <c r="E292" t="s">
        <v>100</v>
      </c>
      <c r="F292" s="15" t="str">
        <f>IFERROR(VLOOKUP(D292,'Tabelas auxiliares'!$A$3:$B$65,2,FALSE),"")</f>
        <v>SUGEPE-FOLHA - PASEP + AUX. MORADIA</v>
      </c>
      <c r="G292" s="15" t="str">
        <f>IFERROR(VLOOKUP($B292,'Tabelas auxiliares'!$A$68:$C$105,2,FALSE),"")</f>
        <v>FOLHA DE PAGAMENTO - GERAL</v>
      </c>
      <c r="H292" s="15" t="str">
        <f>IFERROR(VLOOKUP($B292,'Tabelas auxiliares'!$A$68:$C$105,3,FALSE),"")</f>
        <v>FOLHA DE PAGAMENTO / CONTRIBUICAO PARA O PSS / SUBSTITUICOES / INSS PATRONAL / PASEP</v>
      </c>
      <c r="I292" t="s">
        <v>2414</v>
      </c>
      <c r="J292" t="s">
        <v>1106</v>
      </c>
      <c r="K292" t="s">
        <v>2841</v>
      </c>
      <c r="L292" t="s">
        <v>1108</v>
      </c>
      <c r="M292" t="s">
        <v>593</v>
      </c>
      <c r="N292" t="s">
        <v>108</v>
      </c>
      <c r="O292" t="s">
        <v>657</v>
      </c>
      <c r="P292" t="s">
        <v>1110</v>
      </c>
      <c r="Q292" t="s">
        <v>597</v>
      </c>
      <c r="R292" t="s">
        <v>593</v>
      </c>
      <c r="S292" t="s">
        <v>598</v>
      </c>
      <c r="T292" t="s">
        <v>1111</v>
      </c>
      <c r="U292" t="s">
        <v>117</v>
      </c>
      <c r="V292" t="s">
        <v>1215</v>
      </c>
      <c r="W292" t="s">
        <v>1216</v>
      </c>
      <c r="X292" t="s">
        <v>3780</v>
      </c>
      <c r="Y292" s="15" t="str">
        <f t="shared" si="4"/>
        <v>3</v>
      </c>
      <c r="Z292" s="15" t="str">
        <f>IF(T292="","",IF(AND(T292&lt;&gt;'Tabelas auxiliares'!$B$128,T292&lt;&gt;'Tabelas auxiliares'!$B$129),"FOLHA DE PESSOAL",IF(Y292='Tabelas auxiliares'!$A$129,"CUSTEIO",IF(Y292='Tabelas auxiliares'!$A$128,"INVESTIMENTO","ERRO - VERIFICAR"))))</f>
        <v>FOLHA DE PESSOAL</v>
      </c>
      <c r="AB292" s="8">
        <v>3288913.22</v>
      </c>
      <c r="AG292" s="8">
        <v>3288913.22</v>
      </c>
    </row>
    <row r="293" spans="1:33" x14ac:dyDescent="0.25">
      <c r="A293" t="s">
        <v>587</v>
      </c>
      <c r="B293" s="31" t="s">
        <v>223</v>
      </c>
      <c r="C293" s="31" t="s">
        <v>584</v>
      </c>
      <c r="D293" t="s">
        <v>83</v>
      </c>
      <c r="E293" t="s">
        <v>100</v>
      </c>
      <c r="F293" s="15" t="str">
        <f>IFERROR(VLOOKUP(D293,'Tabelas auxiliares'!$A$3:$B$65,2,FALSE),"")</f>
        <v>SUGEPE-FOLHA - PASEP + AUX. MORADIA</v>
      </c>
      <c r="G293" s="15" t="str">
        <f>IFERROR(VLOOKUP($B293,'Tabelas auxiliares'!$A$68:$C$105,2,FALSE),"")</f>
        <v>FOLHA DE PAGAMENTO - GERAL</v>
      </c>
      <c r="H293" s="15" t="str">
        <f>IFERROR(VLOOKUP($B293,'Tabelas auxiliares'!$A$68:$C$105,3,FALSE),"")</f>
        <v>FOLHA DE PAGAMENTO / CONTRIBUICAO PARA O PSS / SUBSTITUICOES / INSS PATRONAL / PASEP</v>
      </c>
      <c r="I293" t="s">
        <v>2414</v>
      </c>
      <c r="J293" t="s">
        <v>1106</v>
      </c>
      <c r="K293" t="s">
        <v>2841</v>
      </c>
      <c r="L293" t="s">
        <v>1108</v>
      </c>
      <c r="M293" t="s">
        <v>593</v>
      </c>
      <c r="N293" t="s">
        <v>108</v>
      </c>
      <c r="O293" t="s">
        <v>657</v>
      </c>
      <c r="P293" t="s">
        <v>1110</v>
      </c>
      <c r="Q293" t="s">
        <v>597</v>
      </c>
      <c r="R293" t="s">
        <v>593</v>
      </c>
      <c r="S293" t="s">
        <v>598</v>
      </c>
      <c r="T293" t="s">
        <v>1111</v>
      </c>
      <c r="U293" t="s">
        <v>117</v>
      </c>
      <c r="V293" t="s">
        <v>1273</v>
      </c>
      <c r="W293" t="s">
        <v>1274</v>
      </c>
      <c r="X293" t="s">
        <v>3781</v>
      </c>
      <c r="Y293" s="15" t="str">
        <f t="shared" si="4"/>
        <v>3</v>
      </c>
      <c r="Z293" s="15" t="str">
        <f>IF(T293="","",IF(AND(T293&lt;&gt;'Tabelas auxiliares'!$B$128,T293&lt;&gt;'Tabelas auxiliares'!$B$129),"FOLHA DE PESSOAL",IF(Y293='Tabelas auxiliares'!$A$129,"CUSTEIO",IF(Y293='Tabelas auxiliares'!$A$128,"INVESTIMENTO","ERRO - VERIFICAR"))))</f>
        <v>FOLHA DE PESSOAL</v>
      </c>
      <c r="AB293" s="8">
        <v>332253.95</v>
      </c>
      <c r="AG293" s="8">
        <v>332253.95</v>
      </c>
    </row>
    <row r="294" spans="1:33" x14ac:dyDescent="0.25">
      <c r="A294" t="s">
        <v>587</v>
      </c>
      <c r="B294" s="31" t="s">
        <v>223</v>
      </c>
      <c r="C294" s="31" t="s">
        <v>584</v>
      </c>
      <c r="D294" t="s">
        <v>83</v>
      </c>
      <c r="E294" t="s">
        <v>100</v>
      </c>
      <c r="F294" s="15" t="str">
        <f>IFERROR(VLOOKUP(D294,'Tabelas auxiliares'!$A$3:$B$65,2,FALSE),"")</f>
        <v>SUGEPE-FOLHA - PASEP + AUX. MORADIA</v>
      </c>
      <c r="G294" s="15" t="str">
        <f>IFERROR(VLOOKUP($B294,'Tabelas auxiliares'!$A$68:$C$105,2,FALSE),"")</f>
        <v>FOLHA DE PAGAMENTO - GERAL</v>
      </c>
      <c r="H294" s="15" t="str">
        <f>IFERROR(VLOOKUP($B294,'Tabelas auxiliares'!$A$68:$C$105,3,FALSE),"")</f>
        <v>FOLHA DE PAGAMENTO / CONTRIBUICAO PARA O PSS / SUBSTITUICOES / INSS PATRONAL / PASEP</v>
      </c>
      <c r="I294" t="s">
        <v>2414</v>
      </c>
      <c r="J294" t="s">
        <v>1106</v>
      </c>
      <c r="K294" t="s">
        <v>2842</v>
      </c>
      <c r="L294" t="s">
        <v>1108</v>
      </c>
      <c r="M294" t="s">
        <v>593</v>
      </c>
      <c r="N294" t="s">
        <v>108</v>
      </c>
      <c r="O294" t="s">
        <v>657</v>
      </c>
      <c r="P294" t="s">
        <v>1110</v>
      </c>
      <c r="Q294" t="s">
        <v>597</v>
      </c>
      <c r="R294" t="s">
        <v>593</v>
      </c>
      <c r="S294" t="s">
        <v>598</v>
      </c>
      <c r="T294" t="s">
        <v>1111</v>
      </c>
      <c r="U294" t="s">
        <v>117</v>
      </c>
      <c r="V294" t="s">
        <v>1219</v>
      </c>
      <c r="W294" t="s">
        <v>1220</v>
      </c>
      <c r="X294" t="s">
        <v>3782</v>
      </c>
      <c r="Y294" s="15" t="str">
        <f t="shared" si="4"/>
        <v>3</v>
      </c>
      <c r="Z294" s="15" t="str">
        <f>IF(T294="","",IF(AND(T294&lt;&gt;'Tabelas auxiliares'!$B$128,T294&lt;&gt;'Tabelas auxiliares'!$B$129),"FOLHA DE PESSOAL",IF(Y294='Tabelas auxiliares'!$A$129,"CUSTEIO",IF(Y294='Tabelas auxiliares'!$A$128,"INVESTIMENTO","ERRO - VERIFICAR"))))</f>
        <v>FOLHA DE PESSOAL</v>
      </c>
      <c r="AB294" s="8">
        <v>38989.51</v>
      </c>
      <c r="AG294" s="8">
        <v>38989.51</v>
      </c>
    </row>
    <row r="295" spans="1:33" x14ac:dyDescent="0.25">
      <c r="A295" t="s">
        <v>587</v>
      </c>
      <c r="B295" s="31" t="s">
        <v>223</v>
      </c>
      <c r="C295" s="31" t="s">
        <v>584</v>
      </c>
      <c r="D295" t="s">
        <v>83</v>
      </c>
      <c r="E295" t="s">
        <v>100</v>
      </c>
      <c r="F295" s="15" t="str">
        <f>IFERROR(VLOOKUP(D295,'Tabelas auxiliares'!$A$3:$B$65,2,FALSE),"")</f>
        <v>SUGEPE-FOLHA - PASEP + AUX. MORADIA</v>
      </c>
      <c r="G295" s="15" t="str">
        <f>IFERROR(VLOOKUP($B295,'Tabelas auxiliares'!$A$68:$C$105,2,FALSE),"")</f>
        <v>FOLHA DE PAGAMENTO - GERAL</v>
      </c>
      <c r="H295" s="15" t="str">
        <f>IFERROR(VLOOKUP($B295,'Tabelas auxiliares'!$A$68:$C$105,3,FALSE),"")</f>
        <v>FOLHA DE PAGAMENTO / CONTRIBUICAO PARA O PSS / SUBSTITUICOES / INSS PATRONAL / PASEP</v>
      </c>
      <c r="I295" t="s">
        <v>2414</v>
      </c>
      <c r="J295" t="s">
        <v>1106</v>
      </c>
      <c r="K295" t="s">
        <v>2843</v>
      </c>
      <c r="L295" t="s">
        <v>1108</v>
      </c>
      <c r="M295" t="s">
        <v>593</v>
      </c>
      <c r="N295" t="s">
        <v>108</v>
      </c>
      <c r="O295" t="s">
        <v>657</v>
      </c>
      <c r="P295" t="s">
        <v>1110</v>
      </c>
      <c r="Q295" t="s">
        <v>597</v>
      </c>
      <c r="R295" t="s">
        <v>593</v>
      </c>
      <c r="S295" t="s">
        <v>598</v>
      </c>
      <c r="T295" t="s">
        <v>1111</v>
      </c>
      <c r="U295" t="s">
        <v>117</v>
      </c>
      <c r="V295" t="s">
        <v>1223</v>
      </c>
      <c r="W295" t="s">
        <v>1224</v>
      </c>
      <c r="X295" t="s">
        <v>3783</v>
      </c>
      <c r="Y295" s="15" t="str">
        <f t="shared" si="4"/>
        <v>3</v>
      </c>
      <c r="Z295" s="15" t="str">
        <f>IF(T295="","",IF(AND(T295&lt;&gt;'Tabelas auxiliares'!$B$128,T295&lt;&gt;'Tabelas auxiliares'!$B$129),"FOLHA DE PESSOAL",IF(Y295='Tabelas auxiliares'!$A$129,"CUSTEIO",IF(Y295='Tabelas auxiliares'!$A$128,"INVESTIMENTO","ERRO - VERIFICAR"))))</f>
        <v>FOLHA DE PESSOAL</v>
      </c>
      <c r="AB295" s="8">
        <v>3945.24</v>
      </c>
      <c r="AG295" s="8">
        <v>3945.24</v>
      </c>
    </row>
    <row r="296" spans="1:33" x14ac:dyDescent="0.25">
      <c r="A296" t="s">
        <v>587</v>
      </c>
      <c r="B296" s="31" t="s">
        <v>223</v>
      </c>
      <c r="C296" s="31" t="s">
        <v>584</v>
      </c>
      <c r="D296" t="s">
        <v>83</v>
      </c>
      <c r="E296" t="s">
        <v>100</v>
      </c>
      <c r="F296" s="15" t="str">
        <f>IFERROR(VLOOKUP(D296,'Tabelas auxiliares'!$A$3:$B$65,2,FALSE),"")</f>
        <v>SUGEPE-FOLHA - PASEP + AUX. MORADIA</v>
      </c>
      <c r="G296" s="15" t="str">
        <f>IFERROR(VLOOKUP($B296,'Tabelas auxiliares'!$A$68:$C$105,2,FALSE),"")</f>
        <v>FOLHA DE PAGAMENTO - GERAL</v>
      </c>
      <c r="H296" s="15" t="str">
        <f>IFERROR(VLOOKUP($B296,'Tabelas auxiliares'!$A$68:$C$105,3,FALSE),"")</f>
        <v>FOLHA DE PAGAMENTO / CONTRIBUICAO PARA O PSS / SUBSTITUICOES / INSS PATRONAL / PASEP</v>
      </c>
      <c r="I296" t="s">
        <v>2414</v>
      </c>
      <c r="J296" t="s">
        <v>1106</v>
      </c>
      <c r="K296" t="s">
        <v>2844</v>
      </c>
      <c r="L296" t="s">
        <v>1108</v>
      </c>
      <c r="M296" t="s">
        <v>593</v>
      </c>
      <c r="N296" t="s">
        <v>108</v>
      </c>
      <c r="O296" t="s">
        <v>657</v>
      </c>
      <c r="P296" t="s">
        <v>1110</v>
      </c>
      <c r="Q296" t="s">
        <v>597</v>
      </c>
      <c r="R296" t="s">
        <v>593</v>
      </c>
      <c r="S296" t="s">
        <v>598</v>
      </c>
      <c r="T296" t="s">
        <v>1111</v>
      </c>
      <c r="U296" t="s">
        <v>117</v>
      </c>
      <c r="V296" t="s">
        <v>1227</v>
      </c>
      <c r="W296" t="s">
        <v>1228</v>
      </c>
      <c r="X296" t="s">
        <v>3784</v>
      </c>
      <c r="Y296" s="15" t="str">
        <f t="shared" si="4"/>
        <v>3</v>
      </c>
      <c r="Z296" s="15" t="str">
        <f>IF(T296="","",IF(AND(T296&lt;&gt;'Tabelas auxiliares'!$B$128,T296&lt;&gt;'Tabelas auxiliares'!$B$129),"FOLHA DE PESSOAL",IF(Y296='Tabelas auxiliares'!$A$129,"CUSTEIO",IF(Y296='Tabelas auxiliares'!$A$128,"INVESTIMENTO","ERRO - VERIFICAR"))))</f>
        <v>FOLHA DE PESSOAL</v>
      </c>
      <c r="AB296" s="8">
        <v>2357.33</v>
      </c>
      <c r="AG296" s="8">
        <v>2357.33</v>
      </c>
    </row>
    <row r="297" spans="1:33" x14ac:dyDescent="0.25">
      <c r="A297" t="s">
        <v>587</v>
      </c>
      <c r="B297" s="31" t="s">
        <v>223</v>
      </c>
      <c r="C297" s="31" t="s">
        <v>584</v>
      </c>
      <c r="D297" t="s">
        <v>83</v>
      </c>
      <c r="E297" t="s">
        <v>100</v>
      </c>
      <c r="F297" s="15" t="str">
        <f>IFERROR(VLOOKUP(D297,'Tabelas auxiliares'!$A$3:$B$65,2,FALSE),"")</f>
        <v>SUGEPE-FOLHA - PASEP + AUX. MORADIA</v>
      </c>
      <c r="G297" s="15" t="str">
        <f>IFERROR(VLOOKUP($B297,'Tabelas auxiliares'!$A$68:$C$105,2,FALSE),"")</f>
        <v>FOLHA DE PAGAMENTO - GERAL</v>
      </c>
      <c r="H297" s="15" t="str">
        <f>IFERROR(VLOOKUP($B297,'Tabelas auxiliares'!$A$68:$C$105,3,FALSE),"")</f>
        <v>FOLHA DE PAGAMENTO / CONTRIBUICAO PARA O PSS / SUBSTITUICOES / INSS PATRONAL / PASEP</v>
      </c>
      <c r="I297" t="s">
        <v>2414</v>
      </c>
      <c r="J297" t="s">
        <v>1106</v>
      </c>
      <c r="K297" t="s">
        <v>2845</v>
      </c>
      <c r="L297" t="s">
        <v>1108</v>
      </c>
      <c r="M297" t="s">
        <v>1231</v>
      </c>
      <c r="N297" t="s">
        <v>108</v>
      </c>
      <c r="O297" t="s">
        <v>657</v>
      </c>
      <c r="P297" t="s">
        <v>1110</v>
      </c>
      <c r="Q297" t="s">
        <v>597</v>
      </c>
      <c r="R297" t="s">
        <v>593</v>
      </c>
      <c r="S297" t="s">
        <v>598</v>
      </c>
      <c r="T297" t="s">
        <v>1111</v>
      </c>
      <c r="U297" t="s">
        <v>117</v>
      </c>
      <c r="V297" t="s">
        <v>1232</v>
      </c>
      <c r="W297" t="s">
        <v>1233</v>
      </c>
      <c r="X297" t="s">
        <v>3785</v>
      </c>
      <c r="Y297" s="15" t="str">
        <f t="shared" si="4"/>
        <v>3</v>
      </c>
      <c r="Z297" s="15" t="str">
        <f>IF(T297="","",IF(AND(T297&lt;&gt;'Tabelas auxiliares'!$B$128,T297&lt;&gt;'Tabelas auxiliares'!$B$129),"FOLHA DE PESSOAL",IF(Y297='Tabelas auxiliares'!$A$129,"CUSTEIO",IF(Y297='Tabelas auxiliares'!$A$128,"INVESTIMENTO","ERRO - VERIFICAR"))))</f>
        <v>FOLHA DE PESSOAL</v>
      </c>
      <c r="AB297" s="8">
        <v>154815.39000000001</v>
      </c>
      <c r="AG297" s="8">
        <v>154815.39000000001</v>
      </c>
    </row>
    <row r="298" spans="1:33" x14ac:dyDescent="0.25">
      <c r="A298" t="s">
        <v>587</v>
      </c>
      <c r="B298" s="31" t="s">
        <v>223</v>
      </c>
      <c r="C298" s="31" t="s">
        <v>584</v>
      </c>
      <c r="D298" t="s">
        <v>83</v>
      </c>
      <c r="E298" t="s">
        <v>100</v>
      </c>
      <c r="F298" s="15" t="str">
        <f>IFERROR(VLOOKUP(D298,'Tabelas auxiliares'!$A$3:$B$65,2,FALSE),"")</f>
        <v>SUGEPE-FOLHA - PASEP + AUX. MORADIA</v>
      </c>
      <c r="G298" s="15" t="str">
        <f>IFERROR(VLOOKUP($B298,'Tabelas auxiliares'!$A$68:$C$105,2,FALSE),"")</f>
        <v>FOLHA DE PAGAMENTO - GERAL</v>
      </c>
      <c r="H298" s="15" t="str">
        <f>IFERROR(VLOOKUP($B298,'Tabelas auxiliares'!$A$68:$C$105,3,FALSE),"")</f>
        <v>FOLHA DE PAGAMENTO / CONTRIBUICAO PARA O PSS / SUBSTITUICOES / INSS PATRONAL / PASEP</v>
      </c>
      <c r="I298" t="s">
        <v>2414</v>
      </c>
      <c r="J298" t="s">
        <v>1106</v>
      </c>
      <c r="K298" t="s">
        <v>2846</v>
      </c>
      <c r="L298" t="s">
        <v>1108</v>
      </c>
      <c r="M298" t="s">
        <v>1236</v>
      </c>
      <c r="N298" t="s">
        <v>107</v>
      </c>
      <c r="O298" t="s">
        <v>657</v>
      </c>
      <c r="P298" t="s">
        <v>1133</v>
      </c>
      <c r="Q298" t="s">
        <v>597</v>
      </c>
      <c r="R298" t="s">
        <v>593</v>
      </c>
      <c r="S298" t="s">
        <v>598</v>
      </c>
      <c r="T298" t="s">
        <v>1134</v>
      </c>
      <c r="U298" t="s">
        <v>101</v>
      </c>
      <c r="V298" t="s">
        <v>1135</v>
      </c>
      <c r="W298" t="s">
        <v>1136</v>
      </c>
      <c r="X298" t="s">
        <v>3786</v>
      </c>
      <c r="Y298" s="15" t="str">
        <f t="shared" si="4"/>
        <v>3</v>
      </c>
      <c r="Z298" s="15" t="str">
        <f>IF(T298="","",IF(AND(T298&lt;&gt;'Tabelas auxiliares'!$B$128,T298&lt;&gt;'Tabelas auxiliares'!$B$129),"FOLHA DE PESSOAL",IF(Y298='Tabelas auxiliares'!$A$129,"CUSTEIO",IF(Y298='Tabelas auxiliares'!$A$128,"INVESTIMENTO","ERRO - VERIFICAR"))))</f>
        <v>FOLHA DE PESSOAL</v>
      </c>
      <c r="AB298" s="8">
        <v>4837319.0599999996</v>
      </c>
      <c r="AG298" s="8">
        <v>4837319.0599999996</v>
      </c>
    </row>
    <row r="299" spans="1:33" x14ac:dyDescent="0.25">
      <c r="A299" t="s">
        <v>587</v>
      </c>
      <c r="B299" s="31" t="s">
        <v>223</v>
      </c>
      <c r="C299" s="31" t="s">
        <v>584</v>
      </c>
      <c r="D299" t="s">
        <v>83</v>
      </c>
      <c r="E299" t="s">
        <v>100</v>
      </c>
      <c r="F299" s="15" t="str">
        <f>IFERROR(VLOOKUP(D299,'Tabelas auxiliares'!$A$3:$B$65,2,FALSE),"")</f>
        <v>SUGEPE-FOLHA - PASEP + AUX. MORADIA</v>
      </c>
      <c r="G299" s="15" t="str">
        <f>IFERROR(VLOOKUP($B299,'Tabelas auxiliares'!$A$68:$C$105,2,FALSE),"")</f>
        <v>FOLHA DE PAGAMENTO - GERAL</v>
      </c>
      <c r="H299" s="15" t="str">
        <f>IFERROR(VLOOKUP($B299,'Tabelas auxiliares'!$A$68:$C$105,3,FALSE),"")</f>
        <v>FOLHA DE PAGAMENTO / CONTRIBUICAO PARA O PSS / SUBSTITUICOES / INSS PATRONAL / PASEP</v>
      </c>
      <c r="I299" t="s">
        <v>2414</v>
      </c>
      <c r="J299" t="s">
        <v>1106</v>
      </c>
      <c r="K299" t="s">
        <v>2847</v>
      </c>
      <c r="L299" t="s">
        <v>1108</v>
      </c>
      <c r="M299" t="s">
        <v>1116</v>
      </c>
      <c r="N299" t="s">
        <v>656</v>
      </c>
      <c r="O299" t="s">
        <v>657</v>
      </c>
      <c r="P299" t="s">
        <v>658</v>
      </c>
      <c r="Q299" t="s">
        <v>597</v>
      </c>
      <c r="R299" t="s">
        <v>593</v>
      </c>
      <c r="S299" t="s">
        <v>857</v>
      </c>
      <c r="T299" t="s">
        <v>145</v>
      </c>
      <c r="U299" t="s">
        <v>659</v>
      </c>
      <c r="V299" t="s">
        <v>1117</v>
      </c>
      <c r="W299" t="s">
        <v>1118</v>
      </c>
      <c r="X299" t="s">
        <v>3787</v>
      </c>
      <c r="Y299" s="15" t="str">
        <f t="shared" si="4"/>
        <v>3</v>
      </c>
      <c r="Z299" s="15" t="str">
        <f>IF(T299="","",IF(AND(T299&lt;&gt;'Tabelas auxiliares'!$B$128,T299&lt;&gt;'Tabelas auxiliares'!$B$129),"FOLHA DE PESSOAL",IF(Y299='Tabelas auxiliares'!$A$129,"CUSTEIO",IF(Y299='Tabelas auxiliares'!$A$128,"INVESTIMENTO","ERRO - VERIFICAR"))))</f>
        <v>CUSTEIO</v>
      </c>
      <c r="AB299" s="8">
        <v>8848.0400000000009</v>
      </c>
      <c r="AG299" s="8">
        <v>8848.0400000000009</v>
      </c>
    </row>
    <row r="300" spans="1:33" x14ac:dyDescent="0.25">
      <c r="A300" t="s">
        <v>587</v>
      </c>
      <c r="B300" s="31" t="s">
        <v>225</v>
      </c>
      <c r="C300" s="31" t="s">
        <v>584</v>
      </c>
      <c r="D300" t="s">
        <v>85</v>
      </c>
      <c r="E300" t="s">
        <v>100</v>
      </c>
      <c r="F300" s="15" t="str">
        <f>IFERROR(VLOOKUP(D300,'Tabelas auxiliares'!$A$3:$B$65,2,FALSE),"")</f>
        <v>SUGEPE - CONTRATAÇÃO DE ESTAGIÁRIOS * D.U.C</v>
      </c>
      <c r="G300" s="15" t="str">
        <f>IFERROR(VLOOKUP($B300,'Tabelas auxiliares'!$A$68:$C$105,2,FALSE),"")</f>
        <v>FOLHA DE PAGAMENTO - ESTAGIÁRIOS</v>
      </c>
      <c r="H300" s="15" t="str">
        <f>IFERROR(VLOOKUP($B300,'Tabelas auxiliares'!$A$68:$C$105,3,FALSE),"")</f>
        <v>FOLHA DE PAGAMENTO - ESTAGIÁRIOS</v>
      </c>
      <c r="I300" t="s">
        <v>2819</v>
      </c>
      <c r="J300" t="s">
        <v>2820</v>
      </c>
      <c r="K300" t="s">
        <v>2848</v>
      </c>
      <c r="L300" t="s">
        <v>2822</v>
      </c>
      <c r="M300" t="s">
        <v>593</v>
      </c>
      <c r="N300" t="s">
        <v>656</v>
      </c>
      <c r="O300" t="s">
        <v>657</v>
      </c>
      <c r="P300" t="s">
        <v>658</v>
      </c>
      <c r="Q300" t="s">
        <v>597</v>
      </c>
      <c r="R300" t="s">
        <v>593</v>
      </c>
      <c r="S300" t="s">
        <v>598</v>
      </c>
      <c r="T300" t="s">
        <v>145</v>
      </c>
      <c r="U300" t="s">
        <v>659</v>
      </c>
      <c r="V300" t="s">
        <v>1333</v>
      </c>
      <c r="W300" t="s">
        <v>1334</v>
      </c>
      <c r="X300" t="s">
        <v>3788</v>
      </c>
      <c r="Y300" s="15" t="str">
        <f t="shared" si="4"/>
        <v>3</v>
      </c>
      <c r="Z300" s="15" t="str">
        <f>IF(T300="","",IF(AND(T300&lt;&gt;'Tabelas auxiliares'!$B$128,T300&lt;&gt;'Tabelas auxiliares'!$B$129),"FOLHA DE PESSOAL",IF(Y300='Tabelas auxiliares'!$A$129,"CUSTEIO",IF(Y300='Tabelas auxiliares'!$A$128,"INVESTIMENTO","ERRO - VERIFICAR"))))</f>
        <v>CUSTEIO</v>
      </c>
      <c r="AA300" s="8">
        <v>1085.05</v>
      </c>
    </row>
    <row r="301" spans="1:33" x14ac:dyDescent="0.25">
      <c r="A301" t="s">
        <v>587</v>
      </c>
      <c r="B301" s="31" t="s">
        <v>225</v>
      </c>
      <c r="C301" s="31" t="s">
        <v>584</v>
      </c>
      <c r="D301" t="s">
        <v>85</v>
      </c>
      <c r="E301" t="s">
        <v>100</v>
      </c>
      <c r="F301" s="15" t="str">
        <f>IFERROR(VLOOKUP(D301,'Tabelas auxiliares'!$A$3:$B$65,2,FALSE),"")</f>
        <v>SUGEPE - CONTRATAÇÃO DE ESTAGIÁRIOS * D.U.C</v>
      </c>
      <c r="G301" s="15" t="str">
        <f>IFERROR(VLOOKUP($B301,'Tabelas auxiliares'!$A$68:$C$105,2,FALSE),"")</f>
        <v>FOLHA DE PAGAMENTO - ESTAGIÁRIOS</v>
      </c>
      <c r="H301" s="15" t="str">
        <f>IFERROR(VLOOKUP($B301,'Tabelas auxiliares'!$A$68:$C$105,3,FALSE),"")</f>
        <v>FOLHA DE PAGAMENTO - ESTAGIÁRIOS</v>
      </c>
      <c r="I301" t="s">
        <v>2819</v>
      </c>
      <c r="J301" t="s">
        <v>2820</v>
      </c>
      <c r="K301" t="s">
        <v>2849</v>
      </c>
      <c r="L301" t="s">
        <v>2822</v>
      </c>
      <c r="M301" t="s">
        <v>593</v>
      </c>
      <c r="N301" t="s">
        <v>656</v>
      </c>
      <c r="O301" t="s">
        <v>657</v>
      </c>
      <c r="P301" t="s">
        <v>658</v>
      </c>
      <c r="Q301" t="s">
        <v>597</v>
      </c>
      <c r="R301" t="s">
        <v>593</v>
      </c>
      <c r="S301" t="s">
        <v>598</v>
      </c>
      <c r="T301" t="s">
        <v>145</v>
      </c>
      <c r="U301" t="s">
        <v>659</v>
      </c>
      <c r="V301" t="s">
        <v>1337</v>
      </c>
      <c r="W301" t="s">
        <v>1338</v>
      </c>
      <c r="X301" t="s">
        <v>3789</v>
      </c>
      <c r="Y301" s="15" t="str">
        <f t="shared" si="4"/>
        <v>3</v>
      </c>
      <c r="Z301" s="15" t="str">
        <f>IF(T301="","",IF(AND(T301&lt;&gt;'Tabelas auxiliares'!$B$128,T301&lt;&gt;'Tabelas auxiliares'!$B$129),"FOLHA DE PESSOAL",IF(Y301='Tabelas auxiliares'!$A$129,"CUSTEIO",IF(Y301='Tabelas auxiliares'!$A$128,"INVESTIMENTO","ERRO - VERIFICAR"))))</f>
        <v>CUSTEIO</v>
      </c>
      <c r="AA301" s="8">
        <v>1678.99</v>
      </c>
    </row>
    <row r="302" spans="1:33" x14ac:dyDescent="0.25">
      <c r="A302" t="s">
        <v>587</v>
      </c>
      <c r="B302" s="31" t="s">
        <v>225</v>
      </c>
      <c r="C302" s="31" t="s">
        <v>584</v>
      </c>
      <c r="D302" t="s">
        <v>85</v>
      </c>
      <c r="E302" t="s">
        <v>100</v>
      </c>
      <c r="F302" s="15" t="str">
        <f>IFERROR(VLOOKUP(D302,'Tabelas auxiliares'!$A$3:$B$65,2,FALSE),"")</f>
        <v>SUGEPE - CONTRATAÇÃO DE ESTAGIÁRIOS * D.U.C</v>
      </c>
      <c r="G302" s="15" t="str">
        <f>IFERROR(VLOOKUP($B302,'Tabelas auxiliares'!$A$68:$C$105,2,FALSE),"")</f>
        <v>FOLHA DE PAGAMENTO - ESTAGIÁRIOS</v>
      </c>
      <c r="H302" s="15" t="str">
        <f>IFERROR(VLOOKUP($B302,'Tabelas auxiliares'!$A$68:$C$105,3,FALSE),"")</f>
        <v>FOLHA DE PAGAMENTO - ESTAGIÁRIOS</v>
      </c>
      <c r="I302" t="s">
        <v>2381</v>
      </c>
      <c r="J302" t="s">
        <v>1106</v>
      </c>
      <c r="K302" t="s">
        <v>2850</v>
      </c>
      <c r="L302" t="s">
        <v>1108</v>
      </c>
      <c r="M302" t="s">
        <v>593</v>
      </c>
      <c r="N302" t="s">
        <v>656</v>
      </c>
      <c r="O302" t="s">
        <v>657</v>
      </c>
      <c r="P302" t="s">
        <v>658</v>
      </c>
      <c r="Q302" t="s">
        <v>597</v>
      </c>
      <c r="R302" t="s">
        <v>593</v>
      </c>
      <c r="S302" t="s">
        <v>598</v>
      </c>
      <c r="T302" t="s">
        <v>145</v>
      </c>
      <c r="U302" t="s">
        <v>659</v>
      </c>
      <c r="V302" t="s">
        <v>1333</v>
      </c>
      <c r="W302" t="s">
        <v>1334</v>
      </c>
      <c r="X302" t="s">
        <v>3790</v>
      </c>
      <c r="Y302" s="15" t="str">
        <f t="shared" si="4"/>
        <v>3</v>
      </c>
      <c r="Z302" s="15" t="str">
        <f>IF(T302="","",IF(AND(T302&lt;&gt;'Tabelas auxiliares'!$B$128,T302&lt;&gt;'Tabelas auxiliares'!$B$129),"FOLHA DE PESSOAL",IF(Y302='Tabelas auxiliares'!$A$129,"CUSTEIO",IF(Y302='Tabelas auxiliares'!$A$128,"INVESTIMENTO","ERRO - VERIFICAR"))))</f>
        <v>CUSTEIO</v>
      </c>
      <c r="AB302" s="8">
        <v>48223.7</v>
      </c>
      <c r="AG302" s="8">
        <v>48223.7</v>
      </c>
    </row>
    <row r="303" spans="1:33" x14ac:dyDescent="0.25">
      <c r="A303" t="s">
        <v>587</v>
      </c>
      <c r="B303" s="31" t="s">
        <v>225</v>
      </c>
      <c r="C303" s="31" t="s">
        <v>584</v>
      </c>
      <c r="D303" t="s">
        <v>85</v>
      </c>
      <c r="E303" t="s">
        <v>100</v>
      </c>
      <c r="F303" s="15" t="str">
        <f>IFERROR(VLOOKUP(D303,'Tabelas auxiliares'!$A$3:$B$65,2,FALSE),"")</f>
        <v>SUGEPE - CONTRATAÇÃO DE ESTAGIÁRIOS * D.U.C</v>
      </c>
      <c r="G303" s="15" t="str">
        <f>IFERROR(VLOOKUP($B303,'Tabelas auxiliares'!$A$68:$C$105,2,FALSE),"")</f>
        <v>FOLHA DE PAGAMENTO - ESTAGIÁRIOS</v>
      </c>
      <c r="H303" s="15" t="str">
        <f>IFERROR(VLOOKUP($B303,'Tabelas auxiliares'!$A$68:$C$105,3,FALSE),"")</f>
        <v>FOLHA DE PAGAMENTO - ESTAGIÁRIOS</v>
      </c>
      <c r="I303" t="s">
        <v>2381</v>
      </c>
      <c r="J303" t="s">
        <v>1106</v>
      </c>
      <c r="K303" t="s">
        <v>2851</v>
      </c>
      <c r="L303" t="s">
        <v>1108</v>
      </c>
      <c r="M303" t="s">
        <v>593</v>
      </c>
      <c r="N303" t="s">
        <v>656</v>
      </c>
      <c r="O303" t="s">
        <v>657</v>
      </c>
      <c r="P303" t="s">
        <v>658</v>
      </c>
      <c r="Q303" t="s">
        <v>597</v>
      </c>
      <c r="R303" t="s">
        <v>593</v>
      </c>
      <c r="S303" t="s">
        <v>598</v>
      </c>
      <c r="T303" t="s">
        <v>145</v>
      </c>
      <c r="U303" t="s">
        <v>659</v>
      </c>
      <c r="V303" t="s">
        <v>1337</v>
      </c>
      <c r="W303" t="s">
        <v>1338</v>
      </c>
      <c r="X303" t="s">
        <v>3791</v>
      </c>
      <c r="Y303" s="15" t="str">
        <f t="shared" si="4"/>
        <v>3</v>
      </c>
      <c r="Z303" s="15" t="str">
        <f>IF(T303="","",IF(AND(T303&lt;&gt;'Tabelas auxiliares'!$B$128,T303&lt;&gt;'Tabelas auxiliares'!$B$129),"FOLHA DE PESSOAL",IF(Y303='Tabelas auxiliares'!$A$129,"CUSTEIO",IF(Y303='Tabelas auxiliares'!$A$128,"INVESTIMENTO","ERRO - VERIFICAR"))))</f>
        <v>CUSTEIO</v>
      </c>
      <c r="AB303" s="8">
        <v>8490</v>
      </c>
      <c r="AG303" s="8">
        <v>8490</v>
      </c>
    </row>
    <row r="304" spans="1:33" x14ac:dyDescent="0.25">
      <c r="A304" t="s">
        <v>587</v>
      </c>
      <c r="B304" s="31" t="s">
        <v>252</v>
      </c>
      <c r="C304" s="31" t="s">
        <v>584</v>
      </c>
      <c r="D304" t="s">
        <v>83</v>
      </c>
      <c r="E304" t="s">
        <v>100</v>
      </c>
      <c r="F304" s="15" t="str">
        <f>IFERROR(VLOOKUP(D304,'Tabelas auxiliares'!$A$3:$B$65,2,FALSE),"")</f>
        <v>SUGEPE-FOLHA - PASEP + AUX. MORADIA</v>
      </c>
      <c r="G304" s="15" t="str">
        <f>IFERROR(VLOOKUP($B304,'Tabelas auxiliares'!$A$68:$C$105,2,FALSE),"")</f>
        <v>FOLHA DE PAGAMENTO - BENEFÍCIOS</v>
      </c>
      <c r="H304" s="15" t="str">
        <f>IFERROR(VLOOKUP($B304,'Tabelas auxiliares'!$A$68:$C$105,3,FALSE),"")</f>
        <v xml:space="preserve">AUXILIO FUNERAL / CONTRATACAO POR TEMPO DETERMINADO / BENEF.ASSIST. DO SERVIDOR E DO MILITAR / AUXILIO-ALIMENTACAO / AUXILIO-TRANSPORTE / INDENIZACOES E RESTITUICOES / DESPESAS DE EXERCICIOS ANTERIORES </v>
      </c>
      <c r="I304" t="s">
        <v>2819</v>
      </c>
      <c r="J304" t="s">
        <v>2820</v>
      </c>
      <c r="K304" t="s">
        <v>2852</v>
      </c>
      <c r="L304" t="s">
        <v>2822</v>
      </c>
      <c r="M304" t="s">
        <v>593</v>
      </c>
      <c r="N304" t="s">
        <v>109</v>
      </c>
      <c r="O304" t="s">
        <v>1357</v>
      </c>
      <c r="P304" t="s">
        <v>1358</v>
      </c>
      <c r="Q304" t="s">
        <v>597</v>
      </c>
      <c r="R304" t="s">
        <v>593</v>
      </c>
      <c r="S304" t="s">
        <v>598</v>
      </c>
      <c r="T304" t="s">
        <v>1111</v>
      </c>
      <c r="U304" t="s">
        <v>119</v>
      </c>
      <c r="V304" t="s">
        <v>1359</v>
      </c>
      <c r="W304" t="s">
        <v>1360</v>
      </c>
      <c r="X304" t="s">
        <v>3792</v>
      </c>
      <c r="Y304" s="15" t="str">
        <f t="shared" si="4"/>
        <v>3</v>
      </c>
      <c r="Z304" s="15" t="str">
        <f>IF(T304="","",IF(AND(T304&lt;&gt;'Tabelas auxiliares'!$B$128,T304&lt;&gt;'Tabelas auxiliares'!$B$129),"FOLHA DE PESSOAL",IF(Y304='Tabelas auxiliares'!$A$129,"CUSTEIO",IF(Y304='Tabelas auxiliares'!$A$128,"INVESTIMENTO","ERRO - VERIFICAR"))))</f>
        <v>FOLHA DE PESSOAL</v>
      </c>
      <c r="AA304" s="8">
        <v>1000</v>
      </c>
    </row>
    <row r="305" spans="1:33" x14ac:dyDescent="0.25">
      <c r="A305" t="s">
        <v>587</v>
      </c>
      <c r="B305" s="31" t="s">
        <v>252</v>
      </c>
      <c r="C305" s="31" t="s">
        <v>584</v>
      </c>
      <c r="D305" t="s">
        <v>83</v>
      </c>
      <c r="E305" t="s">
        <v>100</v>
      </c>
      <c r="F305" s="15" t="str">
        <f>IFERROR(VLOOKUP(D305,'Tabelas auxiliares'!$A$3:$B$65,2,FALSE),"")</f>
        <v>SUGEPE-FOLHA - PASEP + AUX. MORADIA</v>
      </c>
      <c r="G305" s="15" t="str">
        <f>IFERROR(VLOOKUP($B305,'Tabelas auxiliares'!$A$68:$C$105,2,FALSE),"")</f>
        <v>FOLHA DE PAGAMENTO - BENEFÍCIOS</v>
      </c>
      <c r="H305" s="15" t="str">
        <f>IFERROR(VLOOKUP($B305,'Tabelas auxiliares'!$A$68:$C$105,3,FALSE),"")</f>
        <v xml:space="preserve">AUXILIO FUNERAL / CONTRATACAO POR TEMPO DETERMINADO / BENEF.ASSIST. DO SERVIDOR E DO MILITAR / AUXILIO-ALIMENTACAO / AUXILIO-TRANSPORTE / INDENIZACOES E RESTITUICOES / DESPESAS DE EXERCICIOS ANTERIORES </v>
      </c>
      <c r="I305" t="s">
        <v>2819</v>
      </c>
      <c r="J305" t="s">
        <v>2820</v>
      </c>
      <c r="K305" t="s">
        <v>2853</v>
      </c>
      <c r="L305" t="s">
        <v>2822</v>
      </c>
      <c r="M305" t="s">
        <v>593</v>
      </c>
      <c r="N305" t="s">
        <v>109</v>
      </c>
      <c r="O305" t="s">
        <v>595</v>
      </c>
      <c r="P305" t="s">
        <v>1363</v>
      </c>
      <c r="Q305" t="s">
        <v>597</v>
      </c>
      <c r="R305" t="s">
        <v>593</v>
      </c>
      <c r="S305" t="s">
        <v>598</v>
      </c>
      <c r="T305" t="s">
        <v>1111</v>
      </c>
      <c r="U305" t="s">
        <v>121</v>
      </c>
      <c r="V305" t="s">
        <v>1364</v>
      </c>
      <c r="W305" t="s">
        <v>1365</v>
      </c>
      <c r="X305" t="s">
        <v>3793</v>
      </c>
      <c r="Y305" s="15" t="str">
        <f t="shared" si="4"/>
        <v>3</v>
      </c>
      <c r="Z305" s="15" t="str">
        <f>IF(T305="","",IF(AND(T305&lt;&gt;'Tabelas auxiliares'!$B$128,T305&lt;&gt;'Tabelas auxiliares'!$B$129),"FOLHA DE PESSOAL",IF(Y305='Tabelas auxiliares'!$A$129,"CUSTEIO",IF(Y305='Tabelas auxiliares'!$A$128,"INVESTIMENTO","ERRO - VERIFICAR"))))</f>
        <v>FOLHA DE PESSOAL</v>
      </c>
      <c r="AA305" s="8">
        <v>242.45</v>
      </c>
    </row>
    <row r="306" spans="1:33" x14ac:dyDescent="0.25">
      <c r="A306" t="s">
        <v>587</v>
      </c>
      <c r="B306" s="31" t="s">
        <v>252</v>
      </c>
      <c r="C306" s="31" t="s">
        <v>584</v>
      </c>
      <c r="D306" t="s">
        <v>83</v>
      </c>
      <c r="E306" t="s">
        <v>100</v>
      </c>
      <c r="F306" s="15" t="str">
        <f>IFERROR(VLOOKUP(D306,'Tabelas auxiliares'!$A$3:$B$65,2,FALSE),"")</f>
        <v>SUGEPE-FOLHA - PASEP + AUX. MORADIA</v>
      </c>
      <c r="G306" s="15" t="str">
        <f>IFERROR(VLOOKUP($B306,'Tabelas auxiliares'!$A$68:$C$105,2,FALSE),"")</f>
        <v>FOLHA DE PAGAMENTO - BENEFÍCIOS</v>
      </c>
      <c r="H306" s="15" t="str">
        <f>IFERROR(VLOOKUP($B306,'Tabelas auxiliares'!$A$68:$C$105,3,FALSE),"")</f>
        <v xml:space="preserve">AUXILIO FUNERAL / CONTRATACAO POR TEMPO DETERMINADO / BENEF.ASSIST. DO SERVIDOR E DO MILITAR / AUXILIO-ALIMENTACAO / AUXILIO-TRANSPORTE / INDENIZACOES E RESTITUICOES / DESPESAS DE EXERCICIOS ANTERIORES </v>
      </c>
      <c r="I306" t="s">
        <v>2819</v>
      </c>
      <c r="J306" t="s">
        <v>2820</v>
      </c>
      <c r="K306" t="s">
        <v>2854</v>
      </c>
      <c r="L306" t="s">
        <v>2822</v>
      </c>
      <c r="M306" t="s">
        <v>593</v>
      </c>
      <c r="N306" t="s">
        <v>109</v>
      </c>
      <c r="O306" t="s">
        <v>606</v>
      </c>
      <c r="P306" t="s">
        <v>1372</v>
      </c>
      <c r="Q306" t="s">
        <v>597</v>
      </c>
      <c r="R306" t="s">
        <v>593</v>
      </c>
      <c r="S306" t="s">
        <v>598</v>
      </c>
      <c r="T306" t="s">
        <v>1111</v>
      </c>
      <c r="U306" t="s">
        <v>118</v>
      </c>
      <c r="V306" t="s">
        <v>1373</v>
      </c>
      <c r="W306" t="s">
        <v>1374</v>
      </c>
      <c r="X306" t="s">
        <v>3794</v>
      </c>
      <c r="Y306" s="15" t="str">
        <f t="shared" si="4"/>
        <v>3</v>
      </c>
      <c r="Z306" s="15" t="str">
        <f>IF(T306="","",IF(AND(T306&lt;&gt;'Tabelas auxiliares'!$B$128,T306&lt;&gt;'Tabelas auxiliares'!$B$129),"FOLHA DE PESSOAL",IF(Y306='Tabelas auxiliares'!$A$129,"CUSTEIO",IF(Y306='Tabelas auxiliares'!$A$128,"INVESTIMENTO","ERRO - VERIFICAR"))))</f>
        <v>FOLHA DE PESSOAL</v>
      </c>
      <c r="AA306" s="8">
        <v>193.17</v>
      </c>
    </row>
    <row r="307" spans="1:33" x14ac:dyDescent="0.25">
      <c r="A307" t="s">
        <v>587</v>
      </c>
      <c r="B307" s="31" t="s">
        <v>252</v>
      </c>
      <c r="C307" s="31" t="s">
        <v>584</v>
      </c>
      <c r="D307" t="s">
        <v>83</v>
      </c>
      <c r="E307" t="s">
        <v>100</v>
      </c>
      <c r="F307" s="15" t="str">
        <f>IFERROR(VLOOKUP(D307,'Tabelas auxiliares'!$A$3:$B$65,2,FALSE),"")</f>
        <v>SUGEPE-FOLHA - PASEP + AUX. MORADIA</v>
      </c>
      <c r="G307" s="15" t="str">
        <f>IFERROR(VLOOKUP($B307,'Tabelas auxiliares'!$A$68:$C$105,2,FALSE),"")</f>
        <v>FOLHA DE PAGAMENTO - BENEFÍCIOS</v>
      </c>
      <c r="H307" s="15" t="str">
        <f>IFERROR(VLOOKUP($B307,'Tabelas auxiliares'!$A$68:$C$105,3,FALSE),"")</f>
        <v xml:space="preserve">AUXILIO FUNERAL / CONTRATACAO POR TEMPO DETERMINADO / BENEF.ASSIST. DO SERVIDOR E DO MILITAR / AUXILIO-ALIMENTACAO / AUXILIO-TRANSPORTE / INDENIZACOES E RESTITUICOES / DESPESAS DE EXERCICIOS ANTERIORES </v>
      </c>
      <c r="I307" t="s">
        <v>2819</v>
      </c>
      <c r="J307" t="s">
        <v>2820</v>
      </c>
      <c r="K307" t="s">
        <v>2855</v>
      </c>
      <c r="L307" t="s">
        <v>2822</v>
      </c>
      <c r="M307" t="s">
        <v>593</v>
      </c>
      <c r="N307" t="s">
        <v>109</v>
      </c>
      <c r="O307" t="s">
        <v>595</v>
      </c>
      <c r="P307" t="s">
        <v>1363</v>
      </c>
      <c r="Q307" t="s">
        <v>597</v>
      </c>
      <c r="R307" t="s">
        <v>593</v>
      </c>
      <c r="S307" t="s">
        <v>598</v>
      </c>
      <c r="T307" t="s">
        <v>1111</v>
      </c>
      <c r="U307" t="s">
        <v>121</v>
      </c>
      <c r="V307" t="s">
        <v>1368</v>
      </c>
      <c r="W307" t="s">
        <v>1369</v>
      </c>
      <c r="X307" t="s">
        <v>3795</v>
      </c>
      <c r="Y307" s="15" t="str">
        <f t="shared" si="4"/>
        <v>3</v>
      </c>
      <c r="Z307" s="15" t="str">
        <f>IF(T307="","",IF(AND(T307&lt;&gt;'Tabelas auxiliares'!$B$128,T307&lt;&gt;'Tabelas auxiliares'!$B$129),"FOLHA DE PESSOAL",IF(Y307='Tabelas auxiliares'!$A$129,"CUSTEIO",IF(Y307='Tabelas auxiliares'!$A$128,"INVESTIMENTO","ERRO - VERIFICAR"))))</f>
        <v>FOLHA DE PESSOAL</v>
      </c>
      <c r="AA307" s="8">
        <v>8776.32</v>
      </c>
    </row>
    <row r="308" spans="1:33" x14ac:dyDescent="0.25">
      <c r="A308" t="s">
        <v>587</v>
      </c>
      <c r="B308" s="31" t="s">
        <v>252</v>
      </c>
      <c r="C308" s="31" t="s">
        <v>584</v>
      </c>
      <c r="D308" t="s">
        <v>83</v>
      </c>
      <c r="E308" t="s">
        <v>100</v>
      </c>
      <c r="F308" s="15" t="str">
        <f>IFERROR(VLOOKUP(D308,'Tabelas auxiliares'!$A$3:$B$65,2,FALSE),"")</f>
        <v>SUGEPE-FOLHA - PASEP + AUX. MORADIA</v>
      </c>
      <c r="G308" s="15" t="str">
        <f>IFERROR(VLOOKUP($B308,'Tabelas auxiliares'!$A$68:$C$105,2,FALSE),"")</f>
        <v>FOLHA DE PAGAMENTO - BENEFÍCIOS</v>
      </c>
      <c r="H308" s="15" t="str">
        <f>IFERROR(VLOOKUP($B308,'Tabelas auxiliares'!$A$68:$C$105,3,FALSE),"")</f>
        <v xml:space="preserve">AUXILIO FUNERAL / CONTRATACAO POR TEMPO DETERMINADO / BENEF.ASSIST. DO SERVIDOR E DO MILITAR / AUXILIO-ALIMENTACAO / AUXILIO-TRANSPORTE / INDENIZACOES E RESTITUICOES / DESPESAS DE EXERCICIOS ANTERIORES </v>
      </c>
      <c r="I308" t="s">
        <v>2819</v>
      </c>
      <c r="J308" t="s">
        <v>2820</v>
      </c>
      <c r="K308" t="s">
        <v>2856</v>
      </c>
      <c r="L308" t="s">
        <v>2822</v>
      </c>
      <c r="M308" t="s">
        <v>593</v>
      </c>
      <c r="N308" t="s">
        <v>109</v>
      </c>
      <c r="O308" t="s">
        <v>1357</v>
      </c>
      <c r="P308" t="s">
        <v>1358</v>
      </c>
      <c r="Q308" t="s">
        <v>597</v>
      </c>
      <c r="R308" t="s">
        <v>593</v>
      </c>
      <c r="S308" t="s">
        <v>598</v>
      </c>
      <c r="T308" t="s">
        <v>1111</v>
      </c>
      <c r="U308" t="s">
        <v>119</v>
      </c>
      <c r="V308" t="s">
        <v>1378</v>
      </c>
      <c r="W308" t="s">
        <v>1379</v>
      </c>
      <c r="X308" t="s">
        <v>3796</v>
      </c>
      <c r="Y308" s="15" t="str">
        <f t="shared" si="4"/>
        <v>3</v>
      </c>
      <c r="Z308" s="15" t="str">
        <f>IF(T308="","",IF(AND(T308&lt;&gt;'Tabelas auxiliares'!$B$128,T308&lt;&gt;'Tabelas auxiliares'!$B$129),"FOLHA DE PESSOAL",IF(Y308='Tabelas auxiliares'!$A$129,"CUSTEIO",IF(Y308='Tabelas auxiliares'!$A$128,"INVESTIMENTO","ERRO - VERIFICAR"))))</f>
        <v>FOLHA DE PESSOAL</v>
      </c>
      <c r="AA308" s="8">
        <v>4386.2700000000004</v>
      </c>
    </row>
    <row r="309" spans="1:33" x14ac:dyDescent="0.25">
      <c r="A309" t="s">
        <v>587</v>
      </c>
      <c r="B309" s="31" t="s">
        <v>252</v>
      </c>
      <c r="C309" s="31" t="s">
        <v>584</v>
      </c>
      <c r="D309" t="s">
        <v>83</v>
      </c>
      <c r="E309" t="s">
        <v>100</v>
      </c>
      <c r="F309" s="15" t="str">
        <f>IFERROR(VLOOKUP(D309,'Tabelas auxiliares'!$A$3:$B$65,2,FALSE),"")</f>
        <v>SUGEPE-FOLHA - PASEP + AUX. MORADIA</v>
      </c>
      <c r="G309" s="15" t="str">
        <f>IFERROR(VLOOKUP($B309,'Tabelas auxiliares'!$A$68:$C$105,2,FALSE),"")</f>
        <v>FOLHA DE PAGAMENTO - BENEFÍCIOS</v>
      </c>
      <c r="H309" s="15" t="str">
        <f>IFERROR(VLOOKUP($B309,'Tabelas auxiliares'!$A$68:$C$105,3,FALSE),"")</f>
        <v xml:space="preserve">AUXILIO FUNERAL / CONTRATACAO POR TEMPO DETERMINADO / BENEF.ASSIST. DO SERVIDOR E DO MILITAR / AUXILIO-ALIMENTACAO / AUXILIO-TRANSPORTE / INDENIZACOES E RESTITUICOES / DESPESAS DE EXERCICIOS ANTERIORES </v>
      </c>
      <c r="I309" t="s">
        <v>2819</v>
      </c>
      <c r="J309" t="s">
        <v>2820</v>
      </c>
      <c r="K309" t="s">
        <v>2857</v>
      </c>
      <c r="L309" t="s">
        <v>2822</v>
      </c>
      <c r="M309" t="s">
        <v>593</v>
      </c>
      <c r="N309" t="s">
        <v>109</v>
      </c>
      <c r="O309" t="s">
        <v>606</v>
      </c>
      <c r="P309" t="s">
        <v>1372</v>
      </c>
      <c r="Q309" t="s">
        <v>597</v>
      </c>
      <c r="R309" t="s">
        <v>593</v>
      </c>
      <c r="S309" t="s">
        <v>598</v>
      </c>
      <c r="T309" t="s">
        <v>1111</v>
      </c>
      <c r="U309" t="s">
        <v>118</v>
      </c>
      <c r="V309" t="s">
        <v>1382</v>
      </c>
      <c r="W309" t="s">
        <v>1383</v>
      </c>
      <c r="X309" t="s">
        <v>3797</v>
      </c>
      <c r="Y309" s="15" t="str">
        <f t="shared" si="4"/>
        <v>3</v>
      </c>
      <c r="Z309" s="15" t="str">
        <f>IF(T309="","",IF(AND(T309&lt;&gt;'Tabelas auxiliares'!$B$128,T309&lt;&gt;'Tabelas auxiliares'!$B$129),"FOLHA DE PESSOAL",IF(Y309='Tabelas auxiliares'!$A$129,"CUSTEIO",IF(Y309='Tabelas auxiliares'!$A$128,"INVESTIMENTO","ERRO - VERIFICAR"))))</f>
        <v>FOLHA DE PESSOAL</v>
      </c>
      <c r="AA309" s="8">
        <v>64391.86</v>
      </c>
    </row>
    <row r="310" spans="1:33" x14ac:dyDescent="0.25">
      <c r="A310" t="s">
        <v>587</v>
      </c>
      <c r="B310" s="31" t="s">
        <v>252</v>
      </c>
      <c r="C310" s="31" t="s">
        <v>584</v>
      </c>
      <c r="D310" t="s">
        <v>83</v>
      </c>
      <c r="E310" t="s">
        <v>100</v>
      </c>
      <c r="F310" s="15" t="str">
        <f>IFERROR(VLOOKUP(D310,'Tabelas auxiliares'!$A$3:$B$65,2,FALSE),"")</f>
        <v>SUGEPE-FOLHA - PASEP + AUX. MORADIA</v>
      </c>
      <c r="G310" s="15" t="str">
        <f>IFERROR(VLOOKUP($B310,'Tabelas auxiliares'!$A$68:$C$105,2,FALSE),"")</f>
        <v>FOLHA DE PAGAMENTO - BENEFÍCIOS</v>
      </c>
      <c r="H310" s="15" t="str">
        <f>IFERROR(VLOOKUP($B310,'Tabelas auxiliares'!$A$68:$C$105,3,FALSE),"")</f>
        <v xml:space="preserve">AUXILIO FUNERAL / CONTRATACAO POR TEMPO DETERMINADO / BENEF.ASSIST. DO SERVIDOR E DO MILITAR / AUXILIO-ALIMENTACAO / AUXILIO-TRANSPORTE / INDENIZACOES E RESTITUICOES / DESPESAS DE EXERCICIOS ANTERIORES </v>
      </c>
      <c r="I310" t="s">
        <v>2819</v>
      </c>
      <c r="J310" t="s">
        <v>2820</v>
      </c>
      <c r="K310" t="s">
        <v>2858</v>
      </c>
      <c r="L310" t="s">
        <v>2822</v>
      </c>
      <c r="M310" t="s">
        <v>593</v>
      </c>
      <c r="N310" t="s">
        <v>111</v>
      </c>
      <c r="O310" t="s">
        <v>595</v>
      </c>
      <c r="P310" t="s">
        <v>1352</v>
      </c>
      <c r="Q310" t="s">
        <v>597</v>
      </c>
      <c r="R310" t="s">
        <v>593</v>
      </c>
      <c r="S310" t="s">
        <v>598</v>
      </c>
      <c r="T310" t="s">
        <v>1111</v>
      </c>
      <c r="U310" t="s">
        <v>122</v>
      </c>
      <c r="V310" t="s">
        <v>1353</v>
      </c>
      <c r="W310" t="s">
        <v>1354</v>
      </c>
      <c r="X310" t="s">
        <v>3798</v>
      </c>
      <c r="Y310" s="15" t="str">
        <f t="shared" si="4"/>
        <v>3</v>
      </c>
      <c r="Z310" s="15" t="str">
        <f>IF(T310="","",IF(AND(T310&lt;&gt;'Tabelas auxiliares'!$B$128,T310&lt;&gt;'Tabelas auxiliares'!$B$129),"FOLHA DE PESSOAL",IF(Y310='Tabelas auxiliares'!$A$129,"CUSTEIO",IF(Y310='Tabelas auxiliares'!$A$128,"INVESTIMENTO","ERRO - VERIFICAR"))))</f>
        <v>FOLHA DE PESSOAL</v>
      </c>
      <c r="AA310" s="8">
        <v>5559.19</v>
      </c>
    </row>
    <row r="311" spans="1:33" x14ac:dyDescent="0.25">
      <c r="A311" t="s">
        <v>587</v>
      </c>
      <c r="B311" s="31" t="s">
        <v>252</v>
      </c>
      <c r="C311" s="31" t="s">
        <v>584</v>
      </c>
      <c r="D311" t="s">
        <v>83</v>
      </c>
      <c r="E311" t="s">
        <v>100</v>
      </c>
      <c r="F311" s="15" t="str">
        <f>IFERROR(VLOOKUP(D311,'Tabelas auxiliares'!$A$3:$B$65,2,FALSE),"")</f>
        <v>SUGEPE-FOLHA - PASEP + AUX. MORADIA</v>
      </c>
      <c r="G311" s="15" t="str">
        <f>IFERROR(VLOOKUP($B311,'Tabelas auxiliares'!$A$68:$C$105,2,FALSE),"")</f>
        <v>FOLHA DE PAGAMENTO - BENEFÍCIOS</v>
      </c>
      <c r="H311" s="15" t="str">
        <f>IFERROR(VLOOKUP($B311,'Tabelas auxiliares'!$A$68:$C$105,3,FALSE),"")</f>
        <v xml:space="preserve">AUXILIO FUNERAL / CONTRATACAO POR TEMPO DETERMINADO / BENEF.ASSIST. DO SERVIDOR E DO MILITAR / AUXILIO-ALIMENTACAO / AUXILIO-TRANSPORTE / INDENIZACOES E RESTITUICOES / DESPESAS DE EXERCICIOS ANTERIORES </v>
      </c>
      <c r="I311" t="s">
        <v>2381</v>
      </c>
      <c r="J311" t="s">
        <v>1106</v>
      </c>
      <c r="K311" t="s">
        <v>2859</v>
      </c>
      <c r="L311" t="s">
        <v>1108</v>
      </c>
      <c r="M311" t="s">
        <v>593</v>
      </c>
      <c r="N311" t="s">
        <v>109</v>
      </c>
      <c r="O311" t="s">
        <v>1357</v>
      </c>
      <c r="P311" t="s">
        <v>1358</v>
      </c>
      <c r="Q311" t="s">
        <v>597</v>
      </c>
      <c r="R311" t="s">
        <v>593</v>
      </c>
      <c r="S311" t="s">
        <v>598</v>
      </c>
      <c r="T311" t="s">
        <v>1111</v>
      </c>
      <c r="U311" t="s">
        <v>119</v>
      </c>
      <c r="V311" t="s">
        <v>1359</v>
      </c>
      <c r="W311" t="s">
        <v>1360</v>
      </c>
      <c r="X311" t="s">
        <v>3799</v>
      </c>
      <c r="Y311" s="15" t="str">
        <f t="shared" si="4"/>
        <v>3</v>
      </c>
      <c r="Z311" s="15" t="str">
        <f>IF(T311="","",IF(AND(T311&lt;&gt;'Tabelas auxiliares'!$B$128,T311&lt;&gt;'Tabelas auxiliares'!$B$129),"FOLHA DE PESSOAL",IF(Y311='Tabelas auxiliares'!$A$129,"CUSTEIO",IF(Y311='Tabelas auxiliares'!$A$128,"INVESTIMENTO","ERRO - VERIFICAR"))))</f>
        <v>FOLHA DE PESSOAL</v>
      </c>
      <c r="AB311" s="8">
        <v>67422.73</v>
      </c>
      <c r="AG311" s="8">
        <v>67422.73</v>
      </c>
    </row>
    <row r="312" spans="1:33" x14ac:dyDescent="0.25">
      <c r="A312" t="s">
        <v>587</v>
      </c>
      <c r="B312" s="31" t="s">
        <v>252</v>
      </c>
      <c r="C312" s="31" t="s">
        <v>584</v>
      </c>
      <c r="D312" t="s">
        <v>83</v>
      </c>
      <c r="E312" t="s">
        <v>100</v>
      </c>
      <c r="F312" s="15" t="str">
        <f>IFERROR(VLOOKUP(D312,'Tabelas auxiliares'!$A$3:$B$65,2,FALSE),"")</f>
        <v>SUGEPE-FOLHA - PASEP + AUX. MORADIA</v>
      </c>
      <c r="G312" s="15" t="str">
        <f>IFERROR(VLOOKUP($B312,'Tabelas auxiliares'!$A$68:$C$105,2,FALSE),"")</f>
        <v>FOLHA DE PAGAMENTO - BENEFÍCIOS</v>
      </c>
      <c r="H312" s="15" t="str">
        <f>IFERROR(VLOOKUP($B312,'Tabelas auxiliares'!$A$68:$C$105,3,FALSE),"")</f>
        <v xml:space="preserve">AUXILIO FUNERAL / CONTRATACAO POR TEMPO DETERMINADO / BENEF.ASSIST. DO SERVIDOR E DO MILITAR / AUXILIO-ALIMENTACAO / AUXILIO-TRANSPORTE / INDENIZACOES E RESTITUICOES / DESPESAS DE EXERCICIOS ANTERIORES </v>
      </c>
      <c r="I312" t="s">
        <v>2381</v>
      </c>
      <c r="J312" t="s">
        <v>1106</v>
      </c>
      <c r="K312" t="s">
        <v>2860</v>
      </c>
      <c r="L312" t="s">
        <v>1108</v>
      </c>
      <c r="M312" t="s">
        <v>593</v>
      </c>
      <c r="N312" t="s">
        <v>109</v>
      </c>
      <c r="O312" t="s">
        <v>595</v>
      </c>
      <c r="P312" t="s">
        <v>1363</v>
      </c>
      <c r="Q312" t="s">
        <v>597</v>
      </c>
      <c r="R312" t="s">
        <v>593</v>
      </c>
      <c r="S312" t="s">
        <v>598</v>
      </c>
      <c r="T312" t="s">
        <v>1111</v>
      </c>
      <c r="U312" t="s">
        <v>121</v>
      </c>
      <c r="V312" t="s">
        <v>1364</v>
      </c>
      <c r="W312" t="s">
        <v>1365</v>
      </c>
      <c r="X312" t="s">
        <v>3800</v>
      </c>
      <c r="Y312" s="15" t="str">
        <f t="shared" si="4"/>
        <v>3</v>
      </c>
      <c r="Z312" s="15" t="str">
        <f>IF(T312="","",IF(AND(T312&lt;&gt;'Tabelas auxiliares'!$B$128,T312&lt;&gt;'Tabelas auxiliares'!$B$129),"FOLHA DE PESSOAL",IF(Y312='Tabelas auxiliares'!$A$129,"CUSTEIO",IF(Y312='Tabelas auxiliares'!$A$128,"INVESTIMENTO","ERRO - VERIFICAR"))))</f>
        <v>FOLHA DE PESSOAL</v>
      </c>
      <c r="AB312" s="8">
        <v>1309.23</v>
      </c>
      <c r="AG312" s="8">
        <v>1309.23</v>
      </c>
    </row>
    <row r="313" spans="1:33" x14ac:dyDescent="0.25">
      <c r="A313" t="s">
        <v>587</v>
      </c>
      <c r="B313" s="31" t="s">
        <v>252</v>
      </c>
      <c r="C313" s="31" t="s">
        <v>584</v>
      </c>
      <c r="D313" t="s">
        <v>83</v>
      </c>
      <c r="E313" t="s">
        <v>100</v>
      </c>
      <c r="F313" s="15" t="str">
        <f>IFERROR(VLOOKUP(D313,'Tabelas auxiliares'!$A$3:$B$65,2,FALSE),"")</f>
        <v>SUGEPE-FOLHA - PASEP + AUX. MORADIA</v>
      </c>
      <c r="G313" s="15" t="str">
        <f>IFERROR(VLOOKUP($B313,'Tabelas auxiliares'!$A$68:$C$105,2,FALSE),"")</f>
        <v>FOLHA DE PAGAMENTO - BENEFÍCIOS</v>
      </c>
      <c r="H313" s="15" t="str">
        <f>IFERROR(VLOOKUP($B313,'Tabelas auxiliares'!$A$68:$C$105,3,FALSE),"")</f>
        <v xml:space="preserve">AUXILIO FUNERAL / CONTRATACAO POR TEMPO DETERMINADO / BENEF.ASSIST. DO SERVIDOR E DO MILITAR / AUXILIO-ALIMENTACAO / AUXILIO-TRANSPORTE / INDENIZACOES E RESTITUICOES / DESPESAS DE EXERCICIOS ANTERIORES </v>
      </c>
      <c r="I313" t="s">
        <v>2381</v>
      </c>
      <c r="J313" t="s">
        <v>1106</v>
      </c>
      <c r="K313" t="s">
        <v>2861</v>
      </c>
      <c r="L313" t="s">
        <v>1108</v>
      </c>
      <c r="M313" t="s">
        <v>593</v>
      </c>
      <c r="N313" t="s">
        <v>109</v>
      </c>
      <c r="O313" t="s">
        <v>606</v>
      </c>
      <c r="P313" t="s">
        <v>1372</v>
      </c>
      <c r="Q313" t="s">
        <v>597</v>
      </c>
      <c r="R313" t="s">
        <v>593</v>
      </c>
      <c r="S313" t="s">
        <v>598</v>
      </c>
      <c r="T313" t="s">
        <v>1111</v>
      </c>
      <c r="U313" t="s">
        <v>118</v>
      </c>
      <c r="V313" t="s">
        <v>1373</v>
      </c>
      <c r="W313" t="s">
        <v>1374</v>
      </c>
      <c r="X313" t="s">
        <v>3801</v>
      </c>
      <c r="Y313" s="15" t="str">
        <f t="shared" si="4"/>
        <v>3</v>
      </c>
      <c r="Z313" s="15" t="str">
        <f>IF(T313="","",IF(AND(T313&lt;&gt;'Tabelas auxiliares'!$B$128,T313&lt;&gt;'Tabelas auxiliares'!$B$129),"FOLHA DE PESSOAL",IF(Y313='Tabelas auxiliares'!$A$129,"CUSTEIO",IF(Y313='Tabelas auxiliares'!$A$128,"INVESTIMENTO","ERRO - VERIFICAR"))))</f>
        <v>FOLHA DE PESSOAL</v>
      </c>
      <c r="AB313" s="8">
        <v>3381.36</v>
      </c>
      <c r="AG313" s="8">
        <v>3381.36</v>
      </c>
    </row>
    <row r="314" spans="1:33" x14ac:dyDescent="0.25">
      <c r="A314" t="s">
        <v>587</v>
      </c>
      <c r="B314" s="31" t="s">
        <v>252</v>
      </c>
      <c r="C314" s="31" t="s">
        <v>584</v>
      </c>
      <c r="D314" t="s">
        <v>83</v>
      </c>
      <c r="E314" t="s">
        <v>100</v>
      </c>
      <c r="F314" s="15" t="str">
        <f>IFERROR(VLOOKUP(D314,'Tabelas auxiliares'!$A$3:$B$65,2,FALSE),"")</f>
        <v>SUGEPE-FOLHA - PASEP + AUX. MORADIA</v>
      </c>
      <c r="G314" s="15" t="str">
        <f>IFERROR(VLOOKUP($B314,'Tabelas auxiliares'!$A$68:$C$105,2,FALSE),"")</f>
        <v>FOLHA DE PAGAMENTO - BENEFÍCIOS</v>
      </c>
      <c r="H314" s="15" t="str">
        <f>IFERROR(VLOOKUP($B314,'Tabelas auxiliares'!$A$68:$C$105,3,FALSE),"")</f>
        <v xml:space="preserve">AUXILIO FUNERAL / CONTRATACAO POR TEMPO DETERMINADO / BENEF.ASSIST. DO SERVIDOR E DO MILITAR / AUXILIO-ALIMENTACAO / AUXILIO-TRANSPORTE / INDENIZACOES E RESTITUICOES / DESPESAS DE EXERCICIOS ANTERIORES </v>
      </c>
      <c r="I314" t="s">
        <v>2414</v>
      </c>
      <c r="J314" t="s">
        <v>1106</v>
      </c>
      <c r="K314" t="s">
        <v>2862</v>
      </c>
      <c r="L314" t="s">
        <v>1108</v>
      </c>
      <c r="M314" t="s">
        <v>593</v>
      </c>
      <c r="N314" t="s">
        <v>109</v>
      </c>
      <c r="O314" t="s">
        <v>1413</v>
      </c>
      <c r="P314" t="s">
        <v>1414</v>
      </c>
      <c r="Q314" t="s">
        <v>597</v>
      </c>
      <c r="R314" t="s">
        <v>593</v>
      </c>
      <c r="S314" t="s">
        <v>598</v>
      </c>
      <c r="T314" t="s">
        <v>1111</v>
      </c>
      <c r="U314" t="s">
        <v>123</v>
      </c>
      <c r="V314" t="s">
        <v>1415</v>
      </c>
      <c r="W314" t="s">
        <v>1416</v>
      </c>
      <c r="X314" t="s">
        <v>3802</v>
      </c>
      <c r="Y314" s="15" t="str">
        <f t="shared" si="4"/>
        <v>3</v>
      </c>
      <c r="Z314" s="15" t="str">
        <f>IF(T314="","",IF(AND(T314&lt;&gt;'Tabelas auxiliares'!$B$128,T314&lt;&gt;'Tabelas auxiliares'!$B$129),"FOLHA DE PESSOAL",IF(Y314='Tabelas auxiliares'!$A$129,"CUSTEIO",IF(Y314='Tabelas auxiliares'!$A$128,"INVESTIMENTO","ERRO - VERIFICAR"))))</f>
        <v>FOLHA DE PESSOAL</v>
      </c>
      <c r="AB314" s="8">
        <v>718.58</v>
      </c>
      <c r="AG314" s="8">
        <v>718.58</v>
      </c>
    </row>
    <row r="315" spans="1:33" x14ac:dyDescent="0.25">
      <c r="A315" t="s">
        <v>587</v>
      </c>
      <c r="B315" s="31" t="s">
        <v>252</v>
      </c>
      <c r="C315" s="31" t="s">
        <v>584</v>
      </c>
      <c r="D315" t="s">
        <v>83</v>
      </c>
      <c r="E315" t="s">
        <v>100</v>
      </c>
      <c r="F315" s="15" t="str">
        <f>IFERROR(VLOOKUP(D315,'Tabelas auxiliares'!$A$3:$B$65,2,FALSE),"")</f>
        <v>SUGEPE-FOLHA - PASEP + AUX. MORADIA</v>
      </c>
      <c r="G315" s="15" t="str">
        <f>IFERROR(VLOOKUP($B315,'Tabelas auxiliares'!$A$68:$C$105,2,FALSE),"")</f>
        <v>FOLHA DE PAGAMENTO - BENEFÍCIOS</v>
      </c>
      <c r="H315" s="15" t="str">
        <f>IFERROR(VLOOKUP($B315,'Tabelas auxiliares'!$A$68:$C$105,3,FALSE),"")</f>
        <v xml:space="preserve">AUXILIO FUNERAL / CONTRATACAO POR TEMPO DETERMINADO / BENEF.ASSIST. DO SERVIDOR E DO MILITAR / AUXILIO-ALIMENTACAO / AUXILIO-TRANSPORTE / INDENIZACOES E RESTITUICOES / DESPESAS DE EXERCICIOS ANTERIORES </v>
      </c>
      <c r="I315" t="s">
        <v>2414</v>
      </c>
      <c r="J315" t="s">
        <v>1106</v>
      </c>
      <c r="K315" t="s">
        <v>2863</v>
      </c>
      <c r="L315" t="s">
        <v>1108</v>
      </c>
      <c r="M315" t="s">
        <v>593</v>
      </c>
      <c r="N315" t="s">
        <v>109</v>
      </c>
      <c r="O315" t="s">
        <v>595</v>
      </c>
      <c r="P315" t="s">
        <v>1363</v>
      </c>
      <c r="Q315" t="s">
        <v>597</v>
      </c>
      <c r="R315" t="s">
        <v>593</v>
      </c>
      <c r="S315" t="s">
        <v>598</v>
      </c>
      <c r="T315" t="s">
        <v>1111</v>
      </c>
      <c r="U315" t="s">
        <v>121</v>
      </c>
      <c r="V315" t="s">
        <v>1368</v>
      </c>
      <c r="W315" t="s">
        <v>1369</v>
      </c>
      <c r="X315" t="s">
        <v>3803</v>
      </c>
      <c r="Y315" s="15" t="str">
        <f t="shared" si="4"/>
        <v>3</v>
      </c>
      <c r="Z315" s="15" t="str">
        <f>IF(T315="","",IF(AND(T315&lt;&gt;'Tabelas auxiliares'!$B$128,T315&lt;&gt;'Tabelas auxiliares'!$B$129),"FOLHA DE PESSOAL",IF(Y315='Tabelas auxiliares'!$A$129,"CUSTEIO",IF(Y315='Tabelas auxiliares'!$A$128,"INVESTIMENTO","ERRO - VERIFICAR"))))</f>
        <v>FOLHA DE PESSOAL</v>
      </c>
      <c r="AB315" s="8">
        <v>76202.350000000006</v>
      </c>
      <c r="AG315" s="8">
        <v>76202.350000000006</v>
      </c>
    </row>
    <row r="316" spans="1:33" x14ac:dyDescent="0.25">
      <c r="A316" t="s">
        <v>587</v>
      </c>
      <c r="B316" s="31" t="s">
        <v>252</v>
      </c>
      <c r="C316" s="31" t="s">
        <v>584</v>
      </c>
      <c r="D316" t="s">
        <v>83</v>
      </c>
      <c r="E316" t="s">
        <v>100</v>
      </c>
      <c r="F316" s="15" t="str">
        <f>IFERROR(VLOOKUP(D316,'Tabelas auxiliares'!$A$3:$B$65,2,FALSE),"")</f>
        <v>SUGEPE-FOLHA - PASEP + AUX. MORADIA</v>
      </c>
      <c r="G316" s="15" t="str">
        <f>IFERROR(VLOOKUP($B316,'Tabelas auxiliares'!$A$68:$C$105,2,FALSE),"")</f>
        <v>FOLHA DE PAGAMENTO - BENEFÍCIOS</v>
      </c>
      <c r="H316" s="15" t="str">
        <f>IFERROR(VLOOKUP($B316,'Tabelas auxiliares'!$A$68:$C$105,3,FALSE),"")</f>
        <v xml:space="preserve">AUXILIO FUNERAL / CONTRATACAO POR TEMPO DETERMINADO / BENEF.ASSIST. DO SERVIDOR E DO MILITAR / AUXILIO-ALIMENTACAO / AUXILIO-TRANSPORTE / INDENIZACOES E RESTITUICOES / DESPESAS DE EXERCICIOS ANTERIORES </v>
      </c>
      <c r="I316" t="s">
        <v>2414</v>
      </c>
      <c r="J316" t="s">
        <v>1106</v>
      </c>
      <c r="K316" t="s">
        <v>2864</v>
      </c>
      <c r="L316" t="s">
        <v>1108</v>
      </c>
      <c r="M316" t="s">
        <v>593</v>
      </c>
      <c r="N316" t="s">
        <v>109</v>
      </c>
      <c r="O316" t="s">
        <v>1357</v>
      </c>
      <c r="P316" t="s">
        <v>1358</v>
      </c>
      <c r="Q316" t="s">
        <v>597</v>
      </c>
      <c r="R316" t="s">
        <v>593</v>
      </c>
      <c r="S316" t="s">
        <v>598</v>
      </c>
      <c r="T316" t="s">
        <v>1111</v>
      </c>
      <c r="U316" t="s">
        <v>119</v>
      </c>
      <c r="V316" t="s">
        <v>1378</v>
      </c>
      <c r="W316" t="s">
        <v>1379</v>
      </c>
      <c r="X316" t="s">
        <v>3804</v>
      </c>
      <c r="Y316" s="15" t="str">
        <f t="shared" si="4"/>
        <v>3</v>
      </c>
      <c r="Z316" s="15" t="str">
        <f>IF(T316="","",IF(AND(T316&lt;&gt;'Tabelas auxiliares'!$B$128,T316&lt;&gt;'Tabelas auxiliares'!$B$129),"FOLHA DE PESSOAL",IF(Y316='Tabelas auxiliares'!$A$129,"CUSTEIO",IF(Y316='Tabelas auxiliares'!$A$128,"INVESTIMENTO","ERRO - VERIFICAR"))))</f>
        <v>FOLHA DE PESSOAL</v>
      </c>
      <c r="AB316" s="8">
        <v>1731235.39</v>
      </c>
      <c r="AG316" s="8">
        <v>1731235.39</v>
      </c>
    </row>
    <row r="317" spans="1:33" x14ac:dyDescent="0.25">
      <c r="A317" t="s">
        <v>587</v>
      </c>
      <c r="B317" s="31" t="s">
        <v>252</v>
      </c>
      <c r="C317" s="31" t="s">
        <v>584</v>
      </c>
      <c r="D317" t="s">
        <v>83</v>
      </c>
      <c r="E317" t="s">
        <v>100</v>
      </c>
      <c r="F317" s="15" t="str">
        <f>IFERROR(VLOOKUP(D317,'Tabelas auxiliares'!$A$3:$B$65,2,FALSE),"")</f>
        <v>SUGEPE-FOLHA - PASEP + AUX. MORADIA</v>
      </c>
      <c r="G317" s="15" t="str">
        <f>IFERROR(VLOOKUP($B317,'Tabelas auxiliares'!$A$68:$C$105,2,FALSE),"")</f>
        <v>FOLHA DE PAGAMENTO - BENEFÍCIOS</v>
      </c>
      <c r="H317" s="15" t="str">
        <f>IFERROR(VLOOKUP($B317,'Tabelas auxiliares'!$A$68:$C$105,3,FALSE),"")</f>
        <v xml:space="preserve">AUXILIO FUNERAL / CONTRATACAO POR TEMPO DETERMINADO / BENEF.ASSIST. DO SERVIDOR E DO MILITAR / AUXILIO-ALIMENTACAO / AUXILIO-TRANSPORTE / INDENIZACOES E RESTITUICOES / DESPESAS DE EXERCICIOS ANTERIORES </v>
      </c>
      <c r="I317" t="s">
        <v>2414</v>
      </c>
      <c r="J317" t="s">
        <v>1106</v>
      </c>
      <c r="K317" t="s">
        <v>2865</v>
      </c>
      <c r="L317" t="s">
        <v>1108</v>
      </c>
      <c r="M317" t="s">
        <v>593</v>
      </c>
      <c r="N317" t="s">
        <v>109</v>
      </c>
      <c r="O317" t="s">
        <v>606</v>
      </c>
      <c r="P317" t="s">
        <v>1372</v>
      </c>
      <c r="Q317" t="s">
        <v>597</v>
      </c>
      <c r="R317" t="s">
        <v>593</v>
      </c>
      <c r="S317" t="s">
        <v>598</v>
      </c>
      <c r="T317" t="s">
        <v>1111</v>
      </c>
      <c r="U317" t="s">
        <v>118</v>
      </c>
      <c r="V317" t="s">
        <v>1382</v>
      </c>
      <c r="W317" t="s">
        <v>1383</v>
      </c>
      <c r="X317" t="s">
        <v>3805</v>
      </c>
      <c r="Y317" s="15" t="str">
        <f t="shared" si="4"/>
        <v>3</v>
      </c>
      <c r="Z317" s="15" t="str">
        <f>IF(T317="","",IF(AND(T317&lt;&gt;'Tabelas auxiliares'!$B$128,T317&lt;&gt;'Tabelas auxiliares'!$B$129),"FOLHA DE PESSOAL",IF(Y317='Tabelas auxiliares'!$A$129,"CUSTEIO",IF(Y317='Tabelas auxiliares'!$A$128,"INVESTIMENTO","ERRO - VERIFICAR"))))</f>
        <v>FOLHA DE PESSOAL</v>
      </c>
      <c r="AB317" s="8">
        <v>98069.89</v>
      </c>
      <c r="AG317" s="8">
        <v>98069.89</v>
      </c>
    </row>
    <row r="318" spans="1:33" x14ac:dyDescent="0.25">
      <c r="A318" t="s">
        <v>587</v>
      </c>
      <c r="B318" s="31" t="s">
        <v>252</v>
      </c>
      <c r="C318" s="31" t="s">
        <v>584</v>
      </c>
      <c r="D318" t="s">
        <v>83</v>
      </c>
      <c r="E318" t="s">
        <v>100</v>
      </c>
      <c r="F318" s="15" t="str">
        <f>IFERROR(VLOOKUP(D318,'Tabelas auxiliares'!$A$3:$B$65,2,FALSE),"")</f>
        <v>SUGEPE-FOLHA - PASEP + AUX. MORADIA</v>
      </c>
      <c r="G318" s="15" t="str">
        <f>IFERROR(VLOOKUP($B318,'Tabelas auxiliares'!$A$68:$C$105,2,FALSE),"")</f>
        <v>FOLHA DE PAGAMENTO - BENEFÍCIOS</v>
      </c>
      <c r="H318" s="15" t="str">
        <f>IFERROR(VLOOKUP($B318,'Tabelas auxiliares'!$A$68:$C$105,3,FALSE),"")</f>
        <v xml:space="preserve">AUXILIO FUNERAL / CONTRATACAO POR TEMPO DETERMINADO / BENEF.ASSIST. DO SERVIDOR E DO MILITAR / AUXILIO-ALIMENTACAO / AUXILIO-TRANSPORTE / INDENIZACOES E RESTITUICOES / DESPESAS DE EXERCICIOS ANTERIORES </v>
      </c>
      <c r="I318" t="s">
        <v>2414</v>
      </c>
      <c r="J318" t="s">
        <v>1106</v>
      </c>
      <c r="K318" t="s">
        <v>2866</v>
      </c>
      <c r="L318" t="s">
        <v>1108</v>
      </c>
      <c r="M318" t="s">
        <v>593</v>
      </c>
      <c r="N318" t="s">
        <v>109</v>
      </c>
      <c r="O318" t="s">
        <v>595</v>
      </c>
      <c r="P318" t="s">
        <v>1363</v>
      </c>
      <c r="Q318" t="s">
        <v>597</v>
      </c>
      <c r="R318" t="s">
        <v>593</v>
      </c>
      <c r="S318" t="s">
        <v>598</v>
      </c>
      <c r="T318" t="s">
        <v>1111</v>
      </c>
      <c r="U318" t="s">
        <v>121</v>
      </c>
      <c r="V318" t="s">
        <v>1425</v>
      </c>
      <c r="W318" t="s">
        <v>1426</v>
      </c>
      <c r="X318" t="s">
        <v>3806</v>
      </c>
      <c r="Y318" s="15" t="str">
        <f t="shared" si="4"/>
        <v>3</v>
      </c>
      <c r="Z318" s="15" t="str">
        <f>IF(T318="","",IF(AND(T318&lt;&gt;'Tabelas auxiliares'!$B$128,T318&lt;&gt;'Tabelas auxiliares'!$B$129),"FOLHA DE PESSOAL",IF(Y318='Tabelas auxiliares'!$A$129,"CUSTEIO",IF(Y318='Tabelas auxiliares'!$A$128,"INVESTIMENTO","ERRO - VERIFICAR"))))</f>
        <v>FOLHA DE PESSOAL</v>
      </c>
      <c r="AB318" s="8">
        <v>609.9</v>
      </c>
      <c r="AG318" s="8">
        <v>609.9</v>
      </c>
    </row>
    <row r="319" spans="1:33" x14ac:dyDescent="0.25">
      <c r="A319" t="s">
        <v>587</v>
      </c>
      <c r="B319" s="31" t="s">
        <v>252</v>
      </c>
      <c r="C319" s="31" t="s">
        <v>584</v>
      </c>
      <c r="D319" t="s">
        <v>83</v>
      </c>
      <c r="E319" t="s">
        <v>100</v>
      </c>
      <c r="F319" s="15" t="str">
        <f>IFERROR(VLOOKUP(D319,'Tabelas auxiliares'!$A$3:$B$65,2,FALSE),"")</f>
        <v>SUGEPE-FOLHA - PASEP + AUX. MORADIA</v>
      </c>
      <c r="G319" s="15" t="str">
        <f>IFERROR(VLOOKUP($B319,'Tabelas auxiliares'!$A$68:$C$105,2,FALSE),"")</f>
        <v>FOLHA DE PAGAMENTO - BENEFÍCIOS</v>
      </c>
      <c r="H319" s="15" t="str">
        <f>IFERROR(VLOOKUP($B319,'Tabelas auxiliares'!$A$68:$C$105,3,FALSE),"")</f>
        <v xml:space="preserve">AUXILIO FUNERAL / CONTRATACAO POR TEMPO DETERMINADO / BENEF.ASSIST. DO SERVIDOR E DO MILITAR / AUXILIO-ALIMENTACAO / AUXILIO-TRANSPORTE / INDENIZACOES E RESTITUICOES / DESPESAS DE EXERCICIOS ANTERIORES </v>
      </c>
      <c r="I319" t="s">
        <v>2414</v>
      </c>
      <c r="J319" t="s">
        <v>1106</v>
      </c>
      <c r="K319" t="s">
        <v>2867</v>
      </c>
      <c r="L319" t="s">
        <v>1108</v>
      </c>
      <c r="M319" t="s">
        <v>593</v>
      </c>
      <c r="N319" t="s">
        <v>111</v>
      </c>
      <c r="O319" t="s">
        <v>104</v>
      </c>
      <c r="P319" t="s">
        <v>1390</v>
      </c>
      <c r="Q319" t="s">
        <v>597</v>
      </c>
      <c r="R319" t="s">
        <v>593</v>
      </c>
      <c r="S319" t="s">
        <v>598</v>
      </c>
      <c r="T319" t="s">
        <v>1111</v>
      </c>
      <c r="U319" t="s">
        <v>1391</v>
      </c>
      <c r="V319" t="s">
        <v>1353</v>
      </c>
      <c r="W319" t="s">
        <v>1354</v>
      </c>
      <c r="X319" t="s">
        <v>3807</v>
      </c>
      <c r="Y319" s="15" t="str">
        <f t="shared" si="4"/>
        <v>3</v>
      </c>
      <c r="Z319" s="15" t="str">
        <f>IF(T319="","",IF(AND(T319&lt;&gt;'Tabelas auxiliares'!$B$128,T319&lt;&gt;'Tabelas auxiliares'!$B$129),"FOLHA DE PESSOAL",IF(Y319='Tabelas auxiliares'!$A$129,"CUSTEIO",IF(Y319='Tabelas auxiliares'!$A$128,"INVESTIMENTO","ERRO - VERIFICAR"))))</f>
        <v>FOLHA DE PESSOAL</v>
      </c>
      <c r="AB319" s="8">
        <v>1232.6300000000001</v>
      </c>
      <c r="AG319" s="8">
        <v>1232.6300000000001</v>
      </c>
    </row>
    <row r="320" spans="1:33" x14ac:dyDescent="0.25">
      <c r="A320" t="s">
        <v>587</v>
      </c>
      <c r="B320" s="31" t="s">
        <v>252</v>
      </c>
      <c r="C320" s="31" t="s">
        <v>584</v>
      </c>
      <c r="D320" t="s">
        <v>83</v>
      </c>
      <c r="E320" t="s">
        <v>100</v>
      </c>
      <c r="F320" s="15" t="str">
        <f>IFERROR(VLOOKUP(D320,'Tabelas auxiliares'!$A$3:$B$65,2,FALSE),"")</f>
        <v>SUGEPE-FOLHA - PASEP + AUX. MORADIA</v>
      </c>
      <c r="G320" s="15" t="str">
        <f>IFERROR(VLOOKUP($B320,'Tabelas auxiliares'!$A$68:$C$105,2,FALSE),"")</f>
        <v>FOLHA DE PAGAMENTO - BENEFÍCIOS</v>
      </c>
      <c r="H320" s="15" t="str">
        <f>IFERROR(VLOOKUP($B320,'Tabelas auxiliares'!$A$68:$C$105,3,FALSE),"")</f>
        <v xml:space="preserve">AUXILIO FUNERAL / CONTRATACAO POR TEMPO DETERMINADO / BENEF.ASSIST. DO SERVIDOR E DO MILITAR / AUXILIO-ALIMENTACAO / AUXILIO-TRANSPORTE / INDENIZACOES E RESTITUICOES / DESPESAS DE EXERCICIOS ANTERIORES </v>
      </c>
      <c r="I320" t="s">
        <v>2414</v>
      </c>
      <c r="J320" t="s">
        <v>1106</v>
      </c>
      <c r="K320" t="s">
        <v>2868</v>
      </c>
      <c r="L320" t="s">
        <v>1108</v>
      </c>
      <c r="M320" t="s">
        <v>593</v>
      </c>
      <c r="N320" t="s">
        <v>111</v>
      </c>
      <c r="O320" t="s">
        <v>595</v>
      </c>
      <c r="P320" t="s">
        <v>1352</v>
      </c>
      <c r="Q320" t="s">
        <v>597</v>
      </c>
      <c r="R320" t="s">
        <v>593</v>
      </c>
      <c r="S320" t="s">
        <v>598</v>
      </c>
      <c r="T320" t="s">
        <v>1111</v>
      </c>
      <c r="U320" t="s">
        <v>122</v>
      </c>
      <c r="V320" t="s">
        <v>1353</v>
      </c>
      <c r="W320" t="s">
        <v>1354</v>
      </c>
      <c r="X320" t="s">
        <v>3808</v>
      </c>
      <c r="Y320" s="15" t="str">
        <f t="shared" si="4"/>
        <v>3</v>
      </c>
      <c r="Z320" s="15" t="str">
        <f>IF(T320="","",IF(AND(T320&lt;&gt;'Tabelas auxiliares'!$B$128,T320&lt;&gt;'Tabelas auxiliares'!$B$129),"FOLHA DE PESSOAL",IF(Y320='Tabelas auxiliares'!$A$129,"CUSTEIO",IF(Y320='Tabelas auxiliares'!$A$128,"INVESTIMENTO","ERRO - VERIFICAR"))))</f>
        <v>FOLHA DE PESSOAL</v>
      </c>
      <c r="AB320" s="8">
        <v>210500.21</v>
      </c>
      <c r="AG320" s="8">
        <v>210500.21</v>
      </c>
    </row>
    <row r="321" spans="1:31" x14ac:dyDescent="0.25">
      <c r="A321" t="s">
        <v>587</v>
      </c>
      <c r="B321" s="31" t="s">
        <v>227</v>
      </c>
      <c r="C321" s="31" t="s">
        <v>584</v>
      </c>
      <c r="D321" t="s">
        <v>34</v>
      </c>
      <c r="E321" t="s">
        <v>100</v>
      </c>
      <c r="F321" s="15" t="str">
        <f>IFERROR(VLOOKUP(D321,'Tabelas auxiliares'!$A$3:$B$65,2,FALSE),"")</f>
        <v>CECS - CENTRO DE ENG., MODELAGEM E CIÊNCIAS SOCIAIS APLICADAS</v>
      </c>
      <c r="G321" s="15" t="str">
        <f>IFERROR(VLOOKUP($B321,'Tabelas auxiliares'!$A$68:$C$105,2,FALSE),"")</f>
        <v>INTERNACIONALIZAÇÃO</v>
      </c>
      <c r="H321" s="15" t="str">
        <f>IFERROR(VLOOKUP($B321,'Tabelas auxiliares'!$A$68:$C$105,3,FALSE),"")</f>
        <v>DIARIAS INTERNACIONAIS / PASSAGENS AEREAS INTERNACIONAIS / AUXILIO PARA EVENTOS INTERNACIONAIS / INSCRICAO PARA  EVENTOS INTERNACIONAIS / ANUIDADES ARI / ENCARGO DE CURSOS E CONCURSOS ARI / CURSOS DE LINGUAS NETEL</v>
      </c>
      <c r="I321" t="s">
        <v>2869</v>
      </c>
      <c r="J321" t="s">
        <v>2870</v>
      </c>
      <c r="K321" t="s">
        <v>2871</v>
      </c>
      <c r="L321" t="s">
        <v>2872</v>
      </c>
      <c r="M321" t="s">
        <v>593</v>
      </c>
      <c r="N321" t="s">
        <v>656</v>
      </c>
      <c r="O321" t="s">
        <v>657</v>
      </c>
      <c r="P321" t="s">
        <v>658</v>
      </c>
      <c r="Q321" t="s">
        <v>597</v>
      </c>
      <c r="R321" t="s">
        <v>593</v>
      </c>
      <c r="S321" t="s">
        <v>598</v>
      </c>
      <c r="T321" t="s">
        <v>145</v>
      </c>
      <c r="U321" t="s">
        <v>659</v>
      </c>
      <c r="V321" t="s">
        <v>2873</v>
      </c>
      <c r="W321" t="s">
        <v>2874</v>
      </c>
      <c r="X321" t="s">
        <v>3809</v>
      </c>
      <c r="Y321" s="15" t="str">
        <f t="shared" si="4"/>
        <v>3</v>
      </c>
      <c r="Z321" s="15" t="str">
        <f>IF(T321="","",IF(AND(T321&lt;&gt;'Tabelas auxiliares'!$B$128,T321&lt;&gt;'Tabelas auxiliares'!$B$129),"FOLHA DE PESSOAL",IF(Y321='Tabelas auxiliares'!$A$129,"CUSTEIO",IF(Y321='Tabelas auxiliares'!$A$128,"INVESTIMENTO","ERRO - VERIFICAR"))))</f>
        <v>CUSTEIO</v>
      </c>
      <c r="AA321" s="8">
        <v>704.25</v>
      </c>
      <c r="AC321" s="8">
        <v>704.25</v>
      </c>
    </row>
    <row r="322" spans="1:31" x14ac:dyDescent="0.25">
      <c r="A322" t="s">
        <v>587</v>
      </c>
      <c r="B322" s="31" t="s">
        <v>227</v>
      </c>
      <c r="C322" s="31" t="s">
        <v>588</v>
      </c>
      <c r="D322" t="s">
        <v>76</v>
      </c>
      <c r="E322" t="s">
        <v>100</v>
      </c>
      <c r="F322" s="15" t="str">
        <f>IFERROR(VLOOKUP(D322,'Tabelas auxiliares'!$A$3:$B$65,2,FALSE),"")</f>
        <v>NETEL - NÚCLEO EDUCACIONAL DE TECNOLOGIAS E LÍNGUAS</v>
      </c>
      <c r="G322" s="15" t="str">
        <f>IFERROR(VLOOKUP($B322,'Tabelas auxiliares'!$A$68:$C$105,2,FALSE),"")</f>
        <v>INTERNACIONALIZAÇÃO</v>
      </c>
      <c r="H322" s="15" t="str">
        <f>IFERROR(VLOOKUP($B322,'Tabelas auxiliares'!$A$68:$C$105,3,FALSE),"")</f>
        <v>DIARIAS INTERNACIONAIS / PASSAGENS AEREAS INTERNACIONAIS / AUXILIO PARA EVENTOS INTERNACIONAIS / INSCRICAO PARA  EVENTOS INTERNACIONAIS / ANUIDADES ARI / ENCARGO DE CURSOS E CONCURSOS ARI / CURSOS DE LINGUAS NETEL</v>
      </c>
      <c r="I322" t="s">
        <v>2515</v>
      </c>
      <c r="J322" t="s">
        <v>1493</v>
      </c>
      <c r="K322" t="s">
        <v>2875</v>
      </c>
      <c r="L322" t="s">
        <v>1495</v>
      </c>
      <c r="M322" t="s">
        <v>593</v>
      </c>
      <c r="N322" t="s">
        <v>825</v>
      </c>
      <c r="O322" t="s">
        <v>784</v>
      </c>
      <c r="P322" t="s">
        <v>1496</v>
      </c>
      <c r="Q322" t="s">
        <v>597</v>
      </c>
      <c r="R322" t="s">
        <v>593</v>
      </c>
      <c r="S322" t="s">
        <v>598</v>
      </c>
      <c r="T322" t="s">
        <v>145</v>
      </c>
      <c r="U322" t="s">
        <v>1497</v>
      </c>
      <c r="V322" t="s">
        <v>600</v>
      </c>
      <c r="W322" t="s">
        <v>601</v>
      </c>
      <c r="X322" t="s">
        <v>3810</v>
      </c>
      <c r="Y322" s="15" t="str">
        <f t="shared" si="4"/>
        <v>3</v>
      </c>
      <c r="Z322" s="15" t="str">
        <f>IF(T322="","",IF(AND(T322&lt;&gt;'Tabelas auxiliares'!$B$128,T322&lt;&gt;'Tabelas auxiliares'!$B$129),"FOLHA DE PESSOAL",IF(Y322='Tabelas auxiliares'!$A$129,"CUSTEIO",IF(Y322='Tabelas auxiliares'!$A$128,"INVESTIMENTO","ERRO - VERIFICAR"))))</f>
        <v>CUSTEIO</v>
      </c>
      <c r="AA322" s="8">
        <v>2800</v>
      </c>
      <c r="AC322" s="8">
        <v>2800</v>
      </c>
    </row>
    <row r="323" spans="1:31" x14ac:dyDescent="0.25">
      <c r="A323" t="s">
        <v>587</v>
      </c>
      <c r="B323" s="31" t="s">
        <v>227</v>
      </c>
      <c r="C323" s="31" t="s">
        <v>588</v>
      </c>
      <c r="D323" t="s">
        <v>76</v>
      </c>
      <c r="E323" t="s">
        <v>100</v>
      </c>
      <c r="F323" s="15" t="str">
        <f>IFERROR(VLOOKUP(D323,'Tabelas auxiliares'!$A$3:$B$65,2,FALSE),"")</f>
        <v>NETEL - NÚCLEO EDUCACIONAL DE TECNOLOGIAS E LÍNGUAS</v>
      </c>
      <c r="G323" s="15" t="str">
        <f>IFERROR(VLOOKUP($B323,'Tabelas auxiliares'!$A$68:$C$105,2,FALSE),"")</f>
        <v>INTERNACIONALIZAÇÃO</v>
      </c>
      <c r="H323" s="15" t="str">
        <f>IFERROR(VLOOKUP($B323,'Tabelas auxiliares'!$A$68:$C$105,3,FALSE),"")</f>
        <v>DIARIAS INTERNACIONAIS / PASSAGENS AEREAS INTERNACIONAIS / AUXILIO PARA EVENTOS INTERNACIONAIS / INSCRICAO PARA  EVENTOS INTERNACIONAIS / ANUIDADES ARI / ENCARGO DE CURSOS E CONCURSOS ARI / CURSOS DE LINGUAS NETEL</v>
      </c>
      <c r="I323" t="s">
        <v>1988</v>
      </c>
      <c r="J323" t="s">
        <v>1493</v>
      </c>
      <c r="K323" t="s">
        <v>2876</v>
      </c>
      <c r="L323" t="s">
        <v>1495</v>
      </c>
      <c r="M323" t="s">
        <v>593</v>
      </c>
      <c r="N323" t="s">
        <v>825</v>
      </c>
      <c r="O323" t="s">
        <v>784</v>
      </c>
      <c r="P323" t="s">
        <v>1496</v>
      </c>
      <c r="Q323" t="s">
        <v>597</v>
      </c>
      <c r="R323" t="s">
        <v>593</v>
      </c>
      <c r="S323" t="s">
        <v>598</v>
      </c>
      <c r="T323" t="s">
        <v>145</v>
      </c>
      <c r="U323" t="s">
        <v>1497</v>
      </c>
      <c r="V323" t="s">
        <v>600</v>
      </c>
      <c r="W323" t="s">
        <v>601</v>
      </c>
      <c r="X323" t="s">
        <v>3811</v>
      </c>
      <c r="Y323" s="15" t="str">
        <f t="shared" si="4"/>
        <v>3</v>
      </c>
      <c r="Z323" s="15" t="str">
        <f>IF(T323="","",IF(AND(T323&lt;&gt;'Tabelas auxiliares'!$B$128,T323&lt;&gt;'Tabelas auxiliares'!$B$129),"FOLHA DE PESSOAL",IF(Y323='Tabelas auxiliares'!$A$129,"CUSTEIO",IF(Y323='Tabelas auxiliares'!$A$128,"INVESTIMENTO","ERRO - VERIFICAR"))))</f>
        <v>CUSTEIO</v>
      </c>
      <c r="AA323" s="8">
        <v>1100</v>
      </c>
      <c r="AC323" s="8">
        <v>1100</v>
      </c>
    </row>
    <row r="324" spans="1:31" x14ac:dyDescent="0.25">
      <c r="A324" t="s">
        <v>587</v>
      </c>
      <c r="B324" s="31" t="s">
        <v>227</v>
      </c>
      <c r="C324" s="31" t="s">
        <v>588</v>
      </c>
      <c r="D324" t="s">
        <v>76</v>
      </c>
      <c r="E324" t="s">
        <v>100</v>
      </c>
      <c r="F324" s="15" t="str">
        <f>IFERROR(VLOOKUP(D324,'Tabelas auxiliares'!$A$3:$B$65,2,FALSE),"")</f>
        <v>NETEL - NÚCLEO EDUCACIONAL DE TECNOLOGIAS E LÍNGUAS</v>
      </c>
      <c r="G324" s="15" t="str">
        <f>IFERROR(VLOOKUP($B324,'Tabelas auxiliares'!$A$68:$C$105,2,FALSE),"")</f>
        <v>INTERNACIONALIZAÇÃO</v>
      </c>
      <c r="H324" s="15" t="str">
        <f>IFERROR(VLOOKUP($B324,'Tabelas auxiliares'!$A$68:$C$105,3,FALSE),"")</f>
        <v>DIARIAS INTERNACIONAIS / PASSAGENS AEREAS INTERNACIONAIS / AUXILIO PARA EVENTOS INTERNACIONAIS / INSCRICAO PARA  EVENTOS INTERNACIONAIS / ANUIDADES ARI / ENCARGO DE CURSOS E CONCURSOS ARI / CURSOS DE LINGUAS NETEL</v>
      </c>
      <c r="I324" t="s">
        <v>2877</v>
      </c>
      <c r="J324" t="s">
        <v>1493</v>
      </c>
      <c r="K324" t="s">
        <v>2878</v>
      </c>
      <c r="L324" t="s">
        <v>1495</v>
      </c>
      <c r="M324" t="s">
        <v>593</v>
      </c>
      <c r="N324" t="s">
        <v>656</v>
      </c>
      <c r="O324" t="s">
        <v>657</v>
      </c>
      <c r="P324" t="s">
        <v>658</v>
      </c>
      <c r="Q324" t="s">
        <v>597</v>
      </c>
      <c r="R324" t="s">
        <v>593</v>
      </c>
      <c r="S324" t="s">
        <v>598</v>
      </c>
      <c r="T324" t="s">
        <v>145</v>
      </c>
      <c r="U324" t="s">
        <v>659</v>
      </c>
      <c r="V324" t="s">
        <v>600</v>
      </c>
      <c r="W324" t="s">
        <v>601</v>
      </c>
      <c r="X324" t="s">
        <v>3812</v>
      </c>
      <c r="Y324" s="15" t="str">
        <f t="shared" ref="Y324:Y387" si="5">LEFT(V324,1)</f>
        <v>3</v>
      </c>
      <c r="Z324" s="15" t="str">
        <f>IF(T324="","",IF(AND(T324&lt;&gt;'Tabelas auxiliares'!$B$128,T324&lt;&gt;'Tabelas auxiliares'!$B$129),"FOLHA DE PESSOAL",IF(Y324='Tabelas auxiliares'!$A$129,"CUSTEIO",IF(Y324='Tabelas auxiliares'!$A$128,"INVESTIMENTO","ERRO - VERIFICAR"))))</f>
        <v>CUSTEIO</v>
      </c>
      <c r="AA324" s="8">
        <v>1100</v>
      </c>
      <c r="AE324" s="8">
        <v>1100</v>
      </c>
    </row>
    <row r="325" spans="1:31" x14ac:dyDescent="0.25">
      <c r="A325" t="s">
        <v>587</v>
      </c>
      <c r="B325" s="31" t="s">
        <v>254</v>
      </c>
      <c r="C325" s="31" t="s">
        <v>584</v>
      </c>
      <c r="D325" t="s">
        <v>64</v>
      </c>
      <c r="E325" t="s">
        <v>100</v>
      </c>
      <c r="F325" s="15" t="str">
        <f>IFERROR(VLOOKUP(D325,'Tabelas auxiliares'!$A$3:$B$65,2,FALSE),"")</f>
        <v>ARI - ASSESSORIA DE RELAÇÕES INTERNACIONAIS</v>
      </c>
      <c r="G325" s="15" t="str">
        <f>IFERROR(VLOOKUP($B325,'Tabelas auxiliares'!$A$68:$C$105,2,FALSE),"")</f>
        <v>INTERNACIONALIZAÇÃO - BOLSAS</v>
      </c>
      <c r="H325" s="15" t="str">
        <f>IFERROR(VLOOKUP($B325,'Tabelas auxiliares'!$A$68:$C$105,3,FALSE),"")</f>
        <v>BOLSAS CURSOS DE LÍNGUAS NETEL/BOLSA DE MOBILIDADE DE ESTUDANTES ESTRANGEIROS / BOLSA DE MOBILIDADE DE ESTUDANTES DA UFABC NO EXTERIOR</v>
      </c>
      <c r="I325" t="s">
        <v>2040</v>
      </c>
      <c r="J325" t="s">
        <v>1503</v>
      </c>
      <c r="K325" t="s">
        <v>2879</v>
      </c>
      <c r="L325" t="s">
        <v>2880</v>
      </c>
      <c r="M325" t="s">
        <v>593</v>
      </c>
      <c r="N325" t="s">
        <v>825</v>
      </c>
      <c r="O325" t="s">
        <v>657</v>
      </c>
      <c r="P325" t="s">
        <v>826</v>
      </c>
      <c r="Q325" t="s">
        <v>597</v>
      </c>
      <c r="R325" t="s">
        <v>593</v>
      </c>
      <c r="S325" t="s">
        <v>598</v>
      </c>
      <c r="T325" t="s">
        <v>145</v>
      </c>
      <c r="U325" t="s">
        <v>827</v>
      </c>
      <c r="V325" t="s">
        <v>600</v>
      </c>
      <c r="W325" t="s">
        <v>601</v>
      </c>
      <c r="X325" t="s">
        <v>3813</v>
      </c>
      <c r="Y325" s="15" t="str">
        <f t="shared" si="5"/>
        <v>3</v>
      </c>
      <c r="Z325" s="15" t="str">
        <f>IF(T325="","",IF(AND(T325&lt;&gt;'Tabelas auxiliares'!$B$128,T325&lt;&gt;'Tabelas auxiliares'!$B$129),"FOLHA DE PESSOAL",IF(Y325='Tabelas auxiliares'!$A$129,"CUSTEIO",IF(Y325='Tabelas auxiliares'!$A$128,"INVESTIMENTO","ERRO - VERIFICAR"))))</f>
        <v>CUSTEIO</v>
      </c>
      <c r="AA325" s="8">
        <v>3000</v>
      </c>
      <c r="AE325" s="8">
        <v>3000</v>
      </c>
    </row>
    <row r="326" spans="1:31" x14ac:dyDescent="0.25">
      <c r="A326" t="s">
        <v>587</v>
      </c>
      <c r="B326" s="31" t="s">
        <v>254</v>
      </c>
      <c r="C326" s="31" t="s">
        <v>584</v>
      </c>
      <c r="D326" t="s">
        <v>64</v>
      </c>
      <c r="E326" t="s">
        <v>100</v>
      </c>
      <c r="F326" s="15" t="str">
        <f>IFERROR(VLOOKUP(D326,'Tabelas auxiliares'!$A$3:$B$65,2,FALSE),"")</f>
        <v>ARI - ASSESSORIA DE RELAÇÕES INTERNACIONAIS</v>
      </c>
      <c r="G326" s="15" t="str">
        <f>IFERROR(VLOOKUP($B326,'Tabelas auxiliares'!$A$68:$C$105,2,FALSE),"")</f>
        <v>INTERNACIONALIZAÇÃO - BOLSAS</v>
      </c>
      <c r="H326" s="15" t="str">
        <f>IFERROR(VLOOKUP($B326,'Tabelas auxiliares'!$A$68:$C$105,3,FALSE),"")</f>
        <v>BOLSAS CURSOS DE LÍNGUAS NETEL/BOLSA DE MOBILIDADE DE ESTUDANTES ESTRANGEIROS / BOLSA DE MOBILIDADE DE ESTUDANTES DA UFABC NO EXTERIOR</v>
      </c>
      <c r="I326" t="s">
        <v>2040</v>
      </c>
      <c r="J326" t="s">
        <v>1503</v>
      </c>
      <c r="K326" t="s">
        <v>2881</v>
      </c>
      <c r="L326" t="s">
        <v>2880</v>
      </c>
      <c r="M326" t="s">
        <v>593</v>
      </c>
      <c r="N326" t="s">
        <v>656</v>
      </c>
      <c r="O326" t="s">
        <v>657</v>
      </c>
      <c r="P326" t="s">
        <v>658</v>
      </c>
      <c r="Q326" t="s">
        <v>597</v>
      </c>
      <c r="R326" t="s">
        <v>593</v>
      </c>
      <c r="S326" t="s">
        <v>598</v>
      </c>
      <c r="T326" t="s">
        <v>145</v>
      </c>
      <c r="U326" t="s">
        <v>659</v>
      </c>
      <c r="V326" t="s">
        <v>600</v>
      </c>
      <c r="W326" t="s">
        <v>601</v>
      </c>
      <c r="X326" t="s">
        <v>3814</v>
      </c>
      <c r="Y326" s="15" t="str">
        <f t="shared" si="5"/>
        <v>3</v>
      </c>
      <c r="Z326" s="15" t="str">
        <f>IF(T326="","",IF(AND(T326&lt;&gt;'Tabelas auxiliares'!$B$128,T326&lt;&gt;'Tabelas auxiliares'!$B$129),"FOLHA DE PESSOAL",IF(Y326='Tabelas auxiliares'!$A$129,"CUSTEIO",IF(Y326='Tabelas auxiliares'!$A$128,"INVESTIMENTO","ERRO - VERIFICAR"))))</f>
        <v>CUSTEIO</v>
      </c>
      <c r="AA326" s="8">
        <v>8500</v>
      </c>
      <c r="AE326" s="8">
        <v>8500</v>
      </c>
    </row>
    <row r="327" spans="1:31" x14ac:dyDescent="0.25">
      <c r="A327" t="s">
        <v>587</v>
      </c>
      <c r="B327" s="31" t="s">
        <v>228</v>
      </c>
      <c r="C327" s="31" t="s">
        <v>584</v>
      </c>
      <c r="D327" t="s">
        <v>28</v>
      </c>
      <c r="E327" t="s">
        <v>100</v>
      </c>
      <c r="F327" s="15" t="str">
        <f>IFERROR(VLOOKUP(D327,'Tabelas auxiliares'!$A$3:$B$65,2,FALSE),"")</f>
        <v>PU - PREFEITURA UNIVERSITÁRIA</v>
      </c>
      <c r="G327" s="15" t="str">
        <f>IFERROR(VLOOKUP($B327,'Tabelas auxiliares'!$A$68:$C$105,2,FALSE),"")</f>
        <v>LIMPEZA E COPEIRAGEM</v>
      </c>
      <c r="H327" s="15" t="str">
        <f>IFERROR(VLOOKUP($B327,'Tabelas auxiliares'!$A$68:$C$105,3,FALSE),"")</f>
        <v>LIMPEZA / COPEIRAGEM / COLETA DE LIXO INFECTANTE /MATERIAIS DE LIMPEZA (PAPEL TOALHA, HIGIÊNICO) / COPA (AÇUCAR, CAFÉ, COPOS)/BOMBONAS RESÍDUOS QUÍMICOS</v>
      </c>
      <c r="I327" t="s">
        <v>2882</v>
      </c>
      <c r="J327" t="s">
        <v>1510</v>
      </c>
      <c r="K327" t="s">
        <v>2883</v>
      </c>
      <c r="L327" t="s">
        <v>1512</v>
      </c>
      <c r="M327" t="s">
        <v>1513</v>
      </c>
      <c r="N327" t="s">
        <v>656</v>
      </c>
      <c r="O327" t="s">
        <v>657</v>
      </c>
      <c r="P327" t="s">
        <v>2534</v>
      </c>
      <c r="Q327" t="s">
        <v>597</v>
      </c>
      <c r="R327" t="s">
        <v>593</v>
      </c>
      <c r="S327" t="s">
        <v>598</v>
      </c>
      <c r="T327" t="s">
        <v>145</v>
      </c>
      <c r="U327" t="s">
        <v>2536</v>
      </c>
      <c r="V327" t="s">
        <v>1514</v>
      </c>
      <c r="W327" t="s">
        <v>1515</v>
      </c>
      <c r="X327" t="s">
        <v>3815</v>
      </c>
      <c r="Y327" s="15" t="str">
        <f t="shared" si="5"/>
        <v>3</v>
      </c>
      <c r="Z327" s="15" t="str">
        <f>IF(T327="","",IF(AND(T327&lt;&gt;'Tabelas auxiliares'!$B$128,T327&lt;&gt;'Tabelas auxiliares'!$B$129),"FOLHA DE PESSOAL",IF(Y327='Tabelas auxiliares'!$A$129,"CUSTEIO",IF(Y327='Tabelas auxiliares'!$A$128,"INVESTIMENTO","ERRO - VERIFICAR"))))</f>
        <v>CUSTEIO</v>
      </c>
      <c r="AA327" s="8">
        <v>63.37</v>
      </c>
      <c r="AE327" s="8">
        <v>63.37</v>
      </c>
    </row>
    <row r="328" spans="1:31" x14ac:dyDescent="0.25">
      <c r="A328" t="s">
        <v>587</v>
      </c>
      <c r="B328" s="31" t="s">
        <v>228</v>
      </c>
      <c r="C328" s="31" t="s">
        <v>584</v>
      </c>
      <c r="D328" t="s">
        <v>28</v>
      </c>
      <c r="E328" t="s">
        <v>100</v>
      </c>
      <c r="F328" s="15" t="str">
        <f>IFERROR(VLOOKUP(D328,'Tabelas auxiliares'!$A$3:$B$65,2,FALSE),"")</f>
        <v>PU - PREFEITURA UNIVERSITÁRIA</v>
      </c>
      <c r="G328" s="15" t="str">
        <f>IFERROR(VLOOKUP($B328,'Tabelas auxiliares'!$A$68:$C$105,2,FALSE),"")</f>
        <v>LIMPEZA E COPEIRAGEM</v>
      </c>
      <c r="H328" s="15" t="str">
        <f>IFERROR(VLOOKUP($B328,'Tabelas auxiliares'!$A$68:$C$105,3,FALSE),"")</f>
        <v>LIMPEZA / COPEIRAGEM / COLETA DE LIXO INFECTANTE /MATERIAIS DE LIMPEZA (PAPEL TOALHA, HIGIÊNICO) / COPA (AÇUCAR, CAFÉ, COPOS)/BOMBONAS RESÍDUOS QUÍMICOS</v>
      </c>
      <c r="I328" t="s">
        <v>2884</v>
      </c>
      <c r="J328" t="s">
        <v>2885</v>
      </c>
      <c r="K328" t="s">
        <v>2886</v>
      </c>
      <c r="L328" t="s">
        <v>2887</v>
      </c>
      <c r="M328" t="s">
        <v>2888</v>
      </c>
      <c r="N328" t="s">
        <v>656</v>
      </c>
      <c r="O328" t="s">
        <v>657</v>
      </c>
      <c r="P328" t="s">
        <v>658</v>
      </c>
      <c r="Q328" t="s">
        <v>597</v>
      </c>
      <c r="R328" t="s">
        <v>593</v>
      </c>
      <c r="S328" t="s">
        <v>598</v>
      </c>
      <c r="T328" t="s">
        <v>145</v>
      </c>
      <c r="U328" t="s">
        <v>659</v>
      </c>
      <c r="V328" t="s">
        <v>1536</v>
      </c>
      <c r="W328" t="s">
        <v>1537</v>
      </c>
      <c r="X328" t="s">
        <v>3816</v>
      </c>
      <c r="Y328" s="15" t="str">
        <f t="shared" si="5"/>
        <v>3</v>
      </c>
      <c r="Z328" s="15" t="str">
        <f>IF(T328="","",IF(AND(T328&lt;&gt;'Tabelas auxiliares'!$B$128,T328&lt;&gt;'Tabelas auxiliares'!$B$129),"FOLHA DE PESSOAL",IF(Y328='Tabelas auxiliares'!$A$129,"CUSTEIO",IF(Y328='Tabelas auxiliares'!$A$128,"INVESTIMENTO","ERRO - VERIFICAR"))))</f>
        <v>CUSTEIO</v>
      </c>
      <c r="AA328" s="8">
        <v>147.5</v>
      </c>
      <c r="AC328" s="8">
        <v>147.5</v>
      </c>
    </row>
    <row r="329" spans="1:31" x14ac:dyDescent="0.25">
      <c r="A329" t="s">
        <v>587</v>
      </c>
      <c r="B329" s="31" t="s">
        <v>228</v>
      </c>
      <c r="C329" s="31" t="s">
        <v>584</v>
      </c>
      <c r="D329" t="s">
        <v>28</v>
      </c>
      <c r="E329" t="s">
        <v>100</v>
      </c>
      <c r="F329" s="15" t="str">
        <f>IFERROR(VLOOKUP(D329,'Tabelas auxiliares'!$A$3:$B$65,2,FALSE),"")</f>
        <v>PU - PREFEITURA UNIVERSITÁRIA</v>
      </c>
      <c r="G329" s="15" t="str">
        <f>IFERROR(VLOOKUP($B329,'Tabelas auxiliares'!$A$68:$C$105,2,FALSE),"")</f>
        <v>LIMPEZA E COPEIRAGEM</v>
      </c>
      <c r="H329" s="15" t="str">
        <f>IFERROR(VLOOKUP($B329,'Tabelas auxiliares'!$A$68:$C$105,3,FALSE),"")</f>
        <v>LIMPEZA / COPEIRAGEM / COLETA DE LIXO INFECTANTE /MATERIAIS DE LIMPEZA (PAPEL TOALHA, HIGIÊNICO) / COPA (AÇUCAR, CAFÉ, COPOS)/BOMBONAS RESÍDUOS QUÍMICOS</v>
      </c>
      <c r="I329" t="s">
        <v>2889</v>
      </c>
      <c r="J329" t="s">
        <v>2890</v>
      </c>
      <c r="K329" t="s">
        <v>2891</v>
      </c>
      <c r="L329" t="s">
        <v>1527</v>
      </c>
      <c r="M329" t="s">
        <v>2892</v>
      </c>
      <c r="N329" t="s">
        <v>656</v>
      </c>
      <c r="O329" t="s">
        <v>657</v>
      </c>
      <c r="P329" t="s">
        <v>658</v>
      </c>
      <c r="Q329" t="s">
        <v>597</v>
      </c>
      <c r="R329" t="s">
        <v>593</v>
      </c>
      <c r="S329" t="s">
        <v>598</v>
      </c>
      <c r="T329" t="s">
        <v>145</v>
      </c>
      <c r="U329" t="s">
        <v>659</v>
      </c>
      <c r="V329" t="s">
        <v>1529</v>
      </c>
      <c r="W329" t="s">
        <v>1530</v>
      </c>
      <c r="X329" t="s">
        <v>3817</v>
      </c>
      <c r="Y329" s="15" t="str">
        <f t="shared" si="5"/>
        <v>3</v>
      </c>
      <c r="Z329" s="15" t="str">
        <f>IF(T329="","",IF(AND(T329&lt;&gt;'Tabelas auxiliares'!$B$128,T329&lt;&gt;'Tabelas auxiliares'!$B$129),"FOLHA DE PESSOAL",IF(Y329='Tabelas auxiliares'!$A$129,"CUSTEIO",IF(Y329='Tabelas auxiliares'!$A$128,"INVESTIMENTO","ERRO - VERIFICAR"))))</f>
        <v>CUSTEIO</v>
      </c>
      <c r="AA329" s="8">
        <v>6859.91</v>
      </c>
      <c r="AC329" s="8">
        <v>6859.91</v>
      </c>
    </row>
    <row r="330" spans="1:31" x14ac:dyDescent="0.25">
      <c r="A330" t="s">
        <v>587</v>
      </c>
      <c r="B330" s="31" t="s">
        <v>228</v>
      </c>
      <c r="C330" s="31" t="s">
        <v>584</v>
      </c>
      <c r="D330" t="s">
        <v>28</v>
      </c>
      <c r="E330" t="s">
        <v>100</v>
      </c>
      <c r="F330" s="15" t="str">
        <f>IFERROR(VLOOKUP(D330,'Tabelas auxiliares'!$A$3:$B$65,2,FALSE),"")</f>
        <v>PU - PREFEITURA UNIVERSITÁRIA</v>
      </c>
      <c r="G330" s="15" t="str">
        <f>IFERROR(VLOOKUP($B330,'Tabelas auxiliares'!$A$68:$C$105,2,FALSE),"")</f>
        <v>LIMPEZA E COPEIRAGEM</v>
      </c>
      <c r="H330" s="15" t="str">
        <f>IFERROR(VLOOKUP($B330,'Tabelas auxiliares'!$A$68:$C$105,3,FALSE),"")</f>
        <v>LIMPEZA / COPEIRAGEM / COLETA DE LIXO INFECTANTE /MATERIAIS DE LIMPEZA (PAPEL TOALHA, HIGIÊNICO) / COPA (AÇUCAR, CAFÉ, COPOS)/BOMBONAS RESÍDUOS QUÍMICOS</v>
      </c>
      <c r="I330" t="s">
        <v>2893</v>
      </c>
      <c r="J330" t="s">
        <v>2894</v>
      </c>
      <c r="K330" t="s">
        <v>2895</v>
      </c>
      <c r="L330" t="s">
        <v>2896</v>
      </c>
      <c r="M330" t="s">
        <v>1553</v>
      </c>
      <c r="N330" t="s">
        <v>656</v>
      </c>
      <c r="O330" t="s">
        <v>657</v>
      </c>
      <c r="P330" t="s">
        <v>658</v>
      </c>
      <c r="Q330" t="s">
        <v>597</v>
      </c>
      <c r="R330" t="s">
        <v>593</v>
      </c>
      <c r="S330" t="s">
        <v>598</v>
      </c>
      <c r="T330" t="s">
        <v>145</v>
      </c>
      <c r="U330" t="s">
        <v>659</v>
      </c>
      <c r="V330" t="s">
        <v>1548</v>
      </c>
      <c r="W330" t="s">
        <v>1515</v>
      </c>
      <c r="X330" t="s">
        <v>3818</v>
      </c>
      <c r="Y330" s="15" t="str">
        <f t="shared" si="5"/>
        <v>3</v>
      </c>
      <c r="Z330" s="15" t="str">
        <f>IF(T330="","",IF(AND(T330&lt;&gt;'Tabelas auxiliares'!$B$128,T330&lt;&gt;'Tabelas auxiliares'!$B$129),"FOLHA DE PESSOAL",IF(Y330='Tabelas auxiliares'!$A$129,"CUSTEIO",IF(Y330='Tabelas auxiliares'!$A$128,"INVESTIMENTO","ERRO - VERIFICAR"))))</f>
        <v>CUSTEIO</v>
      </c>
      <c r="AA330" s="8">
        <v>6066.45</v>
      </c>
      <c r="AC330" s="8">
        <v>3102.3</v>
      </c>
      <c r="AE330" s="8">
        <v>2964.15</v>
      </c>
    </row>
    <row r="331" spans="1:31" x14ac:dyDescent="0.25">
      <c r="A331" t="s">
        <v>587</v>
      </c>
      <c r="B331" s="31" t="s">
        <v>228</v>
      </c>
      <c r="C331" s="31" t="s">
        <v>584</v>
      </c>
      <c r="D331" t="s">
        <v>28</v>
      </c>
      <c r="E331" t="s">
        <v>100</v>
      </c>
      <c r="F331" s="15" t="str">
        <f>IFERROR(VLOOKUP(D331,'Tabelas auxiliares'!$A$3:$B$65,2,FALSE),"")</f>
        <v>PU - PREFEITURA UNIVERSITÁRIA</v>
      </c>
      <c r="G331" s="15" t="str">
        <f>IFERROR(VLOOKUP($B331,'Tabelas auxiliares'!$A$68:$C$105,2,FALSE),"")</f>
        <v>LIMPEZA E COPEIRAGEM</v>
      </c>
      <c r="H331" s="15" t="str">
        <f>IFERROR(VLOOKUP($B331,'Tabelas auxiliares'!$A$68:$C$105,3,FALSE),"")</f>
        <v>LIMPEZA / COPEIRAGEM / COLETA DE LIXO INFECTANTE /MATERIAIS DE LIMPEZA (PAPEL TOALHA, HIGIÊNICO) / COPA (AÇUCAR, CAFÉ, COPOS)/BOMBONAS RESÍDUOS QUÍMICOS</v>
      </c>
      <c r="I331" t="s">
        <v>2897</v>
      </c>
      <c r="J331" t="s">
        <v>2898</v>
      </c>
      <c r="K331" t="s">
        <v>2899</v>
      </c>
      <c r="L331" t="s">
        <v>2900</v>
      </c>
      <c r="M331" t="s">
        <v>2901</v>
      </c>
      <c r="N331" t="s">
        <v>656</v>
      </c>
      <c r="O331" t="s">
        <v>657</v>
      </c>
      <c r="P331" t="s">
        <v>658</v>
      </c>
      <c r="Q331" t="s">
        <v>597</v>
      </c>
      <c r="R331" t="s">
        <v>593</v>
      </c>
      <c r="S331" t="s">
        <v>598</v>
      </c>
      <c r="T331" t="s">
        <v>145</v>
      </c>
      <c r="U331" t="s">
        <v>659</v>
      </c>
      <c r="V331" t="s">
        <v>1559</v>
      </c>
      <c r="W331" t="s">
        <v>1560</v>
      </c>
      <c r="X331" t="s">
        <v>3819</v>
      </c>
      <c r="Y331" s="15" t="str">
        <f t="shared" si="5"/>
        <v>3</v>
      </c>
      <c r="Z331" s="15" t="str">
        <f>IF(T331="","",IF(AND(T331&lt;&gt;'Tabelas auxiliares'!$B$128,T331&lt;&gt;'Tabelas auxiliares'!$B$129),"FOLHA DE PESSOAL",IF(Y331='Tabelas auxiliares'!$A$129,"CUSTEIO",IF(Y331='Tabelas auxiliares'!$A$128,"INVESTIMENTO","ERRO - VERIFICAR"))))</f>
        <v>CUSTEIO</v>
      </c>
      <c r="AA331" s="8">
        <v>22720</v>
      </c>
      <c r="AC331" s="8">
        <v>22720</v>
      </c>
    </row>
    <row r="332" spans="1:31" x14ac:dyDescent="0.25">
      <c r="A332" t="s">
        <v>587</v>
      </c>
      <c r="B332" s="31" t="s">
        <v>228</v>
      </c>
      <c r="C332" s="31" t="s">
        <v>584</v>
      </c>
      <c r="D332" t="s">
        <v>28</v>
      </c>
      <c r="E332" t="s">
        <v>100</v>
      </c>
      <c r="F332" s="15" t="str">
        <f>IFERROR(VLOOKUP(D332,'Tabelas auxiliares'!$A$3:$B$65,2,FALSE),"")</f>
        <v>PU - PREFEITURA UNIVERSITÁRIA</v>
      </c>
      <c r="G332" s="15" t="str">
        <f>IFERROR(VLOOKUP($B332,'Tabelas auxiliares'!$A$68:$C$105,2,FALSE),"")</f>
        <v>LIMPEZA E COPEIRAGEM</v>
      </c>
      <c r="H332" s="15" t="str">
        <f>IFERROR(VLOOKUP($B332,'Tabelas auxiliares'!$A$68:$C$105,3,FALSE),"")</f>
        <v>LIMPEZA / COPEIRAGEM / COLETA DE LIXO INFECTANTE /MATERIAIS DE LIMPEZA (PAPEL TOALHA, HIGIÊNICO) / COPA (AÇUCAR, CAFÉ, COPOS)/BOMBONAS RESÍDUOS QUÍMICOS</v>
      </c>
      <c r="I332" t="s">
        <v>2902</v>
      </c>
      <c r="J332" t="s">
        <v>2890</v>
      </c>
      <c r="K332" t="s">
        <v>2903</v>
      </c>
      <c r="L332" t="s">
        <v>1527</v>
      </c>
      <c r="M332" t="s">
        <v>2892</v>
      </c>
      <c r="N332" t="s">
        <v>656</v>
      </c>
      <c r="O332" t="s">
        <v>657</v>
      </c>
      <c r="P332" t="s">
        <v>658</v>
      </c>
      <c r="Q332" t="s">
        <v>597</v>
      </c>
      <c r="R332" t="s">
        <v>593</v>
      </c>
      <c r="S332" t="s">
        <v>598</v>
      </c>
      <c r="T332" t="s">
        <v>145</v>
      </c>
      <c r="U332" t="s">
        <v>659</v>
      </c>
      <c r="V332" t="s">
        <v>1529</v>
      </c>
      <c r="W332" t="s">
        <v>1530</v>
      </c>
      <c r="X332" t="s">
        <v>3820</v>
      </c>
      <c r="Y332" s="15" t="str">
        <f t="shared" si="5"/>
        <v>3</v>
      </c>
      <c r="Z332" s="15" t="str">
        <f>IF(T332="","",IF(AND(T332&lt;&gt;'Tabelas auxiliares'!$B$128,T332&lt;&gt;'Tabelas auxiliares'!$B$129),"FOLHA DE PESSOAL",IF(Y332='Tabelas auxiliares'!$A$129,"CUSTEIO",IF(Y332='Tabelas auxiliares'!$A$128,"INVESTIMENTO","ERRO - VERIFICAR"))))</f>
        <v>CUSTEIO</v>
      </c>
      <c r="AA332" s="8">
        <v>4949.96</v>
      </c>
      <c r="AC332" s="8">
        <v>4949.96</v>
      </c>
    </row>
    <row r="333" spans="1:31" x14ac:dyDescent="0.25">
      <c r="A333" t="s">
        <v>587</v>
      </c>
      <c r="B333" s="31" t="s">
        <v>228</v>
      </c>
      <c r="C333" s="31" t="s">
        <v>584</v>
      </c>
      <c r="D333" t="s">
        <v>28</v>
      </c>
      <c r="E333" t="s">
        <v>100</v>
      </c>
      <c r="F333" s="15" t="str">
        <f>IFERROR(VLOOKUP(D333,'Tabelas auxiliares'!$A$3:$B$65,2,FALSE),"")</f>
        <v>PU - PREFEITURA UNIVERSITÁRIA</v>
      </c>
      <c r="G333" s="15" t="str">
        <f>IFERROR(VLOOKUP($B333,'Tabelas auxiliares'!$A$68:$C$105,2,FALSE),"")</f>
        <v>LIMPEZA E COPEIRAGEM</v>
      </c>
      <c r="H333" s="15" t="str">
        <f>IFERROR(VLOOKUP($B333,'Tabelas auxiliares'!$A$68:$C$105,3,FALSE),"")</f>
        <v>LIMPEZA / COPEIRAGEM / COLETA DE LIXO INFECTANTE /MATERIAIS DE LIMPEZA (PAPEL TOALHA, HIGIÊNICO) / COPA (AÇUCAR, CAFÉ, COPOS)/BOMBONAS RESÍDUOS QUÍMICOS</v>
      </c>
      <c r="I333" t="s">
        <v>2904</v>
      </c>
      <c r="J333" t="s">
        <v>2905</v>
      </c>
      <c r="K333" t="s">
        <v>2906</v>
      </c>
      <c r="L333" t="s">
        <v>2907</v>
      </c>
      <c r="M333" t="s">
        <v>2908</v>
      </c>
      <c r="N333" t="s">
        <v>656</v>
      </c>
      <c r="O333" t="s">
        <v>657</v>
      </c>
      <c r="P333" t="s">
        <v>658</v>
      </c>
      <c r="Q333" t="s">
        <v>597</v>
      </c>
      <c r="R333" t="s">
        <v>593</v>
      </c>
      <c r="S333" t="s">
        <v>598</v>
      </c>
      <c r="T333" t="s">
        <v>145</v>
      </c>
      <c r="U333" t="s">
        <v>659</v>
      </c>
      <c r="V333" t="s">
        <v>1529</v>
      </c>
      <c r="W333" t="s">
        <v>1530</v>
      </c>
      <c r="X333" t="s">
        <v>3821</v>
      </c>
      <c r="Y333" s="15" t="str">
        <f t="shared" si="5"/>
        <v>3</v>
      </c>
      <c r="Z333" s="15" t="str">
        <f>IF(T333="","",IF(AND(T333&lt;&gt;'Tabelas auxiliares'!$B$128,T333&lt;&gt;'Tabelas auxiliares'!$B$129),"FOLHA DE PESSOAL",IF(Y333='Tabelas auxiliares'!$A$129,"CUSTEIO",IF(Y333='Tabelas auxiliares'!$A$128,"INVESTIMENTO","ERRO - VERIFICAR"))))</f>
        <v>CUSTEIO</v>
      </c>
      <c r="AA333" s="8">
        <v>5046.58</v>
      </c>
      <c r="AC333" s="8">
        <v>5046.58</v>
      </c>
    </row>
    <row r="334" spans="1:31" x14ac:dyDescent="0.25">
      <c r="A334" t="s">
        <v>587</v>
      </c>
      <c r="B334" s="31" t="s">
        <v>228</v>
      </c>
      <c r="C334" s="31" t="s">
        <v>584</v>
      </c>
      <c r="D334" t="s">
        <v>28</v>
      </c>
      <c r="E334" t="s">
        <v>100</v>
      </c>
      <c r="F334" s="15" t="str">
        <f>IFERROR(VLOOKUP(D334,'Tabelas auxiliares'!$A$3:$B$65,2,FALSE),"")</f>
        <v>PU - PREFEITURA UNIVERSITÁRIA</v>
      </c>
      <c r="G334" s="15" t="str">
        <f>IFERROR(VLOOKUP($B334,'Tabelas auxiliares'!$A$68:$C$105,2,FALSE),"")</f>
        <v>LIMPEZA E COPEIRAGEM</v>
      </c>
      <c r="H334" s="15" t="str">
        <f>IFERROR(VLOOKUP($B334,'Tabelas auxiliares'!$A$68:$C$105,3,FALSE),"")</f>
        <v>LIMPEZA / COPEIRAGEM / COLETA DE LIXO INFECTANTE /MATERIAIS DE LIMPEZA (PAPEL TOALHA, HIGIÊNICO) / COPA (AÇUCAR, CAFÉ, COPOS)/BOMBONAS RESÍDUOS QUÍMICOS</v>
      </c>
      <c r="I334" t="s">
        <v>2909</v>
      </c>
      <c r="J334" t="s">
        <v>2894</v>
      </c>
      <c r="K334" t="s">
        <v>2910</v>
      </c>
      <c r="L334" t="s">
        <v>2911</v>
      </c>
      <c r="M334" t="s">
        <v>1553</v>
      </c>
      <c r="N334" t="s">
        <v>656</v>
      </c>
      <c r="O334" t="s">
        <v>657</v>
      </c>
      <c r="P334" t="s">
        <v>658</v>
      </c>
      <c r="Q334" t="s">
        <v>597</v>
      </c>
      <c r="R334" t="s">
        <v>593</v>
      </c>
      <c r="S334" t="s">
        <v>598</v>
      </c>
      <c r="T334" t="s">
        <v>145</v>
      </c>
      <c r="U334" t="s">
        <v>659</v>
      </c>
      <c r="V334" t="s">
        <v>1548</v>
      </c>
      <c r="W334" t="s">
        <v>1515</v>
      </c>
      <c r="X334" t="s">
        <v>3822</v>
      </c>
      <c r="Y334" s="15" t="str">
        <f t="shared" si="5"/>
        <v>3</v>
      </c>
      <c r="Z334" s="15" t="str">
        <f>IF(T334="","",IF(AND(T334&lt;&gt;'Tabelas auxiliares'!$B$128,T334&lt;&gt;'Tabelas auxiliares'!$B$129),"FOLHA DE PESSOAL",IF(Y334='Tabelas auxiliares'!$A$129,"CUSTEIO",IF(Y334='Tabelas auxiliares'!$A$128,"INVESTIMENTO","ERRO - VERIFICAR"))))</f>
        <v>CUSTEIO</v>
      </c>
      <c r="AA334" s="8">
        <v>6353.1</v>
      </c>
      <c r="AC334" s="8">
        <v>6353.1</v>
      </c>
    </row>
    <row r="335" spans="1:31" x14ac:dyDescent="0.25">
      <c r="A335" t="s">
        <v>587</v>
      </c>
      <c r="B335" s="31" t="s">
        <v>228</v>
      </c>
      <c r="C335" s="31" t="s">
        <v>584</v>
      </c>
      <c r="D335" t="s">
        <v>28</v>
      </c>
      <c r="E335" t="s">
        <v>100</v>
      </c>
      <c r="F335" s="15" t="str">
        <f>IFERROR(VLOOKUP(D335,'Tabelas auxiliares'!$A$3:$B$65,2,FALSE),"")</f>
        <v>PU - PREFEITURA UNIVERSITÁRIA</v>
      </c>
      <c r="G335" s="15" t="str">
        <f>IFERROR(VLOOKUP($B335,'Tabelas auxiliares'!$A$68:$C$105,2,FALSE),"")</f>
        <v>LIMPEZA E COPEIRAGEM</v>
      </c>
      <c r="H335" s="15" t="str">
        <f>IFERROR(VLOOKUP($B335,'Tabelas auxiliares'!$A$68:$C$105,3,FALSE),"")</f>
        <v>LIMPEZA / COPEIRAGEM / COLETA DE LIXO INFECTANTE /MATERIAIS DE LIMPEZA (PAPEL TOALHA, HIGIÊNICO) / COPA (AÇUCAR, CAFÉ, COPOS)/BOMBONAS RESÍDUOS QUÍMICOS</v>
      </c>
      <c r="I335" t="s">
        <v>2912</v>
      </c>
      <c r="J335" t="s">
        <v>1544</v>
      </c>
      <c r="K335" t="s">
        <v>2913</v>
      </c>
      <c r="L335" t="s">
        <v>1546</v>
      </c>
      <c r="M335" t="s">
        <v>1547</v>
      </c>
      <c r="N335" t="s">
        <v>656</v>
      </c>
      <c r="O335" t="s">
        <v>657</v>
      </c>
      <c r="P335" t="s">
        <v>658</v>
      </c>
      <c r="Q335" t="s">
        <v>597</v>
      </c>
      <c r="R335" t="s">
        <v>593</v>
      </c>
      <c r="S335" t="s">
        <v>598</v>
      </c>
      <c r="T335" t="s">
        <v>145</v>
      </c>
      <c r="U335" t="s">
        <v>659</v>
      </c>
      <c r="V335" t="s">
        <v>1548</v>
      </c>
      <c r="W335" t="s">
        <v>1515</v>
      </c>
      <c r="X335" t="s">
        <v>3823</v>
      </c>
      <c r="Y335" s="15" t="str">
        <f t="shared" si="5"/>
        <v>3</v>
      </c>
      <c r="Z335" s="15" t="str">
        <f>IF(T335="","",IF(AND(T335&lt;&gt;'Tabelas auxiliares'!$B$128,T335&lt;&gt;'Tabelas auxiliares'!$B$129),"FOLHA DE PESSOAL",IF(Y335='Tabelas auxiliares'!$A$129,"CUSTEIO",IF(Y335='Tabelas auxiliares'!$A$128,"INVESTIMENTO","ERRO - VERIFICAR"))))</f>
        <v>CUSTEIO</v>
      </c>
      <c r="AA335" s="8">
        <v>3818.43</v>
      </c>
      <c r="AE335" s="8">
        <v>3818.43</v>
      </c>
    </row>
    <row r="336" spans="1:31" x14ac:dyDescent="0.25">
      <c r="A336" t="s">
        <v>587</v>
      </c>
      <c r="B336" s="31" t="s">
        <v>228</v>
      </c>
      <c r="C336" s="31" t="s">
        <v>584</v>
      </c>
      <c r="D336" t="s">
        <v>28</v>
      </c>
      <c r="E336" t="s">
        <v>100</v>
      </c>
      <c r="F336" s="15" t="str">
        <f>IFERROR(VLOOKUP(D336,'Tabelas auxiliares'!$A$3:$B$65,2,FALSE),"")</f>
        <v>PU - PREFEITURA UNIVERSITÁRIA</v>
      </c>
      <c r="G336" s="15" t="str">
        <f>IFERROR(VLOOKUP($B336,'Tabelas auxiliares'!$A$68:$C$105,2,FALSE),"")</f>
        <v>LIMPEZA E COPEIRAGEM</v>
      </c>
      <c r="H336" s="15" t="str">
        <f>IFERROR(VLOOKUP($B336,'Tabelas auxiliares'!$A$68:$C$105,3,FALSE),"")</f>
        <v>LIMPEZA / COPEIRAGEM / COLETA DE LIXO INFECTANTE /MATERIAIS DE LIMPEZA (PAPEL TOALHA, HIGIÊNICO) / COPA (AÇUCAR, CAFÉ, COPOS)/BOMBONAS RESÍDUOS QUÍMICOS</v>
      </c>
      <c r="I336" t="s">
        <v>2914</v>
      </c>
      <c r="J336" t="s">
        <v>2915</v>
      </c>
      <c r="K336" t="s">
        <v>2916</v>
      </c>
      <c r="L336" t="s">
        <v>2900</v>
      </c>
      <c r="M336" t="s">
        <v>2901</v>
      </c>
      <c r="N336" t="s">
        <v>656</v>
      </c>
      <c r="O336" t="s">
        <v>657</v>
      </c>
      <c r="P336" t="s">
        <v>658</v>
      </c>
      <c r="Q336" t="s">
        <v>597</v>
      </c>
      <c r="R336" t="s">
        <v>593</v>
      </c>
      <c r="S336" t="s">
        <v>598</v>
      </c>
      <c r="T336" t="s">
        <v>145</v>
      </c>
      <c r="U336" t="s">
        <v>659</v>
      </c>
      <c r="V336" t="s">
        <v>1559</v>
      </c>
      <c r="W336" t="s">
        <v>1560</v>
      </c>
      <c r="X336" t="s">
        <v>3824</v>
      </c>
      <c r="Y336" s="15" t="str">
        <f t="shared" si="5"/>
        <v>3</v>
      </c>
      <c r="Z336" s="15" t="str">
        <f>IF(T336="","",IF(AND(T336&lt;&gt;'Tabelas auxiliares'!$B$128,T336&lt;&gt;'Tabelas auxiliares'!$B$129),"FOLHA DE PESSOAL",IF(Y336='Tabelas auxiliares'!$A$129,"CUSTEIO",IF(Y336='Tabelas auxiliares'!$A$128,"INVESTIMENTO","ERRO - VERIFICAR"))))</f>
        <v>CUSTEIO</v>
      </c>
      <c r="AA336" s="8">
        <v>1510</v>
      </c>
      <c r="AC336" s="8">
        <v>1510</v>
      </c>
    </row>
    <row r="337" spans="1:31" x14ac:dyDescent="0.25">
      <c r="A337" t="s">
        <v>587</v>
      </c>
      <c r="B337" s="31" t="s">
        <v>228</v>
      </c>
      <c r="C337" s="31" t="s">
        <v>584</v>
      </c>
      <c r="D337" t="s">
        <v>28</v>
      </c>
      <c r="E337" t="s">
        <v>100</v>
      </c>
      <c r="F337" s="15" t="str">
        <f>IFERROR(VLOOKUP(D337,'Tabelas auxiliares'!$A$3:$B$65,2,FALSE),"")</f>
        <v>PU - PREFEITURA UNIVERSITÁRIA</v>
      </c>
      <c r="G337" s="15" t="str">
        <f>IFERROR(VLOOKUP($B337,'Tabelas auxiliares'!$A$68:$C$105,2,FALSE),"")</f>
        <v>LIMPEZA E COPEIRAGEM</v>
      </c>
      <c r="H337" s="15" t="str">
        <f>IFERROR(VLOOKUP($B337,'Tabelas auxiliares'!$A$68:$C$105,3,FALSE),"")</f>
        <v>LIMPEZA / COPEIRAGEM / COLETA DE LIXO INFECTANTE /MATERIAIS DE LIMPEZA (PAPEL TOALHA, HIGIÊNICO) / COPA (AÇUCAR, CAFÉ, COPOS)/BOMBONAS RESÍDUOS QUÍMICOS</v>
      </c>
      <c r="I337" t="s">
        <v>2917</v>
      </c>
      <c r="J337" t="s">
        <v>1510</v>
      </c>
      <c r="K337" t="s">
        <v>2918</v>
      </c>
      <c r="L337" t="s">
        <v>1512</v>
      </c>
      <c r="M337" t="s">
        <v>1513</v>
      </c>
      <c r="N337" t="s">
        <v>656</v>
      </c>
      <c r="O337" t="s">
        <v>657</v>
      </c>
      <c r="P337" t="s">
        <v>658</v>
      </c>
      <c r="Q337" t="s">
        <v>597</v>
      </c>
      <c r="R337" t="s">
        <v>593</v>
      </c>
      <c r="S337" t="s">
        <v>598</v>
      </c>
      <c r="T337" t="s">
        <v>145</v>
      </c>
      <c r="U337" t="s">
        <v>659</v>
      </c>
      <c r="V337" t="s">
        <v>1514</v>
      </c>
      <c r="W337" t="s">
        <v>1515</v>
      </c>
      <c r="X337" t="s">
        <v>3825</v>
      </c>
      <c r="Y337" s="15" t="str">
        <f t="shared" si="5"/>
        <v>3</v>
      </c>
      <c r="Z337" s="15" t="str">
        <f>IF(T337="","",IF(AND(T337&lt;&gt;'Tabelas auxiliares'!$B$128,T337&lt;&gt;'Tabelas auxiliares'!$B$129),"FOLHA DE PESSOAL",IF(Y337='Tabelas auxiliares'!$A$129,"CUSTEIO",IF(Y337='Tabelas auxiliares'!$A$128,"INVESTIMENTO","ERRO - VERIFICAR"))))</f>
        <v>CUSTEIO</v>
      </c>
      <c r="AA337" s="8">
        <v>93211.98</v>
      </c>
      <c r="AE337" s="8">
        <v>93211.98</v>
      </c>
    </row>
    <row r="338" spans="1:31" x14ac:dyDescent="0.25">
      <c r="A338" t="s">
        <v>587</v>
      </c>
      <c r="B338" s="31" t="s">
        <v>228</v>
      </c>
      <c r="C338" s="31" t="s">
        <v>584</v>
      </c>
      <c r="D338" t="s">
        <v>28</v>
      </c>
      <c r="E338" t="s">
        <v>100</v>
      </c>
      <c r="F338" s="15" t="str">
        <f>IFERROR(VLOOKUP(D338,'Tabelas auxiliares'!$A$3:$B$65,2,FALSE),"")</f>
        <v>PU - PREFEITURA UNIVERSITÁRIA</v>
      </c>
      <c r="G338" s="15" t="str">
        <f>IFERROR(VLOOKUP($B338,'Tabelas auxiliares'!$A$68:$C$105,2,FALSE),"")</f>
        <v>LIMPEZA E COPEIRAGEM</v>
      </c>
      <c r="H338" s="15" t="str">
        <f>IFERROR(VLOOKUP($B338,'Tabelas auxiliares'!$A$68:$C$105,3,FALSE),"")</f>
        <v>LIMPEZA / COPEIRAGEM / COLETA DE LIXO INFECTANTE /MATERIAIS DE LIMPEZA (PAPEL TOALHA, HIGIÊNICO) / COPA (AÇUCAR, CAFÉ, COPOS)/BOMBONAS RESÍDUOS QUÍMICOS</v>
      </c>
      <c r="I338" t="s">
        <v>2919</v>
      </c>
      <c r="J338" t="s">
        <v>2920</v>
      </c>
      <c r="K338" t="s">
        <v>2921</v>
      </c>
      <c r="L338" t="s">
        <v>1520</v>
      </c>
      <c r="M338" t="s">
        <v>1521</v>
      </c>
      <c r="N338" t="s">
        <v>656</v>
      </c>
      <c r="O338" t="s">
        <v>657</v>
      </c>
      <c r="P338" t="s">
        <v>658</v>
      </c>
      <c r="Q338" t="s">
        <v>597</v>
      </c>
      <c r="R338" t="s">
        <v>593</v>
      </c>
      <c r="S338" t="s">
        <v>598</v>
      </c>
      <c r="T338" t="s">
        <v>145</v>
      </c>
      <c r="U338" t="s">
        <v>659</v>
      </c>
      <c r="V338" t="s">
        <v>1522</v>
      </c>
      <c r="W338" t="s">
        <v>1523</v>
      </c>
      <c r="X338" t="s">
        <v>3826</v>
      </c>
      <c r="Y338" s="15" t="str">
        <f t="shared" si="5"/>
        <v>3</v>
      </c>
      <c r="Z338" s="15" t="str">
        <f>IF(T338="","",IF(AND(T338&lt;&gt;'Tabelas auxiliares'!$B$128,T338&lt;&gt;'Tabelas auxiliares'!$B$129),"FOLHA DE PESSOAL",IF(Y338='Tabelas auxiliares'!$A$129,"CUSTEIO",IF(Y338='Tabelas auxiliares'!$A$128,"INVESTIMENTO","ERRO - VERIFICAR"))))</f>
        <v>CUSTEIO</v>
      </c>
      <c r="AA338" s="8">
        <v>1469.78</v>
      </c>
      <c r="AD338" s="8">
        <v>1469.78</v>
      </c>
    </row>
    <row r="339" spans="1:31" x14ac:dyDescent="0.25">
      <c r="A339" t="s">
        <v>587</v>
      </c>
      <c r="B339" s="31" t="s">
        <v>228</v>
      </c>
      <c r="C339" s="31" t="s">
        <v>584</v>
      </c>
      <c r="D339" t="s">
        <v>28</v>
      </c>
      <c r="E339" t="s">
        <v>100</v>
      </c>
      <c r="F339" s="15" t="str">
        <f>IFERROR(VLOOKUP(D339,'Tabelas auxiliares'!$A$3:$B$65,2,FALSE),"")</f>
        <v>PU - PREFEITURA UNIVERSITÁRIA</v>
      </c>
      <c r="G339" s="15" t="str">
        <f>IFERROR(VLOOKUP($B339,'Tabelas auxiliares'!$A$68:$C$105,2,FALSE),"")</f>
        <v>LIMPEZA E COPEIRAGEM</v>
      </c>
      <c r="H339" s="15" t="str">
        <f>IFERROR(VLOOKUP($B339,'Tabelas auxiliares'!$A$68:$C$105,3,FALSE),"")</f>
        <v>LIMPEZA / COPEIRAGEM / COLETA DE LIXO INFECTANTE /MATERIAIS DE LIMPEZA (PAPEL TOALHA, HIGIÊNICO) / COPA (AÇUCAR, CAFÉ, COPOS)/BOMBONAS RESÍDUOS QUÍMICOS</v>
      </c>
      <c r="I339" t="s">
        <v>2919</v>
      </c>
      <c r="J339" t="s">
        <v>1525</v>
      </c>
      <c r="K339" t="s">
        <v>2922</v>
      </c>
      <c r="L339" t="s">
        <v>1527</v>
      </c>
      <c r="M339" t="s">
        <v>1528</v>
      </c>
      <c r="N339" t="s">
        <v>656</v>
      </c>
      <c r="O339" t="s">
        <v>657</v>
      </c>
      <c r="P339" t="s">
        <v>658</v>
      </c>
      <c r="Q339" t="s">
        <v>597</v>
      </c>
      <c r="R339" t="s">
        <v>593</v>
      </c>
      <c r="S339" t="s">
        <v>598</v>
      </c>
      <c r="T339" t="s">
        <v>145</v>
      </c>
      <c r="U339" t="s">
        <v>659</v>
      </c>
      <c r="V339" t="s">
        <v>1529</v>
      </c>
      <c r="W339" t="s">
        <v>1530</v>
      </c>
      <c r="X339" t="s">
        <v>3827</v>
      </c>
      <c r="Y339" s="15" t="str">
        <f t="shared" si="5"/>
        <v>3</v>
      </c>
      <c r="Z339" s="15" t="str">
        <f>IF(T339="","",IF(AND(T339&lt;&gt;'Tabelas auxiliares'!$B$128,T339&lt;&gt;'Tabelas auxiliares'!$B$129),"FOLHA DE PESSOAL",IF(Y339='Tabelas auxiliares'!$A$129,"CUSTEIO",IF(Y339='Tabelas auxiliares'!$A$128,"INVESTIMENTO","ERRO - VERIFICAR"))))</f>
        <v>CUSTEIO</v>
      </c>
      <c r="AA339" s="8">
        <v>33427.75</v>
      </c>
      <c r="AD339" s="8">
        <v>7104.97</v>
      </c>
      <c r="AE339" s="8">
        <v>26322.78</v>
      </c>
    </row>
    <row r="340" spans="1:31" x14ac:dyDescent="0.25">
      <c r="A340" t="s">
        <v>587</v>
      </c>
      <c r="B340" s="31" t="s">
        <v>228</v>
      </c>
      <c r="C340" s="31" t="s">
        <v>584</v>
      </c>
      <c r="D340" t="s">
        <v>28</v>
      </c>
      <c r="E340" t="s">
        <v>100</v>
      </c>
      <c r="F340" s="15" t="str">
        <f>IFERROR(VLOOKUP(D340,'Tabelas auxiliares'!$A$3:$B$65,2,FALSE),"")</f>
        <v>PU - PREFEITURA UNIVERSITÁRIA</v>
      </c>
      <c r="G340" s="15" t="str">
        <f>IFERROR(VLOOKUP($B340,'Tabelas auxiliares'!$A$68:$C$105,2,FALSE),"")</f>
        <v>LIMPEZA E COPEIRAGEM</v>
      </c>
      <c r="H340" s="15" t="str">
        <f>IFERROR(VLOOKUP($B340,'Tabelas auxiliares'!$A$68:$C$105,3,FALSE),"")</f>
        <v>LIMPEZA / COPEIRAGEM / COLETA DE LIXO INFECTANTE /MATERIAIS DE LIMPEZA (PAPEL TOALHA, HIGIÊNICO) / COPA (AÇUCAR, CAFÉ, COPOS)/BOMBONAS RESÍDUOS QUÍMICOS</v>
      </c>
      <c r="I340" t="s">
        <v>2571</v>
      </c>
      <c r="J340" t="s">
        <v>1510</v>
      </c>
      <c r="K340" t="s">
        <v>2923</v>
      </c>
      <c r="L340" t="s">
        <v>2924</v>
      </c>
      <c r="M340" t="s">
        <v>1513</v>
      </c>
      <c r="N340" t="s">
        <v>656</v>
      </c>
      <c r="O340" t="s">
        <v>657</v>
      </c>
      <c r="P340" t="s">
        <v>658</v>
      </c>
      <c r="Q340" t="s">
        <v>597</v>
      </c>
      <c r="R340" t="s">
        <v>593</v>
      </c>
      <c r="S340" t="s">
        <v>598</v>
      </c>
      <c r="T340" t="s">
        <v>179</v>
      </c>
      <c r="U340" t="s">
        <v>2574</v>
      </c>
      <c r="V340" t="s">
        <v>1514</v>
      </c>
      <c r="W340" t="s">
        <v>1515</v>
      </c>
      <c r="X340" t="s">
        <v>3828</v>
      </c>
      <c r="Y340" s="15" t="str">
        <f t="shared" si="5"/>
        <v>3</v>
      </c>
      <c r="Z340" s="15" t="str">
        <f>IF(T340="","",IF(AND(T340&lt;&gt;'Tabelas auxiliares'!$B$128,T340&lt;&gt;'Tabelas auxiliares'!$B$129),"FOLHA DE PESSOAL",IF(Y340='Tabelas auxiliares'!$A$129,"CUSTEIO",IF(Y340='Tabelas auxiliares'!$A$128,"INVESTIMENTO","ERRO - VERIFICAR"))))</f>
        <v>CUSTEIO</v>
      </c>
      <c r="AA340" s="8">
        <v>40643.11</v>
      </c>
      <c r="AE340" s="8">
        <v>40643.11</v>
      </c>
    </row>
    <row r="341" spans="1:31" x14ac:dyDescent="0.25">
      <c r="A341" t="s">
        <v>587</v>
      </c>
      <c r="B341" s="31" t="s">
        <v>228</v>
      </c>
      <c r="C341" s="31" t="s">
        <v>584</v>
      </c>
      <c r="D341" t="s">
        <v>28</v>
      </c>
      <c r="E341" t="s">
        <v>100</v>
      </c>
      <c r="F341" s="15" t="str">
        <f>IFERROR(VLOOKUP(D341,'Tabelas auxiliares'!$A$3:$B$65,2,FALSE),"")</f>
        <v>PU - PREFEITURA UNIVERSITÁRIA</v>
      </c>
      <c r="G341" s="15" t="str">
        <f>IFERROR(VLOOKUP($B341,'Tabelas auxiliares'!$A$68:$C$105,2,FALSE),"")</f>
        <v>LIMPEZA E COPEIRAGEM</v>
      </c>
      <c r="H341" s="15" t="str">
        <f>IFERROR(VLOOKUP($B341,'Tabelas auxiliares'!$A$68:$C$105,3,FALSE),"")</f>
        <v>LIMPEZA / COPEIRAGEM / COLETA DE LIXO INFECTANTE /MATERIAIS DE LIMPEZA (PAPEL TOALHA, HIGIÊNICO) / COPA (AÇUCAR, CAFÉ, COPOS)/BOMBONAS RESÍDUOS QUÍMICOS</v>
      </c>
      <c r="I341" t="s">
        <v>2925</v>
      </c>
      <c r="J341" t="s">
        <v>1555</v>
      </c>
      <c r="K341" t="s">
        <v>2926</v>
      </c>
      <c r="L341" t="s">
        <v>2927</v>
      </c>
      <c r="M341" t="s">
        <v>2928</v>
      </c>
      <c r="N341" t="s">
        <v>656</v>
      </c>
      <c r="O341" t="s">
        <v>657</v>
      </c>
      <c r="P341" t="s">
        <v>658</v>
      </c>
      <c r="Q341" t="s">
        <v>597</v>
      </c>
      <c r="R341" t="s">
        <v>593</v>
      </c>
      <c r="S341" t="s">
        <v>598</v>
      </c>
      <c r="T341" t="s">
        <v>145</v>
      </c>
      <c r="U341" t="s">
        <v>659</v>
      </c>
      <c r="V341" t="s">
        <v>1562</v>
      </c>
      <c r="W341" t="s">
        <v>1563</v>
      </c>
      <c r="X341" t="s">
        <v>3829</v>
      </c>
      <c r="Y341" s="15" t="str">
        <f t="shared" si="5"/>
        <v>3</v>
      </c>
      <c r="Z341" s="15" t="str">
        <f>IF(T341="","",IF(AND(T341&lt;&gt;'Tabelas auxiliares'!$B$128,T341&lt;&gt;'Tabelas auxiliares'!$B$129),"FOLHA DE PESSOAL",IF(Y341='Tabelas auxiliares'!$A$129,"CUSTEIO",IF(Y341='Tabelas auxiliares'!$A$128,"INVESTIMENTO","ERRO - VERIFICAR"))))</f>
        <v>CUSTEIO</v>
      </c>
      <c r="AA341" s="8">
        <v>262.5</v>
      </c>
      <c r="AE341" s="8">
        <v>262.5</v>
      </c>
    </row>
    <row r="342" spans="1:31" x14ac:dyDescent="0.25">
      <c r="A342" t="s">
        <v>587</v>
      </c>
      <c r="B342" s="31" t="s">
        <v>228</v>
      </c>
      <c r="C342" s="31" t="s">
        <v>584</v>
      </c>
      <c r="D342" t="s">
        <v>28</v>
      </c>
      <c r="E342" t="s">
        <v>100</v>
      </c>
      <c r="F342" s="15" t="str">
        <f>IFERROR(VLOOKUP(D342,'Tabelas auxiliares'!$A$3:$B$65,2,FALSE),"")</f>
        <v>PU - PREFEITURA UNIVERSITÁRIA</v>
      </c>
      <c r="G342" s="15" t="str">
        <f>IFERROR(VLOOKUP($B342,'Tabelas auxiliares'!$A$68:$C$105,2,FALSE),"")</f>
        <v>LIMPEZA E COPEIRAGEM</v>
      </c>
      <c r="H342" s="15" t="str">
        <f>IFERROR(VLOOKUP($B342,'Tabelas auxiliares'!$A$68:$C$105,3,FALSE),"")</f>
        <v>LIMPEZA / COPEIRAGEM / COLETA DE LIXO INFECTANTE /MATERIAIS DE LIMPEZA (PAPEL TOALHA, HIGIÊNICO) / COPA (AÇUCAR, CAFÉ, COPOS)/BOMBONAS RESÍDUOS QUÍMICOS</v>
      </c>
      <c r="I342" t="s">
        <v>2929</v>
      </c>
      <c r="J342" t="s">
        <v>1532</v>
      </c>
      <c r="K342" t="s">
        <v>2930</v>
      </c>
      <c r="L342" t="s">
        <v>2931</v>
      </c>
      <c r="M342" t="s">
        <v>1541</v>
      </c>
      <c r="N342" t="s">
        <v>656</v>
      </c>
      <c r="O342" t="s">
        <v>657</v>
      </c>
      <c r="P342" t="s">
        <v>658</v>
      </c>
      <c r="Q342" t="s">
        <v>597</v>
      </c>
      <c r="R342" t="s">
        <v>593</v>
      </c>
      <c r="S342" t="s">
        <v>598</v>
      </c>
      <c r="T342" t="s">
        <v>145</v>
      </c>
      <c r="U342" t="s">
        <v>659</v>
      </c>
      <c r="V342" t="s">
        <v>1536</v>
      </c>
      <c r="W342" t="s">
        <v>1537</v>
      </c>
      <c r="X342" t="s">
        <v>3830</v>
      </c>
      <c r="Y342" s="15" t="str">
        <f t="shared" si="5"/>
        <v>3</v>
      </c>
      <c r="Z342" s="15" t="str">
        <f>IF(T342="","",IF(AND(T342&lt;&gt;'Tabelas auxiliares'!$B$128,T342&lt;&gt;'Tabelas auxiliares'!$B$129),"FOLHA DE PESSOAL",IF(Y342='Tabelas auxiliares'!$A$129,"CUSTEIO",IF(Y342='Tabelas auxiliares'!$A$128,"INVESTIMENTO","ERRO - VERIFICAR"))))</f>
        <v>CUSTEIO</v>
      </c>
      <c r="AA342" s="8">
        <v>16</v>
      </c>
      <c r="AC342" s="8">
        <v>16</v>
      </c>
    </row>
    <row r="343" spans="1:31" x14ac:dyDescent="0.25">
      <c r="A343" t="s">
        <v>587</v>
      </c>
      <c r="B343" s="31" t="s">
        <v>228</v>
      </c>
      <c r="C343" s="31" t="s">
        <v>584</v>
      </c>
      <c r="D343" t="s">
        <v>28</v>
      </c>
      <c r="E343" t="s">
        <v>100</v>
      </c>
      <c r="F343" s="15" t="str">
        <f>IFERROR(VLOOKUP(D343,'Tabelas auxiliares'!$A$3:$B$65,2,FALSE),"")</f>
        <v>PU - PREFEITURA UNIVERSITÁRIA</v>
      </c>
      <c r="G343" s="15" t="str">
        <f>IFERROR(VLOOKUP($B343,'Tabelas auxiliares'!$A$68:$C$105,2,FALSE),"")</f>
        <v>LIMPEZA E COPEIRAGEM</v>
      </c>
      <c r="H343" s="15" t="str">
        <f>IFERROR(VLOOKUP($B343,'Tabelas auxiliares'!$A$68:$C$105,3,FALSE),"")</f>
        <v>LIMPEZA / COPEIRAGEM / COLETA DE LIXO INFECTANTE /MATERIAIS DE LIMPEZA (PAPEL TOALHA, HIGIÊNICO) / COPA (AÇUCAR, CAFÉ, COPOS)/BOMBONAS RESÍDUOS QUÍMICOS</v>
      </c>
      <c r="I343" t="s">
        <v>2731</v>
      </c>
      <c r="J343" t="s">
        <v>2932</v>
      </c>
      <c r="K343" t="s">
        <v>2933</v>
      </c>
      <c r="L343" t="s">
        <v>2934</v>
      </c>
      <c r="M343" t="s">
        <v>2935</v>
      </c>
      <c r="N343" t="s">
        <v>656</v>
      </c>
      <c r="O343" t="s">
        <v>657</v>
      </c>
      <c r="P343" t="s">
        <v>658</v>
      </c>
      <c r="Q343" t="s">
        <v>597</v>
      </c>
      <c r="R343" t="s">
        <v>593</v>
      </c>
      <c r="S343" t="s">
        <v>598</v>
      </c>
      <c r="T343" t="s">
        <v>145</v>
      </c>
      <c r="U343" t="s">
        <v>659</v>
      </c>
      <c r="V343" t="s">
        <v>1536</v>
      </c>
      <c r="W343" t="s">
        <v>1537</v>
      </c>
      <c r="X343" t="s">
        <v>3831</v>
      </c>
      <c r="Y343" s="15" t="str">
        <f t="shared" si="5"/>
        <v>3</v>
      </c>
      <c r="Z343" s="15" t="str">
        <f>IF(T343="","",IF(AND(T343&lt;&gt;'Tabelas auxiliares'!$B$128,T343&lt;&gt;'Tabelas auxiliares'!$B$129),"FOLHA DE PESSOAL",IF(Y343='Tabelas auxiliares'!$A$129,"CUSTEIO",IF(Y343='Tabelas auxiliares'!$A$128,"INVESTIMENTO","ERRO - VERIFICAR"))))</f>
        <v>CUSTEIO</v>
      </c>
      <c r="AA343" s="8">
        <v>971</v>
      </c>
      <c r="AC343" s="8">
        <v>971</v>
      </c>
    </row>
    <row r="344" spans="1:31" x14ac:dyDescent="0.25">
      <c r="A344" t="s">
        <v>587</v>
      </c>
      <c r="B344" s="31" t="s">
        <v>228</v>
      </c>
      <c r="C344" s="31" t="s">
        <v>584</v>
      </c>
      <c r="D344" t="s">
        <v>28</v>
      </c>
      <c r="E344" t="s">
        <v>100</v>
      </c>
      <c r="F344" s="15" t="str">
        <f>IFERROR(VLOOKUP(D344,'Tabelas auxiliares'!$A$3:$B$65,2,FALSE),"")</f>
        <v>PU - PREFEITURA UNIVERSITÁRIA</v>
      </c>
      <c r="G344" s="15" t="str">
        <f>IFERROR(VLOOKUP($B344,'Tabelas auxiliares'!$A$68:$C$105,2,FALSE),"")</f>
        <v>LIMPEZA E COPEIRAGEM</v>
      </c>
      <c r="H344" s="15" t="str">
        <f>IFERROR(VLOOKUP($B344,'Tabelas auxiliares'!$A$68:$C$105,3,FALSE),"")</f>
        <v>LIMPEZA / COPEIRAGEM / COLETA DE LIXO INFECTANTE /MATERIAIS DE LIMPEZA (PAPEL TOALHA, HIGIÊNICO) / COPA (AÇUCAR, CAFÉ, COPOS)/BOMBONAS RESÍDUOS QUÍMICOS</v>
      </c>
      <c r="I344" t="s">
        <v>2731</v>
      </c>
      <c r="J344" t="s">
        <v>2932</v>
      </c>
      <c r="K344" t="s">
        <v>2936</v>
      </c>
      <c r="L344" t="s">
        <v>2887</v>
      </c>
      <c r="M344" t="s">
        <v>2937</v>
      </c>
      <c r="N344" t="s">
        <v>656</v>
      </c>
      <c r="O344" t="s">
        <v>657</v>
      </c>
      <c r="P344" t="s">
        <v>658</v>
      </c>
      <c r="Q344" t="s">
        <v>597</v>
      </c>
      <c r="R344" t="s">
        <v>593</v>
      </c>
      <c r="S344" t="s">
        <v>598</v>
      </c>
      <c r="T344" t="s">
        <v>145</v>
      </c>
      <c r="U344" t="s">
        <v>659</v>
      </c>
      <c r="V344" t="s">
        <v>1536</v>
      </c>
      <c r="W344" t="s">
        <v>1537</v>
      </c>
      <c r="X344" t="s">
        <v>3832</v>
      </c>
      <c r="Y344" s="15" t="str">
        <f t="shared" si="5"/>
        <v>3</v>
      </c>
      <c r="Z344" s="15" t="str">
        <f>IF(T344="","",IF(AND(T344&lt;&gt;'Tabelas auxiliares'!$B$128,T344&lt;&gt;'Tabelas auxiliares'!$B$129),"FOLHA DE PESSOAL",IF(Y344='Tabelas auxiliares'!$A$129,"CUSTEIO",IF(Y344='Tabelas auxiliares'!$A$128,"INVESTIMENTO","ERRO - VERIFICAR"))))</f>
        <v>CUSTEIO</v>
      </c>
      <c r="AA344" s="8">
        <v>126</v>
      </c>
      <c r="AE344" s="8">
        <v>126</v>
      </c>
    </row>
    <row r="345" spans="1:31" x14ac:dyDescent="0.25">
      <c r="A345" t="s">
        <v>587</v>
      </c>
      <c r="B345" s="31" t="s">
        <v>228</v>
      </c>
      <c r="C345" s="31" t="s">
        <v>584</v>
      </c>
      <c r="D345" t="s">
        <v>28</v>
      </c>
      <c r="E345" t="s">
        <v>100</v>
      </c>
      <c r="F345" s="15" t="str">
        <f>IFERROR(VLOOKUP(D345,'Tabelas auxiliares'!$A$3:$B$65,2,FALSE),"")</f>
        <v>PU - PREFEITURA UNIVERSITÁRIA</v>
      </c>
      <c r="G345" s="15" t="str">
        <f>IFERROR(VLOOKUP($B345,'Tabelas auxiliares'!$A$68:$C$105,2,FALSE),"")</f>
        <v>LIMPEZA E COPEIRAGEM</v>
      </c>
      <c r="H345" s="15" t="str">
        <f>IFERROR(VLOOKUP($B345,'Tabelas auxiliares'!$A$68:$C$105,3,FALSE),"")</f>
        <v>LIMPEZA / COPEIRAGEM / COLETA DE LIXO INFECTANTE /MATERIAIS DE LIMPEZA (PAPEL TOALHA, HIGIÊNICO) / COPA (AÇUCAR, CAFÉ, COPOS)/BOMBONAS RESÍDUOS QUÍMICOS</v>
      </c>
      <c r="I345" t="s">
        <v>2731</v>
      </c>
      <c r="J345" t="s">
        <v>2932</v>
      </c>
      <c r="K345" t="s">
        <v>2938</v>
      </c>
      <c r="L345" t="s">
        <v>2887</v>
      </c>
      <c r="M345" t="s">
        <v>2939</v>
      </c>
      <c r="N345" t="s">
        <v>656</v>
      </c>
      <c r="O345" t="s">
        <v>657</v>
      </c>
      <c r="P345" t="s">
        <v>658</v>
      </c>
      <c r="Q345" t="s">
        <v>597</v>
      </c>
      <c r="R345" t="s">
        <v>593</v>
      </c>
      <c r="S345" t="s">
        <v>598</v>
      </c>
      <c r="T345" t="s">
        <v>145</v>
      </c>
      <c r="U345" t="s">
        <v>659</v>
      </c>
      <c r="V345" t="s">
        <v>1536</v>
      </c>
      <c r="W345" t="s">
        <v>1537</v>
      </c>
      <c r="X345" t="s">
        <v>3833</v>
      </c>
      <c r="Y345" s="15" t="str">
        <f t="shared" si="5"/>
        <v>3</v>
      </c>
      <c r="Z345" s="15" t="str">
        <f>IF(T345="","",IF(AND(T345&lt;&gt;'Tabelas auxiliares'!$B$128,T345&lt;&gt;'Tabelas auxiliares'!$B$129),"FOLHA DE PESSOAL",IF(Y345='Tabelas auxiliares'!$A$129,"CUSTEIO",IF(Y345='Tabelas auxiliares'!$A$128,"INVESTIMENTO","ERRO - VERIFICAR"))))</f>
        <v>CUSTEIO</v>
      </c>
      <c r="AA345" s="8">
        <v>91.8</v>
      </c>
      <c r="AC345" s="8">
        <v>91.8</v>
      </c>
    </row>
    <row r="346" spans="1:31" x14ac:dyDescent="0.25">
      <c r="A346" t="s">
        <v>587</v>
      </c>
      <c r="B346" s="31" t="s">
        <v>228</v>
      </c>
      <c r="C346" s="31" t="s">
        <v>584</v>
      </c>
      <c r="D346" t="s">
        <v>28</v>
      </c>
      <c r="E346" t="s">
        <v>100</v>
      </c>
      <c r="F346" s="15" t="str">
        <f>IFERROR(VLOOKUP(D346,'Tabelas auxiliares'!$A$3:$B$65,2,FALSE),"")</f>
        <v>PU - PREFEITURA UNIVERSITÁRIA</v>
      </c>
      <c r="G346" s="15" t="str">
        <f>IFERROR(VLOOKUP($B346,'Tabelas auxiliares'!$A$68:$C$105,2,FALSE),"")</f>
        <v>LIMPEZA E COPEIRAGEM</v>
      </c>
      <c r="H346" s="15" t="str">
        <f>IFERROR(VLOOKUP($B346,'Tabelas auxiliares'!$A$68:$C$105,3,FALSE),"")</f>
        <v>LIMPEZA / COPEIRAGEM / COLETA DE LIXO INFECTANTE /MATERIAIS DE LIMPEZA (PAPEL TOALHA, HIGIÊNICO) / COPA (AÇUCAR, CAFÉ, COPOS)/BOMBONAS RESÍDUOS QUÍMICOS</v>
      </c>
      <c r="I346" t="s">
        <v>2731</v>
      </c>
      <c r="J346" t="s">
        <v>2932</v>
      </c>
      <c r="K346" t="s">
        <v>2940</v>
      </c>
      <c r="L346" t="s">
        <v>2887</v>
      </c>
      <c r="M346" t="s">
        <v>2941</v>
      </c>
      <c r="N346" t="s">
        <v>656</v>
      </c>
      <c r="O346" t="s">
        <v>657</v>
      </c>
      <c r="P346" t="s">
        <v>658</v>
      </c>
      <c r="Q346" t="s">
        <v>597</v>
      </c>
      <c r="R346" t="s">
        <v>593</v>
      </c>
      <c r="S346" t="s">
        <v>598</v>
      </c>
      <c r="T346" t="s">
        <v>145</v>
      </c>
      <c r="U346" t="s">
        <v>659</v>
      </c>
      <c r="V346" t="s">
        <v>1536</v>
      </c>
      <c r="W346" t="s">
        <v>1537</v>
      </c>
      <c r="X346" t="s">
        <v>3834</v>
      </c>
      <c r="Y346" s="15" t="str">
        <f t="shared" si="5"/>
        <v>3</v>
      </c>
      <c r="Z346" s="15" t="str">
        <f>IF(T346="","",IF(AND(T346&lt;&gt;'Tabelas auxiliares'!$B$128,T346&lt;&gt;'Tabelas auxiliares'!$B$129),"FOLHA DE PESSOAL",IF(Y346='Tabelas auxiliares'!$A$129,"CUSTEIO",IF(Y346='Tabelas auxiliares'!$A$128,"INVESTIMENTO","ERRO - VERIFICAR"))))</f>
        <v>CUSTEIO</v>
      </c>
      <c r="AA346" s="8">
        <v>12128.4</v>
      </c>
      <c r="AE346" s="8">
        <v>12128.4</v>
      </c>
    </row>
    <row r="347" spans="1:31" x14ac:dyDescent="0.25">
      <c r="A347" t="s">
        <v>587</v>
      </c>
      <c r="B347" s="31" t="s">
        <v>228</v>
      </c>
      <c r="C347" s="31" t="s">
        <v>584</v>
      </c>
      <c r="D347" t="s">
        <v>28</v>
      </c>
      <c r="E347" t="s">
        <v>100</v>
      </c>
      <c r="F347" s="15" t="str">
        <f>IFERROR(VLOOKUP(D347,'Tabelas auxiliares'!$A$3:$B$65,2,FALSE),"")</f>
        <v>PU - PREFEITURA UNIVERSITÁRIA</v>
      </c>
      <c r="G347" s="15" t="str">
        <f>IFERROR(VLOOKUP($B347,'Tabelas auxiliares'!$A$68:$C$105,2,FALSE),"")</f>
        <v>LIMPEZA E COPEIRAGEM</v>
      </c>
      <c r="H347" s="15" t="str">
        <f>IFERROR(VLOOKUP($B347,'Tabelas auxiliares'!$A$68:$C$105,3,FALSE),"")</f>
        <v>LIMPEZA / COPEIRAGEM / COLETA DE LIXO INFECTANTE /MATERIAIS DE LIMPEZA (PAPEL TOALHA, HIGIÊNICO) / COPA (AÇUCAR, CAFÉ, COPOS)/BOMBONAS RESÍDUOS QUÍMICOS</v>
      </c>
      <c r="I347" t="s">
        <v>2152</v>
      </c>
      <c r="J347" t="s">
        <v>1510</v>
      </c>
      <c r="K347" t="s">
        <v>2942</v>
      </c>
      <c r="L347" t="s">
        <v>1512</v>
      </c>
      <c r="M347" t="s">
        <v>1513</v>
      </c>
      <c r="N347" t="s">
        <v>656</v>
      </c>
      <c r="O347" t="s">
        <v>657</v>
      </c>
      <c r="P347" t="s">
        <v>658</v>
      </c>
      <c r="Q347" t="s">
        <v>597</v>
      </c>
      <c r="R347" t="s">
        <v>593</v>
      </c>
      <c r="S347" t="s">
        <v>598</v>
      </c>
      <c r="T347" t="s">
        <v>145</v>
      </c>
      <c r="U347" t="s">
        <v>659</v>
      </c>
      <c r="V347" t="s">
        <v>1514</v>
      </c>
      <c r="W347" t="s">
        <v>1515</v>
      </c>
      <c r="X347" t="s">
        <v>3835</v>
      </c>
      <c r="Y347" s="15" t="str">
        <f t="shared" si="5"/>
        <v>3</v>
      </c>
      <c r="Z347" s="15" t="str">
        <f>IF(T347="","",IF(AND(T347&lt;&gt;'Tabelas auxiliares'!$B$128,T347&lt;&gt;'Tabelas auxiliares'!$B$129),"FOLHA DE PESSOAL",IF(Y347='Tabelas auxiliares'!$A$129,"CUSTEIO",IF(Y347='Tabelas auxiliares'!$A$128,"INVESTIMENTO","ERRO - VERIFICAR"))))</f>
        <v>CUSTEIO</v>
      </c>
      <c r="AA347" s="8">
        <v>208105.63</v>
      </c>
      <c r="AE347" s="8">
        <v>208105.63</v>
      </c>
    </row>
    <row r="348" spans="1:31" x14ac:dyDescent="0.25">
      <c r="A348" t="s">
        <v>587</v>
      </c>
      <c r="B348" s="31" t="s">
        <v>228</v>
      </c>
      <c r="C348" s="31" t="s">
        <v>584</v>
      </c>
      <c r="D348" t="s">
        <v>28</v>
      </c>
      <c r="E348" t="s">
        <v>100</v>
      </c>
      <c r="F348" s="15" t="str">
        <f>IFERROR(VLOOKUP(D348,'Tabelas auxiliares'!$A$3:$B$65,2,FALSE),"")</f>
        <v>PU - PREFEITURA UNIVERSITÁRIA</v>
      </c>
      <c r="G348" s="15" t="str">
        <f>IFERROR(VLOOKUP($B348,'Tabelas auxiliares'!$A$68:$C$105,2,FALSE),"")</f>
        <v>LIMPEZA E COPEIRAGEM</v>
      </c>
      <c r="H348" s="15" t="str">
        <f>IFERROR(VLOOKUP($B348,'Tabelas auxiliares'!$A$68:$C$105,3,FALSE),"")</f>
        <v>LIMPEZA / COPEIRAGEM / COLETA DE LIXO INFECTANTE /MATERIAIS DE LIMPEZA (PAPEL TOALHA, HIGIÊNICO) / COPA (AÇUCAR, CAFÉ, COPOS)/BOMBONAS RESÍDUOS QUÍMICOS</v>
      </c>
      <c r="I348" t="s">
        <v>2152</v>
      </c>
      <c r="J348" t="s">
        <v>1510</v>
      </c>
      <c r="K348" t="s">
        <v>2943</v>
      </c>
      <c r="L348" t="s">
        <v>1512</v>
      </c>
      <c r="M348" t="s">
        <v>1513</v>
      </c>
      <c r="N348" t="s">
        <v>656</v>
      </c>
      <c r="O348" t="s">
        <v>657</v>
      </c>
      <c r="P348" t="s">
        <v>658</v>
      </c>
      <c r="Q348" t="s">
        <v>597</v>
      </c>
      <c r="R348" t="s">
        <v>593</v>
      </c>
      <c r="S348" t="s">
        <v>857</v>
      </c>
      <c r="T348" t="s">
        <v>145</v>
      </c>
      <c r="U348" t="s">
        <v>659</v>
      </c>
      <c r="V348" t="s">
        <v>1514</v>
      </c>
      <c r="W348" t="s">
        <v>1515</v>
      </c>
      <c r="X348" t="s">
        <v>3836</v>
      </c>
      <c r="Y348" s="15" t="str">
        <f t="shared" si="5"/>
        <v>3</v>
      </c>
      <c r="Z348" s="15" t="str">
        <f>IF(T348="","",IF(AND(T348&lt;&gt;'Tabelas auxiliares'!$B$128,T348&lt;&gt;'Tabelas auxiliares'!$B$129),"FOLHA DE PESSOAL",IF(Y348='Tabelas auxiliares'!$A$129,"CUSTEIO",IF(Y348='Tabelas auxiliares'!$A$128,"INVESTIMENTO","ERRO - VERIFICAR"))))</f>
        <v>CUSTEIO</v>
      </c>
      <c r="AA348" s="8">
        <v>10645.16</v>
      </c>
      <c r="AE348" s="8">
        <v>10645.16</v>
      </c>
    </row>
    <row r="349" spans="1:31" x14ac:dyDescent="0.25">
      <c r="A349" t="s">
        <v>587</v>
      </c>
      <c r="B349" s="31" t="s">
        <v>228</v>
      </c>
      <c r="C349" s="31" t="s">
        <v>584</v>
      </c>
      <c r="D349" t="s">
        <v>28</v>
      </c>
      <c r="E349" t="s">
        <v>100</v>
      </c>
      <c r="F349" s="15" t="str">
        <f>IFERROR(VLOOKUP(D349,'Tabelas auxiliares'!$A$3:$B$65,2,FALSE),"")</f>
        <v>PU - PREFEITURA UNIVERSITÁRIA</v>
      </c>
      <c r="G349" s="15" t="str">
        <f>IFERROR(VLOOKUP($B349,'Tabelas auxiliares'!$A$68:$C$105,2,FALSE),"")</f>
        <v>LIMPEZA E COPEIRAGEM</v>
      </c>
      <c r="H349" s="15" t="str">
        <f>IFERROR(VLOOKUP($B349,'Tabelas auxiliares'!$A$68:$C$105,3,FALSE),"")</f>
        <v>LIMPEZA / COPEIRAGEM / COLETA DE LIXO INFECTANTE /MATERIAIS DE LIMPEZA (PAPEL TOALHA, HIGIÊNICO) / COPA (AÇUCAR, CAFÉ, COPOS)/BOMBONAS RESÍDUOS QUÍMICOS</v>
      </c>
      <c r="I349" t="s">
        <v>2152</v>
      </c>
      <c r="J349" t="s">
        <v>1510</v>
      </c>
      <c r="K349" t="s">
        <v>2944</v>
      </c>
      <c r="L349" t="s">
        <v>2945</v>
      </c>
      <c r="M349" t="s">
        <v>1513</v>
      </c>
      <c r="N349" t="s">
        <v>656</v>
      </c>
      <c r="O349" t="s">
        <v>657</v>
      </c>
      <c r="P349" t="s">
        <v>658</v>
      </c>
      <c r="Q349" t="s">
        <v>597</v>
      </c>
      <c r="R349" t="s">
        <v>593</v>
      </c>
      <c r="S349" t="s">
        <v>598</v>
      </c>
      <c r="T349" t="s">
        <v>179</v>
      </c>
      <c r="U349" t="s">
        <v>2574</v>
      </c>
      <c r="V349" t="s">
        <v>1514</v>
      </c>
      <c r="W349" t="s">
        <v>1515</v>
      </c>
      <c r="X349" t="s">
        <v>3837</v>
      </c>
      <c r="Y349" s="15" t="str">
        <f t="shared" si="5"/>
        <v>3</v>
      </c>
      <c r="Z349" s="15" t="str">
        <f>IF(T349="","",IF(AND(T349&lt;&gt;'Tabelas auxiliares'!$B$128,T349&lt;&gt;'Tabelas auxiliares'!$B$129),"FOLHA DE PESSOAL",IF(Y349='Tabelas auxiliares'!$A$129,"CUSTEIO",IF(Y349='Tabelas auxiliares'!$A$128,"INVESTIMENTO","ERRO - VERIFICAR"))))</f>
        <v>CUSTEIO</v>
      </c>
      <c r="AA349" s="8">
        <v>9600</v>
      </c>
      <c r="AE349" s="8">
        <v>9600</v>
      </c>
    </row>
    <row r="350" spans="1:31" x14ac:dyDescent="0.25">
      <c r="A350" t="s">
        <v>587</v>
      </c>
      <c r="B350" s="31" t="s">
        <v>229</v>
      </c>
      <c r="C350" s="31" t="s">
        <v>584</v>
      </c>
      <c r="D350" t="s">
        <v>38</v>
      </c>
      <c r="E350" t="s">
        <v>100</v>
      </c>
      <c r="F350" s="15" t="str">
        <f>IFERROR(VLOOKUP(D350,'Tabelas auxiliares'!$A$3:$B$65,2,FALSE),"")</f>
        <v>CMCC - CENTRO DE MATEMÁTICA, COMPUTAÇÃO E COGNIÇÃO</v>
      </c>
      <c r="G350" s="15" t="str">
        <f>IFERROR(VLOOKUP($B350,'Tabelas auxiliares'!$A$68:$C$105,2,FALSE),"")</f>
        <v>MATERIAIS DIDÁTICOS E SERVIÇOS - GRADUAÇÃO</v>
      </c>
      <c r="H350" s="15" t="str">
        <f>IFERROR(VLOOKUP($B350,'Tabelas auxiliares'!$A$68:$C$105,3,FALSE),"")</f>
        <v>SERVICO DE ENCADERNACAO / VIDRARIAS / MATERIAL DE CONSUMO / RACAO PARA ANIMAIS / REVISTAS E JORNAIS PARA USO DIDÁTICO/ REAGENTES QUIMICOS / MATERIAIS DIVERSOS DE LABORATORIO/MANUTENÇÃO DE EQUIPAMENTOS</v>
      </c>
      <c r="I350" t="s">
        <v>2946</v>
      </c>
      <c r="J350" t="s">
        <v>2947</v>
      </c>
      <c r="K350" t="s">
        <v>2948</v>
      </c>
      <c r="L350" t="s">
        <v>2949</v>
      </c>
      <c r="M350" t="s">
        <v>2950</v>
      </c>
      <c r="N350" t="s">
        <v>656</v>
      </c>
      <c r="O350" t="s">
        <v>657</v>
      </c>
      <c r="P350" t="s">
        <v>658</v>
      </c>
      <c r="Q350" t="s">
        <v>597</v>
      </c>
      <c r="R350" t="s">
        <v>593</v>
      </c>
      <c r="S350" t="s">
        <v>598</v>
      </c>
      <c r="T350" t="s">
        <v>145</v>
      </c>
      <c r="U350" t="s">
        <v>659</v>
      </c>
      <c r="V350" t="s">
        <v>1612</v>
      </c>
      <c r="W350" t="s">
        <v>1613</v>
      </c>
      <c r="X350" t="s">
        <v>3838</v>
      </c>
      <c r="Y350" s="15" t="str">
        <f t="shared" si="5"/>
        <v>3</v>
      </c>
      <c r="Z350" s="15" t="str">
        <f>IF(T350="","",IF(AND(T350&lt;&gt;'Tabelas auxiliares'!$B$128,T350&lt;&gt;'Tabelas auxiliares'!$B$129),"FOLHA DE PESSOAL",IF(Y350='Tabelas auxiliares'!$A$129,"CUSTEIO",IF(Y350='Tabelas auxiliares'!$A$128,"INVESTIMENTO","ERRO - VERIFICAR"))))</f>
        <v>CUSTEIO</v>
      </c>
      <c r="AA350" s="8">
        <v>3277.43</v>
      </c>
      <c r="AC350" s="8">
        <v>3277.43</v>
      </c>
    </row>
    <row r="351" spans="1:31" x14ac:dyDescent="0.25">
      <c r="A351" t="s">
        <v>587</v>
      </c>
      <c r="B351" s="31" t="s">
        <v>229</v>
      </c>
      <c r="C351" s="31" t="s">
        <v>584</v>
      </c>
      <c r="D351" t="s">
        <v>38</v>
      </c>
      <c r="E351" t="s">
        <v>100</v>
      </c>
      <c r="F351" s="15" t="str">
        <f>IFERROR(VLOOKUP(D351,'Tabelas auxiliares'!$A$3:$B$65,2,FALSE),"")</f>
        <v>CMCC - CENTRO DE MATEMÁTICA, COMPUTAÇÃO E COGNIÇÃO</v>
      </c>
      <c r="G351" s="15" t="str">
        <f>IFERROR(VLOOKUP($B351,'Tabelas auxiliares'!$A$68:$C$105,2,FALSE),"")</f>
        <v>MATERIAIS DIDÁTICOS E SERVIÇOS - GRADUAÇÃO</v>
      </c>
      <c r="H351" s="15" t="str">
        <f>IFERROR(VLOOKUP($B351,'Tabelas auxiliares'!$A$68:$C$105,3,FALSE),"")</f>
        <v>SERVICO DE ENCADERNACAO / VIDRARIAS / MATERIAL DE CONSUMO / RACAO PARA ANIMAIS / REVISTAS E JORNAIS PARA USO DIDÁTICO/ REAGENTES QUIMICOS / MATERIAIS DIVERSOS DE LABORATORIO/MANUTENÇÃO DE EQUIPAMENTOS</v>
      </c>
      <c r="I351" t="s">
        <v>2571</v>
      </c>
      <c r="J351" t="s">
        <v>2951</v>
      </c>
      <c r="K351" t="s">
        <v>2952</v>
      </c>
      <c r="L351" t="s">
        <v>2953</v>
      </c>
      <c r="M351" t="s">
        <v>849</v>
      </c>
      <c r="N351" t="s">
        <v>656</v>
      </c>
      <c r="O351" t="s">
        <v>657</v>
      </c>
      <c r="P351" t="s">
        <v>658</v>
      </c>
      <c r="Q351" t="s">
        <v>597</v>
      </c>
      <c r="R351" t="s">
        <v>593</v>
      </c>
      <c r="S351" t="s">
        <v>598</v>
      </c>
      <c r="T351" t="s">
        <v>145</v>
      </c>
      <c r="U351" t="s">
        <v>659</v>
      </c>
      <c r="V351" t="s">
        <v>1612</v>
      </c>
      <c r="W351" t="s">
        <v>1613</v>
      </c>
      <c r="X351" t="s">
        <v>3839</v>
      </c>
      <c r="Y351" s="15" t="str">
        <f t="shared" si="5"/>
        <v>3</v>
      </c>
      <c r="Z351" s="15" t="str">
        <f>IF(T351="","",IF(AND(T351&lt;&gt;'Tabelas auxiliares'!$B$128,T351&lt;&gt;'Tabelas auxiliares'!$B$129),"FOLHA DE PESSOAL",IF(Y351='Tabelas auxiliares'!$A$129,"CUSTEIO",IF(Y351='Tabelas auxiliares'!$A$128,"INVESTIMENTO","ERRO - VERIFICAR"))))</f>
        <v>CUSTEIO</v>
      </c>
      <c r="AA351" s="8">
        <v>1800</v>
      </c>
      <c r="AC351" s="8">
        <v>1800</v>
      </c>
    </row>
    <row r="352" spans="1:31" x14ac:dyDescent="0.25">
      <c r="A352" t="s">
        <v>587</v>
      </c>
      <c r="B352" s="31" t="s">
        <v>229</v>
      </c>
      <c r="C352" s="31" t="s">
        <v>584</v>
      </c>
      <c r="D352" t="s">
        <v>38</v>
      </c>
      <c r="E352" t="s">
        <v>100</v>
      </c>
      <c r="F352" s="15" t="str">
        <f>IFERROR(VLOOKUP(D352,'Tabelas auxiliares'!$A$3:$B$65,2,FALSE),"")</f>
        <v>CMCC - CENTRO DE MATEMÁTICA, COMPUTAÇÃO E COGNIÇÃO</v>
      </c>
      <c r="G352" s="15" t="str">
        <f>IFERROR(VLOOKUP($B352,'Tabelas auxiliares'!$A$68:$C$105,2,FALSE),"")</f>
        <v>MATERIAIS DIDÁTICOS E SERVIÇOS - GRADUAÇÃO</v>
      </c>
      <c r="H352" s="15" t="str">
        <f>IFERROR(VLOOKUP($B352,'Tabelas auxiliares'!$A$68:$C$105,3,FALSE),"")</f>
        <v>SERVICO DE ENCADERNACAO / VIDRARIAS / MATERIAL DE CONSUMO / RACAO PARA ANIMAIS / REVISTAS E JORNAIS PARA USO DIDÁTICO/ REAGENTES QUIMICOS / MATERIAIS DIVERSOS DE LABORATORIO/MANUTENÇÃO DE EQUIPAMENTOS</v>
      </c>
      <c r="I352" t="s">
        <v>2571</v>
      </c>
      <c r="J352" t="s">
        <v>2951</v>
      </c>
      <c r="K352" t="s">
        <v>2954</v>
      </c>
      <c r="L352" t="s">
        <v>2953</v>
      </c>
      <c r="M352" t="s">
        <v>849</v>
      </c>
      <c r="N352" t="s">
        <v>656</v>
      </c>
      <c r="O352" t="s">
        <v>657</v>
      </c>
      <c r="P352" t="s">
        <v>658</v>
      </c>
      <c r="Q352" t="s">
        <v>597</v>
      </c>
      <c r="R352" t="s">
        <v>593</v>
      </c>
      <c r="S352" t="s">
        <v>598</v>
      </c>
      <c r="T352" t="s">
        <v>145</v>
      </c>
      <c r="U352" t="s">
        <v>659</v>
      </c>
      <c r="V352" t="s">
        <v>850</v>
      </c>
      <c r="W352" t="s">
        <v>851</v>
      </c>
      <c r="X352" t="s">
        <v>3840</v>
      </c>
      <c r="Y352" s="15" t="str">
        <f t="shared" si="5"/>
        <v>3</v>
      </c>
      <c r="Z352" s="15" t="str">
        <f>IF(T352="","",IF(AND(T352&lt;&gt;'Tabelas auxiliares'!$B$128,T352&lt;&gt;'Tabelas auxiliares'!$B$129),"FOLHA DE PESSOAL",IF(Y352='Tabelas auxiliares'!$A$129,"CUSTEIO",IF(Y352='Tabelas auxiliares'!$A$128,"INVESTIMENTO","ERRO - VERIFICAR"))))</f>
        <v>CUSTEIO</v>
      </c>
      <c r="AA352" s="8">
        <v>8970.5499999999993</v>
      </c>
      <c r="AE352" s="8">
        <v>8970.5499999999993</v>
      </c>
    </row>
    <row r="353" spans="1:31" x14ac:dyDescent="0.25">
      <c r="A353" t="s">
        <v>587</v>
      </c>
      <c r="B353" s="31" t="s">
        <v>229</v>
      </c>
      <c r="C353" s="31" t="s">
        <v>584</v>
      </c>
      <c r="D353" t="s">
        <v>38</v>
      </c>
      <c r="E353" t="s">
        <v>100</v>
      </c>
      <c r="F353" s="15" t="str">
        <f>IFERROR(VLOOKUP(D353,'Tabelas auxiliares'!$A$3:$B$65,2,FALSE),"")</f>
        <v>CMCC - CENTRO DE MATEMÁTICA, COMPUTAÇÃO E COGNIÇÃO</v>
      </c>
      <c r="G353" s="15" t="str">
        <f>IFERROR(VLOOKUP($B353,'Tabelas auxiliares'!$A$68:$C$105,2,FALSE),"")</f>
        <v>MATERIAIS DIDÁTICOS E SERVIÇOS - GRADUAÇÃO</v>
      </c>
      <c r="H353" s="15" t="str">
        <f>IFERROR(VLOOKUP($B353,'Tabelas auxiliares'!$A$68:$C$105,3,FALSE),"")</f>
        <v>SERVICO DE ENCADERNACAO / VIDRARIAS / MATERIAL DE CONSUMO / RACAO PARA ANIMAIS / REVISTAS E JORNAIS PARA USO DIDÁTICO/ REAGENTES QUIMICOS / MATERIAIS DIVERSOS DE LABORATORIO/MANUTENÇÃO DE EQUIPAMENTOS</v>
      </c>
      <c r="I353" t="s">
        <v>2624</v>
      </c>
      <c r="J353" t="s">
        <v>2955</v>
      </c>
      <c r="K353" t="s">
        <v>2956</v>
      </c>
      <c r="L353" t="s">
        <v>2957</v>
      </c>
      <c r="M353" t="s">
        <v>2958</v>
      </c>
      <c r="N353" t="s">
        <v>656</v>
      </c>
      <c r="O353" t="s">
        <v>657</v>
      </c>
      <c r="P353" t="s">
        <v>658</v>
      </c>
      <c r="Q353" t="s">
        <v>597</v>
      </c>
      <c r="R353" t="s">
        <v>593</v>
      </c>
      <c r="S353" t="s">
        <v>598</v>
      </c>
      <c r="T353" t="s">
        <v>145</v>
      </c>
      <c r="U353" t="s">
        <v>659</v>
      </c>
      <c r="V353" t="s">
        <v>1612</v>
      </c>
      <c r="W353" t="s">
        <v>1613</v>
      </c>
      <c r="X353" t="s">
        <v>3841</v>
      </c>
      <c r="Y353" s="15" t="str">
        <f t="shared" si="5"/>
        <v>3</v>
      </c>
      <c r="Z353" s="15" t="str">
        <f>IF(T353="","",IF(AND(T353&lt;&gt;'Tabelas auxiliares'!$B$128,T353&lt;&gt;'Tabelas auxiliares'!$B$129),"FOLHA DE PESSOAL",IF(Y353='Tabelas auxiliares'!$A$129,"CUSTEIO",IF(Y353='Tabelas auxiliares'!$A$128,"INVESTIMENTO","ERRO - VERIFICAR"))))</f>
        <v>CUSTEIO</v>
      </c>
      <c r="AA353" s="8">
        <v>6000</v>
      </c>
      <c r="AE353" s="8">
        <v>6000</v>
      </c>
    </row>
    <row r="354" spans="1:31" x14ac:dyDescent="0.25">
      <c r="A354" t="s">
        <v>587</v>
      </c>
      <c r="B354" s="31" t="s">
        <v>229</v>
      </c>
      <c r="C354" s="31" t="s">
        <v>584</v>
      </c>
      <c r="D354" t="s">
        <v>38</v>
      </c>
      <c r="E354" t="s">
        <v>100</v>
      </c>
      <c r="F354" s="15" t="str">
        <f>IFERROR(VLOOKUP(D354,'Tabelas auxiliares'!$A$3:$B$65,2,FALSE),"")</f>
        <v>CMCC - CENTRO DE MATEMÁTICA, COMPUTAÇÃO E COGNIÇÃO</v>
      </c>
      <c r="G354" s="15" t="str">
        <f>IFERROR(VLOOKUP($B354,'Tabelas auxiliares'!$A$68:$C$105,2,FALSE),"")</f>
        <v>MATERIAIS DIDÁTICOS E SERVIÇOS - GRADUAÇÃO</v>
      </c>
      <c r="H354" s="15" t="str">
        <f>IFERROR(VLOOKUP($B354,'Tabelas auxiliares'!$A$68:$C$105,3,FALSE),"")</f>
        <v>SERVICO DE ENCADERNACAO / VIDRARIAS / MATERIAL DE CONSUMO / RACAO PARA ANIMAIS / REVISTAS E JORNAIS PARA USO DIDÁTICO/ REAGENTES QUIMICOS / MATERIAIS DIVERSOS DE LABORATORIO/MANUTENÇÃO DE EQUIPAMENTOS</v>
      </c>
      <c r="I354" t="s">
        <v>2959</v>
      </c>
      <c r="J354" t="s">
        <v>2960</v>
      </c>
      <c r="K354" t="s">
        <v>2961</v>
      </c>
      <c r="L354" t="s">
        <v>2962</v>
      </c>
      <c r="M354" t="s">
        <v>2963</v>
      </c>
      <c r="N354" t="s">
        <v>656</v>
      </c>
      <c r="O354" t="s">
        <v>657</v>
      </c>
      <c r="P354" t="s">
        <v>658</v>
      </c>
      <c r="Q354" t="s">
        <v>597</v>
      </c>
      <c r="R354" t="s">
        <v>593</v>
      </c>
      <c r="S354" t="s">
        <v>598</v>
      </c>
      <c r="T354" t="s">
        <v>145</v>
      </c>
      <c r="U354" t="s">
        <v>659</v>
      </c>
      <c r="V354" t="s">
        <v>1612</v>
      </c>
      <c r="W354" t="s">
        <v>1613</v>
      </c>
      <c r="X354" t="s">
        <v>3842</v>
      </c>
      <c r="Y354" s="15" t="str">
        <f t="shared" si="5"/>
        <v>3</v>
      </c>
      <c r="Z354" s="15" t="str">
        <f>IF(T354="","",IF(AND(T354&lt;&gt;'Tabelas auxiliares'!$B$128,T354&lt;&gt;'Tabelas auxiliares'!$B$129),"FOLHA DE PESSOAL",IF(Y354='Tabelas auxiliares'!$A$129,"CUSTEIO",IF(Y354='Tabelas auxiliares'!$A$128,"INVESTIMENTO","ERRO - VERIFICAR"))))</f>
        <v>CUSTEIO</v>
      </c>
      <c r="AA354" s="8">
        <v>2849</v>
      </c>
      <c r="AC354" s="8">
        <v>2849</v>
      </c>
    </row>
    <row r="355" spans="1:31" x14ac:dyDescent="0.25">
      <c r="A355" t="s">
        <v>587</v>
      </c>
      <c r="B355" s="31" t="s">
        <v>229</v>
      </c>
      <c r="C355" s="31" t="s">
        <v>584</v>
      </c>
      <c r="D355" t="s">
        <v>40</v>
      </c>
      <c r="E355" t="s">
        <v>100</v>
      </c>
      <c r="F355" s="15" t="str">
        <f>IFERROR(VLOOKUP(D355,'Tabelas auxiliares'!$A$3:$B$65,2,FALSE),"")</f>
        <v>CMCC - COMPRAS COMPARTILHADAS</v>
      </c>
      <c r="G355" s="15" t="str">
        <f>IFERROR(VLOOKUP($B355,'Tabelas auxiliares'!$A$68:$C$105,2,FALSE),"")</f>
        <v>MATERIAIS DIDÁTICOS E SERVIÇOS - GRADUAÇÃO</v>
      </c>
      <c r="H355" s="15" t="str">
        <f>IFERROR(VLOOKUP($B355,'Tabelas auxiliares'!$A$68:$C$105,3,FALSE),"")</f>
        <v>SERVICO DE ENCADERNACAO / VIDRARIAS / MATERIAL DE CONSUMO / RACAO PARA ANIMAIS / REVISTAS E JORNAIS PARA USO DIDÁTICO/ REAGENTES QUIMICOS / MATERIAIS DIVERSOS DE LABORATORIO/MANUTENÇÃO DE EQUIPAMENTOS</v>
      </c>
      <c r="I355" t="s">
        <v>2405</v>
      </c>
      <c r="J355" t="s">
        <v>2964</v>
      </c>
      <c r="K355" t="s">
        <v>2965</v>
      </c>
      <c r="L355" t="s">
        <v>2966</v>
      </c>
      <c r="M355" t="s">
        <v>2967</v>
      </c>
      <c r="N355" t="s">
        <v>656</v>
      </c>
      <c r="O355" t="s">
        <v>657</v>
      </c>
      <c r="P355" t="s">
        <v>658</v>
      </c>
      <c r="Q355" t="s">
        <v>597</v>
      </c>
      <c r="R355" t="s">
        <v>593</v>
      </c>
      <c r="S355" t="s">
        <v>598</v>
      </c>
      <c r="T355" t="s">
        <v>179</v>
      </c>
      <c r="U355" t="s">
        <v>2968</v>
      </c>
      <c r="V355" t="s">
        <v>2231</v>
      </c>
      <c r="W355" t="s">
        <v>2232</v>
      </c>
      <c r="X355" t="s">
        <v>3843</v>
      </c>
      <c r="Y355" s="15" t="str">
        <f t="shared" si="5"/>
        <v>3</v>
      </c>
      <c r="Z355" s="15" t="str">
        <f>IF(T355="","",IF(AND(T355&lt;&gt;'Tabelas auxiliares'!$B$128,T355&lt;&gt;'Tabelas auxiliares'!$B$129),"FOLHA DE PESSOAL",IF(Y355='Tabelas auxiliares'!$A$129,"CUSTEIO",IF(Y355='Tabelas auxiliares'!$A$128,"INVESTIMENTO","ERRO - VERIFICAR"))))</f>
        <v>CUSTEIO</v>
      </c>
      <c r="AA355" s="8">
        <v>2250</v>
      </c>
      <c r="AE355" s="8">
        <v>2250</v>
      </c>
    </row>
    <row r="356" spans="1:31" x14ac:dyDescent="0.25">
      <c r="A356" t="s">
        <v>587</v>
      </c>
      <c r="B356" s="31" t="s">
        <v>229</v>
      </c>
      <c r="C356" s="31" t="s">
        <v>584</v>
      </c>
      <c r="D356" t="s">
        <v>40</v>
      </c>
      <c r="E356" t="s">
        <v>100</v>
      </c>
      <c r="F356" s="15" t="str">
        <f>IFERROR(VLOOKUP(D356,'Tabelas auxiliares'!$A$3:$B$65,2,FALSE),"")</f>
        <v>CMCC - COMPRAS COMPARTILHADAS</v>
      </c>
      <c r="G356" s="15" t="str">
        <f>IFERROR(VLOOKUP($B356,'Tabelas auxiliares'!$A$68:$C$105,2,FALSE),"")</f>
        <v>MATERIAIS DIDÁTICOS E SERVIÇOS - GRADUAÇÃO</v>
      </c>
      <c r="H356" s="15" t="str">
        <f>IFERROR(VLOOKUP($B356,'Tabelas auxiliares'!$A$68:$C$105,3,FALSE),"")</f>
        <v>SERVICO DE ENCADERNACAO / VIDRARIAS / MATERIAL DE CONSUMO / RACAO PARA ANIMAIS / REVISTAS E JORNAIS PARA USO DIDÁTICO/ REAGENTES QUIMICOS / MATERIAIS DIVERSOS DE LABORATORIO/MANUTENÇÃO DE EQUIPAMENTOS</v>
      </c>
      <c r="I356" t="s">
        <v>2405</v>
      </c>
      <c r="J356" t="s">
        <v>2964</v>
      </c>
      <c r="K356" t="s">
        <v>2969</v>
      </c>
      <c r="L356" t="s">
        <v>2966</v>
      </c>
      <c r="M356" t="s">
        <v>2970</v>
      </c>
      <c r="N356" t="s">
        <v>656</v>
      </c>
      <c r="O356" t="s">
        <v>657</v>
      </c>
      <c r="P356" t="s">
        <v>658</v>
      </c>
      <c r="Q356" t="s">
        <v>597</v>
      </c>
      <c r="R356" t="s">
        <v>593</v>
      </c>
      <c r="S356" t="s">
        <v>598</v>
      </c>
      <c r="T356" t="s">
        <v>179</v>
      </c>
      <c r="U356" t="s">
        <v>2968</v>
      </c>
      <c r="V356" t="s">
        <v>2231</v>
      </c>
      <c r="W356" t="s">
        <v>2232</v>
      </c>
      <c r="X356" t="s">
        <v>3844</v>
      </c>
      <c r="Y356" s="15" t="str">
        <f t="shared" si="5"/>
        <v>3</v>
      </c>
      <c r="Z356" s="15" t="str">
        <f>IF(T356="","",IF(AND(T356&lt;&gt;'Tabelas auxiliares'!$B$128,T356&lt;&gt;'Tabelas auxiliares'!$B$129),"FOLHA DE PESSOAL",IF(Y356='Tabelas auxiliares'!$A$129,"CUSTEIO",IF(Y356='Tabelas auxiliares'!$A$128,"INVESTIMENTO","ERRO - VERIFICAR"))))</f>
        <v>CUSTEIO</v>
      </c>
      <c r="AA356" s="8">
        <v>3437.5</v>
      </c>
      <c r="AC356" s="8">
        <v>3437.5</v>
      </c>
    </row>
    <row r="357" spans="1:31" x14ac:dyDescent="0.25">
      <c r="A357" t="s">
        <v>587</v>
      </c>
      <c r="B357" s="31" t="s">
        <v>229</v>
      </c>
      <c r="C357" s="31" t="s">
        <v>584</v>
      </c>
      <c r="D357" t="s">
        <v>40</v>
      </c>
      <c r="E357" t="s">
        <v>100</v>
      </c>
      <c r="F357" s="15" t="str">
        <f>IFERROR(VLOOKUP(D357,'Tabelas auxiliares'!$A$3:$B$65,2,FALSE),"")</f>
        <v>CMCC - COMPRAS COMPARTILHADAS</v>
      </c>
      <c r="G357" s="15" t="str">
        <f>IFERROR(VLOOKUP($B357,'Tabelas auxiliares'!$A$68:$C$105,2,FALSE),"")</f>
        <v>MATERIAIS DIDÁTICOS E SERVIÇOS - GRADUAÇÃO</v>
      </c>
      <c r="H357" s="15" t="str">
        <f>IFERROR(VLOOKUP($B357,'Tabelas auxiliares'!$A$68:$C$105,3,FALSE),"")</f>
        <v>SERVICO DE ENCADERNACAO / VIDRARIAS / MATERIAL DE CONSUMO / RACAO PARA ANIMAIS / REVISTAS E JORNAIS PARA USO DIDÁTICO/ REAGENTES QUIMICOS / MATERIAIS DIVERSOS DE LABORATORIO/MANUTENÇÃO DE EQUIPAMENTOS</v>
      </c>
      <c r="I357" t="s">
        <v>2405</v>
      </c>
      <c r="J357" t="s">
        <v>2964</v>
      </c>
      <c r="K357" t="s">
        <v>2971</v>
      </c>
      <c r="L357" t="s">
        <v>2966</v>
      </c>
      <c r="M357" t="s">
        <v>2972</v>
      </c>
      <c r="N357" t="s">
        <v>656</v>
      </c>
      <c r="O357" t="s">
        <v>657</v>
      </c>
      <c r="P357" t="s">
        <v>658</v>
      </c>
      <c r="Q357" t="s">
        <v>597</v>
      </c>
      <c r="R357" t="s">
        <v>593</v>
      </c>
      <c r="S357" t="s">
        <v>598</v>
      </c>
      <c r="T357" t="s">
        <v>179</v>
      </c>
      <c r="U357" t="s">
        <v>2968</v>
      </c>
      <c r="V357" t="s">
        <v>2231</v>
      </c>
      <c r="W357" t="s">
        <v>2232</v>
      </c>
      <c r="X357" t="s">
        <v>3845</v>
      </c>
      <c r="Y357" s="15" t="str">
        <f t="shared" si="5"/>
        <v>3</v>
      </c>
      <c r="Z357" s="15" t="str">
        <f>IF(T357="","",IF(AND(T357&lt;&gt;'Tabelas auxiliares'!$B$128,T357&lt;&gt;'Tabelas auxiliares'!$B$129),"FOLHA DE PESSOAL",IF(Y357='Tabelas auxiliares'!$A$129,"CUSTEIO",IF(Y357='Tabelas auxiliares'!$A$128,"INVESTIMENTO","ERRO - VERIFICAR"))))</f>
        <v>CUSTEIO</v>
      </c>
      <c r="AA357" s="8">
        <v>310.95999999999998</v>
      </c>
      <c r="AE357" s="8">
        <v>310.95999999999998</v>
      </c>
    </row>
    <row r="358" spans="1:31" x14ac:dyDescent="0.25">
      <c r="A358" t="s">
        <v>587</v>
      </c>
      <c r="B358" s="31" t="s">
        <v>229</v>
      </c>
      <c r="C358" s="31" t="s">
        <v>584</v>
      </c>
      <c r="D358" t="s">
        <v>40</v>
      </c>
      <c r="E358" t="s">
        <v>100</v>
      </c>
      <c r="F358" s="15" t="str">
        <f>IFERROR(VLOOKUP(D358,'Tabelas auxiliares'!$A$3:$B$65,2,FALSE),"")</f>
        <v>CMCC - COMPRAS COMPARTILHADAS</v>
      </c>
      <c r="G358" s="15" t="str">
        <f>IFERROR(VLOOKUP($B358,'Tabelas auxiliares'!$A$68:$C$105,2,FALSE),"")</f>
        <v>MATERIAIS DIDÁTICOS E SERVIÇOS - GRADUAÇÃO</v>
      </c>
      <c r="H358" s="15" t="str">
        <f>IFERROR(VLOOKUP($B358,'Tabelas auxiliares'!$A$68:$C$105,3,FALSE),"")</f>
        <v>SERVICO DE ENCADERNACAO / VIDRARIAS / MATERIAL DE CONSUMO / RACAO PARA ANIMAIS / REVISTAS E JORNAIS PARA USO DIDÁTICO/ REAGENTES QUIMICOS / MATERIAIS DIVERSOS DE LABORATORIO/MANUTENÇÃO DE EQUIPAMENTOS</v>
      </c>
      <c r="I358" t="s">
        <v>2405</v>
      </c>
      <c r="J358" t="s">
        <v>2964</v>
      </c>
      <c r="K358" t="s">
        <v>2973</v>
      </c>
      <c r="L358" t="s">
        <v>2966</v>
      </c>
      <c r="M358" t="s">
        <v>2974</v>
      </c>
      <c r="N358" t="s">
        <v>656</v>
      </c>
      <c r="O358" t="s">
        <v>657</v>
      </c>
      <c r="P358" t="s">
        <v>658</v>
      </c>
      <c r="Q358" t="s">
        <v>597</v>
      </c>
      <c r="R358" t="s">
        <v>593</v>
      </c>
      <c r="S358" t="s">
        <v>598</v>
      </c>
      <c r="T358" t="s">
        <v>179</v>
      </c>
      <c r="U358" t="s">
        <v>2968</v>
      </c>
      <c r="V358" t="s">
        <v>2231</v>
      </c>
      <c r="W358" t="s">
        <v>2232</v>
      </c>
      <c r="X358" t="s">
        <v>3846</v>
      </c>
      <c r="Y358" s="15" t="str">
        <f t="shared" si="5"/>
        <v>3</v>
      </c>
      <c r="Z358" s="15" t="str">
        <f>IF(T358="","",IF(AND(T358&lt;&gt;'Tabelas auxiliares'!$B$128,T358&lt;&gt;'Tabelas auxiliares'!$B$129),"FOLHA DE PESSOAL",IF(Y358='Tabelas auxiliares'!$A$129,"CUSTEIO",IF(Y358='Tabelas auxiliares'!$A$128,"INVESTIMENTO","ERRO - VERIFICAR"))))</f>
        <v>CUSTEIO</v>
      </c>
      <c r="AA358" s="8">
        <v>3123.81</v>
      </c>
      <c r="AC358" s="8">
        <v>8.5500000000000007</v>
      </c>
      <c r="AD358" s="8">
        <v>3115.26</v>
      </c>
    </row>
    <row r="359" spans="1:31" x14ac:dyDescent="0.25">
      <c r="A359" t="s">
        <v>587</v>
      </c>
      <c r="B359" s="31" t="s">
        <v>229</v>
      </c>
      <c r="C359" s="31" t="s">
        <v>584</v>
      </c>
      <c r="D359" t="s">
        <v>40</v>
      </c>
      <c r="E359" t="s">
        <v>100</v>
      </c>
      <c r="F359" s="15" t="str">
        <f>IFERROR(VLOOKUP(D359,'Tabelas auxiliares'!$A$3:$B$65,2,FALSE),"")</f>
        <v>CMCC - COMPRAS COMPARTILHADAS</v>
      </c>
      <c r="G359" s="15" t="str">
        <f>IFERROR(VLOOKUP($B359,'Tabelas auxiliares'!$A$68:$C$105,2,FALSE),"")</f>
        <v>MATERIAIS DIDÁTICOS E SERVIÇOS - GRADUAÇÃO</v>
      </c>
      <c r="H359" s="15" t="str">
        <f>IFERROR(VLOOKUP($B359,'Tabelas auxiliares'!$A$68:$C$105,3,FALSE),"")</f>
        <v>SERVICO DE ENCADERNACAO / VIDRARIAS / MATERIAL DE CONSUMO / RACAO PARA ANIMAIS / REVISTAS E JORNAIS PARA USO DIDÁTICO/ REAGENTES QUIMICOS / MATERIAIS DIVERSOS DE LABORATORIO/MANUTENÇÃO DE EQUIPAMENTOS</v>
      </c>
      <c r="I359" t="s">
        <v>2405</v>
      </c>
      <c r="J359" t="s">
        <v>2964</v>
      </c>
      <c r="K359" t="s">
        <v>2975</v>
      </c>
      <c r="L359" t="s">
        <v>2966</v>
      </c>
      <c r="M359" t="s">
        <v>2976</v>
      </c>
      <c r="N359" t="s">
        <v>656</v>
      </c>
      <c r="O359" t="s">
        <v>657</v>
      </c>
      <c r="P359" t="s">
        <v>658</v>
      </c>
      <c r="Q359" t="s">
        <v>597</v>
      </c>
      <c r="R359" t="s">
        <v>593</v>
      </c>
      <c r="S359" t="s">
        <v>598</v>
      </c>
      <c r="T359" t="s">
        <v>179</v>
      </c>
      <c r="U359" t="s">
        <v>2968</v>
      </c>
      <c r="V359" t="s">
        <v>2231</v>
      </c>
      <c r="W359" t="s">
        <v>2232</v>
      </c>
      <c r="X359" t="s">
        <v>3847</v>
      </c>
      <c r="Y359" s="15" t="str">
        <f t="shared" si="5"/>
        <v>3</v>
      </c>
      <c r="Z359" s="15" t="str">
        <f>IF(T359="","",IF(AND(T359&lt;&gt;'Tabelas auxiliares'!$B$128,T359&lt;&gt;'Tabelas auxiliares'!$B$129),"FOLHA DE PESSOAL",IF(Y359='Tabelas auxiliares'!$A$129,"CUSTEIO",IF(Y359='Tabelas auxiliares'!$A$128,"INVESTIMENTO","ERRO - VERIFICAR"))))</f>
        <v>CUSTEIO</v>
      </c>
      <c r="AA359" s="8">
        <v>288.04000000000002</v>
      </c>
      <c r="AE359" s="8">
        <v>288.04000000000002</v>
      </c>
    </row>
    <row r="360" spans="1:31" x14ac:dyDescent="0.25">
      <c r="A360" t="s">
        <v>587</v>
      </c>
      <c r="B360" s="31" t="s">
        <v>229</v>
      </c>
      <c r="C360" s="31" t="s">
        <v>584</v>
      </c>
      <c r="D360" t="s">
        <v>40</v>
      </c>
      <c r="E360" t="s">
        <v>100</v>
      </c>
      <c r="F360" s="15" t="str">
        <f>IFERROR(VLOOKUP(D360,'Tabelas auxiliares'!$A$3:$B$65,2,FALSE),"")</f>
        <v>CMCC - COMPRAS COMPARTILHADAS</v>
      </c>
      <c r="G360" s="15" t="str">
        <f>IFERROR(VLOOKUP($B360,'Tabelas auxiliares'!$A$68:$C$105,2,FALSE),"")</f>
        <v>MATERIAIS DIDÁTICOS E SERVIÇOS - GRADUAÇÃO</v>
      </c>
      <c r="H360" s="15" t="str">
        <f>IFERROR(VLOOKUP($B360,'Tabelas auxiliares'!$A$68:$C$105,3,FALSE),"")</f>
        <v>SERVICO DE ENCADERNACAO / VIDRARIAS / MATERIAL DE CONSUMO / RACAO PARA ANIMAIS / REVISTAS E JORNAIS PARA USO DIDÁTICO/ REAGENTES QUIMICOS / MATERIAIS DIVERSOS DE LABORATORIO/MANUTENÇÃO DE EQUIPAMENTOS</v>
      </c>
      <c r="I360" t="s">
        <v>2405</v>
      </c>
      <c r="J360" t="s">
        <v>2964</v>
      </c>
      <c r="K360" t="s">
        <v>2977</v>
      </c>
      <c r="L360" t="s">
        <v>2966</v>
      </c>
      <c r="M360" t="s">
        <v>2978</v>
      </c>
      <c r="N360" t="s">
        <v>656</v>
      </c>
      <c r="O360" t="s">
        <v>657</v>
      </c>
      <c r="P360" t="s">
        <v>658</v>
      </c>
      <c r="Q360" t="s">
        <v>597</v>
      </c>
      <c r="R360" t="s">
        <v>593</v>
      </c>
      <c r="S360" t="s">
        <v>598</v>
      </c>
      <c r="T360" t="s">
        <v>179</v>
      </c>
      <c r="U360" t="s">
        <v>2968</v>
      </c>
      <c r="V360" t="s">
        <v>2231</v>
      </c>
      <c r="W360" t="s">
        <v>2232</v>
      </c>
      <c r="X360" t="s">
        <v>3848</v>
      </c>
      <c r="Y360" s="15" t="str">
        <f t="shared" si="5"/>
        <v>3</v>
      </c>
      <c r="Z360" s="15" t="str">
        <f>IF(T360="","",IF(AND(T360&lt;&gt;'Tabelas auxiliares'!$B$128,T360&lt;&gt;'Tabelas auxiliares'!$B$129),"FOLHA DE PESSOAL",IF(Y360='Tabelas auxiliares'!$A$129,"CUSTEIO",IF(Y360='Tabelas auxiliares'!$A$128,"INVESTIMENTO","ERRO - VERIFICAR"))))</f>
        <v>CUSTEIO</v>
      </c>
      <c r="AA360" s="8">
        <v>4986.1400000000003</v>
      </c>
      <c r="AE360" s="8">
        <v>4986.1400000000003</v>
      </c>
    </row>
    <row r="361" spans="1:31" x14ac:dyDescent="0.25">
      <c r="A361" t="s">
        <v>587</v>
      </c>
      <c r="B361" s="31" t="s">
        <v>229</v>
      </c>
      <c r="C361" s="31" t="s">
        <v>584</v>
      </c>
      <c r="D361" t="s">
        <v>40</v>
      </c>
      <c r="E361" t="s">
        <v>100</v>
      </c>
      <c r="F361" s="15" t="str">
        <f>IFERROR(VLOOKUP(D361,'Tabelas auxiliares'!$A$3:$B$65,2,FALSE),"")</f>
        <v>CMCC - COMPRAS COMPARTILHADAS</v>
      </c>
      <c r="G361" s="15" t="str">
        <f>IFERROR(VLOOKUP($B361,'Tabelas auxiliares'!$A$68:$C$105,2,FALSE),"")</f>
        <v>MATERIAIS DIDÁTICOS E SERVIÇOS - GRADUAÇÃO</v>
      </c>
      <c r="H361" s="15" t="str">
        <f>IFERROR(VLOOKUP($B361,'Tabelas auxiliares'!$A$68:$C$105,3,FALSE),"")</f>
        <v>SERVICO DE ENCADERNACAO / VIDRARIAS / MATERIAL DE CONSUMO / RACAO PARA ANIMAIS / REVISTAS E JORNAIS PARA USO DIDÁTICO/ REAGENTES QUIMICOS / MATERIAIS DIVERSOS DE LABORATORIO/MANUTENÇÃO DE EQUIPAMENTOS</v>
      </c>
      <c r="I361" t="s">
        <v>2405</v>
      </c>
      <c r="J361" t="s">
        <v>2964</v>
      </c>
      <c r="K361" t="s">
        <v>2979</v>
      </c>
      <c r="L361" t="s">
        <v>2966</v>
      </c>
      <c r="M361" t="s">
        <v>2980</v>
      </c>
      <c r="N361" t="s">
        <v>656</v>
      </c>
      <c r="O361" t="s">
        <v>657</v>
      </c>
      <c r="P361" t="s">
        <v>658</v>
      </c>
      <c r="Q361" t="s">
        <v>597</v>
      </c>
      <c r="R361" t="s">
        <v>593</v>
      </c>
      <c r="S361" t="s">
        <v>598</v>
      </c>
      <c r="T361" t="s">
        <v>179</v>
      </c>
      <c r="U361" t="s">
        <v>2968</v>
      </c>
      <c r="V361" t="s">
        <v>2231</v>
      </c>
      <c r="W361" t="s">
        <v>2232</v>
      </c>
      <c r="X361" t="s">
        <v>3849</v>
      </c>
      <c r="Y361" s="15" t="str">
        <f t="shared" si="5"/>
        <v>3</v>
      </c>
      <c r="Z361" s="15" t="str">
        <f>IF(T361="","",IF(AND(T361&lt;&gt;'Tabelas auxiliares'!$B$128,T361&lt;&gt;'Tabelas auxiliares'!$B$129),"FOLHA DE PESSOAL",IF(Y361='Tabelas auxiliares'!$A$129,"CUSTEIO",IF(Y361='Tabelas auxiliares'!$A$128,"INVESTIMENTO","ERRO - VERIFICAR"))))</f>
        <v>CUSTEIO</v>
      </c>
      <c r="AA361" s="8">
        <v>250</v>
      </c>
      <c r="AE361" s="8">
        <v>250</v>
      </c>
    </row>
    <row r="362" spans="1:31" x14ac:dyDescent="0.25">
      <c r="A362" t="s">
        <v>587</v>
      </c>
      <c r="B362" s="31" t="s">
        <v>229</v>
      </c>
      <c r="C362" s="31" t="s">
        <v>584</v>
      </c>
      <c r="D362" t="s">
        <v>40</v>
      </c>
      <c r="E362" t="s">
        <v>100</v>
      </c>
      <c r="F362" s="15" t="str">
        <f>IFERROR(VLOOKUP(D362,'Tabelas auxiliares'!$A$3:$B$65,2,FALSE),"")</f>
        <v>CMCC - COMPRAS COMPARTILHADAS</v>
      </c>
      <c r="G362" s="15" t="str">
        <f>IFERROR(VLOOKUP($B362,'Tabelas auxiliares'!$A$68:$C$105,2,FALSE),"")</f>
        <v>MATERIAIS DIDÁTICOS E SERVIÇOS - GRADUAÇÃO</v>
      </c>
      <c r="H362" s="15" t="str">
        <f>IFERROR(VLOOKUP($B362,'Tabelas auxiliares'!$A$68:$C$105,3,FALSE),"")</f>
        <v>SERVICO DE ENCADERNACAO / VIDRARIAS / MATERIAL DE CONSUMO / RACAO PARA ANIMAIS / REVISTAS E JORNAIS PARA USO DIDÁTICO/ REAGENTES QUIMICOS / MATERIAIS DIVERSOS DE LABORATORIO/MANUTENÇÃO DE EQUIPAMENTOS</v>
      </c>
      <c r="I362" t="s">
        <v>2405</v>
      </c>
      <c r="J362" t="s">
        <v>2964</v>
      </c>
      <c r="K362" t="s">
        <v>2981</v>
      </c>
      <c r="L362" t="s">
        <v>2966</v>
      </c>
      <c r="M362" t="s">
        <v>2982</v>
      </c>
      <c r="N362" t="s">
        <v>656</v>
      </c>
      <c r="O362" t="s">
        <v>657</v>
      </c>
      <c r="P362" t="s">
        <v>658</v>
      </c>
      <c r="Q362" t="s">
        <v>597</v>
      </c>
      <c r="R362" t="s">
        <v>593</v>
      </c>
      <c r="S362" t="s">
        <v>598</v>
      </c>
      <c r="T362" t="s">
        <v>179</v>
      </c>
      <c r="U362" t="s">
        <v>2968</v>
      </c>
      <c r="V362" t="s">
        <v>2231</v>
      </c>
      <c r="W362" t="s">
        <v>2232</v>
      </c>
      <c r="X362" t="s">
        <v>3850</v>
      </c>
      <c r="Y362" s="15" t="str">
        <f t="shared" si="5"/>
        <v>3</v>
      </c>
      <c r="Z362" s="15" t="str">
        <f>IF(T362="","",IF(AND(T362&lt;&gt;'Tabelas auxiliares'!$B$128,T362&lt;&gt;'Tabelas auxiliares'!$B$129),"FOLHA DE PESSOAL",IF(Y362='Tabelas auxiliares'!$A$129,"CUSTEIO",IF(Y362='Tabelas auxiliares'!$A$128,"INVESTIMENTO","ERRO - VERIFICAR"))))</f>
        <v>CUSTEIO</v>
      </c>
      <c r="AA362" s="8">
        <v>5746.1</v>
      </c>
      <c r="AC362" s="8">
        <v>5746.1</v>
      </c>
    </row>
    <row r="363" spans="1:31" x14ac:dyDescent="0.25">
      <c r="A363" t="s">
        <v>587</v>
      </c>
      <c r="B363" s="31" t="s">
        <v>229</v>
      </c>
      <c r="C363" s="31" t="s">
        <v>584</v>
      </c>
      <c r="D363" t="s">
        <v>40</v>
      </c>
      <c r="E363" t="s">
        <v>100</v>
      </c>
      <c r="F363" s="15" t="str">
        <f>IFERROR(VLOOKUP(D363,'Tabelas auxiliares'!$A$3:$B$65,2,FALSE),"")</f>
        <v>CMCC - COMPRAS COMPARTILHADAS</v>
      </c>
      <c r="G363" s="15" t="str">
        <f>IFERROR(VLOOKUP($B363,'Tabelas auxiliares'!$A$68:$C$105,2,FALSE),"")</f>
        <v>MATERIAIS DIDÁTICOS E SERVIÇOS - GRADUAÇÃO</v>
      </c>
      <c r="H363" s="15" t="str">
        <f>IFERROR(VLOOKUP($B363,'Tabelas auxiliares'!$A$68:$C$105,3,FALSE),"")</f>
        <v>SERVICO DE ENCADERNACAO / VIDRARIAS / MATERIAL DE CONSUMO / RACAO PARA ANIMAIS / REVISTAS E JORNAIS PARA USO DIDÁTICO/ REAGENTES QUIMICOS / MATERIAIS DIVERSOS DE LABORATORIO/MANUTENÇÃO DE EQUIPAMENTOS</v>
      </c>
      <c r="I363" t="s">
        <v>2405</v>
      </c>
      <c r="J363" t="s">
        <v>2964</v>
      </c>
      <c r="K363" t="s">
        <v>2981</v>
      </c>
      <c r="L363" t="s">
        <v>2966</v>
      </c>
      <c r="M363" t="s">
        <v>2982</v>
      </c>
      <c r="N363" t="s">
        <v>656</v>
      </c>
      <c r="O363" t="s">
        <v>657</v>
      </c>
      <c r="P363" t="s">
        <v>658</v>
      </c>
      <c r="Q363" t="s">
        <v>597</v>
      </c>
      <c r="R363" t="s">
        <v>593</v>
      </c>
      <c r="S363" t="s">
        <v>598</v>
      </c>
      <c r="T363" t="s">
        <v>179</v>
      </c>
      <c r="U363" t="s">
        <v>2968</v>
      </c>
      <c r="V363" t="s">
        <v>2236</v>
      </c>
      <c r="W363" t="s">
        <v>2237</v>
      </c>
      <c r="X363" t="s">
        <v>3851</v>
      </c>
      <c r="Y363" s="15" t="str">
        <f t="shared" si="5"/>
        <v>3</v>
      </c>
      <c r="Z363" s="15" t="str">
        <f>IF(T363="","",IF(AND(T363&lt;&gt;'Tabelas auxiliares'!$B$128,T363&lt;&gt;'Tabelas auxiliares'!$B$129),"FOLHA DE PESSOAL",IF(Y363='Tabelas auxiliares'!$A$129,"CUSTEIO",IF(Y363='Tabelas auxiliares'!$A$128,"INVESTIMENTO","ERRO - VERIFICAR"))))</f>
        <v>CUSTEIO</v>
      </c>
      <c r="AA363" s="8">
        <v>355.6</v>
      </c>
      <c r="AC363" s="8">
        <v>355.6</v>
      </c>
    </row>
    <row r="364" spans="1:31" x14ac:dyDescent="0.25">
      <c r="A364" t="s">
        <v>587</v>
      </c>
      <c r="B364" s="31" t="s">
        <v>229</v>
      </c>
      <c r="C364" s="31" t="s">
        <v>584</v>
      </c>
      <c r="D364" t="s">
        <v>40</v>
      </c>
      <c r="E364" t="s">
        <v>100</v>
      </c>
      <c r="F364" s="15" t="str">
        <f>IFERROR(VLOOKUP(D364,'Tabelas auxiliares'!$A$3:$B$65,2,FALSE),"")</f>
        <v>CMCC - COMPRAS COMPARTILHADAS</v>
      </c>
      <c r="G364" s="15" t="str">
        <f>IFERROR(VLOOKUP($B364,'Tabelas auxiliares'!$A$68:$C$105,2,FALSE),"")</f>
        <v>MATERIAIS DIDÁTICOS E SERVIÇOS - GRADUAÇÃO</v>
      </c>
      <c r="H364" s="15" t="str">
        <f>IFERROR(VLOOKUP($B364,'Tabelas auxiliares'!$A$68:$C$105,3,FALSE),"")</f>
        <v>SERVICO DE ENCADERNACAO / VIDRARIAS / MATERIAL DE CONSUMO / RACAO PARA ANIMAIS / REVISTAS E JORNAIS PARA USO DIDÁTICO/ REAGENTES QUIMICOS / MATERIAIS DIVERSOS DE LABORATORIO/MANUTENÇÃO DE EQUIPAMENTOS</v>
      </c>
      <c r="I364" t="s">
        <v>2405</v>
      </c>
      <c r="J364" t="s">
        <v>2964</v>
      </c>
      <c r="K364" t="s">
        <v>2983</v>
      </c>
      <c r="L364" t="s">
        <v>2966</v>
      </c>
      <c r="M364" t="s">
        <v>2984</v>
      </c>
      <c r="N364" t="s">
        <v>656</v>
      </c>
      <c r="O364" t="s">
        <v>657</v>
      </c>
      <c r="P364" t="s">
        <v>658</v>
      </c>
      <c r="Q364" t="s">
        <v>597</v>
      </c>
      <c r="R364" t="s">
        <v>593</v>
      </c>
      <c r="S364" t="s">
        <v>598</v>
      </c>
      <c r="T364" t="s">
        <v>179</v>
      </c>
      <c r="U364" t="s">
        <v>2968</v>
      </c>
      <c r="V364" t="s">
        <v>2231</v>
      </c>
      <c r="W364" t="s">
        <v>2232</v>
      </c>
      <c r="X364" t="s">
        <v>3852</v>
      </c>
      <c r="Y364" s="15" t="str">
        <f t="shared" si="5"/>
        <v>3</v>
      </c>
      <c r="Z364" s="15" t="str">
        <f>IF(T364="","",IF(AND(T364&lt;&gt;'Tabelas auxiliares'!$B$128,T364&lt;&gt;'Tabelas auxiliares'!$B$129),"FOLHA DE PESSOAL",IF(Y364='Tabelas auxiliares'!$A$129,"CUSTEIO",IF(Y364='Tabelas auxiliares'!$A$128,"INVESTIMENTO","ERRO - VERIFICAR"))))</f>
        <v>CUSTEIO</v>
      </c>
      <c r="AA364" s="8">
        <v>984.18</v>
      </c>
      <c r="AE364" s="8">
        <v>984.18</v>
      </c>
    </row>
    <row r="365" spans="1:31" x14ac:dyDescent="0.25">
      <c r="A365" t="s">
        <v>587</v>
      </c>
      <c r="B365" s="31" t="s">
        <v>229</v>
      </c>
      <c r="C365" s="31" t="s">
        <v>584</v>
      </c>
      <c r="D365" t="s">
        <v>40</v>
      </c>
      <c r="E365" t="s">
        <v>100</v>
      </c>
      <c r="F365" s="15" t="str">
        <f>IFERROR(VLOOKUP(D365,'Tabelas auxiliares'!$A$3:$B$65,2,FALSE),"")</f>
        <v>CMCC - COMPRAS COMPARTILHADAS</v>
      </c>
      <c r="G365" s="15" t="str">
        <f>IFERROR(VLOOKUP($B365,'Tabelas auxiliares'!$A$68:$C$105,2,FALSE),"")</f>
        <v>MATERIAIS DIDÁTICOS E SERVIÇOS - GRADUAÇÃO</v>
      </c>
      <c r="H365" s="15" t="str">
        <f>IFERROR(VLOOKUP($B365,'Tabelas auxiliares'!$A$68:$C$105,3,FALSE),"")</f>
        <v>SERVICO DE ENCADERNACAO / VIDRARIAS / MATERIAL DE CONSUMO / RACAO PARA ANIMAIS / REVISTAS E JORNAIS PARA USO DIDÁTICO/ REAGENTES QUIMICOS / MATERIAIS DIVERSOS DE LABORATORIO/MANUTENÇÃO DE EQUIPAMENTOS</v>
      </c>
      <c r="I365" t="s">
        <v>2405</v>
      </c>
      <c r="J365" t="s">
        <v>2964</v>
      </c>
      <c r="K365" t="s">
        <v>2985</v>
      </c>
      <c r="L365" t="s">
        <v>2966</v>
      </c>
      <c r="M365" t="s">
        <v>2986</v>
      </c>
      <c r="N365" t="s">
        <v>656</v>
      </c>
      <c r="O365" t="s">
        <v>657</v>
      </c>
      <c r="P365" t="s">
        <v>658</v>
      </c>
      <c r="Q365" t="s">
        <v>597</v>
      </c>
      <c r="R365" t="s">
        <v>593</v>
      </c>
      <c r="S365" t="s">
        <v>598</v>
      </c>
      <c r="T365" t="s">
        <v>179</v>
      </c>
      <c r="U365" t="s">
        <v>2968</v>
      </c>
      <c r="V365" t="s">
        <v>1562</v>
      </c>
      <c r="W365" t="s">
        <v>1563</v>
      </c>
      <c r="X365" t="s">
        <v>3853</v>
      </c>
      <c r="Y365" s="15" t="str">
        <f t="shared" si="5"/>
        <v>3</v>
      </c>
      <c r="Z365" s="15" t="str">
        <f>IF(T365="","",IF(AND(T365&lt;&gt;'Tabelas auxiliares'!$B$128,T365&lt;&gt;'Tabelas auxiliares'!$B$129),"FOLHA DE PESSOAL",IF(Y365='Tabelas auxiliares'!$A$129,"CUSTEIO",IF(Y365='Tabelas auxiliares'!$A$128,"INVESTIMENTO","ERRO - VERIFICAR"))))</f>
        <v>CUSTEIO</v>
      </c>
      <c r="AA365" s="8">
        <v>126</v>
      </c>
      <c r="AC365" s="8">
        <v>126</v>
      </c>
    </row>
    <row r="366" spans="1:31" x14ac:dyDescent="0.25">
      <c r="A366" t="s">
        <v>587</v>
      </c>
      <c r="B366" s="31" t="s">
        <v>229</v>
      </c>
      <c r="C366" s="31" t="s">
        <v>584</v>
      </c>
      <c r="D366" t="s">
        <v>40</v>
      </c>
      <c r="E366" t="s">
        <v>100</v>
      </c>
      <c r="F366" s="15" t="str">
        <f>IFERROR(VLOOKUP(D366,'Tabelas auxiliares'!$A$3:$B$65,2,FALSE),"")</f>
        <v>CMCC - COMPRAS COMPARTILHADAS</v>
      </c>
      <c r="G366" s="15" t="str">
        <f>IFERROR(VLOOKUP($B366,'Tabelas auxiliares'!$A$68:$C$105,2,FALSE),"")</f>
        <v>MATERIAIS DIDÁTICOS E SERVIÇOS - GRADUAÇÃO</v>
      </c>
      <c r="H366" s="15" t="str">
        <f>IFERROR(VLOOKUP($B366,'Tabelas auxiliares'!$A$68:$C$105,3,FALSE),"")</f>
        <v>SERVICO DE ENCADERNACAO / VIDRARIAS / MATERIAL DE CONSUMO / RACAO PARA ANIMAIS / REVISTAS E JORNAIS PARA USO DIDÁTICO/ REAGENTES QUIMICOS / MATERIAIS DIVERSOS DE LABORATORIO/MANUTENÇÃO DE EQUIPAMENTOS</v>
      </c>
      <c r="I366" t="s">
        <v>2405</v>
      </c>
      <c r="J366" t="s">
        <v>2964</v>
      </c>
      <c r="K366" t="s">
        <v>2985</v>
      </c>
      <c r="L366" t="s">
        <v>2966</v>
      </c>
      <c r="M366" t="s">
        <v>2986</v>
      </c>
      <c r="N366" t="s">
        <v>656</v>
      </c>
      <c r="O366" t="s">
        <v>657</v>
      </c>
      <c r="P366" t="s">
        <v>658</v>
      </c>
      <c r="Q366" t="s">
        <v>597</v>
      </c>
      <c r="R366" t="s">
        <v>593</v>
      </c>
      <c r="S366" t="s">
        <v>598</v>
      </c>
      <c r="T366" t="s">
        <v>179</v>
      </c>
      <c r="U366" t="s">
        <v>2968</v>
      </c>
      <c r="V366" t="s">
        <v>2231</v>
      </c>
      <c r="W366" t="s">
        <v>2232</v>
      </c>
      <c r="X366" t="s">
        <v>3854</v>
      </c>
      <c r="Y366" s="15" t="str">
        <f t="shared" si="5"/>
        <v>3</v>
      </c>
      <c r="Z366" s="15" t="str">
        <f>IF(T366="","",IF(AND(T366&lt;&gt;'Tabelas auxiliares'!$B$128,T366&lt;&gt;'Tabelas auxiliares'!$B$129),"FOLHA DE PESSOAL",IF(Y366='Tabelas auxiliares'!$A$129,"CUSTEIO",IF(Y366='Tabelas auxiliares'!$A$128,"INVESTIMENTO","ERRO - VERIFICAR"))))</f>
        <v>CUSTEIO</v>
      </c>
      <c r="AA366" s="8">
        <v>7609.68</v>
      </c>
      <c r="AC366" s="8">
        <v>7609.68</v>
      </c>
    </row>
    <row r="367" spans="1:31" x14ac:dyDescent="0.25">
      <c r="A367" t="s">
        <v>587</v>
      </c>
      <c r="B367" s="31" t="s">
        <v>229</v>
      </c>
      <c r="C367" s="31" t="s">
        <v>584</v>
      </c>
      <c r="D367" t="s">
        <v>40</v>
      </c>
      <c r="E367" t="s">
        <v>100</v>
      </c>
      <c r="F367" s="15" t="str">
        <f>IFERROR(VLOOKUP(D367,'Tabelas auxiliares'!$A$3:$B$65,2,FALSE),"")</f>
        <v>CMCC - COMPRAS COMPARTILHADAS</v>
      </c>
      <c r="G367" s="15" t="str">
        <f>IFERROR(VLOOKUP($B367,'Tabelas auxiliares'!$A$68:$C$105,2,FALSE),"")</f>
        <v>MATERIAIS DIDÁTICOS E SERVIÇOS - GRADUAÇÃO</v>
      </c>
      <c r="H367" s="15" t="str">
        <f>IFERROR(VLOOKUP($B367,'Tabelas auxiliares'!$A$68:$C$105,3,FALSE),"")</f>
        <v>SERVICO DE ENCADERNACAO / VIDRARIAS / MATERIAL DE CONSUMO / RACAO PARA ANIMAIS / REVISTAS E JORNAIS PARA USO DIDÁTICO/ REAGENTES QUIMICOS / MATERIAIS DIVERSOS DE LABORATORIO/MANUTENÇÃO DE EQUIPAMENTOS</v>
      </c>
      <c r="I367" t="s">
        <v>2405</v>
      </c>
      <c r="J367" t="s">
        <v>2964</v>
      </c>
      <c r="K367" t="s">
        <v>2987</v>
      </c>
      <c r="L367" t="s">
        <v>2966</v>
      </c>
      <c r="M367" t="s">
        <v>2988</v>
      </c>
      <c r="N367" t="s">
        <v>656</v>
      </c>
      <c r="O367" t="s">
        <v>657</v>
      </c>
      <c r="P367" t="s">
        <v>658</v>
      </c>
      <c r="Q367" t="s">
        <v>597</v>
      </c>
      <c r="R367" t="s">
        <v>593</v>
      </c>
      <c r="S367" t="s">
        <v>598</v>
      </c>
      <c r="T367" t="s">
        <v>179</v>
      </c>
      <c r="U367" t="s">
        <v>2968</v>
      </c>
      <c r="V367" t="s">
        <v>2989</v>
      </c>
      <c r="W367" t="s">
        <v>2990</v>
      </c>
      <c r="X367" t="s">
        <v>3855</v>
      </c>
      <c r="Y367" s="15" t="str">
        <f t="shared" si="5"/>
        <v>3</v>
      </c>
      <c r="Z367" s="15" t="str">
        <f>IF(T367="","",IF(AND(T367&lt;&gt;'Tabelas auxiliares'!$B$128,T367&lt;&gt;'Tabelas auxiliares'!$B$129),"FOLHA DE PESSOAL",IF(Y367='Tabelas auxiliares'!$A$129,"CUSTEIO",IF(Y367='Tabelas auxiliares'!$A$128,"INVESTIMENTO","ERRO - VERIFICAR"))))</f>
        <v>CUSTEIO</v>
      </c>
      <c r="AA367" s="8">
        <v>662.16</v>
      </c>
      <c r="AE367" s="8">
        <v>662.16</v>
      </c>
    </row>
    <row r="368" spans="1:31" x14ac:dyDescent="0.25">
      <c r="A368" t="s">
        <v>587</v>
      </c>
      <c r="B368" s="31" t="s">
        <v>229</v>
      </c>
      <c r="C368" s="31" t="s">
        <v>584</v>
      </c>
      <c r="D368" t="s">
        <v>40</v>
      </c>
      <c r="E368" t="s">
        <v>100</v>
      </c>
      <c r="F368" s="15" t="str">
        <f>IFERROR(VLOOKUP(D368,'Tabelas auxiliares'!$A$3:$B$65,2,FALSE),"")</f>
        <v>CMCC - COMPRAS COMPARTILHADAS</v>
      </c>
      <c r="G368" s="15" t="str">
        <f>IFERROR(VLOOKUP($B368,'Tabelas auxiliares'!$A$68:$C$105,2,FALSE),"")</f>
        <v>MATERIAIS DIDÁTICOS E SERVIÇOS - GRADUAÇÃO</v>
      </c>
      <c r="H368" s="15" t="str">
        <f>IFERROR(VLOOKUP($B368,'Tabelas auxiliares'!$A$68:$C$105,3,FALSE),"")</f>
        <v>SERVICO DE ENCADERNACAO / VIDRARIAS / MATERIAL DE CONSUMO / RACAO PARA ANIMAIS / REVISTAS E JORNAIS PARA USO DIDÁTICO/ REAGENTES QUIMICOS / MATERIAIS DIVERSOS DE LABORATORIO/MANUTENÇÃO DE EQUIPAMENTOS</v>
      </c>
      <c r="I368" t="s">
        <v>2405</v>
      </c>
      <c r="J368" t="s">
        <v>2964</v>
      </c>
      <c r="K368" t="s">
        <v>2991</v>
      </c>
      <c r="L368" t="s">
        <v>2966</v>
      </c>
      <c r="M368" t="s">
        <v>2992</v>
      </c>
      <c r="N368" t="s">
        <v>656</v>
      </c>
      <c r="O368" t="s">
        <v>657</v>
      </c>
      <c r="P368" t="s">
        <v>658</v>
      </c>
      <c r="Q368" t="s">
        <v>597</v>
      </c>
      <c r="R368" t="s">
        <v>593</v>
      </c>
      <c r="S368" t="s">
        <v>598</v>
      </c>
      <c r="T368" t="s">
        <v>179</v>
      </c>
      <c r="U368" t="s">
        <v>2968</v>
      </c>
      <c r="V368" t="s">
        <v>2231</v>
      </c>
      <c r="W368" t="s">
        <v>2232</v>
      </c>
      <c r="X368" t="s">
        <v>3856</v>
      </c>
      <c r="Y368" s="15" t="str">
        <f t="shared" si="5"/>
        <v>3</v>
      </c>
      <c r="Z368" s="15" t="str">
        <f>IF(T368="","",IF(AND(T368&lt;&gt;'Tabelas auxiliares'!$B$128,T368&lt;&gt;'Tabelas auxiliares'!$B$129),"FOLHA DE PESSOAL",IF(Y368='Tabelas auxiliares'!$A$129,"CUSTEIO",IF(Y368='Tabelas auxiliares'!$A$128,"INVESTIMENTO","ERRO - VERIFICAR"))))</f>
        <v>CUSTEIO</v>
      </c>
      <c r="AA368" s="8">
        <v>4065</v>
      </c>
      <c r="AC368" s="8">
        <v>4065</v>
      </c>
    </row>
    <row r="369" spans="1:31" x14ac:dyDescent="0.25">
      <c r="A369" t="s">
        <v>587</v>
      </c>
      <c r="B369" s="31" t="s">
        <v>229</v>
      </c>
      <c r="C369" s="31" t="s">
        <v>584</v>
      </c>
      <c r="D369" t="s">
        <v>40</v>
      </c>
      <c r="E369" t="s">
        <v>100</v>
      </c>
      <c r="F369" s="15" t="str">
        <f>IFERROR(VLOOKUP(D369,'Tabelas auxiliares'!$A$3:$B$65,2,FALSE),"")</f>
        <v>CMCC - COMPRAS COMPARTILHADAS</v>
      </c>
      <c r="G369" s="15" t="str">
        <f>IFERROR(VLOOKUP($B369,'Tabelas auxiliares'!$A$68:$C$105,2,FALSE),"")</f>
        <v>MATERIAIS DIDÁTICOS E SERVIÇOS - GRADUAÇÃO</v>
      </c>
      <c r="H369" s="15" t="str">
        <f>IFERROR(VLOOKUP($B369,'Tabelas auxiliares'!$A$68:$C$105,3,FALSE),"")</f>
        <v>SERVICO DE ENCADERNACAO / VIDRARIAS / MATERIAL DE CONSUMO / RACAO PARA ANIMAIS / REVISTAS E JORNAIS PARA USO DIDÁTICO/ REAGENTES QUIMICOS / MATERIAIS DIVERSOS DE LABORATORIO/MANUTENÇÃO DE EQUIPAMENTOS</v>
      </c>
      <c r="I369" t="s">
        <v>2405</v>
      </c>
      <c r="J369" t="s">
        <v>2964</v>
      </c>
      <c r="K369" t="s">
        <v>2993</v>
      </c>
      <c r="L369" t="s">
        <v>2966</v>
      </c>
      <c r="M369" t="s">
        <v>2994</v>
      </c>
      <c r="N369" t="s">
        <v>656</v>
      </c>
      <c r="O369" t="s">
        <v>657</v>
      </c>
      <c r="P369" t="s">
        <v>658</v>
      </c>
      <c r="Q369" t="s">
        <v>597</v>
      </c>
      <c r="R369" t="s">
        <v>593</v>
      </c>
      <c r="S369" t="s">
        <v>598</v>
      </c>
      <c r="T369" t="s">
        <v>179</v>
      </c>
      <c r="U369" t="s">
        <v>2968</v>
      </c>
      <c r="V369" t="s">
        <v>2231</v>
      </c>
      <c r="W369" t="s">
        <v>2232</v>
      </c>
      <c r="X369" t="s">
        <v>3857</v>
      </c>
      <c r="Y369" s="15" t="str">
        <f t="shared" si="5"/>
        <v>3</v>
      </c>
      <c r="Z369" s="15" t="str">
        <f>IF(T369="","",IF(AND(T369&lt;&gt;'Tabelas auxiliares'!$B$128,T369&lt;&gt;'Tabelas auxiliares'!$B$129),"FOLHA DE PESSOAL",IF(Y369='Tabelas auxiliares'!$A$129,"CUSTEIO",IF(Y369='Tabelas auxiliares'!$A$128,"INVESTIMENTO","ERRO - VERIFICAR"))))</f>
        <v>CUSTEIO</v>
      </c>
      <c r="AA369" s="8">
        <v>3873</v>
      </c>
      <c r="AC369" s="8">
        <v>3873</v>
      </c>
    </row>
    <row r="370" spans="1:31" x14ac:dyDescent="0.25">
      <c r="A370" t="s">
        <v>587</v>
      </c>
      <c r="B370" s="31" t="s">
        <v>229</v>
      </c>
      <c r="C370" s="31" t="s">
        <v>584</v>
      </c>
      <c r="D370" t="s">
        <v>40</v>
      </c>
      <c r="E370" t="s">
        <v>100</v>
      </c>
      <c r="F370" s="15" t="str">
        <f>IFERROR(VLOOKUP(D370,'Tabelas auxiliares'!$A$3:$B$65,2,FALSE),"")</f>
        <v>CMCC - COMPRAS COMPARTILHADAS</v>
      </c>
      <c r="G370" s="15" t="str">
        <f>IFERROR(VLOOKUP($B370,'Tabelas auxiliares'!$A$68:$C$105,2,FALSE),"")</f>
        <v>MATERIAIS DIDÁTICOS E SERVIÇOS - GRADUAÇÃO</v>
      </c>
      <c r="H370" s="15" t="str">
        <f>IFERROR(VLOOKUP($B370,'Tabelas auxiliares'!$A$68:$C$105,3,FALSE),"")</f>
        <v>SERVICO DE ENCADERNACAO / VIDRARIAS / MATERIAL DE CONSUMO / RACAO PARA ANIMAIS / REVISTAS E JORNAIS PARA USO DIDÁTICO/ REAGENTES QUIMICOS / MATERIAIS DIVERSOS DE LABORATORIO/MANUTENÇÃO DE EQUIPAMENTOS</v>
      </c>
      <c r="I370" t="s">
        <v>2405</v>
      </c>
      <c r="J370" t="s">
        <v>2964</v>
      </c>
      <c r="K370" t="s">
        <v>2995</v>
      </c>
      <c r="L370" t="s">
        <v>2966</v>
      </c>
      <c r="M370" t="s">
        <v>2996</v>
      </c>
      <c r="N370" t="s">
        <v>656</v>
      </c>
      <c r="O370" t="s">
        <v>657</v>
      </c>
      <c r="P370" t="s">
        <v>658</v>
      </c>
      <c r="Q370" t="s">
        <v>597</v>
      </c>
      <c r="R370" t="s">
        <v>593</v>
      </c>
      <c r="S370" t="s">
        <v>598</v>
      </c>
      <c r="T370" t="s">
        <v>179</v>
      </c>
      <c r="U370" t="s">
        <v>2968</v>
      </c>
      <c r="V370" t="s">
        <v>2231</v>
      </c>
      <c r="W370" t="s">
        <v>2232</v>
      </c>
      <c r="X370" t="s">
        <v>3858</v>
      </c>
      <c r="Y370" s="15" t="str">
        <f t="shared" si="5"/>
        <v>3</v>
      </c>
      <c r="Z370" s="15" t="str">
        <f>IF(T370="","",IF(AND(T370&lt;&gt;'Tabelas auxiliares'!$B$128,T370&lt;&gt;'Tabelas auxiliares'!$B$129),"FOLHA DE PESSOAL",IF(Y370='Tabelas auxiliares'!$A$129,"CUSTEIO",IF(Y370='Tabelas auxiliares'!$A$128,"INVESTIMENTO","ERRO - VERIFICAR"))))</f>
        <v>CUSTEIO</v>
      </c>
      <c r="AA370" s="8">
        <v>3619.52</v>
      </c>
      <c r="AD370" s="8">
        <v>211.74</v>
      </c>
      <c r="AE370" s="8">
        <v>3407.78</v>
      </c>
    </row>
    <row r="371" spans="1:31" x14ac:dyDescent="0.25">
      <c r="A371" t="s">
        <v>587</v>
      </c>
      <c r="B371" s="31" t="s">
        <v>229</v>
      </c>
      <c r="C371" s="31" t="s">
        <v>584</v>
      </c>
      <c r="D371" t="s">
        <v>40</v>
      </c>
      <c r="E371" t="s">
        <v>100</v>
      </c>
      <c r="F371" s="15" t="str">
        <f>IFERROR(VLOOKUP(D371,'Tabelas auxiliares'!$A$3:$B$65,2,FALSE),"")</f>
        <v>CMCC - COMPRAS COMPARTILHADAS</v>
      </c>
      <c r="G371" s="15" t="str">
        <f>IFERROR(VLOOKUP($B371,'Tabelas auxiliares'!$A$68:$C$105,2,FALSE),"")</f>
        <v>MATERIAIS DIDÁTICOS E SERVIÇOS - GRADUAÇÃO</v>
      </c>
      <c r="H371" s="15" t="str">
        <f>IFERROR(VLOOKUP($B371,'Tabelas auxiliares'!$A$68:$C$105,3,FALSE),"")</f>
        <v>SERVICO DE ENCADERNACAO / VIDRARIAS / MATERIAL DE CONSUMO / RACAO PARA ANIMAIS / REVISTAS E JORNAIS PARA USO DIDÁTICO/ REAGENTES QUIMICOS / MATERIAIS DIVERSOS DE LABORATORIO/MANUTENÇÃO DE EQUIPAMENTOS</v>
      </c>
      <c r="I371" t="s">
        <v>2405</v>
      </c>
      <c r="J371" t="s">
        <v>2964</v>
      </c>
      <c r="K371" t="s">
        <v>2997</v>
      </c>
      <c r="L371" t="s">
        <v>2966</v>
      </c>
      <c r="M371" t="s">
        <v>2998</v>
      </c>
      <c r="N371" t="s">
        <v>656</v>
      </c>
      <c r="O371" t="s">
        <v>657</v>
      </c>
      <c r="P371" t="s">
        <v>658</v>
      </c>
      <c r="Q371" t="s">
        <v>597</v>
      </c>
      <c r="R371" t="s">
        <v>593</v>
      </c>
      <c r="S371" t="s">
        <v>598</v>
      </c>
      <c r="T371" t="s">
        <v>179</v>
      </c>
      <c r="U371" t="s">
        <v>2968</v>
      </c>
      <c r="V371" t="s">
        <v>2231</v>
      </c>
      <c r="W371" t="s">
        <v>2232</v>
      </c>
      <c r="X371" t="s">
        <v>3859</v>
      </c>
      <c r="Y371" s="15" t="str">
        <f t="shared" si="5"/>
        <v>3</v>
      </c>
      <c r="Z371" s="15" t="str">
        <f>IF(T371="","",IF(AND(T371&lt;&gt;'Tabelas auxiliares'!$B$128,T371&lt;&gt;'Tabelas auxiliares'!$B$129),"FOLHA DE PESSOAL",IF(Y371='Tabelas auxiliares'!$A$129,"CUSTEIO",IF(Y371='Tabelas auxiliares'!$A$128,"INVESTIMENTO","ERRO - VERIFICAR"))))</f>
        <v>CUSTEIO</v>
      </c>
      <c r="AA371" s="8">
        <v>356.22</v>
      </c>
      <c r="AC371" s="8">
        <v>356.22</v>
      </c>
    </row>
    <row r="372" spans="1:31" x14ac:dyDescent="0.25">
      <c r="A372" t="s">
        <v>587</v>
      </c>
      <c r="B372" s="31" t="s">
        <v>229</v>
      </c>
      <c r="C372" s="31" t="s">
        <v>584</v>
      </c>
      <c r="D372" t="s">
        <v>40</v>
      </c>
      <c r="E372" t="s">
        <v>100</v>
      </c>
      <c r="F372" s="15" t="str">
        <f>IFERROR(VLOOKUP(D372,'Tabelas auxiliares'!$A$3:$B$65,2,FALSE),"")</f>
        <v>CMCC - COMPRAS COMPARTILHADAS</v>
      </c>
      <c r="G372" s="15" t="str">
        <f>IFERROR(VLOOKUP($B372,'Tabelas auxiliares'!$A$68:$C$105,2,FALSE),"")</f>
        <v>MATERIAIS DIDÁTICOS E SERVIÇOS - GRADUAÇÃO</v>
      </c>
      <c r="H372" s="15" t="str">
        <f>IFERROR(VLOOKUP($B372,'Tabelas auxiliares'!$A$68:$C$105,3,FALSE),"")</f>
        <v>SERVICO DE ENCADERNACAO / VIDRARIAS / MATERIAL DE CONSUMO / RACAO PARA ANIMAIS / REVISTAS E JORNAIS PARA USO DIDÁTICO/ REAGENTES QUIMICOS / MATERIAIS DIVERSOS DE LABORATORIO/MANUTENÇÃO DE EQUIPAMENTOS</v>
      </c>
      <c r="I372" t="s">
        <v>2405</v>
      </c>
      <c r="J372" t="s">
        <v>2964</v>
      </c>
      <c r="K372" t="s">
        <v>2999</v>
      </c>
      <c r="L372" t="s">
        <v>2966</v>
      </c>
      <c r="M372" t="s">
        <v>3000</v>
      </c>
      <c r="N372" t="s">
        <v>656</v>
      </c>
      <c r="O372" t="s">
        <v>657</v>
      </c>
      <c r="P372" t="s">
        <v>658</v>
      </c>
      <c r="Q372" t="s">
        <v>597</v>
      </c>
      <c r="R372" t="s">
        <v>593</v>
      </c>
      <c r="S372" t="s">
        <v>598</v>
      </c>
      <c r="T372" t="s">
        <v>179</v>
      </c>
      <c r="U372" t="s">
        <v>2968</v>
      </c>
      <c r="V372" t="s">
        <v>2989</v>
      </c>
      <c r="W372" t="s">
        <v>2990</v>
      </c>
      <c r="X372" t="s">
        <v>3860</v>
      </c>
      <c r="Y372" s="15" t="str">
        <f t="shared" si="5"/>
        <v>3</v>
      </c>
      <c r="Z372" s="15" t="str">
        <f>IF(T372="","",IF(AND(T372&lt;&gt;'Tabelas auxiliares'!$B$128,T372&lt;&gt;'Tabelas auxiliares'!$B$129),"FOLHA DE PESSOAL",IF(Y372='Tabelas auxiliares'!$A$129,"CUSTEIO",IF(Y372='Tabelas auxiliares'!$A$128,"INVESTIMENTO","ERRO - VERIFICAR"))))</f>
        <v>CUSTEIO</v>
      </c>
      <c r="AA372" s="8">
        <v>652.67999999999995</v>
      </c>
      <c r="AD372" s="8">
        <v>38.18</v>
      </c>
      <c r="AE372" s="8">
        <v>614.5</v>
      </c>
    </row>
    <row r="373" spans="1:31" x14ac:dyDescent="0.25">
      <c r="A373" t="s">
        <v>587</v>
      </c>
      <c r="B373" s="31" t="s">
        <v>229</v>
      </c>
      <c r="C373" s="31" t="s">
        <v>584</v>
      </c>
      <c r="D373" t="s">
        <v>40</v>
      </c>
      <c r="E373" t="s">
        <v>100</v>
      </c>
      <c r="F373" s="15" t="str">
        <f>IFERROR(VLOOKUP(D373,'Tabelas auxiliares'!$A$3:$B$65,2,FALSE),"")</f>
        <v>CMCC - COMPRAS COMPARTILHADAS</v>
      </c>
      <c r="G373" s="15" t="str">
        <f>IFERROR(VLOOKUP($B373,'Tabelas auxiliares'!$A$68:$C$105,2,FALSE),"")</f>
        <v>MATERIAIS DIDÁTICOS E SERVIÇOS - GRADUAÇÃO</v>
      </c>
      <c r="H373" s="15" t="str">
        <f>IFERROR(VLOOKUP($B373,'Tabelas auxiliares'!$A$68:$C$105,3,FALSE),"")</f>
        <v>SERVICO DE ENCADERNACAO / VIDRARIAS / MATERIAL DE CONSUMO / RACAO PARA ANIMAIS / REVISTAS E JORNAIS PARA USO DIDÁTICO/ REAGENTES QUIMICOS / MATERIAIS DIVERSOS DE LABORATORIO/MANUTENÇÃO DE EQUIPAMENTOS</v>
      </c>
      <c r="I373" t="s">
        <v>2405</v>
      </c>
      <c r="J373" t="s">
        <v>2964</v>
      </c>
      <c r="K373" t="s">
        <v>3001</v>
      </c>
      <c r="L373" t="s">
        <v>2966</v>
      </c>
      <c r="M373" t="s">
        <v>3002</v>
      </c>
      <c r="N373" t="s">
        <v>656</v>
      </c>
      <c r="O373" t="s">
        <v>657</v>
      </c>
      <c r="P373" t="s">
        <v>658</v>
      </c>
      <c r="Q373" t="s">
        <v>597</v>
      </c>
      <c r="R373" t="s">
        <v>593</v>
      </c>
      <c r="S373" t="s">
        <v>598</v>
      </c>
      <c r="T373" t="s">
        <v>179</v>
      </c>
      <c r="U373" t="s">
        <v>2968</v>
      </c>
      <c r="V373" t="s">
        <v>2231</v>
      </c>
      <c r="W373" t="s">
        <v>2232</v>
      </c>
      <c r="X373" t="s">
        <v>3861</v>
      </c>
      <c r="Y373" s="15" t="str">
        <f t="shared" si="5"/>
        <v>3</v>
      </c>
      <c r="Z373" s="15" t="str">
        <f>IF(T373="","",IF(AND(T373&lt;&gt;'Tabelas auxiliares'!$B$128,T373&lt;&gt;'Tabelas auxiliares'!$B$129),"FOLHA DE PESSOAL",IF(Y373='Tabelas auxiliares'!$A$129,"CUSTEIO",IF(Y373='Tabelas auxiliares'!$A$128,"INVESTIMENTO","ERRO - VERIFICAR"))))</f>
        <v>CUSTEIO</v>
      </c>
      <c r="AA373" s="8">
        <v>1400</v>
      </c>
      <c r="AE373" s="8">
        <v>1400</v>
      </c>
    </row>
    <row r="374" spans="1:31" x14ac:dyDescent="0.25">
      <c r="A374" t="s">
        <v>587</v>
      </c>
      <c r="B374" s="31" t="s">
        <v>229</v>
      </c>
      <c r="C374" s="31" t="s">
        <v>584</v>
      </c>
      <c r="D374" t="s">
        <v>40</v>
      </c>
      <c r="E374" t="s">
        <v>100</v>
      </c>
      <c r="F374" s="15" t="str">
        <f>IFERROR(VLOOKUP(D374,'Tabelas auxiliares'!$A$3:$B$65,2,FALSE),"")</f>
        <v>CMCC - COMPRAS COMPARTILHADAS</v>
      </c>
      <c r="G374" s="15" t="str">
        <f>IFERROR(VLOOKUP($B374,'Tabelas auxiliares'!$A$68:$C$105,2,FALSE),"")</f>
        <v>MATERIAIS DIDÁTICOS E SERVIÇOS - GRADUAÇÃO</v>
      </c>
      <c r="H374" s="15" t="str">
        <f>IFERROR(VLOOKUP($B374,'Tabelas auxiliares'!$A$68:$C$105,3,FALSE),"")</f>
        <v>SERVICO DE ENCADERNACAO / VIDRARIAS / MATERIAL DE CONSUMO / RACAO PARA ANIMAIS / REVISTAS E JORNAIS PARA USO DIDÁTICO/ REAGENTES QUIMICOS / MATERIAIS DIVERSOS DE LABORATORIO/MANUTENÇÃO DE EQUIPAMENTOS</v>
      </c>
      <c r="I374" t="s">
        <v>2405</v>
      </c>
      <c r="J374" t="s">
        <v>2964</v>
      </c>
      <c r="K374" t="s">
        <v>3003</v>
      </c>
      <c r="L374" t="s">
        <v>2966</v>
      </c>
      <c r="M374" t="s">
        <v>3004</v>
      </c>
      <c r="N374" t="s">
        <v>656</v>
      </c>
      <c r="O374" t="s">
        <v>657</v>
      </c>
      <c r="P374" t="s">
        <v>658</v>
      </c>
      <c r="Q374" t="s">
        <v>597</v>
      </c>
      <c r="R374" t="s">
        <v>593</v>
      </c>
      <c r="S374" t="s">
        <v>598</v>
      </c>
      <c r="T374" t="s">
        <v>179</v>
      </c>
      <c r="U374" t="s">
        <v>2968</v>
      </c>
      <c r="V374" t="s">
        <v>2231</v>
      </c>
      <c r="W374" t="s">
        <v>2232</v>
      </c>
      <c r="X374" t="s">
        <v>3862</v>
      </c>
      <c r="Y374" s="15" t="str">
        <f t="shared" si="5"/>
        <v>3</v>
      </c>
      <c r="Z374" s="15" t="str">
        <f>IF(T374="","",IF(AND(T374&lt;&gt;'Tabelas auxiliares'!$B$128,T374&lt;&gt;'Tabelas auxiliares'!$B$129),"FOLHA DE PESSOAL",IF(Y374='Tabelas auxiliares'!$A$129,"CUSTEIO",IF(Y374='Tabelas auxiliares'!$A$128,"INVESTIMENTO","ERRO - VERIFICAR"))))</f>
        <v>CUSTEIO</v>
      </c>
      <c r="AA374" s="8">
        <v>1747.2</v>
      </c>
      <c r="AE374" s="8">
        <v>1747.2</v>
      </c>
    </row>
    <row r="375" spans="1:31" x14ac:dyDescent="0.25">
      <c r="A375" t="s">
        <v>587</v>
      </c>
      <c r="B375" s="31" t="s">
        <v>229</v>
      </c>
      <c r="C375" s="31" t="s">
        <v>584</v>
      </c>
      <c r="D375" t="s">
        <v>40</v>
      </c>
      <c r="E375" t="s">
        <v>100</v>
      </c>
      <c r="F375" s="15" t="str">
        <f>IFERROR(VLOOKUP(D375,'Tabelas auxiliares'!$A$3:$B$65,2,FALSE),"")</f>
        <v>CMCC - COMPRAS COMPARTILHADAS</v>
      </c>
      <c r="G375" s="15" t="str">
        <f>IFERROR(VLOOKUP($B375,'Tabelas auxiliares'!$A$68:$C$105,2,FALSE),"")</f>
        <v>MATERIAIS DIDÁTICOS E SERVIÇOS - GRADUAÇÃO</v>
      </c>
      <c r="H375" s="15" t="str">
        <f>IFERROR(VLOOKUP($B375,'Tabelas auxiliares'!$A$68:$C$105,3,FALSE),"")</f>
        <v>SERVICO DE ENCADERNACAO / VIDRARIAS / MATERIAL DE CONSUMO / RACAO PARA ANIMAIS / REVISTAS E JORNAIS PARA USO DIDÁTICO/ REAGENTES QUIMICOS / MATERIAIS DIVERSOS DE LABORATORIO/MANUTENÇÃO DE EQUIPAMENTOS</v>
      </c>
      <c r="I375" t="s">
        <v>2405</v>
      </c>
      <c r="J375" t="s">
        <v>2964</v>
      </c>
      <c r="K375" t="s">
        <v>3005</v>
      </c>
      <c r="L375" t="s">
        <v>2966</v>
      </c>
      <c r="M375" t="s">
        <v>2202</v>
      </c>
      <c r="N375" t="s">
        <v>656</v>
      </c>
      <c r="O375" t="s">
        <v>657</v>
      </c>
      <c r="P375" t="s">
        <v>658</v>
      </c>
      <c r="Q375" t="s">
        <v>597</v>
      </c>
      <c r="R375" t="s">
        <v>593</v>
      </c>
      <c r="S375" t="s">
        <v>598</v>
      </c>
      <c r="T375" t="s">
        <v>179</v>
      </c>
      <c r="U375" t="s">
        <v>2968</v>
      </c>
      <c r="V375" t="s">
        <v>2231</v>
      </c>
      <c r="W375" t="s">
        <v>2232</v>
      </c>
      <c r="X375" t="s">
        <v>3863</v>
      </c>
      <c r="Y375" s="15" t="str">
        <f t="shared" si="5"/>
        <v>3</v>
      </c>
      <c r="Z375" s="15" t="str">
        <f>IF(T375="","",IF(AND(T375&lt;&gt;'Tabelas auxiliares'!$B$128,T375&lt;&gt;'Tabelas auxiliares'!$B$129),"FOLHA DE PESSOAL",IF(Y375='Tabelas auxiliares'!$A$129,"CUSTEIO",IF(Y375='Tabelas auxiliares'!$A$128,"INVESTIMENTO","ERRO - VERIFICAR"))))</f>
        <v>CUSTEIO</v>
      </c>
      <c r="AA375" s="8">
        <v>17746.689999999999</v>
      </c>
      <c r="AC375" s="8">
        <v>17746.689999999999</v>
      </c>
    </row>
    <row r="376" spans="1:31" x14ac:dyDescent="0.25">
      <c r="A376" t="s">
        <v>587</v>
      </c>
      <c r="B376" s="31" t="s">
        <v>229</v>
      </c>
      <c r="C376" s="31" t="s">
        <v>584</v>
      </c>
      <c r="D376" t="s">
        <v>42</v>
      </c>
      <c r="E376" t="s">
        <v>100</v>
      </c>
      <c r="F376" s="15" t="str">
        <f>IFERROR(VLOOKUP(D376,'Tabelas auxiliares'!$A$3:$B$65,2,FALSE),"")</f>
        <v>CCNH - CENTRO DE CIÊNCIAS NATURAIS E HUMANAS</v>
      </c>
      <c r="G376" s="15" t="str">
        <f>IFERROR(VLOOKUP($B376,'Tabelas auxiliares'!$A$68:$C$105,2,FALSE),"")</f>
        <v>MATERIAIS DIDÁTICOS E SERVIÇOS - GRADUAÇÃO</v>
      </c>
      <c r="H376" s="15" t="str">
        <f>IFERROR(VLOOKUP($B376,'Tabelas auxiliares'!$A$68:$C$105,3,FALSE),"")</f>
        <v>SERVICO DE ENCADERNACAO / VIDRARIAS / MATERIAL DE CONSUMO / RACAO PARA ANIMAIS / REVISTAS E JORNAIS PARA USO DIDÁTICO/ REAGENTES QUIMICOS / MATERIAIS DIVERSOS DE LABORATORIO/MANUTENÇÃO DE EQUIPAMENTOS</v>
      </c>
      <c r="I376" t="s">
        <v>3006</v>
      </c>
      <c r="J376" t="s">
        <v>1565</v>
      </c>
      <c r="K376" t="s">
        <v>3007</v>
      </c>
      <c r="L376" t="s">
        <v>3008</v>
      </c>
      <c r="M376" t="s">
        <v>3009</v>
      </c>
      <c r="N376" t="s">
        <v>672</v>
      </c>
      <c r="O376" t="s">
        <v>657</v>
      </c>
      <c r="P376" t="s">
        <v>673</v>
      </c>
      <c r="Q376" t="s">
        <v>597</v>
      </c>
      <c r="R376" t="s">
        <v>593</v>
      </c>
      <c r="S376" t="s">
        <v>598</v>
      </c>
      <c r="T376" t="s">
        <v>145</v>
      </c>
      <c r="U376" t="s">
        <v>674</v>
      </c>
      <c r="V376" t="s">
        <v>1569</v>
      </c>
      <c r="W376" t="s">
        <v>1570</v>
      </c>
      <c r="X376" t="s">
        <v>3864</v>
      </c>
      <c r="Y376" s="15" t="str">
        <f t="shared" si="5"/>
        <v>3</v>
      </c>
      <c r="Z376" s="15" t="str">
        <f>IF(T376="","",IF(AND(T376&lt;&gt;'Tabelas auxiliares'!$B$128,T376&lt;&gt;'Tabelas auxiliares'!$B$129),"FOLHA DE PESSOAL",IF(Y376='Tabelas auxiliares'!$A$129,"CUSTEIO",IF(Y376='Tabelas auxiliares'!$A$128,"INVESTIMENTO","ERRO - VERIFICAR"))))</f>
        <v>CUSTEIO</v>
      </c>
      <c r="AA376" s="8">
        <v>360</v>
      </c>
      <c r="AD376" s="8">
        <v>21.06</v>
      </c>
      <c r="AE376" s="8">
        <v>338.94</v>
      </c>
    </row>
    <row r="377" spans="1:31" x14ac:dyDescent="0.25">
      <c r="A377" t="s">
        <v>587</v>
      </c>
      <c r="B377" s="31" t="s">
        <v>229</v>
      </c>
      <c r="C377" s="31" t="s">
        <v>584</v>
      </c>
      <c r="D377" t="s">
        <v>42</v>
      </c>
      <c r="E377" t="s">
        <v>100</v>
      </c>
      <c r="F377" s="15" t="str">
        <f>IFERROR(VLOOKUP(D377,'Tabelas auxiliares'!$A$3:$B$65,2,FALSE),"")</f>
        <v>CCNH - CENTRO DE CIÊNCIAS NATURAIS E HUMANAS</v>
      </c>
      <c r="G377" s="15" t="str">
        <f>IFERROR(VLOOKUP($B377,'Tabelas auxiliares'!$A$68:$C$105,2,FALSE),"")</f>
        <v>MATERIAIS DIDÁTICOS E SERVIÇOS - GRADUAÇÃO</v>
      </c>
      <c r="H377" s="15" t="str">
        <f>IFERROR(VLOOKUP($B377,'Tabelas auxiliares'!$A$68:$C$105,3,FALSE),"")</f>
        <v>SERVICO DE ENCADERNACAO / VIDRARIAS / MATERIAL DE CONSUMO / RACAO PARA ANIMAIS / REVISTAS E JORNAIS PARA USO DIDÁTICO/ REAGENTES QUIMICOS / MATERIAIS DIVERSOS DE LABORATORIO/MANUTENÇÃO DE EQUIPAMENTOS</v>
      </c>
      <c r="I377" t="s">
        <v>3006</v>
      </c>
      <c r="J377" t="s">
        <v>1565</v>
      </c>
      <c r="K377" t="s">
        <v>3010</v>
      </c>
      <c r="L377" t="s">
        <v>3008</v>
      </c>
      <c r="M377" t="s">
        <v>3011</v>
      </c>
      <c r="N377" t="s">
        <v>672</v>
      </c>
      <c r="O377" t="s">
        <v>657</v>
      </c>
      <c r="P377" t="s">
        <v>673</v>
      </c>
      <c r="Q377" t="s">
        <v>597</v>
      </c>
      <c r="R377" t="s">
        <v>593</v>
      </c>
      <c r="S377" t="s">
        <v>598</v>
      </c>
      <c r="T377" t="s">
        <v>145</v>
      </c>
      <c r="U377" t="s">
        <v>674</v>
      </c>
      <c r="V377" t="s">
        <v>1569</v>
      </c>
      <c r="W377" t="s">
        <v>1570</v>
      </c>
      <c r="X377" t="s">
        <v>3865</v>
      </c>
      <c r="Y377" s="15" t="str">
        <f t="shared" si="5"/>
        <v>3</v>
      </c>
      <c r="Z377" s="15" t="str">
        <f>IF(T377="","",IF(AND(T377&lt;&gt;'Tabelas auxiliares'!$B$128,T377&lt;&gt;'Tabelas auxiliares'!$B$129),"FOLHA DE PESSOAL",IF(Y377='Tabelas auxiliares'!$A$129,"CUSTEIO",IF(Y377='Tabelas auxiliares'!$A$128,"INVESTIMENTO","ERRO - VERIFICAR"))))</f>
        <v>CUSTEIO</v>
      </c>
      <c r="AA377" s="8">
        <v>443</v>
      </c>
      <c r="AE377" s="8">
        <v>443</v>
      </c>
    </row>
    <row r="378" spans="1:31" x14ac:dyDescent="0.25">
      <c r="A378" t="s">
        <v>587</v>
      </c>
      <c r="B378" s="31" t="s">
        <v>229</v>
      </c>
      <c r="C378" s="31" t="s">
        <v>584</v>
      </c>
      <c r="D378" t="s">
        <v>42</v>
      </c>
      <c r="E378" t="s">
        <v>100</v>
      </c>
      <c r="F378" s="15" t="str">
        <f>IFERROR(VLOOKUP(D378,'Tabelas auxiliares'!$A$3:$B$65,2,FALSE),"")</f>
        <v>CCNH - CENTRO DE CIÊNCIAS NATURAIS E HUMANAS</v>
      </c>
      <c r="G378" s="15" t="str">
        <f>IFERROR(VLOOKUP($B378,'Tabelas auxiliares'!$A$68:$C$105,2,FALSE),"")</f>
        <v>MATERIAIS DIDÁTICOS E SERVIÇOS - GRADUAÇÃO</v>
      </c>
      <c r="H378" s="15" t="str">
        <f>IFERROR(VLOOKUP($B378,'Tabelas auxiliares'!$A$68:$C$105,3,FALSE),"")</f>
        <v>SERVICO DE ENCADERNACAO / VIDRARIAS / MATERIAL DE CONSUMO / RACAO PARA ANIMAIS / REVISTAS E JORNAIS PARA USO DIDÁTICO/ REAGENTES QUIMICOS / MATERIAIS DIVERSOS DE LABORATORIO/MANUTENÇÃO DE EQUIPAMENTOS</v>
      </c>
      <c r="I378" t="s">
        <v>3006</v>
      </c>
      <c r="J378" t="s">
        <v>1565</v>
      </c>
      <c r="K378" t="s">
        <v>3012</v>
      </c>
      <c r="L378" t="s">
        <v>3008</v>
      </c>
      <c r="M378" t="s">
        <v>2242</v>
      </c>
      <c r="N378" t="s">
        <v>672</v>
      </c>
      <c r="O378" t="s">
        <v>657</v>
      </c>
      <c r="P378" t="s">
        <v>673</v>
      </c>
      <c r="Q378" t="s">
        <v>597</v>
      </c>
      <c r="R378" t="s">
        <v>593</v>
      </c>
      <c r="S378" t="s">
        <v>598</v>
      </c>
      <c r="T378" t="s">
        <v>145</v>
      </c>
      <c r="U378" t="s">
        <v>674</v>
      </c>
      <c r="V378" t="s">
        <v>1569</v>
      </c>
      <c r="W378" t="s">
        <v>1570</v>
      </c>
      <c r="X378" t="s">
        <v>3866</v>
      </c>
      <c r="Y378" s="15" t="str">
        <f t="shared" si="5"/>
        <v>3</v>
      </c>
      <c r="Z378" s="15" t="str">
        <f>IF(T378="","",IF(AND(T378&lt;&gt;'Tabelas auxiliares'!$B$128,T378&lt;&gt;'Tabelas auxiliares'!$B$129),"FOLHA DE PESSOAL",IF(Y378='Tabelas auxiliares'!$A$129,"CUSTEIO",IF(Y378='Tabelas auxiliares'!$A$128,"INVESTIMENTO","ERRO - VERIFICAR"))))</f>
        <v>CUSTEIO</v>
      </c>
      <c r="AA378" s="8">
        <v>4166.37</v>
      </c>
      <c r="AE378" s="8">
        <v>4166.37</v>
      </c>
    </row>
    <row r="379" spans="1:31" x14ac:dyDescent="0.25">
      <c r="A379" t="s">
        <v>587</v>
      </c>
      <c r="B379" s="31" t="s">
        <v>229</v>
      </c>
      <c r="C379" s="31" t="s">
        <v>584</v>
      </c>
      <c r="D379" t="s">
        <v>42</v>
      </c>
      <c r="E379" t="s">
        <v>100</v>
      </c>
      <c r="F379" s="15" t="str">
        <f>IFERROR(VLOOKUP(D379,'Tabelas auxiliares'!$A$3:$B$65,2,FALSE),"")</f>
        <v>CCNH - CENTRO DE CIÊNCIAS NATURAIS E HUMANAS</v>
      </c>
      <c r="G379" s="15" t="str">
        <f>IFERROR(VLOOKUP($B379,'Tabelas auxiliares'!$A$68:$C$105,2,FALSE),"")</f>
        <v>MATERIAIS DIDÁTICOS E SERVIÇOS - GRADUAÇÃO</v>
      </c>
      <c r="H379" s="15" t="str">
        <f>IFERROR(VLOOKUP($B379,'Tabelas auxiliares'!$A$68:$C$105,3,FALSE),"")</f>
        <v>SERVICO DE ENCADERNACAO / VIDRARIAS / MATERIAL DE CONSUMO / RACAO PARA ANIMAIS / REVISTAS E JORNAIS PARA USO DIDÁTICO/ REAGENTES QUIMICOS / MATERIAIS DIVERSOS DE LABORATORIO/MANUTENÇÃO DE EQUIPAMENTOS</v>
      </c>
      <c r="I379" t="s">
        <v>3006</v>
      </c>
      <c r="J379" t="s">
        <v>1565</v>
      </c>
      <c r="K379" t="s">
        <v>3013</v>
      </c>
      <c r="L379" t="s">
        <v>3008</v>
      </c>
      <c r="M379" t="s">
        <v>3014</v>
      </c>
      <c r="N379" t="s">
        <v>672</v>
      </c>
      <c r="O379" t="s">
        <v>657</v>
      </c>
      <c r="P379" t="s">
        <v>673</v>
      </c>
      <c r="Q379" t="s">
        <v>597</v>
      </c>
      <c r="R379" t="s">
        <v>593</v>
      </c>
      <c r="S379" t="s">
        <v>598</v>
      </c>
      <c r="T379" t="s">
        <v>145</v>
      </c>
      <c r="U379" t="s">
        <v>674</v>
      </c>
      <c r="V379" t="s">
        <v>3015</v>
      </c>
      <c r="W379" t="s">
        <v>3016</v>
      </c>
      <c r="X379" t="s">
        <v>3867</v>
      </c>
      <c r="Y379" s="15" t="str">
        <f t="shared" si="5"/>
        <v>3</v>
      </c>
      <c r="Z379" s="15" t="str">
        <f>IF(T379="","",IF(AND(T379&lt;&gt;'Tabelas auxiliares'!$B$128,T379&lt;&gt;'Tabelas auxiliares'!$B$129),"FOLHA DE PESSOAL",IF(Y379='Tabelas auxiliares'!$A$129,"CUSTEIO",IF(Y379='Tabelas auxiliares'!$A$128,"INVESTIMENTO","ERRO - VERIFICAR"))))</f>
        <v>CUSTEIO</v>
      </c>
      <c r="AA379" s="8">
        <v>786</v>
      </c>
      <c r="AE379" s="8">
        <v>786</v>
      </c>
    </row>
    <row r="380" spans="1:31" x14ac:dyDescent="0.25">
      <c r="A380" t="s">
        <v>587</v>
      </c>
      <c r="B380" s="31" t="s">
        <v>229</v>
      </c>
      <c r="C380" s="31" t="s">
        <v>584</v>
      </c>
      <c r="D380" t="s">
        <v>42</v>
      </c>
      <c r="E380" t="s">
        <v>100</v>
      </c>
      <c r="F380" s="15" t="str">
        <f>IFERROR(VLOOKUP(D380,'Tabelas auxiliares'!$A$3:$B$65,2,FALSE),"")</f>
        <v>CCNH - CENTRO DE CIÊNCIAS NATURAIS E HUMANAS</v>
      </c>
      <c r="G380" s="15" t="str">
        <f>IFERROR(VLOOKUP($B380,'Tabelas auxiliares'!$A$68:$C$105,2,FALSE),"")</f>
        <v>MATERIAIS DIDÁTICOS E SERVIÇOS - GRADUAÇÃO</v>
      </c>
      <c r="H380" s="15" t="str">
        <f>IFERROR(VLOOKUP($B380,'Tabelas auxiliares'!$A$68:$C$105,3,FALSE),"")</f>
        <v>SERVICO DE ENCADERNACAO / VIDRARIAS / MATERIAL DE CONSUMO / RACAO PARA ANIMAIS / REVISTAS E JORNAIS PARA USO DIDÁTICO/ REAGENTES QUIMICOS / MATERIAIS DIVERSOS DE LABORATORIO/MANUTENÇÃO DE EQUIPAMENTOS</v>
      </c>
      <c r="I380" t="s">
        <v>3006</v>
      </c>
      <c r="J380" t="s">
        <v>1565</v>
      </c>
      <c r="K380" t="s">
        <v>3013</v>
      </c>
      <c r="L380" t="s">
        <v>3008</v>
      </c>
      <c r="M380" t="s">
        <v>3014</v>
      </c>
      <c r="N380" t="s">
        <v>672</v>
      </c>
      <c r="O380" t="s">
        <v>657</v>
      </c>
      <c r="P380" t="s">
        <v>673</v>
      </c>
      <c r="Q380" t="s">
        <v>597</v>
      </c>
      <c r="R380" t="s">
        <v>593</v>
      </c>
      <c r="S380" t="s">
        <v>598</v>
      </c>
      <c r="T380" t="s">
        <v>145</v>
      </c>
      <c r="U380" t="s">
        <v>674</v>
      </c>
      <c r="V380" t="s">
        <v>1569</v>
      </c>
      <c r="W380" t="s">
        <v>1570</v>
      </c>
      <c r="X380" t="s">
        <v>3868</v>
      </c>
      <c r="Y380" s="15" t="str">
        <f t="shared" si="5"/>
        <v>3</v>
      </c>
      <c r="Z380" s="15" t="str">
        <f>IF(T380="","",IF(AND(T380&lt;&gt;'Tabelas auxiliares'!$B$128,T380&lt;&gt;'Tabelas auxiliares'!$B$129),"FOLHA DE PESSOAL",IF(Y380='Tabelas auxiliares'!$A$129,"CUSTEIO",IF(Y380='Tabelas auxiliares'!$A$128,"INVESTIMENTO","ERRO - VERIFICAR"))))</f>
        <v>CUSTEIO</v>
      </c>
      <c r="AA380" s="8">
        <v>2781.85</v>
      </c>
      <c r="AD380" s="8">
        <v>125.26</v>
      </c>
      <c r="AE380" s="8">
        <v>2656.59</v>
      </c>
    </row>
    <row r="381" spans="1:31" x14ac:dyDescent="0.25">
      <c r="A381" t="s">
        <v>587</v>
      </c>
      <c r="B381" s="31" t="s">
        <v>229</v>
      </c>
      <c r="C381" s="31" t="s">
        <v>584</v>
      </c>
      <c r="D381" t="s">
        <v>42</v>
      </c>
      <c r="E381" t="s">
        <v>100</v>
      </c>
      <c r="F381" s="15" t="str">
        <f>IFERROR(VLOOKUP(D381,'Tabelas auxiliares'!$A$3:$B$65,2,FALSE),"")</f>
        <v>CCNH - CENTRO DE CIÊNCIAS NATURAIS E HUMANAS</v>
      </c>
      <c r="G381" s="15" t="str">
        <f>IFERROR(VLOOKUP($B381,'Tabelas auxiliares'!$A$68:$C$105,2,FALSE),"")</f>
        <v>MATERIAIS DIDÁTICOS E SERVIÇOS - GRADUAÇÃO</v>
      </c>
      <c r="H381" s="15" t="str">
        <f>IFERROR(VLOOKUP($B381,'Tabelas auxiliares'!$A$68:$C$105,3,FALSE),"")</f>
        <v>SERVICO DE ENCADERNACAO / VIDRARIAS / MATERIAL DE CONSUMO / RACAO PARA ANIMAIS / REVISTAS E JORNAIS PARA USO DIDÁTICO/ REAGENTES QUIMICOS / MATERIAIS DIVERSOS DE LABORATORIO/MANUTENÇÃO DE EQUIPAMENTOS</v>
      </c>
      <c r="I381" t="s">
        <v>3006</v>
      </c>
      <c r="J381" t="s">
        <v>1565</v>
      </c>
      <c r="K381" t="s">
        <v>3017</v>
      </c>
      <c r="L381" t="s">
        <v>3008</v>
      </c>
      <c r="M381" t="s">
        <v>2984</v>
      </c>
      <c r="N381" t="s">
        <v>672</v>
      </c>
      <c r="O381" t="s">
        <v>657</v>
      </c>
      <c r="P381" t="s">
        <v>673</v>
      </c>
      <c r="Q381" t="s">
        <v>597</v>
      </c>
      <c r="R381" t="s">
        <v>593</v>
      </c>
      <c r="S381" t="s">
        <v>598</v>
      </c>
      <c r="T381" t="s">
        <v>145</v>
      </c>
      <c r="U381" t="s">
        <v>674</v>
      </c>
      <c r="V381" t="s">
        <v>1569</v>
      </c>
      <c r="W381" t="s">
        <v>1570</v>
      </c>
      <c r="X381" t="s">
        <v>3869</v>
      </c>
      <c r="Y381" s="15" t="str">
        <f t="shared" si="5"/>
        <v>3</v>
      </c>
      <c r="Z381" s="15" t="str">
        <f>IF(T381="","",IF(AND(T381&lt;&gt;'Tabelas auxiliares'!$B$128,T381&lt;&gt;'Tabelas auxiliares'!$B$129),"FOLHA DE PESSOAL",IF(Y381='Tabelas auxiliares'!$A$129,"CUSTEIO",IF(Y381='Tabelas auxiliares'!$A$128,"INVESTIMENTO","ERRO - VERIFICAR"))))</f>
        <v>CUSTEIO</v>
      </c>
      <c r="AA381" s="8">
        <v>999.9</v>
      </c>
      <c r="AE381" s="8">
        <v>999.9</v>
      </c>
    </row>
    <row r="382" spans="1:31" x14ac:dyDescent="0.25">
      <c r="A382" t="s">
        <v>587</v>
      </c>
      <c r="B382" s="31" t="s">
        <v>229</v>
      </c>
      <c r="C382" s="31" t="s">
        <v>584</v>
      </c>
      <c r="D382" t="s">
        <v>42</v>
      </c>
      <c r="E382" t="s">
        <v>100</v>
      </c>
      <c r="F382" s="15" t="str">
        <f>IFERROR(VLOOKUP(D382,'Tabelas auxiliares'!$A$3:$B$65,2,FALSE),"")</f>
        <v>CCNH - CENTRO DE CIÊNCIAS NATURAIS E HUMANAS</v>
      </c>
      <c r="G382" s="15" t="str">
        <f>IFERROR(VLOOKUP($B382,'Tabelas auxiliares'!$A$68:$C$105,2,FALSE),"")</f>
        <v>MATERIAIS DIDÁTICOS E SERVIÇOS - GRADUAÇÃO</v>
      </c>
      <c r="H382" s="15" t="str">
        <f>IFERROR(VLOOKUP($B382,'Tabelas auxiliares'!$A$68:$C$105,3,FALSE),"")</f>
        <v>SERVICO DE ENCADERNACAO / VIDRARIAS / MATERIAL DE CONSUMO / RACAO PARA ANIMAIS / REVISTAS E JORNAIS PARA USO DIDÁTICO/ REAGENTES QUIMICOS / MATERIAIS DIVERSOS DE LABORATORIO/MANUTENÇÃO DE EQUIPAMENTOS</v>
      </c>
      <c r="I382" t="s">
        <v>3006</v>
      </c>
      <c r="J382" t="s">
        <v>1565</v>
      </c>
      <c r="K382" t="s">
        <v>3018</v>
      </c>
      <c r="L382" t="s">
        <v>3008</v>
      </c>
      <c r="M382" t="s">
        <v>3019</v>
      </c>
      <c r="N382" t="s">
        <v>656</v>
      </c>
      <c r="O382" t="s">
        <v>657</v>
      </c>
      <c r="P382" t="s">
        <v>658</v>
      </c>
      <c r="Q382" t="s">
        <v>597</v>
      </c>
      <c r="R382" t="s">
        <v>593</v>
      </c>
      <c r="S382" t="s">
        <v>598</v>
      </c>
      <c r="T382" t="s">
        <v>145</v>
      </c>
      <c r="U382" t="s">
        <v>659</v>
      </c>
      <c r="V382" t="s">
        <v>1569</v>
      </c>
      <c r="W382" t="s">
        <v>1570</v>
      </c>
      <c r="X382" t="s">
        <v>3870</v>
      </c>
      <c r="Y382" s="15" t="str">
        <f t="shared" si="5"/>
        <v>3</v>
      </c>
      <c r="Z382" s="15" t="str">
        <f>IF(T382="","",IF(AND(T382&lt;&gt;'Tabelas auxiliares'!$B$128,T382&lt;&gt;'Tabelas auxiliares'!$B$129),"FOLHA DE PESSOAL",IF(Y382='Tabelas auxiliares'!$A$129,"CUSTEIO",IF(Y382='Tabelas auxiliares'!$A$128,"INVESTIMENTO","ERRO - VERIFICAR"))))</f>
        <v>CUSTEIO</v>
      </c>
      <c r="AA382" s="8">
        <v>3024.68</v>
      </c>
      <c r="AE382" s="8">
        <v>3024.68</v>
      </c>
    </row>
    <row r="383" spans="1:31" x14ac:dyDescent="0.25">
      <c r="A383" t="s">
        <v>587</v>
      </c>
      <c r="B383" s="31" t="s">
        <v>229</v>
      </c>
      <c r="C383" s="31" t="s">
        <v>584</v>
      </c>
      <c r="D383" t="s">
        <v>42</v>
      </c>
      <c r="E383" t="s">
        <v>100</v>
      </c>
      <c r="F383" s="15" t="str">
        <f>IFERROR(VLOOKUP(D383,'Tabelas auxiliares'!$A$3:$B$65,2,FALSE),"")</f>
        <v>CCNH - CENTRO DE CIÊNCIAS NATURAIS E HUMANAS</v>
      </c>
      <c r="G383" s="15" t="str">
        <f>IFERROR(VLOOKUP($B383,'Tabelas auxiliares'!$A$68:$C$105,2,FALSE),"")</f>
        <v>MATERIAIS DIDÁTICOS E SERVIÇOS - GRADUAÇÃO</v>
      </c>
      <c r="H383" s="15" t="str">
        <f>IFERROR(VLOOKUP($B383,'Tabelas auxiliares'!$A$68:$C$105,3,FALSE),"")</f>
        <v>SERVICO DE ENCADERNACAO / VIDRARIAS / MATERIAL DE CONSUMO / RACAO PARA ANIMAIS / REVISTAS E JORNAIS PARA USO DIDÁTICO/ REAGENTES QUIMICOS / MATERIAIS DIVERSOS DE LABORATORIO/MANUTENÇÃO DE EQUIPAMENTOS</v>
      </c>
      <c r="I383" t="s">
        <v>3006</v>
      </c>
      <c r="J383" t="s">
        <v>1565</v>
      </c>
      <c r="K383" t="s">
        <v>3020</v>
      </c>
      <c r="L383" t="s">
        <v>3008</v>
      </c>
      <c r="M383" t="s">
        <v>3021</v>
      </c>
      <c r="N383" t="s">
        <v>672</v>
      </c>
      <c r="O383" t="s">
        <v>657</v>
      </c>
      <c r="P383" t="s">
        <v>673</v>
      </c>
      <c r="Q383" t="s">
        <v>597</v>
      </c>
      <c r="R383" t="s">
        <v>593</v>
      </c>
      <c r="S383" t="s">
        <v>598</v>
      </c>
      <c r="T383" t="s">
        <v>145</v>
      </c>
      <c r="U383" t="s">
        <v>674</v>
      </c>
      <c r="V383" t="s">
        <v>1569</v>
      </c>
      <c r="W383" t="s">
        <v>1570</v>
      </c>
      <c r="X383" t="s">
        <v>3871</v>
      </c>
      <c r="Y383" s="15" t="str">
        <f t="shared" si="5"/>
        <v>3</v>
      </c>
      <c r="Z383" s="15" t="str">
        <f>IF(T383="","",IF(AND(T383&lt;&gt;'Tabelas auxiliares'!$B$128,T383&lt;&gt;'Tabelas auxiliares'!$B$129),"FOLHA DE PESSOAL",IF(Y383='Tabelas auxiliares'!$A$129,"CUSTEIO",IF(Y383='Tabelas auxiliares'!$A$128,"INVESTIMENTO","ERRO - VERIFICAR"))))</f>
        <v>CUSTEIO</v>
      </c>
      <c r="AA383" s="8">
        <v>41.65</v>
      </c>
      <c r="AE383" s="8">
        <v>41.65</v>
      </c>
    </row>
    <row r="384" spans="1:31" x14ac:dyDescent="0.25">
      <c r="A384" t="s">
        <v>587</v>
      </c>
      <c r="B384" s="31" t="s">
        <v>229</v>
      </c>
      <c r="C384" s="31" t="s">
        <v>584</v>
      </c>
      <c r="D384" t="s">
        <v>42</v>
      </c>
      <c r="E384" t="s">
        <v>100</v>
      </c>
      <c r="F384" s="15" t="str">
        <f>IFERROR(VLOOKUP(D384,'Tabelas auxiliares'!$A$3:$B$65,2,FALSE),"")</f>
        <v>CCNH - CENTRO DE CIÊNCIAS NATURAIS E HUMANAS</v>
      </c>
      <c r="G384" s="15" t="str">
        <f>IFERROR(VLOOKUP($B384,'Tabelas auxiliares'!$A$68:$C$105,2,FALSE),"")</f>
        <v>MATERIAIS DIDÁTICOS E SERVIÇOS - GRADUAÇÃO</v>
      </c>
      <c r="H384" s="15" t="str">
        <f>IFERROR(VLOOKUP($B384,'Tabelas auxiliares'!$A$68:$C$105,3,FALSE),"")</f>
        <v>SERVICO DE ENCADERNACAO / VIDRARIAS / MATERIAL DE CONSUMO / RACAO PARA ANIMAIS / REVISTAS E JORNAIS PARA USO DIDÁTICO/ REAGENTES QUIMICOS / MATERIAIS DIVERSOS DE LABORATORIO/MANUTENÇÃO DE EQUIPAMENTOS</v>
      </c>
      <c r="I384" t="s">
        <v>3006</v>
      </c>
      <c r="J384" t="s">
        <v>1565</v>
      </c>
      <c r="K384" t="s">
        <v>3022</v>
      </c>
      <c r="L384" t="s">
        <v>3008</v>
      </c>
      <c r="M384" t="s">
        <v>3023</v>
      </c>
      <c r="N384" t="s">
        <v>672</v>
      </c>
      <c r="O384" t="s">
        <v>657</v>
      </c>
      <c r="P384" t="s">
        <v>673</v>
      </c>
      <c r="Q384" t="s">
        <v>597</v>
      </c>
      <c r="R384" t="s">
        <v>593</v>
      </c>
      <c r="S384" t="s">
        <v>598</v>
      </c>
      <c r="T384" t="s">
        <v>145</v>
      </c>
      <c r="U384" t="s">
        <v>674</v>
      </c>
      <c r="V384" t="s">
        <v>1569</v>
      </c>
      <c r="W384" t="s">
        <v>1570</v>
      </c>
      <c r="X384" t="s">
        <v>3872</v>
      </c>
      <c r="Y384" s="15" t="str">
        <f t="shared" si="5"/>
        <v>3</v>
      </c>
      <c r="Z384" s="15" t="str">
        <f>IF(T384="","",IF(AND(T384&lt;&gt;'Tabelas auxiliares'!$B$128,T384&lt;&gt;'Tabelas auxiliares'!$B$129),"FOLHA DE PESSOAL",IF(Y384='Tabelas auxiliares'!$A$129,"CUSTEIO",IF(Y384='Tabelas auxiliares'!$A$128,"INVESTIMENTO","ERRO - VERIFICAR"))))</f>
        <v>CUSTEIO</v>
      </c>
      <c r="AA384" s="8">
        <v>299.43</v>
      </c>
      <c r="AE384" s="8">
        <v>299.43</v>
      </c>
    </row>
    <row r="385" spans="1:32" x14ac:dyDescent="0.25">
      <c r="A385" t="s">
        <v>587</v>
      </c>
      <c r="B385" s="31" t="s">
        <v>229</v>
      </c>
      <c r="C385" s="31" t="s">
        <v>584</v>
      </c>
      <c r="D385" t="s">
        <v>42</v>
      </c>
      <c r="E385" t="s">
        <v>100</v>
      </c>
      <c r="F385" s="15" t="str">
        <f>IFERROR(VLOOKUP(D385,'Tabelas auxiliares'!$A$3:$B$65,2,FALSE),"")</f>
        <v>CCNH - CENTRO DE CIÊNCIAS NATURAIS E HUMANAS</v>
      </c>
      <c r="G385" s="15" t="str">
        <f>IFERROR(VLOOKUP($B385,'Tabelas auxiliares'!$A$68:$C$105,2,FALSE),"")</f>
        <v>MATERIAIS DIDÁTICOS E SERVIÇOS - GRADUAÇÃO</v>
      </c>
      <c r="H385" s="15" t="str">
        <f>IFERROR(VLOOKUP($B385,'Tabelas auxiliares'!$A$68:$C$105,3,FALSE),"")</f>
        <v>SERVICO DE ENCADERNACAO / VIDRARIAS / MATERIAL DE CONSUMO / RACAO PARA ANIMAIS / REVISTAS E JORNAIS PARA USO DIDÁTICO/ REAGENTES QUIMICOS / MATERIAIS DIVERSOS DE LABORATORIO/MANUTENÇÃO DE EQUIPAMENTOS</v>
      </c>
      <c r="I385" t="s">
        <v>3006</v>
      </c>
      <c r="J385" t="s">
        <v>1565</v>
      </c>
      <c r="K385" t="s">
        <v>3024</v>
      </c>
      <c r="L385" t="s">
        <v>3008</v>
      </c>
      <c r="M385" t="s">
        <v>2970</v>
      </c>
      <c r="N385" t="s">
        <v>672</v>
      </c>
      <c r="O385" t="s">
        <v>657</v>
      </c>
      <c r="P385" t="s">
        <v>673</v>
      </c>
      <c r="Q385" t="s">
        <v>597</v>
      </c>
      <c r="R385" t="s">
        <v>593</v>
      </c>
      <c r="S385" t="s">
        <v>598</v>
      </c>
      <c r="T385" t="s">
        <v>145</v>
      </c>
      <c r="U385" t="s">
        <v>674</v>
      </c>
      <c r="V385" t="s">
        <v>1569</v>
      </c>
      <c r="W385" t="s">
        <v>1570</v>
      </c>
      <c r="X385" t="s">
        <v>3873</v>
      </c>
      <c r="Y385" s="15" t="str">
        <f t="shared" si="5"/>
        <v>3</v>
      </c>
      <c r="Z385" s="15" t="str">
        <f>IF(T385="","",IF(AND(T385&lt;&gt;'Tabelas auxiliares'!$B$128,T385&lt;&gt;'Tabelas auxiliares'!$B$129),"FOLHA DE PESSOAL",IF(Y385='Tabelas auxiliares'!$A$129,"CUSTEIO",IF(Y385='Tabelas auxiliares'!$A$128,"INVESTIMENTO","ERRO - VERIFICAR"))))</f>
        <v>CUSTEIO</v>
      </c>
      <c r="AA385" s="8">
        <v>69.36</v>
      </c>
      <c r="AE385" s="8">
        <v>69.36</v>
      </c>
    </row>
    <row r="386" spans="1:32" x14ac:dyDescent="0.25">
      <c r="A386" t="s">
        <v>587</v>
      </c>
      <c r="B386" s="31" t="s">
        <v>229</v>
      </c>
      <c r="C386" s="31" t="s">
        <v>584</v>
      </c>
      <c r="D386" t="s">
        <v>44</v>
      </c>
      <c r="E386" t="s">
        <v>100</v>
      </c>
      <c r="F386" s="15" t="str">
        <f>IFERROR(VLOOKUP(D386,'Tabelas auxiliares'!$A$3:$B$65,2,FALSE),"")</f>
        <v>CCNH - COMPRAS COMPARTILHADAS</v>
      </c>
      <c r="G386" s="15" t="str">
        <f>IFERROR(VLOOKUP($B386,'Tabelas auxiliares'!$A$68:$C$105,2,FALSE),"")</f>
        <v>MATERIAIS DIDÁTICOS E SERVIÇOS - GRADUAÇÃO</v>
      </c>
      <c r="H386" s="15" t="str">
        <f>IFERROR(VLOOKUP($B386,'Tabelas auxiliares'!$A$68:$C$105,3,FALSE),"")</f>
        <v>SERVICO DE ENCADERNACAO / VIDRARIAS / MATERIAL DE CONSUMO / RACAO PARA ANIMAIS / REVISTAS E JORNAIS PARA USO DIDÁTICO/ REAGENTES QUIMICOS / MATERIAIS DIVERSOS DE LABORATORIO/MANUTENÇÃO DE EQUIPAMENTOS</v>
      </c>
      <c r="I386" t="s">
        <v>3025</v>
      </c>
      <c r="J386" t="s">
        <v>1565</v>
      </c>
      <c r="K386" t="s">
        <v>3026</v>
      </c>
      <c r="L386" t="s">
        <v>1567</v>
      </c>
      <c r="M386" t="s">
        <v>3011</v>
      </c>
      <c r="N386" t="s">
        <v>656</v>
      </c>
      <c r="O386" t="s">
        <v>657</v>
      </c>
      <c r="P386" t="s">
        <v>658</v>
      </c>
      <c r="Q386" t="s">
        <v>597</v>
      </c>
      <c r="R386" t="s">
        <v>593</v>
      </c>
      <c r="S386" t="s">
        <v>598</v>
      </c>
      <c r="T386" t="s">
        <v>145</v>
      </c>
      <c r="U386" t="s">
        <v>659</v>
      </c>
      <c r="V386" t="s">
        <v>1569</v>
      </c>
      <c r="W386" t="s">
        <v>1570</v>
      </c>
      <c r="X386" t="s">
        <v>3874</v>
      </c>
      <c r="Y386" s="15" t="str">
        <f t="shared" si="5"/>
        <v>3</v>
      </c>
      <c r="Z386" s="15" t="str">
        <f>IF(T386="","",IF(AND(T386&lt;&gt;'Tabelas auxiliares'!$B$128,T386&lt;&gt;'Tabelas auxiliares'!$B$129),"FOLHA DE PESSOAL",IF(Y386='Tabelas auxiliares'!$A$129,"CUSTEIO",IF(Y386='Tabelas auxiliares'!$A$128,"INVESTIMENTO","ERRO - VERIFICAR"))))</f>
        <v>CUSTEIO</v>
      </c>
      <c r="AA386" s="8">
        <v>276</v>
      </c>
      <c r="AC386" s="8">
        <v>276</v>
      </c>
    </row>
    <row r="387" spans="1:32" x14ac:dyDescent="0.25">
      <c r="A387" t="s">
        <v>587</v>
      </c>
      <c r="B387" s="31" t="s">
        <v>229</v>
      </c>
      <c r="C387" s="31" t="s">
        <v>584</v>
      </c>
      <c r="D387" t="s">
        <v>44</v>
      </c>
      <c r="E387" t="s">
        <v>100</v>
      </c>
      <c r="F387" s="15" t="str">
        <f>IFERROR(VLOOKUP(D387,'Tabelas auxiliares'!$A$3:$B$65,2,FALSE),"")</f>
        <v>CCNH - COMPRAS COMPARTILHADAS</v>
      </c>
      <c r="G387" s="15" t="str">
        <f>IFERROR(VLOOKUP($B387,'Tabelas auxiliares'!$A$68:$C$105,2,FALSE),"")</f>
        <v>MATERIAIS DIDÁTICOS E SERVIÇOS - GRADUAÇÃO</v>
      </c>
      <c r="H387" s="15" t="str">
        <f>IFERROR(VLOOKUP($B387,'Tabelas auxiliares'!$A$68:$C$105,3,FALSE),"")</f>
        <v>SERVICO DE ENCADERNACAO / VIDRARIAS / MATERIAL DE CONSUMO / RACAO PARA ANIMAIS / REVISTAS E JORNAIS PARA USO DIDÁTICO/ REAGENTES QUIMICOS / MATERIAIS DIVERSOS DE LABORATORIO/MANUTENÇÃO DE EQUIPAMENTOS</v>
      </c>
      <c r="I387" t="s">
        <v>3027</v>
      </c>
      <c r="J387" t="s">
        <v>3028</v>
      </c>
      <c r="K387" t="s">
        <v>3029</v>
      </c>
      <c r="L387" t="s">
        <v>3030</v>
      </c>
      <c r="M387" t="s">
        <v>3031</v>
      </c>
      <c r="N387" t="s">
        <v>656</v>
      </c>
      <c r="O387" t="s">
        <v>657</v>
      </c>
      <c r="P387" t="s">
        <v>658</v>
      </c>
      <c r="Q387" t="s">
        <v>597</v>
      </c>
      <c r="R387" t="s">
        <v>593</v>
      </c>
      <c r="S387" t="s">
        <v>598</v>
      </c>
      <c r="T387" t="s">
        <v>145</v>
      </c>
      <c r="U387" t="s">
        <v>659</v>
      </c>
      <c r="V387" t="s">
        <v>1569</v>
      </c>
      <c r="W387" t="s">
        <v>1570</v>
      </c>
      <c r="X387" t="s">
        <v>3875</v>
      </c>
      <c r="Y387" s="15" t="str">
        <f t="shared" si="5"/>
        <v>3</v>
      </c>
      <c r="Z387" s="15" t="str">
        <f>IF(T387="","",IF(AND(T387&lt;&gt;'Tabelas auxiliares'!$B$128,T387&lt;&gt;'Tabelas auxiliares'!$B$129),"FOLHA DE PESSOAL",IF(Y387='Tabelas auxiliares'!$A$129,"CUSTEIO",IF(Y387='Tabelas auxiliares'!$A$128,"INVESTIMENTO","ERRO - VERIFICAR"))))</f>
        <v>CUSTEIO</v>
      </c>
      <c r="AA387" s="8">
        <v>8407</v>
      </c>
      <c r="AD387" s="8">
        <v>491.81</v>
      </c>
      <c r="AE387" s="8">
        <v>7915.19</v>
      </c>
    </row>
    <row r="388" spans="1:32" x14ac:dyDescent="0.25">
      <c r="A388" t="s">
        <v>587</v>
      </c>
      <c r="B388" s="31" t="s">
        <v>229</v>
      </c>
      <c r="C388" s="31" t="s">
        <v>584</v>
      </c>
      <c r="D388" t="s">
        <v>48</v>
      </c>
      <c r="E388" t="s">
        <v>100</v>
      </c>
      <c r="F388" s="15" t="str">
        <f>IFERROR(VLOOKUP(D388,'Tabelas auxiliares'!$A$3:$B$65,2,FALSE),"")</f>
        <v>PROEC - PRÓ-REITORIA DE EXTENSÃO E CULTURA</v>
      </c>
      <c r="G388" s="15" t="str">
        <f>IFERROR(VLOOKUP($B388,'Tabelas auxiliares'!$A$68:$C$105,2,FALSE),"")</f>
        <v>MATERIAIS DIDÁTICOS E SERVIÇOS - GRADUAÇÃO</v>
      </c>
      <c r="H388" s="15" t="str">
        <f>IFERROR(VLOOKUP($B388,'Tabelas auxiliares'!$A$68:$C$105,3,FALSE),"")</f>
        <v>SERVICO DE ENCADERNACAO / VIDRARIAS / MATERIAL DE CONSUMO / RACAO PARA ANIMAIS / REVISTAS E JORNAIS PARA USO DIDÁTICO/ REAGENTES QUIMICOS / MATERIAIS DIVERSOS DE LABORATORIO/MANUTENÇÃO DE EQUIPAMENTOS</v>
      </c>
      <c r="I388" t="s">
        <v>3032</v>
      </c>
      <c r="J388" t="s">
        <v>3033</v>
      </c>
      <c r="K388" t="s">
        <v>3034</v>
      </c>
      <c r="L388" t="s">
        <v>3035</v>
      </c>
      <c r="M388" t="s">
        <v>3036</v>
      </c>
      <c r="N388" t="s">
        <v>672</v>
      </c>
      <c r="O388" t="s">
        <v>657</v>
      </c>
      <c r="P388" t="s">
        <v>673</v>
      </c>
      <c r="Q388" t="s">
        <v>597</v>
      </c>
      <c r="R388" t="s">
        <v>593</v>
      </c>
      <c r="S388" t="s">
        <v>1986</v>
      </c>
      <c r="T388" t="s">
        <v>145</v>
      </c>
      <c r="U388" t="s">
        <v>3037</v>
      </c>
      <c r="V388" t="s">
        <v>1569</v>
      </c>
      <c r="W388" t="s">
        <v>1570</v>
      </c>
      <c r="X388" t="s">
        <v>3876</v>
      </c>
      <c r="Y388" s="15" t="str">
        <f t="shared" ref="Y388:Y451" si="6">LEFT(V388,1)</f>
        <v>3</v>
      </c>
      <c r="Z388" s="15" t="str">
        <f>IF(T388="","",IF(AND(T388&lt;&gt;'Tabelas auxiliares'!$B$128,T388&lt;&gt;'Tabelas auxiliares'!$B$129),"FOLHA DE PESSOAL",IF(Y388='Tabelas auxiliares'!$A$129,"CUSTEIO",IF(Y388='Tabelas auxiliares'!$A$128,"INVESTIMENTO","ERRO - VERIFICAR"))))</f>
        <v>CUSTEIO</v>
      </c>
      <c r="AB388" s="8">
        <v>125</v>
      </c>
      <c r="AF388" s="8">
        <v>125</v>
      </c>
    </row>
    <row r="389" spans="1:32" x14ac:dyDescent="0.25">
      <c r="A389" t="s">
        <v>587</v>
      </c>
      <c r="B389" s="31" t="s">
        <v>229</v>
      </c>
      <c r="C389" s="31" t="s">
        <v>586</v>
      </c>
      <c r="D389" t="s">
        <v>8</v>
      </c>
      <c r="E389" t="s">
        <v>100</v>
      </c>
      <c r="F389" s="15" t="str">
        <f>IFERROR(VLOOKUP(D389,'Tabelas auxiliares'!$A$3:$B$65,2,FALSE),"")</f>
        <v>PROPES - PRÓ-REITORIA DE PESQUISA / CEM</v>
      </c>
      <c r="G389" s="15" t="str">
        <f>IFERROR(VLOOKUP($B389,'Tabelas auxiliares'!$A$68:$C$105,2,FALSE),"")</f>
        <v>MATERIAIS DIDÁTICOS E SERVIÇOS - GRADUAÇÃO</v>
      </c>
      <c r="H389" s="15" t="str">
        <f>IFERROR(VLOOKUP($B389,'Tabelas auxiliares'!$A$68:$C$105,3,FALSE),"")</f>
        <v>SERVICO DE ENCADERNACAO / VIDRARIAS / MATERIAL DE CONSUMO / RACAO PARA ANIMAIS / REVISTAS E JORNAIS PARA USO DIDÁTICO/ REAGENTES QUIMICOS / MATERIAIS DIVERSOS DE LABORATORIO/MANUTENÇÃO DE EQUIPAMENTOS</v>
      </c>
      <c r="I389" t="s">
        <v>3038</v>
      </c>
      <c r="J389" t="s">
        <v>3039</v>
      </c>
      <c r="K389" t="s">
        <v>3040</v>
      </c>
      <c r="L389" t="s">
        <v>3041</v>
      </c>
      <c r="M389" t="s">
        <v>3042</v>
      </c>
      <c r="N389" t="s">
        <v>656</v>
      </c>
      <c r="O389" t="s">
        <v>657</v>
      </c>
      <c r="P389" t="s">
        <v>658</v>
      </c>
      <c r="Q389" t="s">
        <v>597</v>
      </c>
      <c r="R389" t="s">
        <v>593</v>
      </c>
      <c r="S389" t="s">
        <v>1986</v>
      </c>
      <c r="T389" t="s">
        <v>145</v>
      </c>
      <c r="U389" t="s">
        <v>3043</v>
      </c>
      <c r="V389" t="s">
        <v>2989</v>
      </c>
      <c r="W389" t="s">
        <v>2990</v>
      </c>
      <c r="X389" t="s">
        <v>3877</v>
      </c>
      <c r="Y389" s="15" t="str">
        <f t="shared" si="6"/>
        <v>3</v>
      </c>
      <c r="Z389" s="15" t="str">
        <f>IF(T389="","",IF(AND(T389&lt;&gt;'Tabelas auxiliares'!$B$128,T389&lt;&gt;'Tabelas auxiliares'!$B$129),"FOLHA DE PESSOAL",IF(Y389='Tabelas auxiliares'!$A$129,"CUSTEIO",IF(Y389='Tabelas auxiliares'!$A$128,"INVESTIMENTO","ERRO - VERIFICAR"))))</f>
        <v>CUSTEIO</v>
      </c>
      <c r="AB389" s="8">
        <v>300</v>
      </c>
      <c r="AF389" s="8">
        <v>300</v>
      </c>
    </row>
    <row r="390" spans="1:32" x14ac:dyDescent="0.25">
      <c r="A390" t="s">
        <v>587</v>
      </c>
      <c r="B390" s="31" t="s">
        <v>230</v>
      </c>
      <c r="C390" s="31" t="s">
        <v>584</v>
      </c>
      <c r="D390" t="s">
        <v>66</v>
      </c>
      <c r="E390" t="s">
        <v>100</v>
      </c>
      <c r="F390" s="15" t="str">
        <f>IFERROR(VLOOKUP(D390,'Tabelas auxiliares'!$A$3:$B$65,2,FALSE),"")</f>
        <v>PROPG - PRÓ-REITORIA DE PÓS-GRADUAÇÃO</v>
      </c>
      <c r="G390" s="15" t="str">
        <f>IFERROR(VLOOKUP($B390,'Tabelas auxiliares'!$A$68:$C$105,2,FALSE),"")</f>
        <v>MATERIAIS DIDÁTICOS E SERVIÇOS - PÓS-GRADUAÇÃO</v>
      </c>
      <c r="H390" s="15" t="str">
        <f>IFERROR(VLOOKUP($B390,'Tabelas auxiliares'!$A$68:$C$105,3,FALSE),"")</f>
        <v>SERVICO DE ENCADERNACAO / VIDRARIAS / MATERIAL DE CONSUMO / RACAO PARA ANIMAIS / REVISTAS E JORNAIS PARA USO DIDÁTICO/ REAGENTES QUIMICOS / MATERIAIS DIVERSOS DE LABORATORIO/MANUTENÇÃO DE EQUIPAMENTOS</v>
      </c>
      <c r="I390" t="s">
        <v>3044</v>
      </c>
      <c r="J390" t="s">
        <v>3045</v>
      </c>
      <c r="K390" t="s">
        <v>3046</v>
      </c>
      <c r="L390" t="s">
        <v>3047</v>
      </c>
      <c r="M390" t="s">
        <v>3048</v>
      </c>
      <c r="N390" t="s">
        <v>656</v>
      </c>
      <c r="O390" t="s">
        <v>657</v>
      </c>
      <c r="P390" t="s">
        <v>658</v>
      </c>
      <c r="Q390" t="s">
        <v>597</v>
      </c>
      <c r="R390" t="s">
        <v>593</v>
      </c>
      <c r="S390" t="s">
        <v>598</v>
      </c>
      <c r="T390" t="s">
        <v>145</v>
      </c>
      <c r="U390" t="s">
        <v>659</v>
      </c>
      <c r="V390" t="s">
        <v>2224</v>
      </c>
      <c r="W390" t="s">
        <v>2225</v>
      </c>
      <c r="X390" t="s">
        <v>3878</v>
      </c>
      <c r="Y390" s="15" t="str">
        <f t="shared" si="6"/>
        <v>3</v>
      </c>
      <c r="Z390" s="15" t="str">
        <f>IF(T390="","",IF(AND(T390&lt;&gt;'Tabelas auxiliares'!$B$128,T390&lt;&gt;'Tabelas auxiliares'!$B$129),"FOLHA DE PESSOAL",IF(Y390='Tabelas auxiliares'!$A$129,"CUSTEIO",IF(Y390='Tabelas auxiliares'!$A$128,"INVESTIMENTO","ERRO - VERIFICAR"))))</f>
        <v>CUSTEIO</v>
      </c>
      <c r="AA390" s="8">
        <v>54000</v>
      </c>
      <c r="AE390" s="8">
        <v>54000</v>
      </c>
    </row>
    <row r="391" spans="1:32" x14ac:dyDescent="0.25">
      <c r="A391" t="s">
        <v>587</v>
      </c>
      <c r="B391" s="31" t="s">
        <v>231</v>
      </c>
      <c r="C391" s="31" t="s">
        <v>584</v>
      </c>
      <c r="D391" t="s">
        <v>8</v>
      </c>
      <c r="E391" t="s">
        <v>100</v>
      </c>
      <c r="F391" s="15" t="str">
        <f>IFERROR(VLOOKUP(D391,'Tabelas auxiliares'!$A$3:$B$65,2,FALSE),"")</f>
        <v>PROPES - PRÓ-REITORIA DE PESQUISA / CEM</v>
      </c>
      <c r="G391" s="15" t="str">
        <f>IFERROR(VLOOKUP($B391,'Tabelas auxiliares'!$A$68:$C$105,2,FALSE),"")</f>
        <v>MATERIAIS DIDÁTICOS E SERVIÇOS - PESQUISA</v>
      </c>
      <c r="H391" s="15" t="str">
        <f>IFERROR(VLOOKUP($B391,'Tabelas auxiliares'!$A$68:$C$105,3,FALSE),"")</f>
        <v>SERVICO DE ENCADERNACAO / VIDRARIAS / MATERIAL DE CONSUMO / RACAO PARA ANIMAIS / REVISTAS E JORNAIS PARA USO DIDÁTICO/ REAGENTES QUIMICOS / MATERIAIS DIVERSOS DE LABORATORIO / MATERIAIS PESQUISA NÚCLEOS ESTRATÉGICOS / EPIS PARA BIOTÉRIOS/MANUTENÇÃO DE EQUIPAMENTOS</v>
      </c>
      <c r="I391" t="s">
        <v>3049</v>
      </c>
      <c r="J391" t="s">
        <v>3050</v>
      </c>
      <c r="K391" t="s">
        <v>3051</v>
      </c>
      <c r="L391" t="s">
        <v>3052</v>
      </c>
      <c r="M391" t="s">
        <v>880</v>
      </c>
      <c r="N391" t="s">
        <v>656</v>
      </c>
      <c r="O391" t="s">
        <v>657</v>
      </c>
      <c r="P391" t="s">
        <v>658</v>
      </c>
      <c r="Q391" t="s">
        <v>597</v>
      </c>
      <c r="R391" t="s">
        <v>593</v>
      </c>
      <c r="S391" t="s">
        <v>857</v>
      </c>
      <c r="T391" t="s">
        <v>145</v>
      </c>
      <c r="U391" t="s">
        <v>659</v>
      </c>
      <c r="V391" t="s">
        <v>850</v>
      </c>
      <c r="W391" t="s">
        <v>851</v>
      </c>
      <c r="X391" t="s">
        <v>3879</v>
      </c>
      <c r="Y391" s="15" t="str">
        <f t="shared" si="6"/>
        <v>3</v>
      </c>
      <c r="Z391" s="15" t="str">
        <f>IF(T391="","",IF(AND(T391&lt;&gt;'Tabelas auxiliares'!$B$128,T391&lt;&gt;'Tabelas auxiliares'!$B$129),"FOLHA DE PESSOAL",IF(Y391='Tabelas auxiliares'!$A$129,"CUSTEIO",IF(Y391='Tabelas auxiliares'!$A$128,"INVESTIMENTO","ERRO - VERIFICAR"))))</f>
        <v>CUSTEIO</v>
      </c>
      <c r="AA391" s="8">
        <v>512.73</v>
      </c>
      <c r="AC391" s="8">
        <v>512.73</v>
      </c>
    </row>
    <row r="392" spans="1:32" x14ac:dyDescent="0.25">
      <c r="A392" t="s">
        <v>587</v>
      </c>
      <c r="B392" s="31" t="s">
        <v>232</v>
      </c>
      <c r="C392" s="31" t="s">
        <v>584</v>
      </c>
      <c r="D392" t="s">
        <v>48</v>
      </c>
      <c r="E392" t="s">
        <v>100</v>
      </c>
      <c r="F392" s="15" t="str">
        <f>IFERROR(VLOOKUP(D392,'Tabelas auxiliares'!$A$3:$B$65,2,FALSE),"")</f>
        <v>PROEC - PRÓ-REITORIA DE EXTENSÃO E CULTURA</v>
      </c>
      <c r="G392" s="15" t="str">
        <f>IFERROR(VLOOKUP($B392,'Tabelas auxiliares'!$A$68:$C$105,2,FALSE),"")</f>
        <v>MATERIAIS DIDÁTICOS E SERVIÇOS - EXTENSÃO</v>
      </c>
      <c r="H392" s="15" t="str">
        <f>IFERROR(VLOOKUP($B392,'Tabelas auxiliares'!$A$68:$C$105,3,FALSE),"")</f>
        <v>SERVICO DE ENCADERNACAO /MATERIAL DE CONSUMO / MATERIAL PARA ATIVIDADES CULTURAIS E DE EXTENSÃO / CORAL</v>
      </c>
      <c r="I392" t="s">
        <v>3053</v>
      </c>
      <c r="J392" t="s">
        <v>1580</v>
      </c>
      <c r="K392" t="s">
        <v>3054</v>
      </c>
      <c r="L392" t="s">
        <v>3055</v>
      </c>
      <c r="M392" t="s">
        <v>1583</v>
      </c>
      <c r="N392" t="s">
        <v>656</v>
      </c>
      <c r="O392" t="s">
        <v>657</v>
      </c>
      <c r="P392" t="s">
        <v>658</v>
      </c>
      <c r="Q392" t="s">
        <v>597</v>
      </c>
      <c r="R392" t="s">
        <v>593</v>
      </c>
      <c r="S392" t="s">
        <v>598</v>
      </c>
      <c r="T392" t="s">
        <v>145</v>
      </c>
      <c r="U392" t="s">
        <v>659</v>
      </c>
      <c r="V392" t="s">
        <v>1081</v>
      </c>
      <c r="W392" t="s">
        <v>1082</v>
      </c>
      <c r="X392" t="s">
        <v>3880</v>
      </c>
      <c r="Y392" s="15" t="str">
        <f t="shared" si="6"/>
        <v>3</v>
      </c>
      <c r="Z392" s="15" t="str">
        <f>IF(T392="","",IF(AND(T392&lt;&gt;'Tabelas auxiliares'!$B$128,T392&lt;&gt;'Tabelas auxiliares'!$B$129),"FOLHA DE PESSOAL",IF(Y392='Tabelas auxiliares'!$A$129,"CUSTEIO",IF(Y392='Tabelas auxiliares'!$A$128,"INVESTIMENTO","ERRO - VERIFICAR"))))</f>
        <v>CUSTEIO</v>
      </c>
      <c r="AA392" s="8">
        <v>30960</v>
      </c>
      <c r="AC392" s="8">
        <v>21080</v>
      </c>
      <c r="AE392" s="8">
        <v>9880</v>
      </c>
    </row>
    <row r="393" spans="1:32" x14ac:dyDescent="0.25">
      <c r="A393" t="s">
        <v>587</v>
      </c>
      <c r="B393" s="31" t="s">
        <v>232</v>
      </c>
      <c r="C393" s="31" t="s">
        <v>584</v>
      </c>
      <c r="D393" t="s">
        <v>48</v>
      </c>
      <c r="E393" t="s">
        <v>100</v>
      </c>
      <c r="F393" s="15" t="str">
        <f>IFERROR(VLOOKUP(D393,'Tabelas auxiliares'!$A$3:$B$65,2,FALSE),"")</f>
        <v>PROEC - PRÓ-REITORIA DE EXTENSÃO E CULTURA</v>
      </c>
      <c r="G393" s="15" t="str">
        <f>IFERROR(VLOOKUP($B393,'Tabelas auxiliares'!$A$68:$C$105,2,FALSE),"")</f>
        <v>MATERIAIS DIDÁTICOS E SERVIÇOS - EXTENSÃO</v>
      </c>
      <c r="H393" s="15" t="str">
        <f>IFERROR(VLOOKUP($B393,'Tabelas auxiliares'!$A$68:$C$105,3,FALSE),"")</f>
        <v>SERVICO DE ENCADERNACAO /MATERIAL DE CONSUMO / MATERIAL PARA ATIVIDADES CULTURAIS E DE EXTENSÃO / CORAL</v>
      </c>
      <c r="I393" t="s">
        <v>3056</v>
      </c>
      <c r="J393" t="s">
        <v>3057</v>
      </c>
      <c r="K393" t="s">
        <v>3058</v>
      </c>
      <c r="L393" t="s">
        <v>3059</v>
      </c>
      <c r="M393" t="s">
        <v>3060</v>
      </c>
      <c r="N393" t="s">
        <v>656</v>
      </c>
      <c r="O393" t="s">
        <v>657</v>
      </c>
      <c r="P393" t="s">
        <v>658</v>
      </c>
      <c r="Q393" t="s">
        <v>597</v>
      </c>
      <c r="R393" t="s">
        <v>593</v>
      </c>
      <c r="S393" t="s">
        <v>598</v>
      </c>
      <c r="T393" t="s">
        <v>145</v>
      </c>
      <c r="U393" t="s">
        <v>659</v>
      </c>
      <c r="V393" t="s">
        <v>3061</v>
      </c>
      <c r="W393" t="s">
        <v>3062</v>
      </c>
      <c r="X393" t="s">
        <v>3881</v>
      </c>
      <c r="Y393" s="15" t="str">
        <f t="shared" si="6"/>
        <v>3</v>
      </c>
      <c r="Z393" s="15" t="str">
        <f>IF(T393="","",IF(AND(T393&lt;&gt;'Tabelas auxiliares'!$B$128,T393&lt;&gt;'Tabelas auxiliares'!$B$129),"FOLHA DE PESSOAL",IF(Y393='Tabelas auxiliares'!$A$129,"CUSTEIO",IF(Y393='Tabelas auxiliares'!$A$128,"INVESTIMENTO","ERRO - VERIFICAR"))))</f>
        <v>CUSTEIO</v>
      </c>
      <c r="AA393" s="8">
        <v>1400</v>
      </c>
      <c r="AC393" s="8">
        <v>1400</v>
      </c>
    </row>
    <row r="394" spans="1:32" x14ac:dyDescent="0.25">
      <c r="A394" t="s">
        <v>587</v>
      </c>
      <c r="B394" s="31" t="s">
        <v>232</v>
      </c>
      <c r="C394" s="31" t="s">
        <v>577</v>
      </c>
      <c r="D394" t="s">
        <v>48</v>
      </c>
      <c r="E394" t="s">
        <v>100</v>
      </c>
      <c r="F394" s="15" t="str">
        <f>IFERROR(VLOOKUP(D394,'Tabelas auxiliares'!$A$3:$B$65,2,FALSE),"")</f>
        <v>PROEC - PRÓ-REITORIA DE EXTENSÃO E CULTURA</v>
      </c>
      <c r="G394" s="15" t="str">
        <f>IFERROR(VLOOKUP($B394,'Tabelas auxiliares'!$A$68:$C$105,2,FALSE),"")</f>
        <v>MATERIAIS DIDÁTICOS E SERVIÇOS - EXTENSÃO</v>
      </c>
      <c r="H394" s="15" t="str">
        <f>IFERROR(VLOOKUP($B394,'Tabelas auxiliares'!$A$68:$C$105,3,FALSE),"")</f>
        <v>SERVICO DE ENCADERNACAO /MATERIAL DE CONSUMO / MATERIAL PARA ATIVIDADES CULTURAIS E DE EXTENSÃO / CORAL</v>
      </c>
      <c r="I394" t="s">
        <v>3063</v>
      </c>
      <c r="J394" t="s">
        <v>3064</v>
      </c>
      <c r="K394" t="s">
        <v>3065</v>
      </c>
      <c r="L394" t="s">
        <v>3066</v>
      </c>
      <c r="M394" t="s">
        <v>1075</v>
      </c>
      <c r="N394" t="s">
        <v>656</v>
      </c>
      <c r="O394" t="s">
        <v>657</v>
      </c>
      <c r="P394" t="s">
        <v>658</v>
      </c>
      <c r="Q394" t="s">
        <v>597</v>
      </c>
      <c r="R394" t="s">
        <v>593</v>
      </c>
      <c r="S394" t="s">
        <v>598</v>
      </c>
      <c r="T394" t="s">
        <v>179</v>
      </c>
      <c r="U394" t="s">
        <v>2287</v>
      </c>
      <c r="V394" t="s">
        <v>1066</v>
      </c>
      <c r="W394" t="s">
        <v>1067</v>
      </c>
      <c r="X394" t="s">
        <v>3882</v>
      </c>
      <c r="Y394" s="15" t="str">
        <f t="shared" si="6"/>
        <v>3</v>
      </c>
      <c r="Z394" s="15" t="str">
        <f>IF(T394="","",IF(AND(T394&lt;&gt;'Tabelas auxiliares'!$B$128,T394&lt;&gt;'Tabelas auxiliares'!$B$129),"FOLHA DE PESSOAL",IF(Y394='Tabelas auxiliares'!$A$129,"CUSTEIO",IF(Y394='Tabelas auxiliares'!$A$128,"INVESTIMENTO","ERRO - VERIFICAR"))))</f>
        <v>CUSTEIO</v>
      </c>
      <c r="AA394" s="8">
        <v>0.02</v>
      </c>
      <c r="AC394" s="8">
        <v>0.02</v>
      </c>
    </row>
    <row r="395" spans="1:32" x14ac:dyDescent="0.25">
      <c r="A395" t="s">
        <v>587</v>
      </c>
      <c r="B395" s="31" t="s">
        <v>233</v>
      </c>
      <c r="C395" s="31" t="s">
        <v>584</v>
      </c>
      <c r="D395" t="s">
        <v>50</v>
      </c>
      <c r="E395" t="s">
        <v>100</v>
      </c>
      <c r="F395" s="15" t="str">
        <f>IFERROR(VLOOKUP(D395,'Tabelas auxiliares'!$A$3:$B$65,2,FALSE),"")</f>
        <v/>
      </c>
      <c r="G395" s="15" t="str">
        <f>IFERROR(VLOOKUP($B395,'Tabelas auxiliares'!$A$68:$C$105,2,FALSE),"")</f>
        <v>MATERIAIS DIDÁTICOS E SERVIÇOS - EDITORA</v>
      </c>
      <c r="H395" s="15" t="str">
        <f>IFERROR(VLOOKUP($B395,'Tabelas auxiliares'!$A$68:$C$105,3,FALSE),"")</f>
        <v>LOCAÇÃO DE ESPAÇO EM ESTANDE COLETIVO/MATERIAL DE CONSUMO/MATERIAL PARA ATIVIDADES DA EDITORA/ REGISTRO ISBN/SERVICO DE ENCADERNACAO</v>
      </c>
      <c r="I395" t="s">
        <v>3067</v>
      </c>
      <c r="J395" t="s">
        <v>3068</v>
      </c>
      <c r="K395" t="s">
        <v>3069</v>
      </c>
      <c r="L395" t="s">
        <v>3070</v>
      </c>
      <c r="M395" t="s">
        <v>1590</v>
      </c>
      <c r="N395" t="s">
        <v>656</v>
      </c>
      <c r="O395" t="s">
        <v>657</v>
      </c>
      <c r="P395" t="s">
        <v>658</v>
      </c>
      <c r="Q395" t="s">
        <v>597</v>
      </c>
      <c r="R395" t="s">
        <v>593</v>
      </c>
      <c r="S395" t="s">
        <v>598</v>
      </c>
      <c r="T395" t="s">
        <v>145</v>
      </c>
      <c r="U395" t="s">
        <v>659</v>
      </c>
      <c r="V395" t="s">
        <v>1066</v>
      </c>
      <c r="W395" t="s">
        <v>1067</v>
      </c>
      <c r="X395" t="s">
        <v>3883</v>
      </c>
      <c r="Y395" s="15" t="str">
        <f t="shared" si="6"/>
        <v>3</v>
      </c>
      <c r="Z395" s="15" t="str">
        <f>IF(T395="","",IF(AND(T395&lt;&gt;'Tabelas auxiliares'!$B$128,T395&lt;&gt;'Tabelas auxiliares'!$B$129),"FOLHA DE PESSOAL",IF(Y395='Tabelas auxiliares'!$A$129,"CUSTEIO",IF(Y395='Tabelas auxiliares'!$A$128,"INVESTIMENTO","ERRO - VERIFICAR"))))</f>
        <v>CUSTEIO</v>
      </c>
      <c r="AA395" s="8">
        <v>80</v>
      </c>
      <c r="AC395" s="8">
        <v>80</v>
      </c>
    </row>
    <row r="396" spans="1:32" x14ac:dyDescent="0.25">
      <c r="A396" t="s">
        <v>587</v>
      </c>
      <c r="B396" s="31" t="s">
        <v>233</v>
      </c>
      <c r="C396" s="31" t="s">
        <v>584</v>
      </c>
      <c r="D396" t="s">
        <v>50</v>
      </c>
      <c r="E396" t="s">
        <v>100</v>
      </c>
      <c r="F396" s="15" t="str">
        <f>IFERROR(VLOOKUP(D396,'Tabelas auxiliares'!$A$3:$B$65,2,FALSE),"")</f>
        <v/>
      </c>
      <c r="G396" s="15" t="str">
        <f>IFERROR(VLOOKUP($B396,'Tabelas auxiliares'!$A$68:$C$105,2,FALSE),"")</f>
        <v>MATERIAIS DIDÁTICOS E SERVIÇOS - EDITORA</v>
      </c>
      <c r="H396" s="15" t="str">
        <f>IFERROR(VLOOKUP($B396,'Tabelas auxiliares'!$A$68:$C$105,3,FALSE),"")</f>
        <v>LOCAÇÃO DE ESPAÇO EM ESTANDE COLETIVO/MATERIAL DE CONSUMO/MATERIAL PARA ATIVIDADES DA EDITORA/ REGISTRO ISBN/SERVICO DE ENCADERNACAO</v>
      </c>
      <c r="I396" t="s">
        <v>3071</v>
      </c>
      <c r="J396" t="s">
        <v>3072</v>
      </c>
      <c r="K396" t="s">
        <v>3073</v>
      </c>
      <c r="L396" t="s">
        <v>3074</v>
      </c>
      <c r="M396" t="s">
        <v>1590</v>
      </c>
      <c r="N396" t="s">
        <v>656</v>
      </c>
      <c r="O396" t="s">
        <v>657</v>
      </c>
      <c r="P396" t="s">
        <v>658</v>
      </c>
      <c r="Q396" t="s">
        <v>597</v>
      </c>
      <c r="R396" t="s">
        <v>593</v>
      </c>
      <c r="S396" t="s">
        <v>598</v>
      </c>
      <c r="T396" t="s">
        <v>145</v>
      </c>
      <c r="U396" t="s">
        <v>659</v>
      </c>
      <c r="V396" t="s">
        <v>1095</v>
      </c>
      <c r="W396" t="s">
        <v>1096</v>
      </c>
      <c r="X396" t="s">
        <v>3884</v>
      </c>
      <c r="Y396" s="15" t="str">
        <f t="shared" si="6"/>
        <v>3</v>
      </c>
      <c r="Z396" s="15" t="str">
        <f>IF(T396="","",IF(AND(T396&lt;&gt;'Tabelas auxiliares'!$B$128,T396&lt;&gt;'Tabelas auxiliares'!$B$129),"FOLHA DE PESSOAL",IF(Y396='Tabelas auxiliares'!$A$129,"CUSTEIO",IF(Y396='Tabelas auxiliares'!$A$128,"INVESTIMENTO","ERRO - VERIFICAR"))))</f>
        <v>CUSTEIO</v>
      </c>
      <c r="AA396" s="8">
        <v>1370</v>
      </c>
      <c r="AC396" s="8">
        <v>1287.8</v>
      </c>
      <c r="AE396" s="8">
        <v>82.2</v>
      </c>
    </row>
    <row r="397" spans="1:32" x14ac:dyDescent="0.25">
      <c r="A397" t="s">
        <v>587</v>
      </c>
      <c r="B397" s="31" t="s">
        <v>233</v>
      </c>
      <c r="C397" s="31" t="s">
        <v>584</v>
      </c>
      <c r="D397" t="s">
        <v>50</v>
      </c>
      <c r="E397" t="s">
        <v>100</v>
      </c>
      <c r="F397" s="15" t="str">
        <f>IFERROR(VLOOKUP(D397,'Tabelas auxiliares'!$A$3:$B$65,2,FALSE),"")</f>
        <v/>
      </c>
      <c r="G397" s="15" t="str">
        <f>IFERROR(VLOOKUP($B397,'Tabelas auxiliares'!$A$68:$C$105,2,FALSE),"")</f>
        <v>MATERIAIS DIDÁTICOS E SERVIÇOS - EDITORA</v>
      </c>
      <c r="H397" s="15" t="str">
        <f>IFERROR(VLOOKUP($B397,'Tabelas auxiliares'!$A$68:$C$105,3,FALSE),"")</f>
        <v>LOCAÇÃO DE ESPAÇO EM ESTANDE COLETIVO/MATERIAL DE CONSUMO/MATERIAL PARA ATIVIDADES DA EDITORA/ REGISTRO ISBN/SERVICO DE ENCADERNACAO</v>
      </c>
      <c r="I397" t="s">
        <v>3075</v>
      </c>
      <c r="J397" t="s">
        <v>3076</v>
      </c>
      <c r="K397" t="s">
        <v>3077</v>
      </c>
      <c r="L397" t="s">
        <v>3078</v>
      </c>
      <c r="M397" t="s">
        <v>3079</v>
      </c>
      <c r="N397" t="s">
        <v>656</v>
      </c>
      <c r="O397" t="s">
        <v>657</v>
      </c>
      <c r="P397" t="s">
        <v>658</v>
      </c>
      <c r="Q397" t="s">
        <v>597</v>
      </c>
      <c r="R397" t="s">
        <v>593</v>
      </c>
      <c r="S397" t="s">
        <v>598</v>
      </c>
      <c r="T397" t="s">
        <v>145</v>
      </c>
      <c r="U397" t="s">
        <v>659</v>
      </c>
      <c r="V397" t="s">
        <v>1095</v>
      </c>
      <c r="W397" t="s">
        <v>1096</v>
      </c>
      <c r="X397" t="s">
        <v>3885</v>
      </c>
      <c r="Y397" s="15" t="str">
        <f t="shared" si="6"/>
        <v>3</v>
      </c>
      <c r="Z397" s="15" t="str">
        <f>IF(T397="","",IF(AND(T397&lt;&gt;'Tabelas auxiliares'!$B$128,T397&lt;&gt;'Tabelas auxiliares'!$B$129),"FOLHA DE PESSOAL",IF(Y397='Tabelas auxiliares'!$A$129,"CUSTEIO",IF(Y397='Tabelas auxiliares'!$A$128,"INVESTIMENTO","ERRO - VERIFICAR"))))</f>
        <v>CUSTEIO</v>
      </c>
      <c r="AA397" s="8">
        <v>13676</v>
      </c>
      <c r="AE397" s="8">
        <v>13676</v>
      </c>
    </row>
    <row r="398" spans="1:32" x14ac:dyDescent="0.25">
      <c r="A398" t="s">
        <v>587</v>
      </c>
      <c r="B398" s="31" t="s">
        <v>233</v>
      </c>
      <c r="C398" s="31" t="s">
        <v>584</v>
      </c>
      <c r="D398" t="s">
        <v>50</v>
      </c>
      <c r="E398" t="s">
        <v>100</v>
      </c>
      <c r="F398" s="15" t="str">
        <f>IFERROR(VLOOKUP(D398,'Tabelas auxiliares'!$A$3:$B$65,2,FALSE),"")</f>
        <v/>
      </c>
      <c r="G398" s="15" t="str">
        <f>IFERROR(VLOOKUP($B398,'Tabelas auxiliares'!$A$68:$C$105,2,FALSE),"")</f>
        <v>MATERIAIS DIDÁTICOS E SERVIÇOS - EDITORA</v>
      </c>
      <c r="H398" s="15" t="str">
        <f>IFERROR(VLOOKUP($B398,'Tabelas auxiliares'!$A$68:$C$105,3,FALSE),"")</f>
        <v>LOCAÇÃO DE ESPAÇO EM ESTANDE COLETIVO/MATERIAL DE CONSUMO/MATERIAL PARA ATIVIDADES DA EDITORA/ REGISTRO ISBN/SERVICO DE ENCADERNACAO</v>
      </c>
      <c r="I398" t="s">
        <v>3075</v>
      </c>
      <c r="J398" t="s">
        <v>3076</v>
      </c>
      <c r="K398" t="s">
        <v>3080</v>
      </c>
      <c r="L398" t="s">
        <v>3078</v>
      </c>
      <c r="M398" t="s">
        <v>3081</v>
      </c>
      <c r="N398" t="s">
        <v>656</v>
      </c>
      <c r="O398" t="s">
        <v>657</v>
      </c>
      <c r="P398" t="s">
        <v>658</v>
      </c>
      <c r="Q398" t="s">
        <v>597</v>
      </c>
      <c r="R398" t="s">
        <v>593</v>
      </c>
      <c r="S398" t="s">
        <v>598</v>
      </c>
      <c r="T398" t="s">
        <v>145</v>
      </c>
      <c r="U398" t="s">
        <v>659</v>
      </c>
      <c r="V398" t="s">
        <v>1095</v>
      </c>
      <c r="W398" t="s">
        <v>1096</v>
      </c>
      <c r="X398" t="s">
        <v>3886</v>
      </c>
      <c r="Y398" s="15" t="str">
        <f t="shared" si="6"/>
        <v>3</v>
      </c>
      <c r="Z398" s="15" t="str">
        <f>IF(T398="","",IF(AND(T398&lt;&gt;'Tabelas auxiliares'!$B$128,T398&lt;&gt;'Tabelas auxiliares'!$B$129),"FOLHA DE PESSOAL",IF(Y398='Tabelas auxiliares'!$A$129,"CUSTEIO",IF(Y398='Tabelas auxiliares'!$A$128,"INVESTIMENTO","ERRO - VERIFICAR"))))</f>
        <v>CUSTEIO</v>
      </c>
      <c r="AA398" s="8">
        <v>50685</v>
      </c>
      <c r="AC398" s="8">
        <v>50685</v>
      </c>
    </row>
    <row r="399" spans="1:32" x14ac:dyDescent="0.25">
      <c r="A399" t="s">
        <v>587</v>
      </c>
      <c r="B399" s="31" t="s">
        <v>233</v>
      </c>
      <c r="C399" s="31" t="s">
        <v>584</v>
      </c>
      <c r="D399" t="s">
        <v>50</v>
      </c>
      <c r="E399" t="s">
        <v>100</v>
      </c>
      <c r="F399" s="15" t="str">
        <f>IFERROR(VLOOKUP(D399,'Tabelas auxiliares'!$A$3:$B$65,2,FALSE),"")</f>
        <v/>
      </c>
      <c r="G399" s="15" t="str">
        <f>IFERROR(VLOOKUP($B399,'Tabelas auxiliares'!$A$68:$C$105,2,FALSE),"")</f>
        <v>MATERIAIS DIDÁTICOS E SERVIÇOS - EDITORA</v>
      </c>
      <c r="H399" s="15" t="str">
        <f>IFERROR(VLOOKUP($B399,'Tabelas auxiliares'!$A$68:$C$105,3,FALSE),"")</f>
        <v>LOCAÇÃO DE ESPAÇO EM ESTANDE COLETIVO/MATERIAL DE CONSUMO/MATERIAL PARA ATIVIDADES DA EDITORA/ REGISTRO ISBN/SERVICO DE ENCADERNACAO</v>
      </c>
      <c r="I399" t="s">
        <v>2029</v>
      </c>
      <c r="J399" t="s">
        <v>3076</v>
      </c>
      <c r="K399" t="s">
        <v>3082</v>
      </c>
      <c r="L399" t="s">
        <v>3078</v>
      </c>
      <c r="M399" t="s">
        <v>3079</v>
      </c>
      <c r="N399" t="s">
        <v>656</v>
      </c>
      <c r="O399" t="s">
        <v>657</v>
      </c>
      <c r="P399" t="s">
        <v>658</v>
      </c>
      <c r="Q399" t="s">
        <v>597</v>
      </c>
      <c r="R399" t="s">
        <v>593</v>
      </c>
      <c r="S399" t="s">
        <v>598</v>
      </c>
      <c r="T399" t="s">
        <v>145</v>
      </c>
      <c r="U399" t="s">
        <v>659</v>
      </c>
      <c r="V399" t="s">
        <v>1095</v>
      </c>
      <c r="W399" t="s">
        <v>1096</v>
      </c>
      <c r="X399" t="s">
        <v>3887</v>
      </c>
      <c r="Y399" s="15" t="str">
        <f t="shared" si="6"/>
        <v>3</v>
      </c>
      <c r="Z399" s="15" t="str">
        <f>IF(T399="","",IF(AND(T399&lt;&gt;'Tabelas auxiliares'!$B$128,T399&lt;&gt;'Tabelas auxiliares'!$B$129),"FOLHA DE PESSOAL",IF(Y399='Tabelas auxiliares'!$A$129,"CUSTEIO",IF(Y399='Tabelas auxiliares'!$A$128,"INVESTIMENTO","ERRO - VERIFICAR"))))</f>
        <v>CUSTEIO</v>
      </c>
      <c r="AA399" s="8">
        <v>312.17</v>
      </c>
      <c r="AE399" s="8">
        <v>312.17</v>
      </c>
    </row>
    <row r="400" spans="1:32" x14ac:dyDescent="0.25">
      <c r="A400" t="s">
        <v>587</v>
      </c>
      <c r="B400" s="31" t="s">
        <v>233</v>
      </c>
      <c r="C400" s="31" t="s">
        <v>584</v>
      </c>
      <c r="D400" t="s">
        <v>50</v>
      </c>
      <c r="E400" t="s">
        <v>100</v>
      </c>
      <c r="F400" s="15" t="str">
        <f>IFERROR(VLOOKUP(D400,'Tabelas auxiliares'!$A$3:$B$65,2,FALSE),"")</f>
        <v/>
      </c>
      <c r="G400" s="15" t="str">
        <f>IFERROR(VLOOKUP($B400,'Tabelas auxiliares'!$A$68:$C$105,2,FALSE),"")</f>
        <v>MATERIAIS DIDÁTICOS E SERVIÇOS - EDITORA</v>
      </c>
      <c r="H400" s="15" t="str">
        <f>IFERROR(VLOOKUP($B400,'Tabelas auxiliares'!$A$68:$C$105,3,FALSE),"")</f>
        <v>LOCAÇÃO DE ESPAÇO EM ESTANDE COLETIVO/MATERIAL DE CONSUMO/MATERIAL PARA ATIVIDADES DA EDITORA/ REGISTRO ISBN/SERVICO DE ENCADERNACAO</v>
      </c>
      <c r="I400" t="s">
        <v>2029</v>
      </c>
      <c r="J400" t="s">
        <v>3076</v>
      </c>
      <c r="K400" t="s">
        <v>3083</v>
      </c>
      <c r="L400" t="s">
        <v>3078</v>
      </c>
      <c r="M400" t="s">
        <v>3081</v>
      </c>
      <c r="N400" t="s">
        <v>656</v>
      </c>
      <c r="O400" t="s">
        <v>657</v>
      </c>
      <c r="P400" t="s">
        <v>658</v>
      </c>
      <c r="Q400" t="s">
        <v>597</v>
      </c>
      <c r="R400" t="s">
        <v>593</v>
      </c>
      <c r="S400" t="s">
        <v>598</v>
      </c>
      <c r="T400" t="s">
        <v>145</v>
      </c>
      <c r="U400" t="s">
        <v>659</v>
      </c>
      <c r="V400" t="s">
        <v>1095</v>
      </c>
      <c r="W400" t="s">
        <v>1096</v>
      </c>
      <c r="X400" t="s">
        <v>3888</v>
      </c>
      <c r="Y400" s="15" t="str">
        <f t="shared" si="6"/>
        <v>3</v>
      </c>
      <c r="Z400" s="15" t="str">
        <f>IF(T400="","",IF(AND(T400&lt;&gt;'Tabelas auxiliares'!$B$128,T400&lt;&gt;'Tabelas auxiliares'!$B$129),"FOLHA DE PESSOAL",IF(Y400='Tabelas auxiliares'!$A$129,"CUSTEIO",IF(Y400='Tabelas auxiliares'!$A$128,"INVESTIMENTO","ERRO - VERIFICAR"))))</f>
        <v>CUSTEIO</v>
      </c>
      <c r="AA400" s="8">
        <v>372.57</v>
      </c>
      <c r="AC400" s="8">
        <v>372.57</v>
      </c>
    </row>
    <row r="401" spans="1:32" x14ac:dyDescent="0.25">
      <c r="A401" t="s">
        <v>587</v>
      </c>
      <c r="B401" s="31" t="s">
        <v>233</v>
      </c>
      <c r="C401" s="31" t="s">
        <v>584</v>
      </c>
      <c r="D401" t="s">
        <v>52</v>
      </c>
      <c r="E401" t="s">
        <v>100</v>
      </c>
      <c r="F401" s="15" t="str">
        <f>IFERROR(VLOOKUP(D401,'Tabelas auxiliares'!$A$3:$B$65,2,FALSE),"")</f>
        <v>PROEC - REALIZAÇÃO DE EVENTOS * D.U.C</v>
      </c>
      <c r="G401" s="15" t="str">
        <f>IFERROR(VLOOKUP($B401,'Tabelas auxiliares'!$A$68:$C$105,2,FALSE),"")</f>
        <v>MATERIAIS DIDÁTICOS E SERVIÇOS - EDITORA</v>
      </c>
      <c r="H401" s="15" t="str">
        <f>IFERROR(VLOOKUP($B401,'Tabelas auxiliares'!$A$68:$C$105,3,FALSE),"")</f>
        <v>LOCAÇÃO DE ESPAÇO EM ESTANDE COLETIVO/MATERIAL DE CONSUMO/MATERIAL PARA ATIVIDADES DA EDITORA/ REGISTRO ISBN/SERVICO DE ENCADERNACAO</v>
      </c>
      <c r="I401" t="s">
        <v>3084</v>
      </c>
      <c r="J401" t="s">
        <v>3085</v>
      </c>
      <c r="K401" t="s">
        <v>3086</v>
      </c>
      <c r="L401" t="s">
        <v>3087</v>
      </c>
      <c r="M401" t="s">
        <v>3088</v>
      </c>
      <c r="N401" t="s">
        <v>656</v>
      </c>
      <c r="O401" t="s">
        <v>657</v>
      </c>
      <c r="P401" t="s">
        <v>658</v>
      </c>
      <c r="Q401" t="s">
        <v>597</v>
      </c>
      <c r="R401" t="s">
        <v>593</v>
      </c>
      <c r="S401" t="s">
        <v>598</v>
      </c>
      <c r="T401" t="s">
        <v>145</v>
      </c>
      <c r="U401" t="s">
        <v>659</v>
      </c>
      <c r="V401" t="s">
        <v>3089</v>
      </c>
      <c r="W401" t="s">
        <v>3090</v>
      </c>
      <c r="X401" t="s">
        <v>3889</v>
      </c>
      <c r="Y401" s="15" t="str">
        <f t="shared" si="6"/>
        <v>3</v>
      </c>
      <c r="Z401" s="15" t="str">
        <f>IF(T401="","",IF(AND(T401&lt;&gt;'Tabelas auxiliares'!$B$128,T401&lt;&gt;'Tabelas auxiliares'!$B$129),"FOLHA DE PESSOAL",IF(Y401='Tabelas auxiliares'!$A$129,"CUSTEIO",IF(Y401='Tabelas auxiliares'!$A$128,"INVESTIMENTO","ERRO - VERIFICAR"))))</f>
        <v>CUSTEIO</v>
      </c>
      <c r="AA401" s="8">
        <v>506.97</v>
      </c>
    </row>
    <row r="402" spans="1:32" x14ac:dyDescent="0.25">
      <c r="A402" t="s">
        <v>587</v>
      </c>
      <c r="B402" s="31" t="s">
        <v>234</v>
      </c>
      <c r="C402" s="31" t="s">
        <v>584</v>
      </c>
      <c r="D402" t="s">
        <v>28</v>
      </c>
      <c r="E402" t="s">
        <v>100</v>
      </c>
      <c r="F402" s="15" t="str">
        <f>IFERROR(VLOOKUP(D402,'Tabelas auxiliares'!$A$3:$B$65,2,FALSE),"")</f>
        <v>PU - PREFEITURA UNIVERSITÁRIA</v>
      </c>
      <c r="G402" s="15" t="str">
        <f>IFERROR(VLOOKUP($B402,'Tabelas auxiliares'!$A$68:$C$105,2,FALSE),"")</f>
        <v>MATERIAIS DE CONSUMO NÃO ACADÊMICOS</v>
      </c>
      <c r="H402" s="15" t="str">
        <f>IFERROR(VLOOKUP($B402,'Tabelas auxiliares'!$A$68:$C$105,3,FALSE),"")</f>
        <v>ALMOXARIFADO VIRTUAL/ CARIMBOS/ INSUMOS IMPRESSORA PLOTTER E IMPRESSORA 3D/MATERIAL DE SAÚDE (Ex. PROAP, DSQV, EPI) / MATERIAL DE EXPEDIENTE /MATERIAL ESPORTIVO /TINTAS</v>
      </c>
      <c r="I402" t="s">
        <v>3091</v>
      </c>
      <c r="J402" t="s">
        <v>3092</v>
      </c>
      <c r="K402" t="s">
        <v>3093</v>
      </c>
      <c r="L402" t="s">
        <v>3094</v>
      </c>
      <c r="M402" t="s">
        <v>3095</v>
      </c>
      <c r="N402" t="s">
        <v>656</v>
      </c>
      <c r="O402" t="s">
        <v>657</v>
      </c>
      <c r="P402" t="s">
        <v>658</v>
      </c>
      <c r="Q402" t="s">
        <v>597</v>
      </c>
      <c r="R402" t="s">
        <v>593</v>
      </c>
      <c r="S402" t="s">
        <v>598</v>
      </c>
      <c r="T402" t="s">
        <v>145</v>
      </c>
      <c r="U402" t="s">
        <v>659</v>
      </c>
      <c r="V402" t="s">
        <v>3096</v>
      </c>
      <c r="W402" t="s">
        <v>3097</v>
      </c>
      <c r="X402" t="s">
        <v>3890</v>
      </c>
      <c r="Y402" s="15" t="str">
        <f t="shared" si="6"/>
        <v>3</v>
      </c>
      <c r="Z402" s="15" t="str">
        <f>IF(T402="","",IF(AND(T402&lt;&gt;'Tabelas auxiliares'!$B$128,T402&lt;&gt;'Tabelas auxiliares'!$B$129),"FOLHA DE PESSOAL",IF(Y402='Tabelas auxiliares'!$A$129,"CUSTEIO",IF(Y402='Tabelas auxiliares'!$A$128,"INVESTIMENTO","ERRO - VERIFICAR"))))</f>
        <v>CUSTEIO</v>
      </c>
      <c r="AA402" s="8">
        <v>4763.2</v>
      </c>
      <c r="AC402" s="8">
        <v>4763.2</v>
      </c>
    </row>
    <row r="403" spans="1:32" x14ac:dyDescent="0.25">
      <c r="A403" t="s">
        <v>587</v>
      </c>
      <c r="B403" s="31" t="s">
        <v>234</v>
      </c>
      <c r="C403" s="31" t="s">
        <v>584</v>
      </c>
      <c r="D403" t="s">
        <v>28</v>
      </c>
      <c r="E403" t="s">
        <v>100</v>
      </c>
      <c r="F403" s="15" t="str">
        <f>IFERROR(VLOOKUP(D403,'Tabelas auxiliares'!$A$3:$B$65,2,FALSE),"")</f>
        <v>PU - PREFEITURA UNIVERSITÁRIA</v>
      </c>
      <c r="G403" s="15" t="str">
        <f>IFERROR(VLOOKUP($B403,'Tabelas auxiliares'!$A$68:$C$105,2,FALSE),"")</f>
        <v>MATERIAIS DE CONSUMO NÃO ACADÊMICOS</v>
      </c>
      <c r="H403" s="15" t="str">
        <f>IFERROR(VLOOKUP($B403,'Tabelas auxiliares'!$A$68:$C$105,3,FALSE),"")</f>
        <v>ALMOXARIFADO VIRTUAL/ CARIMBOS/ INSUMOS IMPRESSORA PLOTTER E IMPRESSORA 3D/MATERIAL DE SAÚDE (Ex. PROAP, DSQV, EPI) / MATERIAL DE EXPEDIENTE /MATERIAL ESPORTIVO /TINTAS</v>
      </c>
      <c r="I403" t="s">
        <v>3098</v>
      </c>
      <c r="J403" t="s">
        <v>3092</v>
      </c>
      <c r="K403" t="s">
        <v>3099</v>
      </c>
      <c r="L403" t="s">
        <v>3094</v>
      </c>
      <c r="M403" t="s">
        <v>3100</v>
      </c>
      <c r="N403" t="s">
        <v>656</v>
      </c>
      <c r="O403" t="s">
        <v>657</v>
      </c>
      <c r="P403" t="s">
        <v>658</v>
      </c>
      <c r="Q403" t="s">
        <v>597</v>
      </c>
      <c r="R403" t="s">
        <v>593</v>
      </c>
      <c r="S403" t="s">
        <v>598</v>
      </c>
      <c r="T403" t="s">
        <v>145</v>
      </c>
      <c r="U403" t="s">
        <v>659</v>
      </c>
      <c r="V403" t="s">
        <v>3096</v>
      </c>
      <c r="W403" t="s">
        <v>3097</v>
      </c>
      <c r="X403" t="s">
        <v>3891</v>
      </c>
      <c r="Y403" s="15" t="str">
        <f t="shared" si="6"/>
        <v>3</v>
      </c>
      <c r="Z403" s="15" t="str">
        <f>IF(T403="","",IF(AND(T403&lt;&gt;'Tabelas auxiliares'!$B$128,T403&lt;&gt;'Tabelas auxiliares'!$B$129),"FOLHA DE PESSOAL",IF(Y403='Tabelas auxiliares'!$A$129,"CUSTEIO",IF(Y403='Tabelas auxiliares'!$A$128,"INVESTIMENTO","ERRO - VERIFICAR"))))</f>
        <v>CUSTEIO</v>
      </c>
      <c r="AA403" s="8">
        <v>28500</v>
      </c>
      <c r="AC403" s="8">
        <v>28500</v>
      </c>
    </row>
    <row r="404" spans="1:32" x14ac:dyDescent="0.25">
      <c r="A404" t="s">
        <v>587</v>
      </c>
      <c r="B404" s="31" t="s">
        <v>234</v>
      </c>
      <c r="C404" s="31" t="s">
        <v>584</v>
      </c>
      <c r="D404" t="s">
        <v>28</v>
      </c>
      <c r="E404" t="s">
        <v>100</v>
      </c>
      <c r="F404" s="15" t="str">
        <f>IFERROR(VLOOKUP(D404,'Tabelas auxiliares'!$A$3:$B$65,2,FALSE),"")</f>
        <v>PU - PREFEITURA UNIVERSITÁRIA</v>
      </c>
      <c r="G404" s="15" t="str">
        <f>IFERROR(VLOOKUP($B404,'Tabelas auxiliares'!$A$68:$C$105,2,FALSE),"")</f>
        <v>MATERIAIS DE CONSUMO NÃO ACADÊMICOS</v>
      </c>
      <c r="H404" s="15" t="str">
        <f>IFERROR(VLOOKUP($B404,'Tabelas auxiliares'!$A$68:$C$105,3,FALSE),"")</f>
        <v>ALMOXARIFADO VIRTUAL/ CARIMBOS/ INSUMOS IMPRESSORA PLOTTER E IMPRESSORA 3D/MATERIAL DE SAÚDE (Ex. PROAP, DSQV, EPI) / MATERIAL DE EXPEDIENTE /MATERIAL ESPORTIVO /TINTAS</v>
      </c>
      <c r="I404" t="s">
        <v>3101</v>
      </c>
      <c r="J404" t="s">
        <v>3102</v>
      </c>
      <c r="K404" t="s">
        <v>3103</v>
      </c>
      <c r="L404" t="s">
        <v>3104</v>
      </c>
      <c r="M404" t="s">
        <v>3105</v>
      </c>
      <c r="N404" t="s">
        <v>656</v>
      </c>
      <c r="O404" t="s">
        <v>657</v>
      </c>
      <c r="P404" t="s">
        <v>658</v>
      </c>
      <c r="Q404" t="s">
        <v>597</v>
      </c>
      <c r="R404" t="s">
        <v>593</v>
      </c>
      <c r="S404" t="s">
        <v>598</v>
      </c>
      <c r="T404" t="s">
        <v>145</v>
      </c>
      <c r="U404" t="s">
        <v>659</v>
      </c>
      <c r="V404" t="s">
        <v>3096</v>
      </c>
      <c r="W404" t="s">
        <v>3097</v>
      </c>
      <c r="X404" t="s">
        <v>3892</v>
      </c>
      <c r="Y404" s="15" t="str">
        <f t="shared" si="6"/>
        <v>3</v>
      </c>
      <c r="Z404" s="15" t="str">
        <f>IF(T404="","",IF(AND(T404&lt;&gt;'Tabelas auxiliares'!$B$128,T404&lt;&gt;'Tabelas auxiliares'!$B$129),"FOLHA DE PESSOAL",IF(Y404='Tabelas auxiliares'!$A$129,"CUSTEIO",IF(Y404='Tabelas auxiliares'!$A$128,"INVESTIMENTO","ERRO - VERIFICAR"))))</f>
        <v>CUSTEIO</v>
      </c>
      <c r="AA404" s="8">
        <v>67500</v>
      </c>
      <c r="AC404" s="8">
        <v>67500</v>
      </c>
    </row>
    <row r="405" spans="1:32" x14ac:dyDescent="0.25">
      <c r="A405" t="s">
        <v>587</v>
      </c>
      <c r="B405" s="31" t="s">
        <v>234</v>
      </c>
      <c r="C405" s="31" t="s">
        <v>584</v>
      </c>
      <c r="D405" t="s">
        <v>28</v>
      </c>
      <c r="E405" t="s">
        <v>100</v>
      </c>
      <c r="F405" s="15" t="str">
        <f>IFERROR(VLOOKUP(D405,'Tabelas auxiliares'!$A$3:$B$65,2,FALSE),"")</f>
        <v>PU - PREFEITURA UNIVERSITÁRIA</v>
      </c>
      <c r="G405" s="15" t="str">
        <f>IFERROR(VLOOKUP($B405,'Tabelas auxiliares'!$A$68:$C$105,2,FALSE),"")</f>
        <v>MATERIAIS DE CONSUMO NÃO ACADÊMICOS</v>
      </c>
      <c r="H405" s="15" t="str">
        <f>IFERROR(VLOOKUP($B405,'Tabelas auxiliares'!$A$68:$C$105,3,FALSE),"")</f>
        <v>ALMOXARIFADO VIRTUAL/ CARIMBOS/ INSUMOS IMPRESSORA PLOTTER E IMPRESSORA 3D/MATERIAL DE SAÚDE (Ex. PROAP, DSQV, EPI) / MATERIAL DE EXPEDIENTE /MATERIAL ESPORTIVO /TINTAS</v>
      </c>
      <c r="I405" t="s">
        <v>2722</v>
      </c>
      <c r="J405" t="s">
        <v>1596</v>
      </c>
      <c r="K405" t="s">
        <v>3106</v>
      </c>
      <c r="L405" t="s">
        <v>1598</v>
      </c>
      <c r="M405" t="s">
        <v>1599</v>
      </c>
      <c r="N405" t="s">
        <v>656</v>
      </c>
      <c r="O405" t="s">
        <v>657</v>
      </c>
      <c r="P405" t="s">
        <v>658</v>
      </c>
      <c r="Q405" t="s">
        <v>597</v>
      </c>
      <c r="R405" t="s">
        <v>593</v>
      </c>
      <c r="S405" t="s">
        <v>598</v>
      </c>
      <c r="T405" t="s">
        <v>145</v>
      </c>
      <c r="U405" t="s">
        <v>659</v>
      </c>
      <c r="V405" t="s">
        <v>1600</v>
      </c>
      <c r="W405" t="s">
        <v>1601</v>
      </c>
      <c r="X405" t="s">
        <v>3893</v>
      </c>
      <c r="Y405" s="15" t="str">
        <f t="shared" si="6"/>
        <v>3</v>
      </c>
      <c r="Z405" s="15" t="str">
        <f>IF(T405="","",IF(AND(T405&lt;&gt;'Tabelas auxiliares'!$B$128,T405&lt;&gt;'Tabelas auxiliares'!$B$129),"FOLHA DE PESSOAL",IF(Y405='Tabelas auxiliares'!$A$129,"CUSTEIO",IF(Y405='Tabelas auxiliares'!$A$128,"INVESTIMENTO","ERRO - VERIFICAR"))))</f>
        <v>CUSTEIO</v>
      </c>
      <c r="AA405" s="8">
        <v>2250</v>
      </c>
      <c r="AD405" s="8">
        <v>2250</v>
      </c>
    </row>
    <row r="406" spans="1:32" x14ac:dyDescent="0.25">
      <c r="A406" t="s">
        <v>587</v>
      </c>
      <c r="B406" s="31" t="s">
        <v>234</v>
      </c>
      <c r="C406" s="31" t="s">
        <v>584</v>
      </c>
      <c r="D406" t="s">
        <v>28</v>
      </c>
      <c r="E406" t="s">
        <v>100</v>
      </c>
      <c r="F406" s="15" t="str">
        <f>IFERROR(VLOOKUP(D406,'Tabelas auxiliares'!$A$3:$B$65,2,FALSE),"")</f>
        <v>PU - PREFEITURA UNIVERSITÁRIA</v>
      </c>
      <c r="G406" s="15" t="str">
        <f>IFERROR(VLOOKUP($B406,'Tabelas auxiliares'!$A$68:$C$105,2,FALSE),"")</f>
        <v>MATERIAIS DE CONSUMO NÃO ACADÊMICOS</v>
      </c>
      <c r="H406" s="15" t="str">
        <f>IFERROR(VLOOKUP($B406,'Tabelas auxiliares'!$A$68:$C$105,3,FALSE),"")</f>
        <v>ALMOXARIFADO VIRTUAL/ CARIMBOS/ INSUMOS IMPRESSORA PLOTTER E IMPRESSORA 3D/MATERIAL DE SAÚDE (Ex. PROAP, DSQV, EPI) / MATERIAL DE EXPEDIENTE /MATERIAL ESPORTIVO /TINTAS</v>
      </c>
      <c r="I406" t="s">
        <v>2138</v>
      </c>
      <c r="J406" t="s">
        <v>3107</v>
      </c>
      <c r="K406" t="s">
        <v>3108</v>
      </c>
      <c r="L406" t="s">
        <v>3109</v>
      </c>
      <c r="M406" t="s">
        <v>3110</v>
      </c>
      <c r="N406" t="s">
        <v>656</v>
      </c>
      <c r="O406" t="s">
        <v>657</v>
      </c>
      <c r="P406" t="s">
        <v>658</v>
      </c>
      <c r="Q406" t="s">
        <v>597</v>
      </c>
      <c r="R406" t="s">
        <v>593</v>
      </c>
      <c r="S406" t="s">
        <v>598</v>
      </c>
      <c r="T406" t="s">
        <v>179</v>
      </c>
      <c r="U406" t="s">
        <v>2968</v>
      </c>
      <c r="V406" t="s">
        <v>2224</v>
      </c>
      <c r="W406" t="s">
        <v>2225</v>
      </c>
      <c r="X406" t="s">
        <v>3894</v>
      </c>
      <c r="Y406" s="15" t="str">
        <f t="shared" si="6"/>
        <v>3</v>
      </c>
      <c r="Z406" s="15" t="str">
        <f>IF(T406="","",IF(AND(T406&lt;&gt;'Tabelas auxiliares'!$B$128,T406&lt;&gt;'Tabelas auxiliares'!$B$129),"FOLHA DE PESSOAL",IF(Y406='Tabelas auxiliares'!$A$129,"CUSTEIO",IF(Y406='Tabelas auxiliares'!$A$128,"INVESTIMENTO","ERRO - VERIFICAR"))))</f>
        <v>CUSTEIO</v>
      </c>
      <c r="AA406" s="8">
        <v>10977.5</v>
      </c>
      <c r="AE406" s="8">
        <v>10977.5</v>
      </c>
    </row>
    <row r="407" spans="1:32" x14ac:dyDescent="0.25">
      <c r="A407" t="s">
        <v>587</v>
      </c>
      <c r="B407" s="31" t="s">
        <v>234</v>
      </c>
      <c r="C407" s="31" t="s">
        <v>584</v>
      </c>
      <c r="D407" t="s">
        <v>28</v>
      </c>
      <c r="E407" t="s">
        <v>100</v>
      </c>
      <c r="F407" s="15" t="str">
        <f>IFERROR(VLOOKUP(D407,'Tabelas auxiliares'!$A$3:$B$65,2,FALSE),"")</f>
        <v>PU - PREFEITURA UNIVERSITÁRIA</v>
      </c>
      <c r="G407" s="15" t="str">
        <f>IFERROR(VLOOKUP($B407,'Tabelas auxiliares'!$A$68:$C$105,2,FALSE),"")</f>
        <v>MATERIAIS DE CONSUMO NÃO ACADÊMICOS</v>
      </c>
      <c r="H407" s="15" t="str">
        <f>IFERROR(VLOOKUP($B407,'Tabelas auxiliares'!$A$68:$C$105,3,FALSE),"")</f>
        <v>ALMOXARIFADO VIRTUAL/ CARIMBOS/ INSUMOS IMPRESSORA PLOTTER E IMPRESSORA 3D/MATERIAL DE SAÚDE (Ex. PROAP, DSQV, EPI) / MATERIAL DE EXPEDIENTE /MATERIAL ESPORTIVO /TINTAS</v>
      </c>
      <c r="I407" t="s">
        <v>2138</v>
      </c>
      <c r="J407" t="s">
        <v>3107</v>
      </c>
      <c r="K407" t="s">
        <v>3111</v>
      </c>
      <c r="L407" t="s">
        <v>3109</v>
      </c>
      <c r="M407" t="s">
        <v>3112</v>
      </c>
      <c r="N407" t="s">
        <v>656</v>
      </c>
      <c r="O407" t="s">
        <v>657</v>
      </c>
      <c r="P407" t="s">
        <v>658</v>
      </c>
      <c r="Q407" t="s">
        <v>597</v>
      </c>
      <c r="R407" t="s">
        <v>593</v>
      </c>
      <c r="S407" t="s">
        <v>598</v>
      </c>
      <c r="T407" t="s">
        <v>179</v>
      </c>
      <c r="U407" t="s">
        <v>2968</v>
      </c>
      <c r="V407" t="s">
        <v>2224</v>
      </c>
      <c r="W407" t="s">
        <v>2225</v>
      </c>
      <c r="X407" t="s">
        <v>3895</v>
      </c>
      <c r="Y407" s="15" t="str">
        <f t="shared" si="6"/>
        <v>3</v>
      </c>
      <c r="Z407" s="15" t="str">
        <f>IF(T407="","",IF(AND(T407&lt;&gt;'Tabelas auxiliares'!$B$128,T407&lt;&gt;'Tabelas auxiliares'!$B$129),"FOLHA DE PESSOAL",IF(Y407='Tabelas auxiliares'!$A$129,"CUSTEIO",IF(Y407='Tabelas auxiliares'!$A$128,"INVESTIMENTO","ERRO - VERIFICAR"))))</f>
        <v>CUSTEIO</v>
      </c>
      <c r="AA407" s="8">
        <v>1728.7</v>
      </c>
      <c r="AE407" s="8">
        <v>1728.7</v>
      </c>
    </row>
    <row r="408" spans="1:32" x14ac:dyDescent="0.25">
      <c r="A408" t="s">
        <v>587</v>
      </c>
      <c r="B408" s="31" t="s">
        <v>234</v>
      </c>
      <c r="C408" s="31" t="s">
        <v>584</v>
      </c>
      <c r="D408" t="s">
        <v>28</v>
      </c>
      <c r="E408" t="s">
        <v>100</v>
      </c>
      <c r="F408" s="15" t="str">
        <f>IFERROR(VLOOKUP(D408,'Tabelas auxiliares'!$A$3:$B$65,2,FALSE),"")</f>
        <v>PU - PREFEITURA UNIVERSITÁRIA</v>
      </c>
      <c r="G408" s="15" t="str">
        <f>IFERROR(VLOOKUP($B408,'Tabelas auxiliares'!$A$68:$C$105,2,FALSE),"")</f>
        <v>MATERIAIS DE CONSUMO NÃO ACADÊMICOS</v>
      </c>
      <c r="H408" s="15" t="str">
        <f>IFERROR(VLOOKUP($B408,'Tabelas auxiliares'!$A$68:$C$105,3,FALSE),"")</f>
        <v>ALMOXARIFADO VIRTUAL/ CARIMBOS/ INSUMOS IMPRESSORA PLOTTER E IMPRESSORA 3D/MATERIAL DE SAÚDE (Ex. PROAP, DSQV, EPI) / MATERIAL DE EXPEDIENTE /MATERIAL ESPORTIVO /TINTAS</v>
      </c>
      <c r="I408" t="s">
        <v>2138</v>
      </c>
      <c r="J408" t="s">
        <v>3107</v>
      </c>
      <c r="K408" t="s">
        <v>3113</v>
      </c>
      <c r="L408" t="s">
        <v>3109</v>
      </c>
      <c r="M408" t="s">
        <v>3114</v>
      </c>
      <c r="N408" t="s">
        <v>656</v>
      </c>
      <c r="O408" t="s">
        <v>657</v>
      </c>
      <c r="P408" t="s">
        <v>658</v>
      </c>
      <c r="Q408" t="s">
        <v>597</v>
      </c>
      <c r="R408" t="s">
        <v>593</v>
      </c>
      <c r="S408" t="s">
        <v>598</v>
      </c>
      <c r="T408" t="s">
        <v>179</v>
      </c>
      <c r="U408" t="s">
        <v>2968</v>
      </c>
      <c r="V408" t="s">
        <v>2224</v>
      </c>
      <c r="W408" t="s">
        <v>2225</v>
      </c>
      <c r="X408" t="s">
        <v>3896</v>
      </c>
      <c r="Y408" s="15" t="str">
        <f t="shared" si="6"/>
        <v>3</v>
      </c>
      <c r="Z408" s="15" t="str">
        <f>IF(T408="","",IF(AND(T408&lt;&gt;'Tabelas auxiliares'!$B$128,T408&lt;&gt;'Tabelas auxiliares'!$B$129),"FOLHA DE PESSOAL",IF(Y408='Tabelas auxiliares'!$A$129,"CUSTEIO",IF(Y408='Tabelas auxiliares'!$A$128,"INVESTIMENTO","ERRO - VERIFICAR"))))</f>
        <v>CUSTEIO</v>
      </c>
      <c r="AA408" s="8">
        <v>277.60000000000002</v>
      </c>
      <c r="AE408" s="8">
        <v>277.60000000000002</v>
      </c>
    </row>
    <row r="409" spans="1:32" x14ac:dyDescent="0.25">
      <c r="A409" t="s">
        <v>587</v>
      </c>
      <c r="B409" t="s">
        <v>234</v>
      </c>
      <c r="C409" t="s">
        <v>584</v>
      </c>
      <c r="D409" t="s">
        <v>30</v>
      </c>
      <c r="E409" t="s">
        <v>100</v>
      </c>
      <c r="F409" s="15" t="str">
        <f>IFERROR(VLOOKUP(D409,'Tabelas auxiliares'!$A$3:$B$65,2,FALSE),"")</f>
        <v>PU - MATERIAL DE EXPEDIENTE * D.U.C</v>
      </c>
      <c r="G409" s="15" t="str">
        <f>IFERROR(VLOOKUP($B409,'Tabelas auxiliares'!$A$68:$C$105,2,FALSE),"")</f>
        <v>MATERIAIS DE CONSUMO NÃO ACADÊMICOS</v>
      </c>
      <c r="H409" s="15" t="str">
        <f>IFERROR(VLOOKUP($B409,'Tabelas auxiliares'!$A$68:$C$105,3,FALSE),"")</f>
        <v>ALMOXARIFADO VIRTUAL/ CARIMBOS/ INSUMOS IMPRESSORA PLOTTER E IMPRESSORA 3D/MATERIAL DE SAÚDE (Ex. PROAP, DSQV, EPI) / MATERIAL DE EXPEDIENTE /MATERIAL ESPORTIVO /TINTAS</v>
      </c>
      <c r="I409" t="s">
        <v>2869</v>
      </c>
      <c r="J409" t="s">
        <v>3115</v>
      </c>
      <c r="K409" t="s">
        <v>3116</v>
      </c>
      <c r="L409" t="s">
        <v>3117</v>
      </c>
      <c r="M409" t="s">
        <v>3118</v>
      </c>
      <c r="N409" t="s">
        <v>656</v>
      </c>
      <c r="O409" t="s">
        <v>657</v>
      </c>
      <c r="P409" t="s">
        <v>658</v>
      </c>
      <c r="Q409" t="s">
        <v>597</v>
      </c>
      <c r="R409" t="s">
        <v>593</v>
      </c>
      <c r="S409" t="s">
        <v>598</v>
      </c>
      <c r="T409" t="s">
        <v>145</v>
      </c>
      <c r="U409" t="s">
        <v>659</v>
      </c>
      <c r="V409" t="s">
        <v>2224</v>
      </c>
      <c r="W409" t="s">
        <v>2225</v>
      </c>
      <c r="X409" t="s">
        <v>3897</v>
      </c>
      <c r="Y409" s="15" t="str">
        <f t="shared" si="6"/>
        <v>3</v>
      </c>
      <c r="Z409" s="15" t="str">
        <f>IF(T409="","",IF(AND(T409&lt;&gt;'Tabelas auxiliares'!$B$128,T409&lt;&gt;'Tabelas auxiliares'!$B$129),"FOLHA DE PESSOAL",IF(Y409='Tabelas auxiliares'!$A$129,"CUSTEIO",IF(Y409='Tabelas auxiliares'!$A$128,"INVESTIMENTO","ERRO - VERIFICAR"))))</f>
        <v>CUSTEIO</v>
      </c>
      <c r="AA409" s="8">
        <v>41805.82</v>
      </c>
      <c r="AC409" s="8">
        <v>41805.82</v>
      </c>
    </row>
    <row r="410" spans="1:32" x14ac:dyDescent="0.25">
      <c r="A410" t="s">
        <v>587</v>
      </c>
      <c r="B410" t="s">
        <v>234</v>
      </c>
      <c r="C410" t="s">
        <v>584</v>
      </c>
      <c r="D410" t="s">
        <v>30</v>
      </c>
      <c r="E410" t="s">
        <v>100</v>
      </c>
      <c r="F410" s="15" t="str">
        <f>IFERROR(VLOOKUP(D410,'Tabelas auxiliares'!$A$3:$B$65,2,FALSE),"")</f>
        <v>PU - MATERIAL DE EXPEDIENTE * D.U.C</v>
      </c>
      <c r="G410" s="15" t="str">
        <f>IFERROR(VLOOKUP($B410,'Tabelas auxiliares'!$A$68:$C$105,2,FALSE),"")</f>
        <v>MATERIAIS DE CONSUMO NÃO ACADÊMICOS</v>
      </c>
      <c r="H410" s="15" t="str">
        <f>IFERROR(VLOOKUP($B410,'Tabelas auxiliares'!$A$68:$C$105,3,FALSE),"")</f>
        <v>ALMOXARIFADO VIRTUAL/ CARIMBOS/ INSUMOS IMPRESSORA PLOTTER E IMPRESSORA 3D/MATERIAL DE SAÚDE (Ex. PROAP, DSQV, EPI) / MATERIAL DE EXPEDIENTE /MATERIAL ESPORTIVO /TINTAS</v>
      </c>
      <c r="I410" t="s">
        <v>2959</v>
      </c>
      <c r="J410" t="s">
        <v>3119</v>
      </c>
      <c r="K410" t="s">
        <v>3120</v>
      </c>
      <c r="L410" t="s">
        <v>3121</v>
      </c>
      <c r="M410" t="s">
        <v>3122</v>
      </c>
      <c r="N410" t="s">
        <v>656</v>
      </c>
      <c r="O410" t="s">
        <v>657</v>
      </c>
      <c r="P410" t="s">
        <v>658</v>
      </c>
      <c r="Q410" t="s">
        <v>597</v>
      </c>
      <c r="R410" t="s">
        <v>593</v>
      </c>
      <c r="S410" t="s">
        <v>598</v>
      </c>
      <c r="T410" t="s">
        <v>145</v>
      </c>
      <c r="U410" t="s">
        <v>659</v>
      </c>
      <c r="V410" t="s">
        <v>2224</v>
      </c>
      <c r="W410" t="s">
        <v>2225</v>
      </c>
      <c r="X410" t="s">
        <v>3898</v>
      </c>
      <c r="Y410" s="15" t="str">
        <f t="shared" si="6"/>
        <v>3</v>
      </c>
      <c r="Z410" s="15" t="str">
        <f>IF(T410="","",IF(AND(T410&lt;&gt;'Tabelas auxiliares'!$B$128,T410&lt;&gt;'Tabelas auxiliares'!$B$129),"FOLHA DE PESSOAL",IF(Y410='Tabelas auxiliares'!$A$129,"CUSTEIO",IF(Y410='Tabelas auxiliares'!$A$128,"INVESTIMENTO","ERRO - VERIFICAR"))))</f>
        <v>CUSTEIO</v>
      </c>
      <c r="AA410" s="8">
        <v>42998</v>
      </c>
      <c r="AE410" s="8">
        <v>42998</v>
      </c>
    </row>
    <row r="411" spans="1:32" x14ac:dyDescent="0.25">
      <c r="A411" t="s">
        <v>587</v>
      </c>
      <c r="B411" t="s">
        <v>234</v>
      </c>
      <c r="C411" t="s">
        <v>584</v>
      </c>
      <c r="D411" t="s">
        <v>60</v>
      </c>
      <c r="E411" t="s">
        <v>100</v>
      </c>
      <c r="F411" s="15" t="str">
        <f>IFERROR(VLOOKUP(D411,'Tabelas auxiliares'!$A$3:$B$65,2,FALSE),"")</f>
        <v>PROAP - PRÓ-REITORIA DE POLÍTICAS AFIRMATIVAS</v>
      </c>
      <c r="G411" s="15" t="str">
        <f>IFERROR(VLOOKUP($B411,'Tabelas auxiliares'!$A$68:$C$105,2,FALSE),"")</f>
        <v>MATERIAIS DE CONSUMO NÃO ACADÊMICOS</v>
      </c>
      <c r="H411" s="15" t="str">
        <f>IFERROR(VLOOKUP($B411,'Tabelas auxiliares'!$A$68:$C$105,3,FALSE),"")</f>
        <v>ALMOXARIFADO VIRTUAL/ CARIMBOS/ INSUMOS IMPRESSORA PLOTTER E IMPRESSORA 3D/MATERIAL DE SAÚDE (Ex. PROAP, DSQV, EPI) / MATERIAL DE EXPEDIENTE /MATERIAL ESPORTIVO /TINTAS</v>
      </c>
      <c r="I411" t="s">
        <v>2120</v>
      </c>
      <c r="J411" t="s">
        <v>1603</v>
      </c>
      <c r="K411" t="s">
        <v>3123</v>
      </c>
      <c r="L411" t="s">
        <v>3124</v>
      </c>
      <c r="M411" t="s">
        <v>1606</v>
      </c>
      <c r="N411" t="s">
        <v>656</v>
      </c>
      <c r="O411" t="s">
        <v>657</v>
      </c>
      <c r="P411" t="s">
        <v>658</v>
      </c>
      <c r="Q411" t="s">
        <v>597</v>
      </c>
      <c r="R411" t="s">
        <v>593</v>
      </c>
      <c r="S411" t="s">
        <v>598</v>
      </c>
      <c r="T411" t="s">
        <v>145</v>
      </c>
      <c r="U411" t="s">
        <v>659</v>
      </c>
      <c r="V411" t="s">
        <v>1600</v>
      </c>
      <c r="W411" t="s">
        <v>1601</v>
      </c>
      <c r="X411" t="s">
        <v>3899</v>
      </c>
      <c r="Y411" s="15" t="str">
        <f t="shared" si="6"/>
        <v>3</v>
      </c>
      <c r="Z411" s="15" t="str">
        <f>IF(T411="","",IF(AND(T411&lt;&gt;'Tabelas auxiliares'!$B$128,T411&lt;&gt;'Tabelas auxiliares'!$B$129),"FOLHA DE PESSOAL",IF(Y411='Tabelas auxiliares'!$A$129,"CUSTEIO",IF(Y411='Tabelas auxiliares'!$A$128,"INVESTIMENTO","ERRO - VERIFICAR"))))</f>
        <v>CUSTEIO</v>
      </c>
      <c r="AA411" s="8">
        <v>6685.57</v>
      </c>
      <c r="AC411" s="8">
        <v>5452.93</v>
      </c>
      <c r="AE411" s="8">
        <v>1232.6400000000001</v>
      </c>
    </row>
    <row r="412" spans="1:32" x14ac:dyDescent="0.25">
      <c r="A412" t="s">
        <v>587</v>
      </c>
      <c r="B412" t="s">
        <v>234</v>
      </c>
      <c r="C412" t="s">
        <v>584</v>
      </c>
      <c r="D412" t="s">
        <v>81</v>
      </c>
      <c r="E412" t="s">
        <v>100</v>
      </c>
      <c r="F412" s="15" t="str">
        <f>IFERROR(VLOOKUP(D412,'Tabelas auxiliares'!$A$3:$B$65,2,FALSE),"")</f>
        <v>SUGEPE - SUPERINTENDÊNCIA DE GESTÃO DE PESSOAS</v>
      </c>
      <c r="G412" s="15" t="str">
        <f>IFERROR(VLOOKUP($B412,'Tabelas auxiliares'!$A$68:$C$105,2,FALSE),"")</f>
        <v>MATERIAIS DE CONSUMO NÃO ACADÊMICOS</v>
      </c>
      <c r="H412" s="15" t="str">
        <f>IFERROR(VLOOKUP($B412,'Tabelas auxiliares'!$A$68:$C$105,3,FALSE),"")</f>
        <v>ALMOXARIFADO VIRTUAL/ CARIMBOS/ INSUMOS IMPRESSORA PLOTTER E IMPRESSORA 3D/MATERIAL DE SAÚDE (Ex. PROAP, DSQV, EPI) / MATERIAL DE EXPEDIENTE /MATERIAL ESPORTIVO /TINTAS</v>
      </c>
      <c r="I412" t="s">
        <v>3125</v>
      </c>
      <c r="J412" t="s">
        <v>3126</v>
      </c>
      <c r="K412" t="s">
        <v>3127</v>
      </c>
      <c r="L412" t="s">
        <v>3128</v>
      </c>
      <c r="M412" t="s">
        <v>3129</v>
      </c>
      <c r="N412" t="s">
        <v>656</v>
      </c>
      <c r="O412" t="s">
        <v>657</v>
      </c>
      <c r="P412" t="s">
        <v>658</v>
      </c>
      <c r="Q412" t="s">
        <v>597</v>
      </c>
      <c r="R412" t="s">
        <v>593</v>
      </c>
      <c r="S412" t="s">
        <v>2090</v>
      </c>
      <c r="T412" t="s">
        <v>145</v>
      </c>
      <c r="U412" t="s">
        <v>659</v>
      </c>
      <c r="V412" t="s">
        <v>2989</v>
      </c>
      <c r="W412" t="s">
        <v>2990</v>
      </c>
      <c r="X412" t="s">
        <v>3900</v>
      </c>
      <c r="Y412" s="15" t="str">
        <f t="shared" si="6"/>
        <v>3</v>
      </c>
      <c r="Z412" s="15" t="str">
        <f>IF(T412="","",IF(AND(T412&lt;&gt;'Tabelas auxiliares'!$B$128,T412&lt;&gt;'Tabelas auxiliares'!$B$129),"FOLHA DE PESSOAL",IF(Y412='Tabelas auxiliares'!$A$129,"CUSTEIO",IF(Y412='Tabelas auxiliares'!$A$128,"INVESTIMENTO","ERRO - VERIFICAR"))))</f>
        <v>CUSTEIO</v>
      </c>
      <c r="AA412" s="8">
        <v>17233</v>
      </c>
      <c r="AE412" s="8">
        <v>17233</v>
      </c>
    </row>
    <row r="413" spans="1:32" x14ac:dyDescent="0.25">
      <c r="A413" t="s">
        <v>587</v>
      </c>
      <c r="B413" t="s">
        <v>234</v>
      </c>
      <c r="C413" t="s">
        <v>584</v>
      </c>
      <c r="D413" t="s">
        <v>81</v>
      </c>
      <c r="E413" t="s">
        <v>100</v>
      </c>
      <c r="F413" s="15" t="str">
        <f>IFERROR(VLOOKUP(D413,'Tabelas auxiliares'!$A$3:$B$65,2,FALSE),"")</f>
        <v>SUGEPE - SUPERINTENDÊNCIA DE GESTÃO DE PESSOAS</v>
      </c>
      <c r="G413" s="15" t="str">
        <f>IFERROR(VLOOKUP($B413,'Tabelas auxiliares'!$A$68:$C$105,2,FALSE),"")</f>
        <v>MATERIAIS DE CONSUMO NÃO ACADÊMICOS</v>
      </c>
      <c r="H413" s="15" t="str">
        <f>IFERROR(VLOOKUP($B413,'Tabelas auxiliares'!$A$68:$C$105,3,FALSE),"")</f>
        <v>ALMOXARIFADO VIRTUAL/ CARIMBOS/ INSUMOS IMPRESSORA PLOTTER E IMPRESSORA 3D/MATERIAL DE SAÚDE (Ex. PROAP, DSQV, EPI) / MATERIAL DE EXPEDIENTE /MATERIAL ESPORTIVO /TINTAS</v>
      </c>
      <c r="I413" t="s">
        <v>2238</v>
      </c>
      <c r="J413" t="s">
        <v>3130</v>
      </c>
      <c r="K413" t="s">
        <v>3131</v>
      </c>
      <c r="L413" t="s">
        <v>3132</v>
      </c>
      <c r="M413" t="s">
        <v>3133</v>
      </c>
      <c r="N413" t="s">
        <v>2176</v>
      </c>
      <c r="O413" t="s">
        <v>657</v>
      </c>
      <c r="P413" t="s">
        <v>2177</v>
      </c>
      <c r="Q413" t="s">
        <v>597</v>
      </c>
      <c r="R413" t="s">
        <v>593</v>
      </c>
      <c r="S413" t="s">
        <v>598</v>
      </c>
      <c r="T413" t="s">
        <v>145</v>
      </c>
      <c r="U413" t="s">
        <v>2178</v>
      </c>
      <c r="V413" t="s">
        <v>3134</v>
      </c>
      <c r="W413" t="s">
        <v>3135</v>
      </c>
      <c r="X413" t="s">
        <v>3901</v>
      </c>
      <c r="Y413" s="15" t="str">
        <f t="shared" si="6"/>
        <v>4</v>
      </c>
      <c r="Z413" s="15" t="str">
        <f>IF(T413="","",IF(AND(T413&lt;&gt;'Tabelas auxiliares'!$B$128,T413&lt;&gt;'Tabelas auxiliares'!$B$129),"FOLHA DE PESSOAL",IF(Y413='Tabelas auxiliares'!$A$129,"CUSTEIO",IF(Y413='Tabelas auxiliares'!$A$128,"INVESTIMENTO","ERRO - VERIFICAR"))))</f>
        <v>INVESTIMENTO</v>
      </c>
      <c r="AA413" s="8">
        <v>21578.400000000001</v>
      </c>
      <c r="AE413" s="8">
        <v>21578.400000000001</v>
      </c>
    </row>
    <row r="414" spans="1:32" x14ac:dyDescent="0.25">
      <c r="A414" t="s">
        <v>587</v>
      </c>
      <c r="B414" t="s">
        <v>234</v>
      </c>
      <c r="C414" t="s">
        <v>584</v>
      </c>
      <c r="D414" t="s">
        <v>81</v>
      </c>
      <c r="E414" t="s">
        <v>100</v>
      </c>
      <c r="F414" s="15" t="str">
        <f>IFERROR(VLOOKUP(D414,'Tabelas auxiliares'!$A$3:$B$65,2,FALSE),"")</f>
        <v>SUGEPE - SUPERINTENDÊNCIA DE GESTÃO DE PESSOAS</v>
      </c>
      <c r="G414" s="15" t="str">
        <f>IFERROR(VLOOKUP($B414,'Tabelas auxiliares'!$A$68:$C$105,2,FALSE),"")</f>
        <v>MATERIAIS DE CONSUMO NÃO ACADÊMICOS</v>
      </c>
      <c r="H414" s="15" t="str">
        <f>IFERROR(VLOOKUP($B414,'Tabelas auxiliares'!$A$68:$C$105,3,FALSE),"")</f>
        <v>ALMOXARIFADO VIRTUAL/ CARIMBOS/ INSUMOS IMPRESSORA PLOTTER E IMPRESSORA 3D/MATERIAL DE SAÚDE (Ex. PROAP, DSQV, EPI) / MATERIAL DE EXPEDIENTE /MATERIAL ESPORTIVO /TINTAS</v>
      </c>
      <c r="I414" t="s">
        <v>2238</v>
      </c>
      <c r="J414" t="s">
        <v>3130</v>
      </c>
      <c r="K414" t="s">
        <v>3136</v>
      </c>
      <c r="L414" t="s">
        <v>3132</v>
      </c>
      <c r="M414" t="s">
        <v>3133</v>
      </c>
      <c r="N414" t="s">
        <v>656</v>
      </c>
      <c r="O414" t="s">
        <v>657</v>
      </c>
      <c r="P414" t="s">
        <v>658</v>
      </c>
      <c r="Q414" t="s">
        <v>597</v>
      </c>
      <c r="R414" t="s">
        <v>593</v>
      </c>
      <c r="S414" t="s">
        <v>857</v>
      </c>
      <c r="T414" t="s">
        <v>145</v>
      </c>
      <c r="U414" t="s">
        <v>659</v>
      </c>
      <c r="V414" t="s">
        <v>3134</v>
      </c>
      <c r="W414" t="s">
        <v>3135</v>
      </c>
      <c r="X414" t="s">
        <v>3902</v>
      </c>
      <c r="Y414" s="15" t="str">
        <f t="shared" si="6"/>
        <v>4</v>
      </c>
      <c r="Z414" s="15" t="str">
        <f>IF(T414="","",IF(AND(T414&lt;&gt;'Tabelas auxiliares'!$B$128,T414&lt;&gt;'Tabelas auxiliares'!$B$129),"FOLHA DE PESSOAL",IF(Y414='Tabelas auxiliares'!$A$129,"CUSTEIO",IF(Y414='Tabelas auxiliares'!$A$128,"INVESTIMENTO","ERRO - VERIFICAR"))))</f>
        <v>INVESTIMENTO</v>
      </c>
      <c r="AA414" s="8">
        <v>959.04</v>
      </c>
      <c r="AE414" s="8">
        <v>959.04</v>
      </c>
    </row>
    <row r="415" spans="1:32" x14ac:dyDescent="0.25">
      <c r="A415" t="s">
        <v>587</v>
      </c>
      <c r="B415" t="s">
        <v>235</v>
      </c>
      <c r="C415" t="s">
        <v>584</v>
      </c>
      <c r="D415" t="s">
        <v>28</v>
      </c>
      <c r="E415" t="s">
        <v>100</v>
      </c>
      <c r="F415" s="15" t="str">
        <f>IFERROR(VLOOKUP(D415,'Tabelas auxiliares'!$A$3:$B$65,2,FALSE),"")</f>
        <v>PU - PREFEITURA UNIVERSITÁRIA</v>
      </c>
      <c r="G415" s="15" t="str">
        <f>IFERROR(VLOOKUP($B415,'Tabelas auxiliares'!$A$68:$C$105,2,FALSE),"")</f>
        <v>MANUTENÇÃO</v>
      </c>
      <c r="H415" s="15" t="str">
        <f>IFERROR(VLOOKUP($B415,'Tabelas auxiliares'!$A$68:$C$105,3,FALSE),"")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15" t="s">
        <v>3137</v>
      </c>
      <c r="J415" t="s">
        <v>3138</v>
      </c>
      <c r="K415" t="s">
        <v>3139</v>
      </c>
      <c r="L415" t="s">
        <v>3140</v>
      </c>
      <c r="M415" t="s">
        <v>3141</v>
      </c>
      <c r="N415" t="s">
        <v>656</v>
      </c>
      <c r="O415" t="s">
        <v>657</v>
      </c>
      <c r="P415" t="s">
        <v>658</v>
      </c>
      <c r="Q415" t="s">
        <v>597</v>
      </c>
      <c r="R415" t="s">
        <v>593</v>
      </c>
      <c r="S415" t="s">
        <v>598</v>
      </c>
      <c r="T415" t="s">
        <v>145</v>
      </c>
      <c r="U415" t="s">
        <v>2109</v>
      </c>
      <c r="V415" t="s">
        <v>1625</v>
      </c>
      <c r="W415" t="s">
        <v>1626</v>
      </c>
      <c r="X415" t="s">
        <v>3903</v>
      </c>
      <c r="Y415" s="15" t="str">
        <f t="shared" si="6"/>
        <v>3</v>
      </c>
      <c r="Z415" s="15" t="str">
        <f>IF(T415="","",IF(AND(T415&lt;&gt;'Tabelas auxiliares'!$B$128,T415&lt;&gt;'Tabelas auxiliares'!$B$129),"FOLHA DE PESSOAL",IF(Y415='Tabelas auxiliares'!$A$129,"CUSTEIO",IF(Y415='Tabelas auxiliares'!$A$128,"INVESTIMENTO","ERRO - VERIFICAR"))))</f>
        <v>CUSTEIO</v>
      </c>
      <c r="AB415" s="8">
        <v>5111.79</v>
      </c>
      <c r="AF415" s="8">
        <v>5111.79</v>
      </c>
    </row>
    <row r="416" spans="1:32" x14ac:dyDescent="0.25">
      <c r="A416" t="s">
        <v>587</v>
      </c>
      <c r="B416" t="s">
        <v>235</v>
      </c>
      <c r="C416" t="s">
        <v>584</v>
      </c>
      <c r="D416" t="s">
        <v>28</v>
      </c>
      <c r="E416" t="s">
        <v>100</v>
      </c>
      <c r="F416" s="15" t="str">
        <f>IFERROR(VLOOKUP(D416,'Tabelas auxiliares'!$A$3:$B$65,2,FALSE),"")</f>
        <v>PU - PREFEITURA UNIVERSITÁRIA</v>
      </c>
      <c r="G416" s="15" t="str">
        <f>IFERROR(VLOOKUP($B416,'Tabelas auxiliares'!$A$68:$C$105,2,FALSE),"")</f>
        <v>MANUTENÇÃO</v>
      </c>
      <c r="H416" s="15" t="str">
        <f>IFERROR(VLOOKUP($B416,'Tabelas auxiliares'!$A$68:$C$105,3,FALSE),"")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16" t="s">
        <v>3142</v>
      </c>
      <c r="J416" t="s">
        <v>3143</v>
      </c>
      <c r="K416" t="s">
        <v>3144</v>
      </c>
      <c r="L416" t="s">
        <v>3145</v>
      </c>
      <c r="M416" t="s">
        <v>1677</v>
      </c>
      <c r="N416" t="s">
        <v>656</v>
      </c>
      <c r="O416" t="s">
        <v>657</v>
      </c>
      <c r="P416" t="s">
        <v>2534</v>
      </c>
      <c r="Q416" t="s">
        <v>597</v>
      </c>
      <c r="R416" t="s">
        <v>593</v>
      </c>
      <c r="S416" t="s">
        <v>598</v>
      </c>
      <c r="T416" t="s">
        <v>145</v>
      </c>
      <c r="U416" t="s">
        <v>2536</v>
      </c>
      <c r="V416" t="s">
        <v>1625</v>
      </c>
      <c r="W416" t="s">
        <v>1626</v>
      </c>
      <c r="X416" t="s">
        <v>3904</v>
      </c>
      <c r="Y416" s="15" t="str">
        <f t="shared" si="6"/>
        <v>3</v>
      </c>
      <c r="Z416" s="15" t="str">
        <f>IF(T416="","",IF(AND(T416&lt;&gt;'Tabelas auxiliares'!$B$128,T416&lt;&gt;'Tabelas auxiliares'!$B$129),"FOLHA DE PESSOAL",IF(Y416='Tabelas auxiliares'!$A$129,"CUSTEIO",IF(Y416='Tabelas auxiliares'!$A$128,"INVESTIMENTO","ERRO - VERIFICAR"))))</f>
        <v>CUSTEIO</v>
      </c>
      <c r="AA416" s="8">
        <v>9.65</v>
      </c>
      <c r="AC416" s="8">
        <v>9.65</v>
      </c>
    </row>
    <row r="417" spans="1:32" x14ac:dyDescent="0.25">
      <c r="A417" t="s">
        <v>587</v>
      </c>
      <c r="B417" t="s">
        <v>235</v>
      </c>
      <c r="C417" t="s">
        <v>584</v>
      </c>
      <c r="D417" t="s">
        <v>28</v>
      </c>
      <c r="E417" t="s">
        <v>100</v>
      </c>
      <c r="F417" s="15" t="str">
        <f>IFERROR(VLOOKUP(D417,'Tabelas auxiliares'!$A$3:$B$65,2,FALSE),"")</f>
        <v>PU - PREFEITURA UNIVERSITÁRIA</v>
      </c>
      <c r="G417" s="15" t="str">
        <f>IFERROR(VLOOKUP($B417,'Tabelas auxiliares'!$A$68:$C$105,2,FALSE),"")</f>
        <v>MANUTENÇÃO</v>
      </c>
      <c r="H417" s="15" t="str">
        <f>IFERROR(VLOOKUP($B417,'Tabelas auxiliares'!$A$68:$C$105,3,FALSE),"")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17" t="s">
        <v>3146</v>
      </c>
      <c r="J417" t="s">
        <v>1608</v>
      </c>
      <c r="K417" t="s">
        <v>3147</v>
      </c>
      <c r="L417" t="s">
        <v>1610</v>
      </c>
      <c r="M417" t="s">
        <v>1611</v>
      </c>
      <c r="N417" t="s">
        <v>656</v>
      </c>
      <c r="O417" t="s">
        <v>657</v>
      </c>
      <c r="P417" t="s">
        <v>2534</v>
      </c>
      <c r="Q417" t="s">
        <v>597</v>
      </c>
      <c r="R417" t="s">
        <v>593</v>
      </c>
      <c r="S417" t="s">
        <v>598</v>
      </c>
      <c r="T417" t="s">
        <v>145</v>
      </c>
      <c r="U417" t="s">
        <v>2536</v>
      </c>
      <c r="V417" t="s">
        <v>1612</v>
      </c>
      <c r="W417" t="s">
        <v>1613</v>
      </c>
      <c r="X417" t="s">
        <v>3905</v>
      </c>
      <c r="Y417" s="15" t="str">
        <f t="shared" si="6"/>
        <v>3</v>
      </c>
      <c r="Z417" s="15" t="str">
        <f>IF(T417="","",IF(AND(T417&lt;&gt;'Tabelas auxiliares'!$B$128,T417&lt;&gt;'Tabelas auxiliares'!$B$129),"FOLHA DE PESSOAL",IF(Y417='Tabelas auxiliares'!$A$129,"CUSTEIO",IF(Y417='Tabelas auxiliares'!$A$128,"INVESTIMENTO","ERRO - VERIFICAR"))))</f>
        <v>CUSTEIO</v>
      </c>
      <c r="AA417" s="8">
        <v>34.17</v>
      </c>
      <c r="AE417" s="8">
        <v>34.17</v>
      </c>
    </row>
    <row r="418" spans="1:32" x14ac:dyDescent="0.25">
      <c r="A418" t="s">
        <v>587</v>
      </c>
      <c r="B418" t="s">
        <v>235</v>
      </c>
      <c r="C418" t="s">
        <v>584</v>
      </c>
      <c r="D418" t="s">
        <v>28</v>
      </c>
      <c r="E418" t="s">
        <v>100</v>
      </c>
      <c r="F418" s="15" t="str">
        <f>IFERROR(VLOOKUP(D418,'Tabelas auxiliares'!$A$3:$B$65,2,FALSE),"")</f>
        <v>PU - PREFEITURA UNIVERSITÁRIA</v>
      </c>
      <c r="G418" s="15" t="str">
        <f>IFERROR(VLOOKUP($B418,'Tabelas auxiliares'!$A$68:$C$105,2,FALSE),"")</f>
        <v>MANUTENÇÃO</v>
      </c>
      <c r="H418" s="15" t="str">
        <f>IFERROR(VLOOKUP($B418,'Tabelas auxiliares'!$A$68:$C$105,3,FALSE),"")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18" t="s">
        <v>3148</v>
      </c>
      <c r="J418" t="s">
        <v>3149</v>
      </c>
      <c r="K418" t="s">
        <v>3150</v>
      </c>
      <c r="L418" t="s">
        <v>3151</v>
      </c>
      <c r="M418" t="s">
        <v>3152</v>
      </c>
      <c r="N418" t="s">
        <v>656</v>
      </c>
      <c r="O418" t="s">
        <v>657</v>
      </c>
      <c r="P418" t="s">
        <v>658</v>
      </c>
      <c r="Q418" t="s">
        <v>597</v>
      </c>
      <c r="R418" t="s">
        <v>593</v>
      </c>
      <c r="S418" t="s">
        <v>598</v>
      </c>
      <c r="T418" t="s">
        <v>145</v>
      </c>
      <c r="U418" t="s">
        <v>659</v>
      </c>
      <c r="V418" t="s">
        <v>1625</v>
      </c>
      <c r="W418" t="s">
        <v>1626</v>
      </c>
      <c r="X418" t="s">
        <v>3906</v>
      </c>
      <c r="Y418" s="15" t="str">
        <f t="shared" si="6"/>
        <v>3</v>
      </c>
      <c r="Z418" s="15" t="str">
        <f>IF(T418="","",IF(AND(T418&lt;&gt;'Tabelas auxiliares'!$B$128,T418&lt;&gt;'Tabelas auxiliares'!$B$129),"FOLHA DE PESSOAL",IF(Y418='Tabelas auxiliares'!$A$129,"CUSTEIO",IF(Y418='Tabelas auxiliares'!$A$128,"INVESTIMENTO","ERRO - VERIFICAR"))))</f>
        <v>CUSTEIO</v>
      </c>
      <c r="AA418" s="8">
        <v>20492.259999999998</v>
      </c>
      <c r="AC418" s="8">
        <v>20492.259999999998</v>
      </c>
    </row>
    <row r="419" spans="1:32" x14ac:dyDescent="0.25">
      <c r="A419" t="s">
        <v>587</v>
      </c>
      <c r="B419" t="s">
        <v>235</v>
      </c>
      <c r="C419" t="s">
        <v>584</v>
      </c>
      <c r="D419" t="s">
        <v>28</v>
      </c>
      <c r="E419" t="s">
        <v>100</v>
      </c>
      <c r="F419" s="15" t="str">
        <f>IFERROR(VLOOKUP(D419,'Tabelas auxiliares'!$A$3:$B$65,2,FALSE),"")</f>
        <v>PU - PREFEITURA UNIVERSITÁRIA</v>
      </c>
      <c r="G419" s="15" t="str">
        <f>IFERROR(VLOOKUP($B419,'Tabelas auxiliares'!$A$68:$C$105,2,FALSE),"")</f>
        <v>MANUTENÇÃO</v>
      </c>
      <c r="H419" s="15" t="str">
        <f>IFERROR(VLOOKUP($B419,'Tabelas auxiliares'!$A$68:$C$105,3,FALSE),"")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19" t="s">
        <v>2537</v>
      </c>
      <c r="J419" t="s">
        <v>3153</v>
      </c>
      <c r="K419" t="s">
        <v>3154</v>
      </c>
      <c r="L419" t="s">
        <v>3155</v>
      </c>
      <c r="M419" t="s">
        <v>3156</v>
      </c>
      <c r="N419" t="s">
        <v>656</v>
      </c>
      <c r="O419" t="s">
        <v>657</v>
      </c>
      <c r="P419" t="s">
        <v>658</v>
      </c>
      <c r="Q419" t="s">
        <v>597</v>
      </c>
      <c r="R419" t="s">
        <v>593</v>
      </c>
      <c r="S419" t="s">
        <v>598</v>
      </c>
      <c r="T419" t="s">
        <v>145</v>
      </c>
      <c r="U419" t="s">
        <v>659</v>
      </c>
      <c r="V419" t="s">
        <v>1612</v>
      </c>
      <c r="W419" t="s">
        <v>1613</v>
      </c>
      <c r="X419" t="s">
        <v>3907</v>
      </c>
      <c r="Y419" s="15" t="str">
        <f t="shared" si="6"/>
        <v>3</v>
      </c>
      <c r="Z419" s="15" t="str">
        <f>IF(T419="","",IF(AND(T419&lt;&gt;'Tabelas auxiliares'!$B$128,T419&lt;&gt;'Tabelas auxiliares'!$B$129),"FOLHA DE PESSOAL",IF(Y419='Tabelas auxiliares'!$A$129,"CUSTEIO",IF(Y419='Tabelas auxiliares'!$A$128,"INVESTIMENTO","ERRO - VERIFICAR"))))</f>
        <v>CUSTEIO</v>
      </c>
      <c r="AA419" s="8">
        <v>2199.67</v>
      </c>
      <c r="AC419" s="8">
        <v>2199.67</v>
      </c>
    </row>
    <row r="420" spans="1:32" x14ac:dyDescent="0.25">
      <c r="A420" t="s">
        <v>587</v>
      </c>
      <c r="B420" t="s">
        <v>235</v>
      </c>
      <c r="C420" t="s">
        <v>584</v>
      </c>
      <c r="D420" t="s">
        <v>28</v>
      </c>
      <c r="E420" t="s">
        <v>100</v>
      </c>
      <c r="F420" s="15" t="str">
        <f>IFERROR(VLOOKUP(D420,'Tabelas auxiliares'!$A$3:$B$65,2,FALSE),"")</f>
        <v>PU - PREFEITURA UNIVERSITÁRIA</v>
      </c>
      <c r="G420" s="15" t="str">
        <f>IFERROR(VLOOKUP($B420,'Tabelas auxiliares'!$A$68:$C$105,2,FALSE),"")</f>
        <v>MANUTENÇÃO</v>
      </c>
      <c r="H420" s="15" t="str">
        <f>IFERROR(VLOOKUP($B420,'Tabelas auxiliares'!$A$68:$C$105,3,FALSE),"")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20" t="s">
        <v>3157</v>
      </c>
      <c r="J420" t="s">
        <v>3149</v>
      </c>
      <c r="K420" t="s">
        <v>3158</v>
      </c>
      <c r="L420" t="s">
        <v>3151</v>
      </c>
      <c r="M420" t="s">
        <v>3152</v>
      </c>
      <c r="N420" t="s">
        <v>656</v>
      </c>
      <c r="O420" t="s">
        <v>657</v>
      </c>
      <c r="P420" t="s">
        <v>658</v>
      </c>
      <c r="Q420" t="s">
        <v>597</v>
      </c>
      <c r="R420" t="s">
        <v>593</v>
      </c>
      <c r="S420" t="s">
        <v>598</v>
      </c>
      <c r="T420" t="s">
        <v>145</v>
      </c>
      <c r="U420" t="s">
        <v>659</v>
      </c>
      <c r="V420" t="s">
        <v>1625</v>
      </c>
      <c r="W420" t="s">
        <v>1626</v>
      </c>
      <c r="X420" t="s">
        <v>3908</v>
      </c>
      <c r="Y420" s="15" t="str">
        <f t="shared" si="6"/>
        <v>3</v>
      </c>
      <c r="Z420" s="15" t="str">
        <f>IF(T420="","",IF(AND(T420&lt;&gt;'Tabelas auxiliares'!$B$128,T420&lt;&gt;'Tabelas auxiliares'!$B$129),"FOLHA DE PESSOAL",IF(Y420='Tabelas auxiliares'!$A$129,"CUSTEIO",IF(Y420='Tabelas auxiliares'!$A$128,"INVESTIMENTO","ERRO - VERIFICAR"))))</f>
        <v>CUSTEIO</v>
      </c>
      <c r="AA420" s="8">
        <v>3933.82</v>
      </c>
      <c r="AC420" s="8">
        <v>3933.82</v>
      </c>
    </row>
    <row r="421" spans="1:32" x14ac:dyDescent="0.25">
      <c r="A421" t="s">
        <v>587</v>
      </c>
      <c r="B421" t="s">
        <v>235</v>
      </c>
      <c r="C421" t="s">
        <v>584</v>
      </c>
      <c r="D421" t="s">
        <v>28</v>
      </c>
      <c r="E421" t="s">
        <v>100</v>
      </c>
      <c r="F421" s="15" t="str">
        <f>IFERROR(VLOOKUP(D421,'Tabelas auxiliares'!$A$3:$B$65,2,FALSE),"")</f>
        <v>PU - PREFEITURA UNIVERSITÁRIA</v>
      </c>
      <c r="G421" s="15" t="str">
        <f>IFERROR(VLOOKUP($B421,'Tabelas auxiliares'!$A$68:$C$105,2,FALSE),"")</f>
        <v>MANUTENÇÃO</v>
      </c>
      <c r="H421" s="15" t="str">
        <f>IFERROR(VLOOKUP($B421,'Tabelas auxiliares'!$A$68:$C$105,3,FALSE),"")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21" t="s">
        <v>3159</v>
      </c>
      <c r="J421" t="s">
        <v>3160</v>
      </c>
      <c r="K421" t="s">
        <v>3161</v>
      </c>
      <c r="L421" t="s">
        <v>3162</v>
      </c>
      <c r="M421" t="s">
        <v>2908</v>
      </c>
      <c r="N421" t="s">
        <v>656</v>
      </c>
      <c r="O421" t="s">
        <v>657</v>
      </c>
      <c r="P421" t="s">
        <v>658</v>
      </c>
      <c r="Q421" t="s">
        <v>597</v>
      </c>
      <c r="R421" t="s">
        <v>593</v>
      </c>
      <c r="S421" t="s">
        <v>598</v>
      </c>
      <c r="T421" t="s">
        <v>145</v>
      </c>
      <c r="U421" t="s">
        <v>659</v>
      </c>
      <c r="V421" t="s">
        <v>1625</v>
      </c>
      <c r="W421" t="s">
        <v>1626</v>
      </c>
      <c r="X421" t="s">
        <v>3909</v>
      </c>
      <c r="Y421" s="15" t="str">
        <f t="shared" si="6"/>
        <v>3</v>
      </c>
      <c r="Z421" s="15" t="str">
        <f>IF(T421="","",IF(AND(T421&lt;&gt;'Tabelas auxiliares'!$B$128,T421&lt;&gt;'Tabelas auxiliares'!$B$129),"FOLHA DE PESSOAL",IF(Y421='Tabelas auxiliares'!$A$129,"CUSTEIO",IF(Y421='Tabelas auxiliares'!$A$128,"INVESTIMENTO","ERRO - VERIFICAR"))))</f>
        <v>CUSTEIO</v>
      </c>
      <c r="AB421" s="8">
        <v>3518.99</v>
      </c>
      <c r="AF421" s="8">
        <v>3518.99</v>
      </c>
    </row>
    <row r="422" spans="1:32" x14ac:dyDescent="0.25">
      <c r="A422" t="s">
        <v>587</v>
      </c>
      <c r="B422" t="s">
        <v>235</v>
      </c>
      <c r="C422" t="s">
        <v>584</v>
      </c>
      <c r="D422" t="s">
        <v>28</v>
      </c>
      <c r="E422" t="s">
        <v>100</v>
      </c>
      <c r="F422" s="15" t="str">
        <f>IFERROR(VLOOKUP(D422,'Tabelas auxiliares'!$A$3:$B$65,2,FALSE),"")</f>
        <v>PU - PREFEITURA UNIVERSITÁRIA</v>
      </c>
      <c r="G422" s="15" t="str">
        <f>IFERROR(VLOOKUP($B422,'Tabelas auxiliares'!$A$68:$C$105,2,FALSE),"")</f>
        <v>MANUTENÇÃO</v>
      </c>
      <c r="H422" s="15" t="str">
        <f>IFERROR(VLOOKUP($B422,'Tabelas auxiliares'!$A$68:$C$105,3,FALSE),"")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22" t="s">
        <v>2869</v>
      </c>
      <c r="J422" t="s">
        <v>3163</v>
      </c>
      <c r="K422" t="s">
        <v>3164</v>
      </c>
      <c r="L422" t="s">
        <v>3165</v>
      </c>
      <c r="M422" t="s">
        <v>3166</v>
      </c>
      <c r="N422" t="s">
        <v>656</v>
      </c>
      <c r="O422" t="s">
        <v>657</v>
      </c>
      <c r="P422" t="s">
        <v>658</v>
      </c>
      <c r="Q422" t="s">
        <v>597</v>
      </c>
      <c r="R422" t="s">
        <v>593</v>
      </c>
      <c r="S422" t="s">
        <v>598</v>
      </c>
      <c r="T422" t="s">
        <v>145</v>
      </c>
      <c r="U422" t="s">
        <v>659</v>
      </c>
      <c r="V422" t="s">
        <v>1612</v>
      </c>
      <c r="W422" t="s">
        <v>1613</v>
      </c>
      <c r="X422" t="s">
        <v>3910</v>
      </c>
      <c r="Y422" s="15" t="str">
        <f t="shared" si="6"/>
        <v>3</v>
      </c>
      <c r="Z422" s="15" t="str">
        <f>IF(T422="","",IF(AND(T422&lt;&gt;'Tabelas auxiliares'!$B$128,T422&lt;&gt;'Tabelas auxiliares'!$B$129),"FOLHA DE PESSOAL",IF(Y422='Tabelas auxiliares'!$A$129,"CUSTEIO",IF(Y422='Tabelas auxiliares'!$A$128,"INVESTIMENTO","ERRO - VERIFICAR"))))</f>
        <v>CUSTEIO</v>
      </c>
      <c r="AA422" s="8">
        <v>67.19</v>
      </c>
      <c r="AE422" s="8">
        <v>67.19</v>
      </c>
    </row>
    <row r="423" spans="1:32" x14ac:dyDescent="0.25">
      <c r="A423" t="s">
        <v>587</v>
      </c>
      <c r="B423" t="s">
        <v>235</v>
      </c>
      <c r="C423" t="s">
        <v>584</v>
      </c>
      <c r="D423" t="s">
        <v>28</v>
      </c>
      <c r="E423" t="s">
        <v>100</v>
      </c>
      <c r="F423" s="15" t="str">
        <f>IFERROR(VLOOKUP(D423,'Tabelas auxiliares'!$A$3:$B$65,2,FALSE),"")</f>
        <v>PU - PREFEITURA UNIVERSITÁRIA</v>
      </c>
      <c r="G423" s="15" t="str">
        <f>IFERROR(VLOOKUP($B423,'Tabelas auxiliares'!$A$68:$C$105,2,FALSE),"")</f>
        <v>MANUTENÇÃO</v>
      </c>
      <c r="H423" s="15" t="str">
        <f>IFERROR(VLOOKUP($B423,'Tabelas auxiliares'!$A$68:$C$105,3,FALSE),"")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23" t="s">
        <v>2552</v>
      </c>
      <c r="J423" t="s">
        <v>1622</v>
      </c>
      <c r="K423" t="s">
        <v>3167</v>
      </c>
      <c r="L423" t="s">
        <v>1624</v>
      </c>
      <c r="M423" t="s">
        <v>1513</v>
      </c>
      <c r="N423" t="s">
        <v>656</v>
      </c>
      <c r="O423" t="s">
        <v>657</v>
      </c>
      <c r="P423" t="s">
        <v>658</v>
      </c>
      <c r="Q423" t="s">
        <v>597</v>
      </c>
      <c r="R423" t="s">
        <v>593</v>
      </c>
      <c r="S423" t="s">
        <v>598</v>
      </c>
      <c r="T423" t="s">
        <v>145</v>
      </c>
      <c r="U423" t="s">
        <v>659</v>
      </c>
      <c r="V423" t="s">
        <v>1625</v>
      </c>
      <c r="W423" t="s">
        <v>1626</v>
      </c>
      <c r="X423" t="s">
        <v>3911</v>
      </c>
      <c r="Y423" s="15" t="str">
        <f t="shared" si="6"/>
        <v>3</v>
      </c>
      <c r="Z423" s="15" t="str">
        <f>IF(T423="","",IF(AND(T423&lt;&gt;'Tabelas auxiliares'!$B$128,T423&lt;&gt;'Tabelas auxiliares'!$B$129),"FOLHA DE PESSOAL",IF(Y423='Tabelas auxiliares'!$A$129,"CUSTEIO",IF(Y423='Tabelas auxiliares'!$A$128,"INVESTIMENTO","ERRO - VERIFICAR"))))</f>
        <v>CUSTEIO</v>
      </c>
      <c r="AA423" s="8">
        <v>92348.36</v>
      </c>
      <c r="AD423" s="8">
        <v>8713.18</v>
      </c>
      <c r="AE423" s="8">
        <v>83635.179999999993</v>
      </c>
    </row>
    <row r="424" spans="1:32" x14ac:dyDescent="0.25">
      <c r="A424" t="s">
        <v>587</v>
      </c>
      <c r="B424" t="s">
        <v>235</v>
      </c>
      <c r="C424" t="s">
        <v>584</v>
      </c>
      <c r="D424" t="s">
        <v>28</v>
      </c>
      <c r="E424" t="s">
        <v>100</v>
      </c>
      <c r="F424" s="15" t="str">
        <f>IFERROR(VLOOKUP(D424,'Tabelas auxiliares'!$A$3:$B$65,2,FALSE),"")</f>
        <v>PU - PREFEITURA UNIVERSITÁRIA</v>
      </c>
      <c r="G424" s="15" t="str">
        <f>IFERROR(VLOOKUP($B424,'Tabelas auxiliares'!$A$68:$C$105,2,FALSE),"")</f>
        <v>MANUTENÇÃO</v>
      </c>
      <c r="H424" s="15" t="str">
        <f>IFERROR(VLOOKUP($B424,'Tabelas auxiliares'!$A$68:$C$105,3,FALSE),"")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24" t="s">
        <v>2558</v>
      </c>
      <c r="J424" t="s">
        <v>3160</v>
      </c>
      <c r="K424" t="s">
        <v>3168</v>
      </c>
      <c r="L424" t="s">
        <v>3162</v>
      </c>
      <c r="M424" t="s">
        <v>2908</v>
      </c>
      <c r="N424" t="s">
        <v>656</v>
      </c>
      <c r="O424" t="s">
        <v>657</v>
      </c>
      <c r="P424" t="s">
        <v>658</v>
      </c>
      <c r="Q424" t="s">
        <v>597</v>
      </c>
      <c r="R424" t="s">
        <v>593</v>
      </c>
      <c r="S424" t="s">
        <v>598</v>
      </c>
      <c r="T424" t="s">
        <v>145</v>
      </c>
      <c r="U424" t="s">
        <v>659</v>
      </c>
      <c r="V424" t="s">
        <v>1625</v>
      </c>
      <c r="W424" t="s">
        <v>1626</v>
      </c>
      <c r="X424" t="s">
        <v>3912</v>
      </c>
      <c r="Y424" s="15" t="str">
        <f t="shared" si="6"/>
        <v>3</v>
      </c>
      <c r="Z424" s="15" t="str">
        <f>IF(T424="","",IF(AND(T424&lt;&gt;'Tabelas auxiliares'!$B$128,T424&lt;&gt;'Tabelas auxiliares'!$B$129),"FOLHA DE PESSOAL",IF(Y424='Tabelas auxiliares'!$A$129,"CUSTEIO",IF(Y424='Tabelas auxiliares'!$A$128,"INVESTIMENTO","ERRO - VERIFICAR"))))</f>
        <v>CUSTEIO</v>
      </c>
      <c r="AA424" s="8">
        <v>2853.46</v>
      </c>
      <c r="AB424" s="8">
        <v>0.03</v>
      </c>
      <c r="AC424" s="8">
        <v>2853.46</v>
      </c>
      <c r="AF424" s="8">
        <v>0.03</v>
      </c>
    </row>
    <row r="425" spans="1:32" x14ac:dyDescent="0.25">
      <c r="A425" t="s">
        <v>587</v>
      </c>
      <c r="B425" t="s">
        <v>235</v>
      </c>
      <c r="C425" t="s">
        <v>584</v>
      </c>
      <c r="D425" t="s">
        <v>28</v>
      </c>
      <c r="E425" t="s">
        <v>100</v>
      </c>
      <c r="F425" s="15" t="str">
        <f>IFERROR(VLOOKUP(D425,'Tabelas auxiliares'!$A$3:$B$65,2,FALSE),"")</f>
        <v>PU - PREFEITURA UNIVERSITÁRIA</v>
      </c>
      <c r="G425" s="15" t="str">
        <f>IFERROR(VLOOKUP($B425,'Tabelas auxiliares'!$A$68:$C$105,2,FALSE),"")</f>
        <v>MANUTENÇÃO</v>
      </c>
      <c r="H425" s="15" t="str">
        <f>IFERROR(VLOOKUP($B425,'Tabelas auxiliares'!$A$68:$C$105,3,FALSE),"")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25" t="s">
        <v>3169</v>
      </c>
      <c r="J425" t="s">
        <v>1615</v>
      </c>
      <c r="K425" t="s">
        <v>3170</v>
      </c>
      <c r="L425" t="s">
        <v>1667</v>
      </c>
      <c r="M425" t="s">
        <v>1618</v>
      </c>
      <c r="N425" t="s">
        <v>656</v>
      </c>
      <c r="O425" t="s">
        <v>657</v>
      </c>
      <c r="P425" t="s">
        <v>658</v>
      </c>
      <c r="Q425" t="s">
        <v>597</v>
      </c>
      <c r="R425" t="s">
        <v>593</v>
      </c>
      <c r="S425" t="s">
        <v>598</v>
      </c>
      <c r="T425" t="s">
        <v>145</v>
      </c>
      <c r="U425" t="s">
        <v>659</v>
      </c>
      <c r="V425" t="s">
        <v>1619</v>
      </c>
      <c r="W425" t="s">
        <v>1620</v>
      </c>
      <c r="X425" t="s">
        <v>3913</v>
      </c>
      <c r="Y425" s="15" t="str">
        <f t="shared" si="6"/>
        <v>3</v>
      </c>
      <c r="Z425" s="15" t="str">
        <f>IF(T425="","",IF(AND(T425&lt;&gt;'Tabelas auxiliares'!$B$128,T425&lt;&gt;'Tabelas auxiliares'!$B$129),"FOLHA DE PESSOAL",IF(Y425='Tabelas auxiliares'!$A$129,"CUSTEIO",IF(Y425='Tabelas auxiliares'!$A$128,"INVESTIMENTO","ERRO - VERIFICAR"))))</f>
        <v>CUSTEIO</v>
      </c>
      <c r="AA425" s="8">
        <v>15165.11</v>
      </c>
      <c r="AC425" s="8">
        <v>1771.73</v>
      </c>
      <c r="AE425" s="8">
        <v>13393.38</v>
      </c>
    </row>
    <row r="426" spans="1:32" x14ac:dyDescent="0.25">
      <c r="A426" t="s">
        <v>587</v>
      </c>
      <c r="B426" t="s">
        <v>235</v>
      </c>
      <c r="C426" t="s">
        <v>584</v>
      </c>
      <c r="D426" t="s">
        <v>28</v>
      </c>
      <c r="E426" t="s">
        <v>100</v>
      </c>
      <c r="F426" s="15" t="str">
        <f>IFERROR(VLOOKUP(D426,'Tabelas auxiliares'!$A$3:$B$65,2,FALSE),"")</f>
        <v>PU - PREFEITURA UNIVERSITÁRIA</v>
      </c>
      <c r="G426" s="15" t="str">
        <f>IFERROR(VLOOKUP($B426,'Tabelas auxiliares'!$A$68:$C$105,2,FALSE),"")</f>
        <v>MANUTENÇÃO</v>
      </c>
      <c r="H426" s="15" t="str">
        <f>IFERROR(VLOOKUP($B426,'Tabelas auxiliares'!$A$68:$C$105,3,FALSE),"")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26" t="s">
        <v>2569</v>
      </c>
      <c r="J426" t="s">
        <v>3171</v>
      </c>
      <c r="K426" t="s">
        <v>3172</v>
      </c>
      <c r="L426" t="s">
        <v>3162</v>
      </c>
      <c r="M426" t="s">
        <v>1650</v>
      </c>
      <c r="N426" t="s">
        <v>656</v>
      </c>
      <c r="O426" t="s">
        <v>657</v>
      </c>
      <c r="P426" t="s">
        <v>658</v>
      </c>
      <c r="Q426" t="s">
        <v>597</v>
      </c>
      <c r="R426" t="s">
        <v>593</v>
      </c>
      <c r="S426" t="s">
        <v>598</v>
      </c>
      <c r="T426" t="s">
        <v>145</v>
      </c>
      <c r="U426" t="s">
        <v>659</v>
      </c>
      <c r="V426" t="s">
        <v>1625</v>
      </c>
      <c r="W426" t="s">
        <v>1626</v>
      </c>
      <c r="X426" t="s">
        <v>3914</v>
      </c>
      <c r="Y426" s="15" t="str">
        <f t="shared" si="6"/>
        <v>3</v>
      </c>
      <c r="Z426" s="15" t="str">
        <f>IF(T426="","",IF(AND(T426&lt;&gt;'Tabelas auxiliares'!$B$128,T426&lt;&gt;'Tabelas auxiliares'!$B$129),"FOLHA DE PESSOAL",IF(Y426='Tabelas auxiliares'!$A$129,"CUSTEIO",IF(Y426='Tabelas auxiliares'!$A$128,"INVESTIMENTO","ERRO - VERIFICAR"))))</f>
        <v>CUSTEIO</v>
      </c>
      <c r="AA426" s="8">
        <v>19475.78</v>
      </c>
      <c r="AE426" s="8">
        <v>19475.78</v>
      </c>
    </row>
    <row r="427" spans="1:32" x14ac:dyDescent="0.25">
      <c r="A427" t="s">
        <v>587</v>
      </c>
      <c r="B427" t="s">
        <v>235</v>
      </c>
      <c r="C427" t="s">
        <v>584</v>
      </c>
      <c r="D427" t="s">
        <v>28</v>
      </c>
      <c r="E427" t="s">
        <v>100</v>
      </c>
      <c r="F427" s="15" t="str">
        <f>IFERROR(VLOOKUP(D427,'Tabelas auxiliares'!$A$3:$B$65,2,FALSE),"")</f>
        <v>PU - PREFEITURA UNIVERSITÁRIA</v>
      </c>
      <c r="G427" s="15" t="str">
        <f>IFERROR(VLOOKUP($B427,'Tabelas auxiliares'!$A$68:$C$105,2,FALSE),"")</f>
        <v>MANUTENÇÃO</v>
      </c>
      <c r="H427" s="15" t="str">
        <f>IFERROR(VLOOKUP($B427,'Tabelas auxiliares'!$A$68:$C$105,3,FALSE),"")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27" t="s">
        <v>2100</v>
      </c>
      <c r="J427" t="s">
        <v>1653</v>
      </c>
      <c r="K427" t="s">
        <v>3173</v>
      </c>
      <c r="L427" t="s">
        <v>3174</v>
      </c>
      <c r="M427" t="s">
        <v>1618</v>
      </c>
      <c r="N427" t="s">
        <v>656</v>
      </c>
      <c r="O427" t="s">
        <v>657</v>
      </c>
      <c r="P427" t="s">
        <v>658</v>
      </c>
      <c r="Q427" t="s">
        <v>597</v>
      </c>
      <c r="R427" t="s">
        <v>593</v>
      </c>
      <c r="S427" t="s">
        <v>598</v>
      </c>
      <c r="T427" t="s">
        <v>145</v>
      </c>
      <c r="U427" t="s">
        <v>659</v>
      </c>
      <c r="V427" t="s">
        <v>1619</v>
      </c>
      <c r="W427" t="s">
        <v>1620</v>
      </c>
      <c r="X427" t="s">
        <v>3915</v>
      </c>
      <c r="Y427" s="15" t="str">
        <f t="shared" si="6"/>
        <v>3</v>
      </c>
      <c r="Z427" s="15" t="str">
        <f>IF(T427="","",IF(AND(T427&lt;&gt;'Tabelas auxiliares'!$B$128,T427&lt;&gt;'Tabelas auxiliares'!$B$129),"FOLHA DE PESSOAL",IF(Y427='Tabelas auxiliares'!$A$129,"CUSTEIO",IF(Y427='Tabelas auxiliares'!$A$128,"INVESTIMENTO","ERRO - VERIFICAR"))))</f>
        <v>CUSTEIO</v>
      </c>
      <c r="AA427" s="8">
        <v>1323.26</v>
      </c>
      <c r="AE427" s="8">
        <v>1323.26</v>
      </c>
    </row>
    <row r="428" spans="1:32" x14ac:dyDescent="0.25">
      <c r="A428" t="s">
        <v>587</v>
      </c>
      <c r="B428" t="s">
        <v>235</v>
      </c>
      <c r="C428" t="s">
        <v>584</v>
      </c>
      <c r="D428" t="s">
        <v>28</v>
      </c>
      <c r="E428" t="s">
        <v>100</v>
      </c>
      <c r="F428" s="15" t="str">
        <f>IFERROR(VLOOKUP(D428,'Tabelas auxiliares'!$A$3:$B$65,2,FALSE),"")</f>
        <v>PU - PREFEITURA UNIVERSITÁRIA</v>
      </c>
      <c r="G428" s="15" t="str">
        <f>IFERROR(VLOOKUP($B428,'Tabelas auxiliares'!$A$68:$C$105,2,FALSE),"")</f>
        <v>MANUTENÇÃO</v>
      </c>
      <c r="H428" s="15" t="str">
        <f>IFERROR(VLOOKUP($B428,'Tabelas auxiliares'!$A$68:$C$105,3,FALSE),"")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28" t="s">
        <v>3175</v>
      </c>
      <c r="J428" t="s">
        <v>1628</v>
      </c>
      <c r="K428" t="s">
        <v>3176</v>
      </c>
      <c r="L428" t="s">
        <v>3177</v>
      </c>
      <c r="M428" t="s">
        <v>1631</v>
      </c>
      <c r="N428" t="s">
        <v>656</v>
      </c>
      <c r="O428" t="s">
        <v>657</v>
      </c>
      <c r="P428" t="s">
        <v>658</v>
      </c>
      <c r="Q428" t="s">
        <v>597</v>
      </c>
      <c r="R428" t="s">
        <v>593</v>
      </c>
      <c r="S428" t="s">
        <v>598</v>
      </c>
      <c r="T428" t="s">
        <v>145</v>
      </c>
      <c r="U428" t="s">
        <v>659</v>
      </c>
      <c r="V428" t="s">
        <v>1619</v>
      </c>
      <c r="W428" t="s">
        <v>1620</v>
      </c>
      <c r="X428" t="s">
        <v>3916</v>
      </c>
      <c r="Y428" s="15" t="str">
        <f t="shared" si="6"/>
        <v>3</v>
      </c>
      <c r="Z428" s="15" t="str">
        <f>IF(T428="","",IF(AND(T428&lt;&gt;'Tabelas auxiliares'!$B$128,T428&lt;&gt;'Tabelas auxiliares'!$B$129),"FOLHA DE PESSOAL",IF(Y428='Tabelas auxiliares'!$A$129,"CUSTEIO",IF(Y428='Tabelas auxiliares'!$A$128,"INVESTIMENTO","ERRO - VERIFICAR"))))</f>
        <v>CUSTEIO</v>
      </c>
      <c r="AA428" s="8">
        <v>5034.1099999999997</v>
      </c>
      <c r="AE428" s="8">
        <v>5034.1099999999997</v>
      </c>
    </row>
    <row r="429" spans="1:32" x14ac:dyDescent="0.25">
      <c r="A429" t="s">
        <v>587</v>
      </c>
      <c r="B429" t="s">
        <v>235</v>
      </c>
      <c r="C429" t="s">
        <v>584</v>
      </c>
      <c r="D429" t="s">
        <v>28</v>
      </c>
      <c r="E429" t="s">
        <v>100</v>
      </c>
      <c r="F429" s="15" t="str">
        <f>IFERROR(VLOOKUP(D429,'Tabelas auxiliares'!$A$3:$B$65,2,FALSE),"")</f>
        <v>PU - PREFEITURA UNIVERSITÁRIA</v>
      </c>
      <c r="G429" s="15" t="str">
        <f>IFERROR(VLOOKUP($B429,'Tabelas auxiliares'!$A$68:$C$105,2,FALSE),"")</f>
        <v>MANUTENÇÃO</v>
      </c>
      <c r="H429" s="15" t="str">
        <f>IFERROR(VLOOKUP($B429,'Tabelas auxiliares'!$A$68:$C$105,3,FALSE),"")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29" t="s">
        <v>2091</v>
      </c>
      <c r="J429" t="s">
        <v>1661</v>
      </c>
      <c r="K429" t="s">
        <v>3178</v>
      </c>
      <c r="L429" t="s">
        <v>3179</v>
      </c>
      <c r="M429" t="s">
        <v>1664</v>
      </c>
      <c r="N429" t="s">
        <v>656</v>
      </c>
      <c r="O429" t="s">
        <v>657</v>
      </c>
      <c r="P429" t="s">
        <v>658</v>
      </c>
      <c r="Q429" t="s">
        <v>597</v>
      </c>
      <c r="R429" t="s">
        <v>593</v>
      </c>
      <c r="S429" t="s">
        <v>598</v>
      </c>
      <c r="T429" t="s">
        <v>145</v>
      </c>
      <c r="U429" t="s">
        <v>659</v>
      </c>
      <c r="V429" t="s">
        <v>1548</v>
      </c>
      <c r="W429" t="s">
        <v>1515</v>
      </c>
      <c r="X429" t="s">
        <v>3917</v>
      </c>
      <c r="Y429" s="15" t="str">
        <f t="shared" si="6"/>
        <v>3</v>
      </c>
      <c r="Z429" s="15" t="str">
        <f>IF(T429="","",IF(AND(T429&lt;&gt;'Tabelas auxiliares'!$B$128,T429&lt;&gt;'Tabelas auxiliares'!$B$129),"FOLHA DE PESSOAL",IF(Y429='Tabelas auxiliares'!$A$129,"CUSTEIO",IF(Y429='Tabelas auxiliares'!$A$128,"INVESTIMENTO","ERRO - VERIFICAR"))))</f>
        <v>CUSTEIO</v>
      </c>
      <c r="AA429" s="8">
        <v>10002.459999999999</v>
      </c>
      <c r="AC429" s="8">
        <v>794.24</v>
      </c>
      <c r="AE429" s="8">
        <v>9208.2199999999993</v>
      </c>
    </row>
    <row r="430" spans="1:32" x14ac:dyDescent="0.25">
      <c r="A430" t="s">
        <v>587</v>
      </c>
      <c r="B430" t="s">
        <v>235</v>
      </c>
      <c r="C430" t="s">
        <v>584</v>
      </c>
      <c r="D430" t="s">
        <v>28</v>
      </c>
      <c r="E430" t="s">
        <v>100</v>
      </c>
      <c r="F430" s="15" t="str">
        <f>IFERROR(VLOOKUP(D430,'Tabelas auxiliares'!$A$3:$B$65,2,FALSE),"")</f>
        <v>PU - PREFEITURA UNIVERSITÁRIA</v>
      </c>
      <c r="G430" s="15" t="str">
        <f>IFERROR(VLOOKUP($B430,'Tabelas auxiliares'!$A$68:$C$105,2,FALSE),"")</f>
        <v>MANUTENÇÃO</v>
      </c>
      <c r="H430" s="15" t="str">
        <f>IFERROR(VLOOKUP($B430,'Tabelas auxiliares'!$A$68:$C$105,3,FALSE),"")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30" t="s">
        <v>2444</v>
      </c>
      <c r="J430" t="s">
        <v>3163</v>
      </c>
      <c r="K430" t="s">
        <v>3180</v>
      </c>
      <c r="L430" t="s">
        <v>3165</v>
      </c>
      <c r="M430" t="s">
        <v>3166</v>
      </c>
      <c r="N430" t="s">
        <v>656</v>
      </c>
      <c r="O430" t="s">
        <v>657</v>
      </c>
      <c r="P430" t="s">
        <v>658</v>
      </c>
      <c r="Q430" t="s">
        <v>597</v>
      </c>
      <c r="R430" t="s">
        <v>593</v>
      </c>
      <c r="S430" t="s">
        <v>598</v>
      </c>
      <c r="T430" t="s">
        <v>145</v>
      </c>
      <c r="U430" t="s">
        <v>659</v>
      </c>
      <c r="V430" t="s">
        <v>1612</v>
      </c>
      <c r="W430" t="s">
        <v>1613</v>
      </c>
      <c r="X430" t="s">
        <v>3918</v>
      </c>
      <c r="Y430" s="15" t="str">
        <f t="shared" si="6"/>
        <v>3</v>
      </c>
      <c r="Z430" s="15" t="str">
        <f>IF(T430="","",IF(AND(T430&lt;&gt;'Tabelas auxiliares'!$B$128,T430&lt;&gt;'Tabelas auxiliares'!$B$129),"FOLHA DE PESSOAL",IF(Y430='Tabelas auxiliares'!$A$129,"CUSTEIO",IF(Y430='Tabelas auxiliares'!$A$128,"INVESTIMENTO","ERRO - VERIFICAR"))))</f>
        <v>CUSTEIO</v>
      </c>
      <c r="AA430" s="8">
        <v>83954.87</v>
      </c>
      <c r="AC430" s="8">
        <v>7775.52</v>
      </c>
      <c r="AD430" s="8">
        <v>18399.310000000001</v>
      </c>
      <c r="AE430" s="8">
        <v>57780.04</v>
      </c>
    </row>
    <row r="431" spans="1:32" x14ac:dyDescent="0.25">
      <c r="A431" t="s">
        <v>587</v>
      </c>
      <c r="B431" t="s">
        <v>235</v>
      </c>
      <c r="C431" t="s">
        <v>584</v>
      </c>
      <c r="D431" t="s">
        <v>28</v>
      </c>
      <c r="E431" t="s">
        <v>100</v>
      </c>
      <c r="F431" s="15" t="str">
        <f>IFERROR(VLOOKUP(D431,'Tabelas auxiliares'!$A$3:$B$65,2,FALSE),"")</f>
        <v>PU - PREFEITURA UNIVERSITÁRIA</v>
      </c>
      <c r="G431" s="15" t="str">
        <f>IFERROR(VLOOKUP($B431,'Tabelas auxiliares'!$A$68:$C$105,2,FALSE),"")</f>
        <v>MANUTENÇÃO</v>
      </c>
      <c r="H431" s="15" t="str">
        <f>IFERROR(VLOOKUP($B431,'Tabelas auxiliares'!$A$68:$C$105,3,FALSE),"")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31" t="s">
        <v>2184</v>
      </c>
      <c r="J431" t="s">
        <v>1608</v>
      </c>
      <c r="K431" t="s">
        <v>3181</v>
      </c>
      <c r="L431" t="s">
        <v>3182</v>
      </c>
      <c r="M431" t="s">
        <v>1611</v>
      </c>
      <c r="N431" t="s">
        <v>656</v>
      </c>
      <c r="O431" t="s">
        <v>657</v>
      </c>
      <c r="P431" t="s">
        <v>658</v>
      </c>
      <c r="Q431" t="s">
        <v>597</v>
      </c>
      <c r="R431" t="s">
        <v>593</v>
      </c>
      <c r="S431" t="s">
        <v>598</v>
      </c>
      <c r="T431" t="s">
        <v>145</v>
      </c>
      <c r="U431" t="s">
        <v>659</v>
      </c>
      <c r="V431" t="s">
        <v>1612</v>
      </c>
      <c r="W431" t="s">
        <v>1613</v>
      </c>
      <c r="X431" t="s">
        <v>3919</v>
      </c>
      <c r="Y431" s="15" t="str">
        <f t="shared" si="6"/>
        <v>3</v>
      </c>
      <c r="Z431" s="15" t="str">
        <f>IF(T431="","",IF(AND(T431&lt;&gt;'Tabelas auxiliares'!$B$128,T431&lt;&gt;'Tabelas auxiliares'!$B$129),"FOLHA DE PESSOAL",IF(Y431='Tabelas auxiliares'!$A$129,"CUSTEIO",IF(Y431='Tabelas auxiliares'!$A$128,"INVESTIMENTO","ERRO - VERIFICAR"))))</f>
        <v>CUSTEIO</v>
      </c>
      <c r="AA431" s="8">
        <v>21273.360000000001</v>
      </c>
      <c r="AE431" s="8">
        <v>21273.360000000001</v>
      </c>
    </row>
    <row r="432" spans="1:32" x14ac:dyDescent="0.25">
      <c r="A432" t="s">
        <v>587</v>
      </c>
      <c r="B432" t="s">
        <v>235</v>
      </c>
      <c r="C432" t="s">
        <v>584</v>
      </c>
      <c r="D432" t="s">
        <v>28</v>
      </c>
      <c r="E432" t="s">
        <v>100</v>
      </c>
      <c r="F432" s="15" t="str">
        <f>IFERROR(VLOOKUP(D432,'Tabelas auxiliares'!$A$3:$B$65,2,FALSE),"")</f>
        <v>PU - PREFEITURA UNIVERSITÁRIA</v>
      </c>
      <c r="G432" s="15" t="str">
        <f>IFERROR(VLOOKUP($B432,'Tabelas auxiliares'!$A$68:$C$105,2,FALSE),"")</f>
        <v>MANUTENÇÃO</v>
      </c>
      <c r="H432" s="15" t="str">
        <f>IFERROR(VLOOKUP($B432,'Tabelas auxiliares'!$A$68:$C$105,3,FALSE),"")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32" t="s">
        <v>2133</v>
      </c>
      <c r="J432" t="s">
        <v>1634</v>
      </c>
      <c r="K432" t="s">
        <v>3183</v>
      </c>
      <c r="L432" t="s">
        <v>3184</v>
      </c>
      <c r="M432" t="s">
        <v>1637</v>
      </c>
      <c r="N432" t="s">
        <v>656</v>
      </c>
      <c r="O432" t="s">
        <v>657</v>
      </c>
      <c r="P432" t="s">
        <v>658</v>
      </c>
      <c r="Q432" t="s">
        <v>597</v>
      </c>
      <c r="R432" t="s">
        <v>593</v>
      </c>
      <c r="S432" t="s">
        <v>598</v>
      </c>
      <c r="T432" t="s">
        <v>145</v>
      </c>
      <c r="U432" t="s">
        <v>659</v>
      </c>
      <c r="V432" t="s">
        <v>1619</v>
      </c>
      <c r="W432" t="s">
        <v>1620</v>
      </c>
      <c r="X432" t="s">
        <v>3920</v>
      </c>
      <c r="Y432" s="15" t="str">
        <f t="shared" si="6"/>
        <v>3</v>
      </c>
      <c r="Z432" s="15" t="str">
        <f>IF(T432="","",IF(AND(T432&lt;&gt;'Tabelas auxiliares'!$B$128,T432&lt;&gt;'Tabelas auxiliares'!$B$129),"FOLHA DE PESSOAL",IF(Y432='Tabelas auxiliares'!$A$129,"CUSTEIO",IF(Y432='Tabelas auxiliares'!$A$128,"INVESTIMENTO","ERRO - VERIFICAR"))))</f>
        <v>CUSTEIO</v>
      </c>
      <c r="AA432" s="8">
        <v>48759.54</v>
      </c>
      <c r="AD432" s="8">
        <v>16997.87</v>
      </c>
      <c r="AE432" s="8">
        <v>31761.67</v>
      </c>
    </row>
    <row r="433" spans="1:32" x14ac:dyDescent="0.25">
      <c r="A433" t="s">
        <v>587</v>
      </c>
      <c r="B433" t="s">
        <v>235</v>
      </c>
      <c r="C433" t="s">
        <v>584</v>
      </c>
      <c r="D433" t="s">
        <v>28</v>
      </c>
      <c r="E433" t="s">
        <v>100</v>
      </c>
      <c r="F433" s="15" t="str">
        <f>IFERROR(VLOOKUP(D433,'Tabelas auxiliares'!$A$3:$B$65,2,FALSE),"")</f>
        <v>PU - PREFEITURA UNIVERSITÁRIA</v>
      </c>
      <c r="G433" s="15" t="str">
        <f>IFERROR(VLOOKUP($B433,'Tabelas auxiliares'!$A$68:$C$105,2,FALSE),"")</f>
        <v>MANUTENÇÃO</v>
      </c>
      <c r="H433" s="15" t="str">
        <f>IFERROR(VLOOKUP($B433,'Tabelas auxiliares'!$A$68:$C$105,3,FALSE),"")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33" t="s">
        <v>2959</v>
      </c>
      <c r="J433" t="s">
        <v>1615</v>
      </c>
      <c r="K433" t="s">
        <v>3185</v>
      </c>
      <c r="L433" t="s">
        <v>1667</v>
      </c>
      <c r="M433" t="s">
        <v>1618</v>
      </c>
      <c r="N433" t="s">
        <v>656</v>
      </c>
      <c r="O433" t="s">
        <v>657</v>
      </c>
      <c r="P433" t="s">
        <v>658</v>
      </c>
      <c r="Q433" t="s">
        <v>597</v>
      </c>
      <c r="R433" t="s">
        <v>593</v>
      </c>
      <c r="S433" t="s">
        <v>598</v>
      </c>
      <c r="T433" t="s">
        <v>145</v>
      </c>
      <c r="U433" t="s">
        <v>659</v>
      </c>
      <c r="V433" t="s">
        <v>1619</v>
      </c>
      <c r="W433" t="s">
        <v>1620</v>
      </c>
      <c r="X433" t="s">
        <v>3921</v>
      </c>
      <c r="Y433" s="15" t="str">
        <f t="shared" si="6"/>
        <v>3</v>
      </c>
      <c r="Z433" s="15" t="str">
        <f>IF(T433="","",IF(AND(T433&lt;&gt;'Tabelas auxiliares'!$B$128,T433&lt;&gt;'Tabelas auxiliares'!$B$129),"FOLHA DE PESSOAL",IF(Y433='Tabelas auxiliares'!$A$129,"CUSTEIO",IF(Y433='Tabelas auxiliares'!$A$128,"INVESTIMENTO","ERRO - VERIFICAR"))))</f>
        <v>CUSTEIO</v>
      </c>
      <c r="AA433" s="8">
        <v>454.35</v>
      </c>
      <c r="AE433" s="8">
        <v>454.35</v>
      </c>
    </row>
    <row r="434" spans="1:32" x14ac:dyDescent="0.25">
      <c r="A434" t="s">
        <v>587</v>
      </c>
      <c r="B434" t="s">
        <v>235</v>
      </c>
      <c r="C434" t="s">
        <v>584</v>
      </c>
      <c r="D434" t="s">
        <v>28</v>
      </c>
      <c r="E434" t="s">
        <v>100</v>
      </c>
      <c r="F434" s="15" t="str">
        <f>IFERROR(VLOOKUP(D434,'Tabelas auxiliares'!$A$3:$B$65,2,FALSE),"")</f>
        <v>PU - PREFEITURA UNIVERSITÁRIA</v>
      </c>
      <c r="G434" s="15" t="str">
        <f>IFERROR(VLOOKUP($B434,'Tabelas auxiliares'!$A$68:$C$105,2,FALSE),"")</f>
        <v>MANUTENÇÃO</v>
      </c>
      <c r="H434" s="15" t="str">
        <f>IFERROR(VLOOKUP($B434,'Tabelas auxiliares'!$A$68:$C$105,3,FALSE),"")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34" t="s">
        <v>3186</v>
      </c>
      <c r="J434" t="s">
        <v>1653</v>
      </c>
      <c r="K434" t="s">
        <v>3187</v>
      </c>
      <c r="L434" t="s">
        <v>3188</v>
      </c>
      <c r="M434" t="s">
        <v>1618</v>
      </c>
      <c r="N434" t="s">
        <v>656</v>
      </c>
      <c r="O434" t="s">
        <v>657</v>
      </c>
      <c r="P434" t="s">
        <v>658</v>
      </c>
      <c r="Q434" t="s">
        <v>597</v>
      </c>
      <c r="R434" t="s">
        <v>593</v>
      </c>
      <c r="S434" t="s">
        <v>598</v>
      </c>
      <c r="T434" t="s">
        <v>145</v>
      </c>
      <c r="U434" t="s">
        <v>659</v>
      </c>
      <c r="V434" t="s">
        <v>1619</v>
      </c>
      <c r="W434" t="s">
        <v>1620</v>
      </c>
      <c r="X434" t="s">
        <v>3922</v>
      </c>
      <c r="Y434" s="15" t="str">
        <f t="shared" si="6"/>
        <v>3</v>
      </c>
      <c r="Z434" s="15" t="str">
        <f>IF(T434="","",IF(AND(T434&lt;&gt;'Tabelas auxiliares'!$B$128,T434&lt;&gt;'Tabelas auxiliares'!$B$129),"FOLHA DE PESSOAL",IF(Y434='Tabelas auxiliares'!$A$129,"CUSTEIO",IF(Y434='Tabelas auxiliares'!$A$128,"INVESTIMENTO","ERRO - VERIFICAR"))))</f>
        <v>CUSTEIO</v>
      </c>
      <c r="AA434" s="8">
        <v>7333.2</v>
      </c>
      <c r="AD434" s="8">
        <v>1323.26</v>
      </c>
      <c r="AE434" s="8">
        <v>6009.94</v>
      </c>
    </row>
    <row r="435" spans="1:32" x14ac:dyDescent="0.25">
      <c r="A435" t="s">
        <v>587</v>
      </c>
      <c r="B435" t="s">
        <v>235</v>
      </c>
      <c r="C435" t="s">
        <v>584</v>
      </c>
      <c r="D435" t="s">
        <v>28</v>
      </c>
      <c r="E435" t="s">
        <v>100</v>
      </c>
      <c r="F435" s="15" t="str">
        <f>IFERROR(VLOOKUP(D435,'Tabelas auxiliares'!$A$3:$B$65,2,FALSE),"")</f>
        <v>PU - PREFEITURA UNIVERSITÁRIA</v>
      </c>
      <c r="G435" s="15" t="str">
        <f>IFERROR(VLOOKUP($B435,'Tabelas auxiliares'!$A$68:$C$105,2,FALSE),"")</f>
        <v>MANUTENÇÃO</v>
      </c>
      <c r="H435" s="15" t="str">
        <f>IFERROR(VLOOKUP($B435,'Tabelas auxiliares'!$A$68:$C$105,3,FALSE),"")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35" t="s">
        <v>2782</v>
      </c>
      <c r="J435" t="s">
        <v>1634</v>
      </c>
      <c r="K435" t="s">
        <v>3189</v>
      </c>
      <c r="L435" t="s">
        <v>1636</v>
      </c>
      <c r="M435" t="s">
        <v>1637</v>
      </c>
      <c r="N435" t="s">
        <v>656</v>
      </c>
      <c r="O435" t="s">
        <v>657</v>
      </c>
      <c r="P435" t="s">
        <v>658</v>
      </c>
      <c r="Q435" t="s">
        <v>597</v>
      </c>
      <c r="R435" t="s">
        <v>593</v>
      </c>
      <c r="S435" t="s">
        <v>598</v>
      </c>
      <c r="T435" t="s">
        <v>145</v>
      </c>
      <c r="U435" t="s">
        <v>659</v>
      </c>
      <c r="V435" t="s">
        <v>1619</v>
      </c>
      <c r="W435" t="s">
        <v>1620</v>
      </c>
      <c r="X435" t="s">
        <v>3923</v>
      </c>
      <c r="Y435" s="15" t="str">
        <f t="shared" si="6"/>
        <v>3</v>
      </c>
      <c r="Z435" s="15" t="str">
        <f>IF(T435="","",IF(AND(T435&lt;&gt;'Tabelas auxiliares'!$B$128,T435&lt;&gt;'Tabelas auxiliares'!$B$129),"FOLHA DE PESSOAL",IF(Y435='Tabelas auxiliares'!$A$129,"CUSTEIO",IF(Y435='Tabelas auxiliares'!$A$128,"INVESTIMENTO","ERRO - VERIFICAR"))))</f>
        <v>CUSTEIO</v>
      </c>
      <c r="AA435" s="8">
        <v>68149.53</v>
      </c>
      <c r="AE435" s="8">
        <v>68149.53</v>
      </c>
    </row>
    <row r="436" spans="1:32" x14ac:dyDescent="0.25">
      <c r="A436" t="s">
        <v>587</v>
      </c>
      <c r="B436" t="s">
        <v>235</v>
      </c>
      <c r="C436" t="s">
        <v>584</v>
      </c>
      <c r="D436" t="s">
        <v>28</v>
      </c>
      <c r="E436" t="s">
        <v>100</v>
      </c>
      <c r="F436" s="15" t="str">
        <f>IFERROR(VLOOKUP(D436,'Tabelas auxiliares'!$A$3:$B$65,2,FALSE),"")</f>
        <v>PU - PREFEITURA UNIVERSITÁRIA</v>
      </c>
      <c r="G436" s="15" t="str">
        <f>IFERROR(VLOOKUP($B436,'Tabelas auxiliares'!$A$68:$C$105,2,FALSE),"")</f>
        <v>MANUTENÇÃO</v>
      </c>
      <c r="H436" s="15" t="str">
        <f>IFERROR(VLOOKUP($B436,'Tabelas auxiliares'!$A$68:$C$105,3,FALSE),"")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36" t="s">
        <v>2782</v>
      </c>
      <c r="J436" t="s">
        <v>1634</v>
      </c>
      <c r="K436" t="s">
        <v>3190</v>
      </c>
      <c r="L436" t="s">
        <v>1636</v>
      </c>
      <c r="M436" t="s">
        <v>1637</v>
      </c>
      <c r="N436" t="s">
        <v>656</v>
      </c>
      <c r="O436" t="s">
        <v>657</v>
      </c>
      <c r="P436" t="s">
        <v>658</v>
      </c>
      <c r="Q436" t="s">
        <v>597</v>
      </c>
      <c r="R436" t="s">
        <v>593</v>
      </c>
      <c r="S436" t="s">
        <v>857</v>
      </c>
      <c r="T436" t="s">
        <v>145</v>
      </c>
      <c r="U436" t="s">
        <v>659</v>
      </c>
      <c r="V436" t="s">
        <v>1619</v>
      </c>
      <c r="W436" t="s">
        <v>1620</v>
      </c>
      <c r="X436" t="s">
        <v>3924</v>
      </c>
      <c r="Y436" s="15" t="str">
        <f t="shared" si="6"/>
        <v>3</v>
      </c>
      <c r="Z436" s="15" t="str">
        <f>IF(T436="","",IF(AND(T436&lt;&gt;'Tabelas auxiliares'!$B$128,T436&lt;&gt;'Tabelas auxiliares'!$B$129),"FOLHA DE PESSOAL",IF(Y436='Tabelas auxiliares'!$A$129,"CUSTEIO",IF(Y436='Tabelas auxiliares'!$A$128,"INVESTIMENTO","ERRO - VERIFICAR"))))</f>
        <v>CUSTEIO</v>
      </c>
      <c r="AA436" s="8">
        <v>110472.17</v>
      </c>
      <c r="AE436" s="8">
        <v>110472.17</v>
      </c>
    </row>
    <row r="437" spans="1:32" x14ac:dyDescent="0.25">
      <c r="A437" t="s">
        <v>587</v>
      </c>
      <c r="B437" t="s">
        <v>235</v>
      </c>
      <c r="C437" t="s">
        <v>584</v>
      </c>
      <c r="D437" t="s">
        <v>28</v>
      </c>
      <c r="E437" t="s">
        <v>100</v>
      </c>
      <c r="F437" s="15" t="str">
        <f>IFERROR(VLOOKUP(D437,'Tabelas auxiliares'!$A$3:$B$65,2,FALSE),"")</f>
        <v>PU - PREFEITURA UNIVERSITÁRIA</v>
      </c>
      <c r="G437" s="15" t="str">
        <f>IFERROR(VLOOKUP($B437,'Tabelas auxiliares'!$A$68:$C$105,2,FALSE),"")</f>
        <v>MANUTENÇÃO</v>
      </c>
      <c r="H437" s="15" t="str">
        <f>IFERROR(VLOOKUP($B437,'Tabelas auxiliares'!$A$68:$C$105,3,FALSE),"")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37" t="s">
        <v>2782</v>
      </c>
      <c r="J437" t="s">
        <v>1634</v>
      </c>
      <c r="K437" t="s">
        <v>3191</v>
      </c>
      <c r="L437" t="s">
        <v>1636</v>
      </c>
      <c r="M437" t="s">
        <v>1637</v>
      </c>
      <c r="N437" t="s">
        <v>656</v>
      </c>
      <c r="O437" t="s">
        <v>657</v>
      </c>
      <c r="P437" t="s">
        <v>658</v>
      </c>
      <c r="Q437" t="s">
        <v>597</v>
      </c>
      <c r="R437" t="s">
        <v>593</v>
      </c>
      <c r="S437" t="s">
        <v>2090</v>
      </c>
      <c r="T437" t="s">
        <v>145</v>
      </c>
      <c r="U437" t="s">
        <v>659</v>
      </c>
      <c r="V437" t="s">
        <v>1619</v>
      </c>
      <c r="W437" t="s">
        <v>1620</v>
      </c>
      <c r="X437" t="s">
        <v>3925</v>
      </c>
      <c r="Y437" s="15" t="str">
        <f t="shared" si="6"/>
        <v>3</v>
      </c>
      <c r="Z437" s="15" t="str">
        <f>IF(T437="","",IF(AND(T437&lt;&gt;'Tabelas auxiliares'!$B$128,T437&lt;&gt;'Tabelas auxiliares'!$B$129),"FOLHA DE PESSOAL",IF(Y437='Tabelas auxiliares'!$A$129,"CUSTEIO",IF(Y437='Tabelas auxiliares'!$A$128,"INVESTIMENTO","ERRO - VERIFICAR"))))</f>
        <v>CUSTEIO</v>
      </c>
      <c r="AA437" s="8">
        <v>341168</v>
      </c>
      <c r="AD437" s="8">
        <v>9734.0499999999993</v>
      </c>
      <c r="AE437" s="8">
        <v>331433.95</v>
      </c>
    </row>
    <row r="438" spans="1:32" x14ac:dyDescent="0.25">
      <c r="A438" t="s">
        <v>587</v>
      </c>
      <c r="B438" t="s">
        <v>235</v>
      </c>
      <c r="C438" t="s">
        <v>584</v>
      </c>
      <c r="D438" t="s">
        <v>28</v>
      </c>
      <c r="E438" t="s">
        <v>100</v>
      </c>
      <c r="F438" s="15" t="str">
        <f>IFERROR(VLOOKUP(D438,'Tabelas auxiliares'!$A$3:$B$65,2,FALSE),"")</f>
        <v>PU - PREFEITURA UNIVERSITÁRIA</v>
      </c>
      <c r="G438" s="15" t="str">
        <f>IFERROR(VLOOKUP($B438,'Tabelas auxiliares'!$A$68:$C$105,2,FALSE),"")</f>
        <v>MANUTENÇÃO</v>
      </c>
      <c r="H438" s="15" t="str">
        <f>IFERROR(VLOOKUP($B438,'Tabelas auxiliares'!$A$68:$C$105,3,FALSE),"")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38" t="s">
        <v>2782</v>
      </c>
      <c r="J438" t="s">
        <v>1634</v>
      </c>
      <c r="K438" t="s">
        <v>3192</v>
      </c>
      <c r="L438" t="s">
        <v>3193</v>
      </c>
      <c r="M438" t="s">
        <v>1637</v>
      </c>
      <c r="N438" t="s">
        <v>656</v>
      </c>
      <c r="O438" t="s">
        <v>657</v>
      </c>
      <c r="P438" t="s">
        <v>658</v>
      </c>
      <c r="Q438" t="s">
        <v>597</v>
      </c>
      <c r="R438" t="s">
        <v>593</v>
      </c>
      <c r="S438" t="s">
        <v>598</v>
      </c>
      <c r="T438" t="s">
        <v>179</v>
      </c>
      <c r="U438" t="s">
        <v>2141</v>
      </c>
      <c r="V438" t="s">
        <v>1619</v>
      </c>
      <c r="W438" t="s">
        <v>1620</v>
      </c>
      <c r="X438" t="s">
        <v>3926</v>
      </c>
      <c r="Y438" s="15" t="str">
        <f t="shared" si="6"/>
        <v>3</v>
      </c>
      <c r="Z438" s="15" t="str">
        <f>IF(T438="","",IF(AND(T438&lt;&gt;'Tabelas auxiliares'!$B$128,T438&lt;&gt;'Tabelas auxiliares'!$B$129),"FOLHA DE PESSOAL",IF(Y438='Tabelas auxiliares'!$A$129,"CUSTEIO",IF(Y438='Tabelas auxiliares'!$A$128,"INVESTIMENTO","ERRO - VERIFICAR"))))</f>
        <v>CUSTEIO</v>
      </c>
      <c r="AA438" s="8">
        <v>130210.3</v>
      </c>
      <c r="AD438" s="8">
        <v>17216.09</v>
      </c>
      <c r="AE438" s="8">
        <v>112994.21</v>
      </c>
    </row>
    <row r="439" spans="1:32" x14ac:dyDescent="0.25">
      <c r="A439" t="s">
        <v>587</v>
      </c>
      <c r="B439" t="s">
        <v>235</v>
      </c>
      <c r="C439" t="s">
        <v>584</v>
      </c>
      <c r="D439" t="s">
        <v>28</v>
      </c>
      <c r="E439" t="s">
        <v>100</v>
      </c>
      <c r="F439" s="15" t="str">
        <f>IFERROR(VLOOKUP(D439,'Tabelas auxiliares'!$A$3:$B$65,2,FALSE),"")</f>
        <v>PU - PREFEITURA UNIVERSITÁRIA</v>
      </c>
      <c r="G439" s="15" t="str">
        <f>IFERROR(VLOOKUP($B439,'Tabelas auxiliares'!$A$68:$C$105,2,FALSE),"")</f>
        <v>MANUTENÇÃO</v>
      </c>
      <c r="H439" s="15" t="str">
        <f>IFERROR(VLOOKUP($B439,'Tabelas auxiliares'!$A$68:$C$105,3,FALSE),"")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39" t="s">
        <v>1992</v>
      </c>
      <c r="J439" t="s">
        <v>1634</v>
      </c>
      <c r="K439" t="s">
        <v>3194</v>
      </c>
      <c r="L439" t="s">
        <v>3184</v>
      </c>
      <c r="M439" t="s">
        <v>1637</v>
      </c>
      <c r="N439" t="s">
        <v>656</v>
      </c>
      <c r="O439" t="s">
        <v>657</v>
      </c>
      <c r="P439" t="s">
        <v>658</v>
      </c>
      <c r="Q439" t="s">
        <v>597</v>
      </c>
      <c r="R439" t="s">
        <v>593</v>
      </c>
      <c r="S439" t="s">
        <v>598</v>
      </c>
      <c r="T439" t="s">
        <v>179</v>
      </c>
      <c r="U439" t="s">
        <v>2968</v>
      </c>
      <c r="V439" t="s">
        <v>1619</v>
      </c>
      <c r="W439" t="s">
        <v>1620</v>
      </c>
      <c r="X439" t="s">
        <v>3927</v>
      </c>
      <c r="Y439" s="15" t="str">
        <f t="shared" si="6"/>
        <v>3</v>
      </c>
      <c r="Z439" s="15" t="str">
        <f>IF(T439="","",IF(AND(T439&lt;&gt;'Tabelas auxiliares'!$B$128,T439&lt;&gt;'Tabelas auxiliares'!$B$129),"FOLHA DE PESSOAL",IF(Y439='Tabelas auxiliares'!$A$129,"CUSTEIO",IF(Y439='Tabelas auxiliares'!$A$128,"INVESTIMENTO","ERRO - VERIFICAR"))))</f>
        <v>CUSTEIO</v>
      </c>
      <c r="AA439" s="8">
        <v>234175.72</v>
      </c>
      <c r="AE439" s="8">
        <v>234175.72</v>
      </c>
    </row>
    <row r="440" spans="1:32" x14ac:dyDescent="0.25">
      <c r="A440" t="s">
        <v>587</v>
      </c>
      <c r="B440" t="s">
        <v>235</v>
      </c>
      <c r="C440" t="s">
        <v>584</v>
      </c>
      <c r="D440" t="s">
        <v>81</v>
      </c>
      <c r="E440" t="s">
        <v>100</v>
      </c>
      <c r="F440" s="15" t="str">
        <f>IFERROR(VLOOKUP(D440,'Tabelas auxiliares'!$A$3:$B$65,2,FALSE),"")</f>
        <v>SUGEPE - SUPERINTENDÊNCIA DE GESTÃO DE PESSOAS</v>
      </c>
      <c r="G440" s="15" t="str">
        <f>IFERROR(VLOOKUP($B440,'Tabelas auxiliares'!$A$68:$C$105,2,FALSE),"")</f>
        <v>MANUTENÇÃO</v>
      </c>
      <c r="H440" s="15" t="str">
        <f>IFERROR(VLOOKUP($B440,'Tabelas auxiliares'!$A$68:$C$105,3,FALSE),"")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40" t="s">
        <v>3195</v>
      </c>
      <c r="J440" t="s">
        <v>3196</v>
      </c>
      <c r="K440" t="s">
        <v>3197</v>
      </c>
      <c r="L440" t="s">
        <v>3198</v>
      </c>
      <c r="M440" t="s">
        <v>3199</v>
      </c>
      <c r="N440" t="s">
        <v>656</v>
      </c>
      <c r="O440" t="s">
        <v>657</v>
      </c>
      <c r="P440" t="s">
        <v>658</v>
      </c>
      <c r="Q440" t="s">
        <v>597</v>
      </c>
      <c r="R440" t="s">
        <v>593</v>
      </c>
      <c r="S440" t="s">
        <v>598</v>
      </c>
      <c r="T440" t="s">
        <v>145</v>
      </c>
      <c r="U440" t="s">
        <v>659</v>
      </c>
      <c r="V440" t="s">
        <v>1612</v>
      </c>
      <c r="W440" t="s">
        <v>1613</v>
      </c>
      <c r="X440" t="s">
        <v>3928</v>
      </c>
      <c r="Y440" s="15" t="str">
        <f t="shared" si="6"/>
        <v>3</v>
      </c>
      <c r="Z440" s="15" t="str">
        <f>IF(T440="","",IF(AND(T440&lt;&gt;'Tabelas auxiliares'!$B$128,T440&lt;&gt;'Tabelas auxiliares'!$B$129),"FOLHA DE PESSOAL",IF(Y440='Tabelas auxiliares'!$A$129,"CUSTEIO",IF(Y440='Tabelas auxiliares'!$A$128,"INVESTIMENTO","ERRO - VERIFICAR"))))</f>
        <v>CUSTEIO</v>
      </c>
      <c r="AA440" s="8">
        <v>7140</v>
      </c>
      <c r="AC440" s="8">
        <v>7140</v>
      </c>
    </row>
    <row r="441" spans="1:32" x14ac:dyDescent="0.25">
      <c r="A441" t="s">
        <v>587</v>
      </c>
      <c r="B441" t="s">
        <v>235</v>
      </c>
      <c r="C441" t="s">
        <v>584</v>
      </c>
      <c r="D441" t="s">
        <v>81</v>
      </c>
      <c r="E441" t="s">
        <v>100</v>
      </c>
      <c r="F441" s="15" t="str">
        <f>IFERROR(VLOOKUP(D441,'Tabelas auxiliares'!$A$3:$B$65,2,FALSE),"")</f>
        <v>SUGEPE - SUPERINTENDÊNCIA DE GESTÃO DE PESSOAS</v>
      </c>
      <c r="G441" s="15" t="str">
        <f>IFERROR(VLOOKUP($B441,'Tabelas auxiliares'!$A$68:$C$105,2,FALSE),"")</f>
        <v>MANUTENÇÃO</v>
      </c>
      <c r="H441" s="15" t="str">
        <f>IFERROR(VLOOKUP($B441,'Tabelas auxiliares'!$A$68:$C$105,3,FALSE),"")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441" t="s">
        <v>3195</v>
      </c>
      <c r="J441" t="s">
        <v>3196</v>
      </c>
      <c r="K441" t="s">
        <v>3200</v>
      </c>
      <c r="L441" t="s">
        <v>3198</v>
      </c>
      <c r="M441" t="s">
        <v>3199</v>
      </c>
      <c r="N441" t="s">
        <v>656</v>
      </c>
      <c r="O441" t="s">
        <v>657</v>
      </c>
      <c r="P441" t="s">
        <v>658</v>
      </c>
      <c r="Q441" t="s">
        <v>597</v>
      </c>
      <c r="R441" t="s">
        <v>593</v>
      </c>
      <c r="S441" t="s">
        <v>598</v>
      </c>
      <c r="T441" t="s">
        <v>145</v>
      </c>
      <c r="U441" t="s">
        <v>659</v>
      </c>
      <c r="V441" t="s">
        <v>3201</v>
      </c>
      <c r="W441" t="s">
        <v>3202</v>
      </c>
      <c r="X441" t="s">
        <v>3929</v>
      </c>
      <c r="Y441" s="15" t="str">
        <f t="shared" si="6"/>
        <v>3</v>
      </c>
      <c r="Z441" s="15" t="str">
        <f>IF(T441="","",IF(AND(T441&lt;&gt;'Tabelas auxiliares'!$B$128,T441&lt;&gt;'Tabelas auxiliares'!$B$129),"FOLHA DE PESSOAL",IF(Y441='Tabelas auxiliares'!$A$129,"CUSTEIO",IF(Y441='Tabelas auxiliares'!$A$128,"INVESTIMENTO","ERRO - VERIFICAR"))))</f>
        <v>CUSTEIO</v>
      </c>
      <c r="AA441" s="8">
        <v>27871.5</v>
      </c>
      <c r="AC441" s="8">
        <v>17812.5</v>
      </c>
      <c r="AE441" s="8">
        <v>10059</v>
      </c>
    </row>
    <row r="442" spans="1:32" x14ac:dyDescent="0.25">
      <c r="A442" t="s">
        <v>587</v>
      </c>
      <c r="B442" t="s">
        <v>1979</v>
      </c>
      <c r="C442" t="s">
        <v>584</v>
      </c>
      <c r="D442" t="s">
        <v>28</v>
      </c>
      <c r="E442" t="s">
        <v>100</v>
      </c>
      <c r="F442" s="15" t="str">
        <f>IFERROR(VLOOKUP(D442,'Tabelas auxiliares'!$A$3:$B$65,2,FALSE),"")</f>
        <v>PU - PREFEITURA UNIVERSITÁRIA</v>
      </c>
      <c r="G442" s="15" t="str">
        <f>IFERROR(VLOOKUP($B442,'Tabelas auxiliares'!$A$68:$C$105,2,FALSE),"")</f>
        <v/>
      </c>
      <c r="H442" s="15" t="str">
        <f>IFERROR(VLOOKUP($B442,'Tabelas auxiliares'!$A$68:$C$105,3,FALSE),"")</f>
        <v/>
      </c>
      <c r="I442" t="s">
        <v>3203</v>
      </c>
      <c r="J442" t="s">
        <v>3204</v>
      </c>
      <c r="K442" t="s">
        <v>3205</v>
      </c>
      <c r="L442" t="s">
        <v>3206</v>
      </c>
      <c r="M442" t="s">
        <v>3207</v>
      </c>
      <c r="N442" t="s">
        <v>656</v>
      </c>
      <c r="O442" t="s">
        <v>657</v>
      </c>
      <c r="P442" t="s">
        <v>658</v>
      </c>
      <c r="Q442" t="s">
        <v>597</v>
      </c>
      <c r="R442" t="s">
        <v>593</v>
      </c>
      <c r="S442" t="s">
        <v>1986</v>
      </c>
      <c r="T442" t="s">
        <v>145</v>
      </c>
      <c r="U442" t="s">
        <v>3043</v>
      </c>
      <c r="V442" t="s">
        <v>1625</v>
      </c>
      <c r="W442" t="s">
        <v>1626</v>
      </c>
      <c r="X442" t="s">
        <v>3930</v>
      </c>
      <c r="Y442" s="15" t="str">
        <f t="shared" si="6"/>
        <v>3</v>
      </c>
      <c r="Z442" s="15" t="str">
        <f>IF(T442="","",IF(AND(T442&lt;&gt;'Tabelas auxiliares'!$B$128,T442&lt;&gt;'Tabelas auxiliares'!$B$129),"FOLHA DE PESSOAL",IF(Y442='Tabelas auxiliares'!$A$129,"CUSTEIO",IF(Y442='Tabelas auxiliares'!$A$128,"INVESTIMENTO","ERRO - VERIFICAR"))))</f>
        <v>CUSTEIO</v>
      </c>
      <c r="AB442" s="8">
        <v>2969.45</v>
      </c>
      <c r="AF442" s="8">
        <v>2969.45</v>
      </c>
    </row>
    <row r="443" spans="1:32" x14ac:dyDescent="0.25">
      <c r="A443" t="s">
        <v>587</v>
      </c>
      <c r="B443" t="s">
        <v>1979</v>
      </c>
      <c r="C443" t="s">
        <v>584</v>
      </c>
      <c r="D443" t="s">
        <v>28</v>
      </c>
      <c r="E443" t="s">
        <v>100</v>
      </c>
      <c r="F443" s="15" t="str">
        <f>IFERROR(VLOOKUP(D443,'Tabelas auxiliares'!$A$3:$B$65,2,FALSE),"")</f>
        <v>PU - PREFEITURA UNIVERSITÁRIA</v>
      </c>
      <c r="G443" s="15" t="str">
        <f>IFERROR(VLOOKUP($B443,'Tabelas auxiliares'!$A$68:$C$105,2,FALSE),"")</f>
        <v/>
      </c>
      <c r="H443" s="15" t="str">
        <f>IFERROR(VLOOKUP($B443,'Tabelas auxiliares'!$A$68:$C$105,3,FALSE),"")</f>
        <v/>
      </c>
      <c r="I443" t="s">
        <v>3208</v>
      </c>
      <c r="J443" t="s">
        <v>3209</v>
      </c>
      <c r="K443" t="s">
        <v>3210</v>
      </c>
      <c r="L443" t="s">
        <v>3211</v>
      </c>
      <c r="M443" t="s">
        <v>3212</v>
      </c>
      <c r="N443" t="s">
        <v>656</v>
      </c>
      <c r="O443" t="s">
        <v>657</v>
      </c>
      <c r="P443" t="s">
        <v>658</v>
      </c>
      <c r="Q443" t="s">
        <v>597</v>
      </c>
      <c r="R443" t="s">
        <v>593</v>
      </c>
      <c r="S443" t="s">
        <v>1986</v>
      </c>
      <c r="T443" t="s">
        <v>145</v>
      </c>
      <c r="U443" t="s">
        <v>3043</v>
      </c>
      <c r="V443" t="s">
        <v>1625</v>
      </c>
      <c r="W443" t="s">
        <v>1626</v>
      </c>
      <c r="X443" t="s">
        <v>3931</v>
      </c>
      <c r="Y443" s="15" t="str">
        <f t="shared" si="6"/>
        <v>3</v>
      </c>
      <c r="Z443" s="15" t="str">
        <f>IF(T443="","",IF(AND(T443&lt;&gt;'Tabelas auxiliares'!$B$128,T443&lt;&gt;'Tabelas auxiliares'!$B$129),"FOLHA DE PESSOAL",IF(Y443='Tabelas auxiliares'!$A$129,"CUSTEIO",IF(Y443='Tabelas auxiliares'!$A$128,"INVESTIMENTO","ERRO - VERIFICAR"))))</f>
        <v>CUSTEIO</v>
      </c>
      <c r="AB443" s="8">
        <v>14916.76</v>
      </c>
      <c r="AF443" s="8">
        <v>14916.76</v>
      </c>
    </row>
    <row r="444" spans="1:32" x14ac:dyDescent="0.25">
      <c r="A444" t="s">
        <v>587</v>
      </c>
      <c r="B444" t="s">
        <v>1979</v>
      </c>
      <c r="C444" t="s">
        <v>584</v>
      </c>
      <c r="D444" t="s">
        <v>28</v>
      </c>
      <c r="E444" t="s">
        <v>100</v>
      </c>
      <c r="F444" s="15" t="str">
        <f>IFERROR(VLOOKUP(D444,'Tabelas auxiliares'!$A$3:$B$65,2,FALSE),"")</f>
        <v>PU - PREFEITURA UNIVERSITÁRIA</v>
      </c>
      <c r="G444" s="15" t="str">
        <f>IFERROR(VLOOKUP($B444,'Tabelas auxiliares'!$A$68:$C$105,2,FALSE),"")</f>
        <v/>
      </c>
      <c r="H444" s="15" t="str">
        <f>IFERROR(VLOOKUP($B444,'Tabelas auxiliares'!$A$68:$C$105,3,FALSE),"")</f>
        <v/>
      </c>
      <c r="I444" t="s">
        <v>3213</v>
      </c>
      <c r="J444" t="s">
        <v>3214</v>
      </c>
      <c r="K444" t="s">
        <v>3215</v>
      </c>
      <c r="L444" t="s">
        <v>3216</v>
      </c>
      <c r="M444" t="s">
        <v>3217</v>
      </c>
      <c r="N444" t="s">
        <v>656</v>
      </c>
      <c r="O444" t="s">
        <v>657</v>
      </c>
      <c r="P444" t="s">
        <v>658</v>
      </c>
      <c r="Q444" t="s">
        <v>597</v>
      </c>
      <c r="R444" t="s">
        <v>593</v>
      </c>
      <c r="S444" t="s">
        <v>1986</v>
      </c>
      <c r="T444" t="s">
        <v>145</v>
      </c>
      <c r="U444" t="s">
        <v>3218</v>
      </c>
      <c r="V444" t="s">
        <v>1529</v>
      </c>
      <c r="W444" t="s">
        <v>1530</v>
      </c>
      <c r="X444" t="s">
        <v>3932</v>
      </c>
      <c r="Y444" s="15" t="str">
        <f t="shared" si="6"/>
        <v>3</v>
      </c>
      <c r="Z444" s="15" t="str">
        <f>IF(T444="","",IF(AND(T444&lt;&gt;'Tabelas auxiliares'!$B$128,T444&lt;&gt;'Tabelas auxiliares'!$B$129),"FOLHA DE PESSOAL",IF(Y444='Tabelas auxiliares'!$A$129,"CUSTEIO",IF(Y444='Tabelas auxiliares'!$A$128,"INVESTIMENTO","ERRO - VERIFICAR"))))</f>
        <v>CUSTEIO</v>
      </c>
      <c r="AB444" s="8">
        <v>2897.43</v>
      </c>
      <c r="AF444" s="8">
        <v>2897.43</v>
      </c>
    </row>
    <row r="445" spans="1:32" x14ac:dyDescent="0.25">
      <c r="A445" t="s">
        <v>587</v>
      </c>
      <c r="B445" t="s">
        <v>236</v>
      </c>
      <c r="C445" t="s">
        <v>584</v>
      </c>
      <c r="D445" t="s">
        <v>159</v>
      </c>
      <c r="E445" t="s">
        <v>100</v>
      </c>
      <c r="F445" s="15" t="str">
        <f>IFERROR(VLOOKUP(D445,'Tabelas auxiliares'!$A$3:$B$65,2,FALSE),"")</f>
        <v>SPO - OBRAS SANTO ANDRÉ</v>
      </c>
      <c r="G445" s="15" t="str">
        <f>IFERROR(VLOOKUP($B445,'Tabelas auxiliares'!$A$68:$C$105,2,FALSE),"")</f>
        <v>OBRAS E INSTALAÇÕES - CONSTRUÇÕES</v>
      </c>
      <c r="H445" s="15" t="str">
        <f>IFERROR(VLOOKUP($B445,'Tabelas auxiliares'!$A$68:$C$105,3,FALSE),"")</f>
        <v>SERVICOS TECNICOS EM ENGENHARIA /EXECUCAO DAS OBRAS / ELABORACAO DOS ESTUDOS PRELIMINARES, PROJETOS BASICOS E EXECUTIVOS / CONSTRUCAO / GERENCIAMENTO DE OBRAS</v>
      </c>
      <c r="I445" t="s">
        <v>3219</v>
      </c>
      <c r="J445" t="s">
        <v>3220</v>
      </c>
      <c r="K445" t="s">
        <v>3221</v>
      </c>
      <c r="L445" t="s">
        <v>3222</v>
      </c>
      <c r="M445" t="s">
        <v>3223</v>
      </c>
      <c r="N445" t="s">
        <v>656</v>
      </c>
      <c r="O445" t="s">
        <v>657</v>
      </c>
      <c r="P445" t="s">
        <v>658</v>
      </c>
      <c r="Q445" t="s">
        <v>597</v>
      </c>
      <c r="R445" t="s">
        <v>593</v>
      </c>
      <c r="S445" t="s">
        <v>598</v>
      </c>
      <c r="T445" t="s">
        <v>145</v>
      </c>
      <c r="U445" t="s">
        <v>659</v>
      </c>
      <c r="V445" t="s">
        <v>1081</v>
      </c>
      <c r="W445" t="s">
        <v>1082</v>
      </c>
      <c r="X445" t="s">
        <v>3933</v>
      </c>
      <c r="Y445" s="15" t="str">
        <f t="shared" si="6"/>
        <v>3</v>
      </c>
      <c r="Z445" s="15" t="str">
        <f>IF(T445="","",IF(AND(T445&lt;&gt;'Tabelas auxiliares'!$B$128,T445&lt;&gt;'Tabelas auxiliares'!$B$129),"FOLHA DE PESSOAL",IF(Y445='Tabelas auxiliares'!$A$129,"CUSTEIO",IF(Y445='Tabelas auxiliares'!$A$128,"INVESTIMENTO","ERRO - VERIFICAR"))))</f>
        <v>CUSTEIO</v>
      </c>
      <c r="AA445" s="8">
        <v>17550</v>
      </c>
      <c r="AC445" s="8">
        <v>17550</v>
      </c>
    </row>
    <row r="446" spans="1:32" x14ac:dyDescent="0.25">
      <c r="A446" t="s">
        <v>587</v>
      </c>
      <c r="B446" t="s">
        <v>236</v>
      </c>
      <c r="C446" t="s">
        <v>1980</v>
      </c>
      <c r="D446" t="s">
        <v>176</v>
      </c>
      <c r="E446" t="s">
        <v>100</v>
      </c>
      <c r="F446" s="15" t="str">
        <f>IFERROR(VLOOKUP(D446,'Tabelas auxiliares'!$A$3:$B$65,2,FALSE),"")</f>
        <v>SPO - OBRAS SÃO BERNARDO DO CAMPO</v>
      </c>
      <c r="G446" s="15" t="str">
        <f>IFERROR(VLOOKUP($B446,'Tabelas auxiliares'!$A$68:$C$105,2,FALSE),"")</f>
        <v>OBRAS E INSTALAÇÕES - CONSTRUÇÕES</v>
      </c>
      <c r="H446" s="15" t="str">
        <f>IFERROR(VLOOKUP($B446,'Tabelas auxiliares'!$A$68:$C$105,3,FALSE),"")</f>
        <v>SERVICOS TECNICOS EM ENGENHARIA /EXECUCAO DAS OBRAS / ELABORACAO DOS ESTUDOS PRELIMINARES, PROJETOS BASICOS E EXECUTIVOS / CONSTRUCAO / GERENCIAMENTO DE OBRAS</v>
      </c>
      <c r="I446" t="s">
        <v>3224</v>
      </c>
      <c r="J446" t="s">
        <v>3225</v>
      </c>
      <c r="K446" t="s">
        <v>3226</v>
      </c>
      <c r="L446" t="s">
        <v>3227</v>
      </c>
      <c r="M446" t="s">
        <v>3228</v>
      </c>
      <c r="N446" t="s">
        <v>2176</v>
      </c>
      <c r="O446" t="s">
        <v>657</v>
      </c>
      <c r="P446" t="s">
        <v>3229</v>
      </c>
      <c r="Q446" t="s">
        <v>597</v>
      </c>
      <c r="R446" t="s">
        <v>593</v>
      </c>
      <c r="S446" t="s">
        <v>2535</v>
      </c>
      <c r="T446" t="s">
        <v>145</v>
      </c>
      <c r="U446" t="s">
        <v>3230</v>
      </c>
      <c r="V446" t="s">
        <v>2324</v>
      </c>
      <c r="W446" t="s">
        <v>2325</v>
      </c>
      <c r="X446" t="s">
        <v>3934</v>
      </c>
      <c r="Y446" s="15" t="str">
        <f t="shared" si="6"/>
        <v>4</v>
      </c>
      <c r="Z446" s="15" t="str">
        <f>IF(T446="","",IF(AND(T446&lt;&gt;'Tabelas auxiliares'!$B$128,T446&lt;&gt;'Tabelas auxiliares'!$B$129),"FOLHA DE PESSOAL",IF(Y446='Tabelas auxiliares'!$A$129,"CUSTEIO",IF(Y446='Tabelas auxiliares'!$A$128,"INVESTIMENTO","ERRO - VERIFICAR"))))</f>
        <v>INVESTIMENTO</v>
      </c>
      <c r="AA446" s="8">
        <v>28422.67</v>
      </c>
      <c r="AC446" s="8">
        <v>17133.27</v>
      </c>
      <c r="AD446" s="8">
        <v>1913.06</v>
      </c>
      <c r="AE446" s="8">
        <v>9376.34</v>
      </c>
    </row>
    <row r="447" spans="1:32" x14ac:dyDescent="0.25">
      <c r="A447" t="s">
        <v>587</v>
      </c>
      <c r="B447" t="s">
        <v>236</v>
      </c>
      <c r="C447" t="s">
        <v>1980</v>
      </c>
      <c r="D447" t="s">
        <v>176</v>
      </c>
      <c r="E447" t="s">
        <v>100</v>
      </c>
      <c r="F447" s="15" t="str">
        <f>IFERROR(VLOOKUP(D447,'Tabelas auxiliares'!$A$3:$B$65,2,FALSE),"")</f>
        <v>SPO - OBRAS SÃO BERNARDO DO CAMPO</v>
      </c>
      <c r="G447" s="15" t="str">
        <f>IFERROR(VLOOKUP($B447,'Tabelas auxiliares'!$A$68:$C$105,2,FALSE),"")</f>
        <v>OBRAS E INSTALAÇÕES - CONSTRUÇÕES</v>
      </c>
      <c r="H447" s="15" t="str">
        <f>IFERROR(VLOOKUP($B447,'Tabelas auxiliares'!$A$68:$C$105,3,FALSE),"")</f>
        <v>SERVICOS TECNICOS EM ENGENHARIA /EXECUCAO DAS OBRAS / ELABORACAO DOS ESTUDOS PRELIMINARES, PROJETOS BASICOS E EXECUTIVOS / CONSTRUCAO / GERENCIAMENTO DE OBRAS</v>
      </c>
      <c r="I447" t="s">
        <v>2016</v>
      </c>
      <c r="J447" t="s">
        <v>3225</v>
      </c>
      <c r="K447" t="s">
        <v>3231</v>
      </c>
      <c r="L447" t="s">
        <v>3232</v>
      </c>
      <c r="M447" t="s">
        <v>3228</v>
      </c>
      <c r="N447" t="s">
        <v>656</v>
      </c>
      <c r="O447" t="s">
        <v>657</v>
      </c>
      <c r="P447" t="s">
        <v>658</v>
      </c>
      <c r="Q447" t="s">
        <v>597</v>
      </c>
      <c r="R447" t="s">
        <v>593</v>
      </c>
      <c r="S447" t="s">
        <v>598</v>
      </c>
      <c r="T447" t="s">
        <v>179</v>
      </c>
      <c r="U447" t="s">
        <v>3233</v>
      </c>
      <c r="V447" t="s">
        <v>2324</v>
      </c>
      <c r="W447" t="s">
        <v>2325</v>
      </c>
      <c r="X447" t="s">
        <v>3935</v>
      </c>
      <c r="Y447" s="15" t="str">
        <f t="shared" si="6"/>
        <v>4</v>
      </c>
      <c r="Z447" s="15" t="str">
        <f>IF(T447="","",IF(AND(T447&lt;&gt;'Tabelas auxiliares'!$B$128,T447&lt;&gt;'Tabelas auxiliares'!$B$129),"FOLHA DE PESSOAL",IF(Y447='Tabelas auxiliares'!$A$129,"CUSTEIO",IF(Y447='Tabelas auxiliares'!$A$128,"INVESTIMENTO","ERRO - VERIFICAR"))))</f>
        <v>INVESTIMENTO</v>
      </c>
      <c r="AA447" s="8">
        <v>332635.99</v>
      </c>
      <c r="AC447" s="8">
        <v>332635.99</v>
      </c>
    </row>
    <row r="448" spans="1:32" x14ac:dyDescent="0.25">
      <c r="A448" t="s">
        <v>587</v>
      </c>
      <c r="B448" t="s">
        <v>236</v>
      </c>
      <c r="C448" t="s">
        <v>1980</v>
      </c>
      <c r="D448" t="s">
        <v>176</v>
      </c>
      <c r="E448" t="s">
        <v>100</v>
      </c>
      <c r="F448" s="15" t="str">
        <f>IFERROR(VLOOKUP(D448,'Tabelas auxiliares'!$A$3:$B$65,2,FALSE),"")</f>
        <v>SPO - OBRAS SÃO BERNARDO DO CAMPO</v>
      </c>
      <c r="G448" s="15" t="str">
        <f>IFERROR(VLOOKUP($B448,'Tabelas auxiliares'!$A$68:$C$105,2,FALSE),"")</f>
        <v>OBRAS E INSTALAÇÕES - CONSTRUÇÕES</v>
      </c>
      <c r="H448" s="15" t="str">
        <f>IFERROR(VLOOKUP($B448,'Tabelas auxiliares'!$A$68:$C$105,3,FALSE),"")</f>
        <v>SERVICOS TECNICOS EM ENGENHARIA /EXECUCAO DAS OBRAS / ELABORACAO DOS ESTUDOS PRELIMINARES, PROJETOS BASICOS E EXECUTIVOS / CONSTRUCAO / GERENCIAMENTO DE OBRAS</v>
      </c>
      <c r="I448" t="s">
        <v>2317</v>
      </c>
      <c r="J448" t="s">
        <v>3225</v>
      </c>
      <c r="K448" t="s">
        <v>3234</v>
      </c>
      <c r="L448" t="s">
        <v>3235</v>
      </c>
      <c r="M448" t="s">
        <v>3228</v>
      </c>
      <c r="N448" t="s">
        <v>672</v>
      </c>
      <c r="O448" t="s">
        <v>657</v>
      </c>
      <c r="P448" t="s">
        <v>673</v>
      </c>
      <c r="Q448" t="s">
        <v>597</v>
      </c>
      <c r="R448" t="s">
        <v>593</v>
      </c>
      <c r="S448" t="s">
        <v>598</v>
      </c>
      <c r="T448" t="s">
        <v>145</v>
      </c>
      <c r="U448" t="s">
        <v>674</v>
      </c>
      <c r="V448" t="s">
        <v>2324</v>
      </c>
      <c r="W448" t="s">
        <v>2325</v>
      </c>
      <c r="X448" t="s">
        <v>3936</v>
      </c>
      <c r="Y448" s="15" t="str">
        <f t="shared" si="6"/>
        <v>4</v>
      </c>
      <c r="Z448" s="15" t="str">
        <f>IF(T448="","",IF(AND(T448&lt;&gt;'Tabelas auxiliares'!$B$128,T448&lt;&gt;'Tabelas auxiliares'!$B$129),"FOLHA DE PESSOAL",IF(Y448='Tabelas auxiliares'!$A$129,"CUSTEIO",IF(Y448='Tabelas auxiliares'!$A$128,"INVESTIMENTO","ERRO - VERIFICAR"))))</f>
        <v>INVESTIMENTO</v>
      </c>
      <c r="AA448" s="8">
        <v>207082.69</v>
      </c>
      <c r="AC448" s="8">
        <v>207082.69</v>
      </c>
    </row>
    <row r="449" spans="1:32" x14ac:dyDescent="0.25">
      <c r="A449" t="s">
        <v>587</v>
      </c>
      <c r="B449" t="s">
        <v>237</v>
      </c>
      <c r="C449" t="s">
        <v>584</v>
      </c>
      <c r="D449" t="s">
        <v>159</v>
      </c>
      <c r="E449" t="s">
        <v>100</v>
      </c>
      <c r="F449" s="15" t="str">
        <f>IFERROR(VLOOKUP(D449,'Tabelas auxiliares'!$A$3:$B$65,2,FALSE),"")</f>
        <v>SPO - OBRAS SANTO ANDRÉ</v>
      </c>
      <c r="G449" s="15" t="str">
        <f>IFERROR(VLOOKUP($B449,'Tabelas auxiliares'!$A$68:$C$105,2,FALSE),"")</f>
        <v>OBRAS E INSTALAÇÕES - MELHORIAS E REFORMAS</v>
      </c>
      <c r="H449" s="15" t="str">
        <f>IFERROR(VLOOKUP($B449,'Tabelas auxiliares'!$A$68:$C$105,3,FALSE),"")</f>
        <v>REFORMA E ADEQUACAO</v>
      </c>
      <c r="I449" t="s">
        <v>3236</v>
      </c>
      <c r="J449" t="s">
        <v>3237</v>
      </c>
      <c r="K449" t="s">
        <v>3238</v>
      </c>
      <c r="L449" t="s">
        <v>3239</v>
      </c>
      <c r="M449" t="s">
        <v>3240</v>
      </c>
      <c r="N449" t="s">
        <v>1734</v>
      </c>
      <c r="O449" t="s">
        <v>657</v>
      </c>
      <c r="P449" t="s">
        <v>1735</v>
      </c>
      <c r="Q449" t="s">
        <v>597</v>
      </c>
      <c r="R449" t="s">
        <v>593</v>
      </c>
      <c r="S449" t="s">
        <v>598</v>
      </c>
      <c r="T449" t="s">
        <v>145</v>
      </c>
      <c r="U449" t="s">
        <v>1736</v>
      </c>
      <c r="V449" t="s">
        <v>2324</v>
      </c>
      <c r="W449" t="s">
        <v>2325</v>
      </c>
      <c r="X449" t="s">
        <v>3937</v>
      </c>
      <c r="Y449" s="15" t="str">
        <f t="shared" si="6"/>
        <v>4</v>
      </c>
      <c r="Z449" s="15" t="str">
        <f>IF(T449="","",IF(AND(T449&lt;&gt;'Tabelas auxiliares'!$B$128,T449&lt;&gt;'Tabelas auxiliares'!$B$129),"FOLHA DE PESSOAL",IF(Y449='Tabelas auxiliares'!$A$129,"CUSTEIO",IF(Y449='Tabelas auxiliares'!$A$128,"INVESTIMENTO","ERRO - VERIFICAR"))))</f>
        <v>INVESTIMENTO</v>
      </c>
      <c r="AA449" s="8">
        <v>2337.1999999999998</v>
      </c>
      <c r="AC449" s="8">
        <v>2337.1999999999998</v>
      </c>
    </row>
    <row r="450" spans="1:32" x14ac:dyDescent="0.25">
      <c r="A450" t="s">
        <v>587</v>
      </c>
      <c r="B450" t="s">
        <v>237</v>
      </c>
      <c r="C450" t="s">
        <v>584</v>
      </c>
      <c r="D450" t="s">
        <v>159</v>
      </c>
      <c r="E450" t="s">
        <v>100</v>
      </c>
      <c r="F450" s="15" t="str">
        <f>IFERROR(VLOOKUP(D450,'Tabelas auxiliares'!$A$3:$B$65,2,FALSE),"")</f>
        <v>SPO - OBRAS SANTO ANDRÉ</v>
      </c>
      <c r="G450" s="15" t="str">
        <f>IFERROR(VLOOKUP($B450,'Tabelas auxiliares'!$A$68:$C$105,2,FALSE),"")</f>
        <v>OBRAS E INSTALAÇÕES - MELHORIAS E REFORMAS</v>
      </c>
      <c r="H450" s="15" t="str">
        <f>IFERROR(VLOOKUP($B450,'Tabelas auxiliares'!$A$68:$C$105,3,FALSE),"")</f>
        <v>REFORMA E ADEQUACAO</v>
      </c>
      <c r="I450" t="s">
        <v>3236</v>
      </c>
      <c r="J450" t="s">
        <v>3237</v>
      </c>
      <c r="K450" t="s">
        <v>3241</v>
      </c>
      <c r="L450" t="s">
        <v>3239</v>
      </c>
      <c r="M450" t="s">
        <v>3240</v>
      </c>
      <c r="N450" t="s">
        <v>1734</v>
      </c>
      <c r="O450" t="s">
        <v>657</v>
      </c>
      <c r="P450" t="s">
        <v>1735</v>
      </c>
      <c r="Q450" t="s">
        <v>597</v>
      </c>
      <c r="R450" t="s">
        <v>593</v>
      </c>
      <c r="S450" t="s">
        <v>598</v>
      </c>
      <c r="T450" t="s">
        <v>145</v>
      </c>
      <c r="U450" t="s">
        <v>1736</v>
      </c>
      <c r="V450" t="s">
        <v>2324</v>
      </c>
      <c r="W450" t="s">
        <v>2325</v>
      </c>
      <c r="X450" t="s">
        <v>3938</v>
      </c>
      <c r="Y450" s="15" t="str">
        <f t="shared" si="6"/>
        <v>4</v>
      </c>
      <c r="Z450" s="15" t="str">
        <f>IF(T450="","",IF(AND(T450&lt;&gt;'Tabelas auxiliares'!$B$128,T450&lt;&gt;'Tabelas auxiliares'!$B$129),"FOLHA DE PESSOAL",IF(Y450='Tabelas auxiliares'!$A$129,"CUSTEIO",IF(Y450='Tabelas auxiliares'!$A$128,"INVESTIMENTO","ERRO - VERIFICAR"))))</f>
        <v>INVESTIMENTO</v>
      </c>
      <c r="AA450" s="8">
        <v>19435.62</v>
      </c>
      <c r="AC450" s="8">
        <v>19435.62</v>
      </c>
    </row>
    <row r="451" spans="1:32" x14ac:dyDescent="0.25">
      <c r="A451" t="s">
        <v>587</v>
      </c>
      <c r="B451" t="s">
        <v>237</v>
      </c>
      <c r="C451" t="s">
        <v>584</v>
      </c>
      <c r="D451" t="s">
        <v>159</v>
      </c>
      <c r="E451" t="s">
        <v>100</v>
      </c>
      <c r="F451" s="15" t="str">
        <f>IFERROR(VLOOKUP(D451,'Tabelas auxiliares'!$A$3:$B$65,2,FALSE),"")</f>
        <v>SPO - OBRAS SANTO ANDRÉ</v>
      </c>
      <c r="G451" s="15" t="str">
        <f>IFERROR(VLOOKUP($B451,'Tabelas auxiliares'!$A$68:$C$105,2,FALSE),"")</f>
        <v>OBRAS E INSTALAÇÕES - MELHORIAS E REFORMAS</v>
      </c>
      <c r="H451" s="15" t="str">
        <f>IFERROR(VLOOKUP($B451,'Tabelas auxiliares'!$A$68:$C$105,3,FALSE),"")</f>
        <v>REFORMA E ADEQUACAO</v>
      </c>
      <c r="I451" t="s">
        <v>3236</v>
      </c>
      <c r="J451" t="s">
        <v>3237</v>
      </c>
      <c r="K451" t="s">
        <v>3242</v>
      </c>
      <c r="L451" t="s">
        <v>3239</v>
      </c>
      <c r="M451" t="s">
        <v>3240</v>
      </c>
      <c r="N451" t="s">
        <v>2176</v>
      </c>
      <c r="O451" t="s">
        <v>657</v>
      </c>
      <c r="P451" t="s">
        <v>2177</v>
      </c>
      <c r="Q451" t="s">
        <v>597</v>
      </c>
      <c r="R451" t="s">
        <v>593</v>
      </c>
      <c r="S451" t="s">
        <v>598</v>
      </c>
      <c r="T451" t="s">
        <v>145</v>
      </c>
      <c r="U451" t="s">
        <v>2178</v>
      </c>
      <c r="V451" t="s">
        <v>2324</v>
      </c>
      <c r="W451" t="s">
        <v>2325</v>
      </c>
      <c r="X451" t="s">
        <v>3939</v>
      </c>
      <c r="Y451" s="15" t="str">
        <f t="shared" si="6"/>
        <v>4</v>
      </c>
      <c r="Z451" s="15" t="str">
        <f>IF(T451="","",IF(AND(T451&lt;&gt;'Tabelas auxiliares'!$B$128,T451&lt;&gt;'Tabelas auxiliares'!$B$129),"FOLHA DE PESSOAL",IF(Y451='Tabelas auxiliares'!$A$129,"CUSTEIO",IF(Y451='Tabelas auxiliares'!$A$128,"INVESTIMENTO","ERRO - VERIFICAR"))))</f>
        <v>INVESTIMENTO</v>
      </c>
      <c r="AA451" s="8">
        <v>142.68</v>
      </c>
      <c r="AC451" s="8">
        <v>142.68</v>
      </c>
    </row>
    <row r="452" spans="1:32" x14ac:dyDescent="0.25">
      <c r="A452" t="s">
        <v>587</v>
      </c>
      <c r="B452" t="s">
        <v>237</v>
      </c>
      <c r="C452" t="s">
        <v>584</v>
      </c>
      <c r="D452" t="s">
        <v>159</v>
      </c>
      <c r="E452" t="s">
        <v>100</v>
      </c>
      <c r="F452" s="15" t="str">
        <f>IFERROR(VLOOKUP(D452,'Tabelas auxiliares'!$A$3:$B$65,2,FALSE),"")</f>
        <v>SPO - OBRAS SANTO ANDRÉ</v>
      </c>
      <c r="G452" s="15" t="str">
        <f>IFERROR(VLOOKUP($B452,'Tabelas auxiliares'!$A$68:$C$105,2,FALSE),"")</f>
        <v>OBRAS E INSTALAÇÕES - MELHORIAS E REFORMAS</v>
      </c>
      <c r="H452" s="15" t="str">
        <f>IFERROR(VLOOKUP($B452,'Tabelas auxiliares'!$A$68:$C$105,3,FALSE),"")</f>
        <v>REFORMA E ADEQUACAO</v>
      </c>
      <c r="I452" t="s">
        <v>3236</v>
      </c>
      <c r="J452" t="s">
        <v>3237</v>
      </c>
      <c r="K452" t="s">
        <v>3243</v>
      </c>
      <c r="L452" t="s">
        <v>3239</v>
      </c>
      <c r="M452" t="s">
        <v>3240</v>
      </c>
      <c r="N452" t="s">
        <v>2176</v>
      </c>
      <c r="O452" t="s">
        <v>657</v>
      </c>
      <c r="P452" t="s">
        <v>2177</v>
      </c>
      <c r="Q452" t="s">
        <v>597</v>
      </c>
      <c r="R452" t="s">
        <v>593</v>
      </c>
      <c r="S452" t="s">
        <v>598</v>
      </c>
      <c r="T452" t="s">
        <v>145</v>
      </c>
      <c r="U452" t="s">
        <v>2178</v>
      </c>
      <c r="V452" t="s">
        <v>2324</v>
      </c>
      <c r="W452" t="s">
        <v>2325</v>
      </c>
      <c r="X452" t="s">
        <v>3940</v>
      </c>
      <c r="Y452" s="15" t="str">
        <f t="shared" ref="Y452:Y515" si="7">LEFT(V452,1)</f>
        <v>4</v>
      </c>
      <c r="Z452" s="15" t="str">
        <f>IF(T452="","",IF(AND(T452&lt;&gt;'Tabelas auxiliares'!$B$128,T452&lt;&gt;'Tabelas auxiliares'!$B$129),"FOLHA DE PESSOAL",IF(Y452='Tabelas auxiliares'!$A$129,"CUSTEIO",IF(Y452='Tabelas auxiliares'!$A$128,"INVESTIMENTO","ERRO - VERIFICAR"))))</f>
        <v>INVESTIMENTO</v>
      </c>
      <c r="AA452" s="8">
        <v>2137.5</v>
      </c>
      <c r="AC452" s="8">
        <v>2137.5</v>
      </c>
    </row>
    <row r="453" spans="1:32" x14ac:dyDescent="0.25">
      <c r="A453" t="s">
        <v>587</v>
      </c>
      <c r="B453" t="s">
        <v>237</v>
      </c>
      <c r="C453" t="s">
        <v>584</v>
      </c>
      <c r="D453" t="s">
        <v>159</v>
      </c>
      <c r="E453" t="s">
        <v>100</v>
      </c>
      <c r="F453" s="15" t="str">
        <f>IFERROR(VLOOKUP(D453,'Tabelas auxiliares'!$A$3:$B$65,2,FALSE),"")</f>
        <v>SPO - OBRAS SANTO ANDRÉ</v>
      </c>
      <c r="G453" s="15" t="str">
        <f>IFERROR(VLOOKUP($B453,'Tabelas auxiliares'!$A$68:$C$105,2,FALSE),"")</f>
        <v>OBRAS E INSTALAÇÕES - MELHORIAS E REFORMAS</v>
      </c>
      <c r="H453" s="15" t="str">
        <f>IFERROR(VLOOKUP($B453,'Tabelas auxiliares'!$A$68:$C$105,3,FALSE),"")</f>
        <v>REFORMA E ADEQUACAO</v>
      </c>
      <c r="I453" t="s">
        <v>3236</v>
      </c>
      <c r="J453" t="s">
        <v>3237</v>
      </c>
      <c r="K453" t="s">
        <v>3244</v>
      </c>
      <c r="L453" t="s">
        <v>3239</v>
      </c>
      <c r="M453" t="s">
        <v>3240</v>
      </c>
      <c r="N453" t="s">
        <v>2176</v>
      </c>
      <c r="O453" t="s">
        <v>657</v>
      </c>
      <c r="P453" t="s">
        <v>2177</v>
      </c>
      <c r="Q453" t="s">
        <v>597</v>
      </c>
      <c r="R453" t="s">
        <v>593</v>
      </c>
      <c r="S453" t="s">
        <v>857</v>
      </c>
      <c r="T453" t="s">
        <v>145</v>
      </c>
      <c r="U453" t="s">
        <v>2178</v>
      </c>
      <c r="V453" t="s">
        <v>2324</v>
      </c>
      <c r="W453" t="s">
        <v>2325</v>
      </c>
      <c r="X453" t="s">
        <v>3941</v>
      </c>
      <c r="Y453" s="15" t="str">
        <f t="shared" si="7"/>
        <v>4</v>
      </c>
      <c r="Z453" s="15" t="str">
        <f>IF(T453="","",IF(AND(T453&lt;&gt;'Tabelas auxiliares'!$B$128,T453&lt;&gt;'Tabelas auxiliares'!$B$129),"FOLHA DE PESSOAL",IF(Y453='Tabelas auxiliares'!$A$129,"CUSTEIO",IF(Y453='Tabelas auxiliares'!$A$128,"INVESTIMENTO","ERRO - VERIFICAR"))))</f>
        <v>INVESTIMENTO</v>
      </c>
      <c r="AA453" s="8">
        <v>523.34</v>
      </c>
      <c r="AC453" s="8">
        <v>523.34</v>
      </c>
    </row>
    <row r="454" spans="1:32" x14ac:dyDescent="0.25">
      <c r="A454" t="s">
        <v>587</v>
      </c>
      <c r="B454" t="s">
        <v>237</v>
      </c>
      <c r="C454" t="s">
        <v>584</v>
      </c>
      <c r="D454" t="s">
        <v>159</v>
      </c>
      <c r="E454" t="s">
        <v>100</v>
      </c>
      <c r="F454" s="15" t="str">
        <f>IFERROR(VLOOKUP(D454,'Tabelas auxiliares'!$A$3:$B$65,2,FALSE),"")</f>
        <v>SPO - OBRAS SANTO ANDRÉ</v>
      </c>
      <c r="G454" s="15" t="str">
        <f>IFERROR(VLOOKUP($B454,'Tabelas auxiliares'!$A$68:$C$105,2,FALSE),"")</f>
        <v>OBRAS E INSTALAÇÕES - MELHORIAS E REFORMAS</v>
      </c>
      <c r="H454" s="15" t="str">
        <f>IFERROR(VLOOKUP($B454,'Tabelas auxiliares'!$A$68:$C$105,3,FALSE),"")</f>
        <v>REFORMA E ADEQUACAO</v>
      </c>
      <c r="I454" t="s">
        <v>2722</v>
      </c>
      <c r="J454" t="s">
        <v>3237</v>
      </c>
      <c r="K454" t="s">
        <v>3245</v>
      </c>
      <c r="L454" t="s">
        <v>3246</v>
      </c>
      <c r="M454" t="s">
        <v>3240</v>
      </c>
      <c r="N454" t="s">
        <v>672</v>
      </c>
      <c r="O454" t="s">
        <v>657</v>
      </c>
      <c r="P454" t="s">
        <v>673</v>
      </c>
      <c r="Q454" t="s">
        <v>597</v>
      </c>
      <c r="R454" t="s">
        <v>593</v>
      </c>
      <c r="S454" t="s">
        <v>598</v>
      </c>
      <c r="T454" t="s">
        <v>145</v>
      </c>
      <c r="U454" t="s">
        <v>674</v>
      </c>
      <c r="V454" t="s">
        <v>2324</v>
      </c>
      <c r="W454" t="s">
        <v>2325</v>
      </c>
      <c r="X454" t="s">
        <v>3942</v>
      </c>
      <c r="Y454" s="15" t="str">
        <f t="shared" si="7"/>
        <v>4</v>
      </c>
      <c r="Z454" s="15" t="str">
        <f>IF(T454="","",IF(AND(T454&lt;&gt;'Tabelas auxiliares'!$B$128,T454&lt;&gt;'Tabelas auxiliares'!$B$129),"FOLHA DE PESSOAL",IF(Y454='Tabelas auxiliares'!$A$129,"CUSTEIO",IF(Y454='Tabelas auxiliares'!$A$128,"INVESTIMENTO","ERRO - VERIFICAR"))))</f>
        <v>INVESTIMENTO</v>
      </c>
      <c r="AA454" s="8">
        <v>364837.97</v>
      </c>
      <c r="AC454" s="8">
        <v>364837.97</v>
      </c>
    </row>
    <row r="455" spans="1:32" x14ac:dyDescent="0.25">
      <c r="A455" t="s">
        <v>587</v>
      </c>
      <c r="B455" t="s">
        <v>237</v>
      </c>
      <c r="C455" t="s">
        <v>1980</v>
      </c>
      <c r="D455" t="s">
        <v>176</v>
      </c>
      <c r="E455" t="s">
        <v>100</v>
      </c>
      <c r="F455" s="15" t="str">
        <f>IFERROR(VLOOKUP(D455,'Tabelas auxiliares'!$A$3:$B$65,2,FALSE),"")</f>
        <v>SPO - OBRAS SÃO BERNARDO DO CAMPO</v>
      </c>
      <c r="G455" s="15" t="str">
        <f>IFERROR(VLOOKUP($B455,'Tabelas auxiliares'!$A$68:$C$105,2,FALSE),"")</f>
        <v>OBRAS E INSTALAÇÕES - MELHORIAS E REFORMAS</v>
      </c>
      <c r="H455" s="15" t="str">
        <f>IFERROR(VLOOKUP($B455,'Tabelas auxiliares'!$A$68:$C$105,3,FALSE),"")</f>
        <v>REFORMA E ADEQUACAO</v>
      </c>
      <c r="I455" t="s">
        <v>2043</v>
      </c>
      <c r="J455" t="s">
        <v>3225</v>
      </c>
      <c r="K455" t="s">
        <v>3247</v>
      </c>
      <c r="L455" t="s">
        <v>3227</v>
      </c>
      <c r="M455" t="s">
        <v>3228</v>
      </c>
      <c r="N455" t="s">
        <v>672</v>
      </c>
      <c r="O455" t="s">
        <v>657</v>
      </c>
      <c r="P455" t="s">
        <v>673</v>
      </c>
      <c r="Q455" t="s">
        <v>597</v>
      </c>
      <c r="R455" t="s">
        <v>593</v>
      </c>
      <c r="S455" t="s">
        <v>598</v>
      </c>
      <c r="T455" t="s">
        <v>145</v>
      </c>
      <c r="U455" t="s">
        <v>674</v>
      </c>
      <c r="V455" t="s">
        <v>2324</v>
      </c>
      <c r="W455" t="s">
        <v>2325</v>
      </c>
      <c r="X455" t="s">
        <v>3943</v>
      </c>
      <c r="Y455" s="15" t="str">
        <f t="shared" si="7"/>
        <v>4</v>
      </c>
      <c r="Z455" s="15" t="str">
        <f>IF(T455="","",IF(AND(T455&lt;&gt;'Tabelas auxiliares'!$B$128,T455&lt;&gt;'Tabelas auxiliares'!$B$129),"FOLHA DE PESSOAL",IF(Y455='Tabelas auxiliares'!$A$129,"CUSTEIO",IF(Y455='Tabelas auxiliares'!$A$128,"INVESTIMENTO","ERRO - VERIFICAR"))))</f>
        <v>INVESTIMENTO</v>
      </c>
      <c r="AA455" s="8">
        <v>25.93</v>
      </c>
      <c r="AC455" s="8">
        <v>25.93</v>
      </c>
    </row>
    <row r="456" spans="1:32" x14ac:dyDescent="0.25">
      <c r="A456" t="s">
        <v>587</v>
      </c>
      <c r="B456" t="s">
        <v>237</v>
      </c>
      <c r="C456" t="s">
        <v>1980</v>
      </c>
      <c r="D456" t="s">
        <v>176</v>
      </c>
      <c r="E456" t="s">
        <v>100</v>
      </c>
      <c r="F456" s="15" t="str">
        <f>IFERROR(VLOOKUP(D456,'Tabelas auxiliares'!$A$3:$B$65,2,FALSE),"")</f>
        <v>SPO - OBRAS SÃO BERNARDO DO CAMPO</v>
      </c>
      <c r="G456" s="15" t="str">
        <f>IFERROR(VLOOKUP($B456,'Tabelas auxiliares'!$A$68:$C$105,2,FALSE),"")</f>
        <v>OBRAS E INSTALAÇÕES - MELHORIAS E REFORMAS</v>
      </c>
      <c r="H456" s="15" t="str">
        <f>IFERROR(VLOOKUP($B456,'Tabelas auxiliares'!$A$68:$C$105,3,FALSE),"")</f>
        <v>REFORMA E ADEQUACAO</v>
      </c>
      <c r="I456" t="s">
        <v>2043</v>
      </c>
      <c r="J456" t="s">
        <v>3225</v>
      </c>
      <c r="K456" t="s">
        <v>3248</v>
      </c>
      <c r="L456" t="s">
        <v>3227</v>
      </c>
      <c r="M456" t="s">
        <v>3228</v>
      </c>
      <c r="N456" t="s">
        <v>656</v>
      </c>
      <c r="O456" t="s">
        <v>657</v>
      </c>
      <c r="P456" t="s">
        <v>658</v>
      </c>
      <c r="Q456" t="s">
        <v>597</v>
      </c>
      <c r="R456" t="s">
        <v>593</v>
      </c>
      <c r="S456" t="s">
        <v>2755</v>
      </c>
      <c r="T456" t="s">
        <v>145</v>
      </c>
      <c r="U456" t="s">
        <v>659</v>
      </c>
      <c r="V456" t="s">
        <v>2324</v>
      </c>
      <c r="W456" t="s">
        <v>2325</v>
      </c>
      <c r="X456" t="s">
        <v>3944</v>
      </c>
      <c r="Y456" s="15" t="str">
        <f t="shared" si="7"/>
        <v>4</v>
      </c>
      <c r="Z456" s="15" t="str">
        <f>IF(T456="","",IF(AND(T456&lt;&gt;'Tabelas auxiliares'!$B$128,T456&lt;&gt;'Tabelas auxiliares'!$B$129),"FOLHA DE PESSOAL",IF(Y456='Tabelas auxiliares'!$A$129,"CUSTEIO",IF(Y456='Tabelas auxiliares'!$A$128,"INVESTIMENTO","ERRO - VERIFICAR"))))</f>
        <v>INVESTIMENTO</v>
      </c>
      <c r="AA456" s="8">
        <v>116938.16</v>
      </c>
      <c r="AC456" s="8">
        <v>116938.16</v>
      </c>
    </row>
    <row r="457" spans="1:32" x14ac:dyDescent="0.25">
      <c r="A457" t="s">
        <v>587</v>
      </c>
      <c r="B457" t="s">
        <v>237</v>
      </c>
      <c r="C457" t="s">
        <v>1980</v>
      </c>
      <c r="D457" t="s">
        <v>176</v>
      </c>
      <c r="E457" t="s">
        <v>100</v>
      </c>
      <c r="F457" s="15" t="str">
        <f>IFERROR(VLOOKUP(D457,'Tabelas auxiliares'!$A$3:$B$65,2,FALSE),"")</f>
        <v>SPO - OBRAS SÃO BERNARDO DO CAMPO</v>
      </c>
      <c r="G457" s="15" t="str">
        <f>IFERROR(VLOOKUP($B457,'Tabelas auxiliares'!$A$68:$C$105,2,FALSE),"")</f>
        <v>OBRAS E INSTALAÇÕES - MELHORIAS E REFORMAS</v>
      </c>
      <c r="H457" s="15" t="str">
        <f>IFERROR(VLOOKUP($B457,'Tabelas auxiliares'!$A$68:$C$105,3,FALSE),"")</f>
        <v>REFORMA E ADEQUACAO</v>
      </c>
      <c r="I457" t="s">
        <v>2043</v>
      </c>
      <c r="J457" t="s">
        <v>3225</v>
      </c>
      <c r="K457" t="s">
        <v>3249</v>
      </c>
      <c r="L457" t="s">
        <v>3227</v>
      </c>
      <c r="M457" t="s">
        <v>3228</v>
      </c>
      <c r="N457" t="s">
        <v>656</v>
      </c>
      <c r="O457" t="s">
        <v>657</v>
      </c>
      <c r="P457" t="s">
        <v>658</v>
      </c>
      <c r="Q457" t="s">
        <v>597</v>
      </c>
      <c r="R457" t="s">
        <v>593</v>
      </c>
      <c r="S457" t="s">
        <v>857</v>
      </c>
      <c r="T457" t="s">
        <v>145</v>
      </c>
      <c r="U457" t="s">
        <v>659</v>
      </c>
      <c r="V457" t="s">
        <v>2324</v>
      </c>
      <c r="W457" t="s">
        <v>2325</v>
      </c>
      <c r="X457" t="s">
        <v>3945</v>
      </c>
      <c r="Y457" s="15" t="str">
        <f t="shared" si="7"/>
        <v>4</v>
      </c>
      <c r="Z457" s="15" t="str">
        <f>IF(T457="","",IF(AND(T457&lt;&gt;'Tabelas auxiliares'!$B$128,T457&lt;&gt;'Tabelas auxiliares'!$B$129),"FOLHA DE PESSOAL",IF(Y457='Tabelas auxiliares'!$A$129,"CUSTEIO",IF(Y457='Tabelas auxiliares'!$A$128,"INVESTIMENTO","ERRO - VERIFICAR"))))</f>
        <v>INVESTIMENTO</v>
      </c>
      <c r="AA457" s="8">
        <v>16460.09</v>
      </c>
      <c r="AC457" s="8">
        <v>16460.09</v>
      </c>
    </row>
    <row r="458" spans="1:32" x14ac:dyDescent="0.25">
      <c r="A458" t="s">
        <v>587</v>
      </c>
      <c r="B458" t="s">
        <v>237</v>
      </c>
      <c r="C458" t="s">
        <v>1980</v>
      </c>
      <c r="D458" t="s">
        <v>176</v>
      </c>
      <c r="E458" t="s">
        <v>100</v>
      </c>
      <c r="F458" s="15" t="str">
        <f>IFERROR(VLOOKUP(D458,'Tabelas auxiliares'!$A$3:$B$65,2,FALSE),"")</f>
        <v>SPO - OBRAS SÃO BERNARDO DO CAMPO</v>
      </c>
      <c r="G458" s="15" t="str">
        <f>IFERROR(VLOOKUP($B458,'Tabelas auxiliares'!$A$68:$C$105,2,FALSE),"")</f>
        <v>OBRAS E INSTALAÇÕES - MELHORIAS E REFORMAS</v>
      </c>
      <c r="H458" s="15" t="str">
        <f>IFERROR(VLOOKUP($B458,'Tabelas auxiliares'!$A$68:$C$105,3,FALSE),"")</f>
        <v>REFORMA E ADEQUACAO</v>
      </c>
      <c r="I458" t="s">
        <v>2043</v>
      </c>
      <c r="J458" t="s">
        <v>3225</v>
      </c>
      <c r="K458" t="s">
        <v>3250</v>
      </c>
      <c r="L458" t="s">
        <v>3227</v>
      </c>
      <c r="M458" t="s">
        <v>3228</v>
      </c>
      <c r="N458" t="s">
        <v>2176</v>
      </c>
      <c r="O458" t="s">
        <v>657</v>
      </c>
      <c r="P458" t="s">
        <v>2177</v>
      </c>
      <c r="Q458" t="s">
        <v>597</v>
      </c>
      <c r="R458" t="s">
        <v>593</v>
      </c>
      <c r="S458" t="s">
        <v>598</v>
      </c>
      <c r="T458" t="s">
        <v>145</v>
      </c>
      <c r="U458" t="s">
        <v>2178</v>
      </c>
      <c r="V458" t="s">
        <v>2324</v>
      </c>
      <c r="W458" t="s">
        <v>2325</v>
      </c>
      <c r="X458" t="s">
        <v>3946</v>
      </c>
      <c r="Y458" s="15" t="str">
        <f t="shared" si="7"/>
        <v>4</v>
      </c>
      <c r="Z458" s="15" t="str">
        <f>IF(T458="","",IF(AND(T458&lt;&gt;'Tabelas auxiliares'!$B$128,T458&lt;&gt;'Tabelas auxiliares'!$B$129),"FOLHA DE PESSOAL",IF(Y458='Tabelas auxiliares'!$A$129,"CUSTEIO",IF(Y458='Tabelas auxiliares'!$A$128,"INVESTIMENTO","ERRO - VERIFICAR"))))</f>
        <v>INVESTIMENTO</v>
      </c>
      <c r="AA458" s="8">
        <v>419.45</v>
      </c>
      <c r="AC458" s="8">
        <v>419.45</v>
      </c>
    </row>
    <row r="459" spans="1:32" x14ac:dyDescent="0.25">
      <c r="A459" t="s">
        <v>587</v>
      </c>
      <c r="B459" t="s">
        <v>238</v>
      </c>
      <c r="C459" t="s">
        <v>584</v>
      </c>
      <c r="D459" t="s">
        <v>28</v>
      </c>
      <c r="E459" t="s">
        <v>100</v>
      </c>
      <c r="F459" s="15" t="str">
        <f>IFERROR(VLOOKUP(D459,'Tabelas auxiliares'!$A$3:$B$65,2,FALSE),"")</f>
        <v>PU - PREFEITURA UNIVERSITÁRIA</v>
      </c>
      <c r="G459" s="15" t="str">
        <f>IFERROR(VLOOKUP($B459,'Tabelas auxiliares'!$A$68:$C$105,2,FALSE),"")</f>
        <v>RECEPÇÃO, PORTARIA E ZELADORIA</v>
      </c>
      <c r="H459" s="15" t="str">
        <f>IFERROR(VLOOKUP($B459,'Tabelas auxiliares'!$A$68:$C$105,3,FALSE),"")</f>
        <v>PORTARIA / RECEPÇÃO / ZELADORIA</v>
      </c>
      <c r="I459" t="s">
        <v>2352</v>
      </c>
      <c r="J459" t="s">
        <v>1674</v>
      </c>
      <c r="K459" t="s">
        <v>3251</v>
      </c>
      <c r="L459" t="s">
        <v>3252</v>
      </c>
      <c r="M459" t="s">
        <v>1677</v>
      </c>
      <c r="N459" t="s">
        <v>656</v>
      </c>
      <c r="O459" t="s">
        <v>657</v>
      </c>
      <c r="P459" t="s">
        <v>658</v>
      </c>
      <c r="Q459" t="s">
        <v>597</v>
      </c>
      <c r="R459" t="s">
        <v>593</v>
      </c>
      <c r="S459" t="s">
        <v>598</v>
      </c>
      <c r="T459" t="s">
        <v>145</v>
      </c>
      <c r="U459" t="s">
        <v>659</v>
      </c>
      <c r="V459" t="s">
        <v>1625</v>
      </c>
      <c r="W459" t="s">
        <v>1626</v>
      </c>
      <c r="X459" t="s">
        <v>3947</v>
      </c>
      <c r="Y459" s="15" t="str">
        <f t="shared" si="7"/>
        <v>3</v>
      </c>
      <c r="Z459" s="15" t="str">
        <f>IF(T459="","",IF(AND(T459&lt;&gt;'Tabelas auxiliares'!$B$128,T459&lt;&gt;'Tabelas auxiliares'!$B$129),"FOLHA DE PESSOAL",IF(Y459='Tabelas auxiliares'!$A$129,"CUSTEIO",IF(Y459='Tabelas auxiliares'!$A$128,"INVESTIMENTO","ERRO - VERIFICAR"))))</f>
        <v>CUSTEIO</v>
      </c>
      <c r="AA459" s="8">
        <v>69316.31</v>
      </c>
      <c r="AE459" s="8">
        <v>69316.31</v>
      </c>
    </row>
    <row r="460" spans="1:32" x14ac:dyDescent="0.25">
      <c r="A460" t="s">
        <v>587</v>
      </c>
      <c r="B460" t="s">
        <v>238</v>
      </c>
      <c r="C460" t="s">
        <v>584</v>
      </c>
      <c r="D460" t="s">
        <v>62</v>
      </c>
      <c r="E460" t="s">
        <v>100</v>
      </c>
      <c r="F460" s="15" t="str">
        <f>IFERROR(VLOOKUP(D460,'Tabelas auxiliares'!$A$3:$B$65,2,FALSE),"")</f>
        <v>PROAP - PNAES</v>
      </c>
      <c r="G460" s="15" t="str">
        <f>IFERROR(VLOOKUP($B460,'Tabelas auxiliares'!$A$68:$C$105,2,FALSE),"")</f>
        <v>RECEPÇÃO, PORTARIA E ZELADORIA</v>
      </c>
      <c r="H460" s="15" t="str">
        <f>IFERROR(VLOOKUP($B460,'Tabelas auxiliares'!$A$68:$C$105,3,FALSE),"")</f>
        <v>PORTARIA / RECEPÇÃO / ZELADORIA</v>
      </c>
      <c r="I460" t="s">
        <v>3253</v>
      </c>
      <c r="J460" t="s">
        <v>3254</v>
      </c>
      <c r="K460" t="s">
        <v>3255</v>
      </c>
      <c r="L460" t="s">
        <v>3256</v>
      </c>
      <c r="M460" t="s">
        <v>3257</v>
      </c>
      <c r="N460" t="s">
        <v>656</v>
      </c>
      <c r="O460" t="s">
        <v>657</v>
      </c>
      <c r="P460" t="s">
        <v>2534</v>
      </c>
      <c r="Q460" t="s">
        <v>597</v>
      </c>
      <c r="R460" t="s">
        <v>593</v>
      </c>
      <c r="S460" t="s">
        <v>857</v>
      </c>
      <c r="T460" t="s">
        <v>145</v>
      </c>
      <c r="U460" t="s">
        <v>2536</v>
      </c>
      <c r="V460" t="s">
        <v>1625</v>
      </c>
      <c r="W460" t="s">
        <v>1626</v>
      </c>
      <c r="X460" t="s">
        <v>3948</v>
      </c>
      <c r="Y460" s="15" t="str">
        <f t="shared" si="7"/>
        <v>3</v>
      </c>
      <c r="Z460" s="15" t="str">
        <f>IF(T460="","",IF(AND(T460&lt;&gt;'Tabelas auxiliares'!$B$128,T460&lt;&gt;'Tabelas auxiliares'!$B$129),"FOLHA DE PESSOAL",IF(Y460='Tabelas auxiliares'!$A$129,"CUSTEIO",IF(Y460='Tabelas auxiliares'!$A$128,"INVESTIMENTO","ERRO - VERIFICAR"))))</f>
        <v>CUSTEIO</v>
      </c>
      <c r="AA460" s="8">
        <v>1645.67</v>
      </c>
      <c r="AB460" s="8">
        <v>69934.679999999993</v>
      </c>
      <c r="AC460" s="8">
        <v>1645.67</v>
      </c>
      <c r="AF460" s="8">
        <v>69934.679999999993</v>
      </c>
    </row>
    <row r="461" spans="1:32" x14ac:dyDescent="0.25">
      <c r="A461" t="s">
        <v>587</v>
      </c>
      <c r="B461" t="s">
        <v>238</v>
      </c>
      <c r="C461" t="s">
        <v>584</v>
      </c>
      <c r="D461" t="s">
        <v>62</v>
      </c>
      <c r="E461" t="s">
        <v>100</v>
      </c>
      <c r="F461" s="15" t="str">
        <f>IFERROR(VLOOKUP(D461,'Tabelas auxiliares'!$A$3:$B$65,2,FALSE),"")</f>
        <v>PROAP - PNAES</v>
      </c>
      <c r="G461" s="15" t="str">
        <f>IFERROR(VLOOKUP($B461,'Tabelas auxiliares'!$A$68:$C$105,2,FALSE),"")</f>
        <v>RECEPÇÃO, PORTARIA E ZELADORIA</v>
      </c>
      <c r="H461" s="15" t="str">
        <f>IFERROR(VLOOKUP($B461,'Tabelas auxiliares'!$A$68:$C$105,3,FALSE),"")</f>
        <v>PORTARIA / RECEPÇÃO / ZELADORIA</v>
      </c>
      <c r="I461" t="s">
        <v>3258</v>
      </c>
      <c r="J461" t="s">
        <v>3254</v>
      </c>
      <c r="K461" t="s">
        <v>3259</v>
      </c>
      <c r="L461" t="s">
        <v>3256</v>
      </c>
      <c r="M461" t="s">
        <v>3257</v>
      </c>
      <c r="N461" t="s">
        <v>656</v>
      </c>
      <c r="O461" t="s">
        <v>657</v>
      </c>
      <c r="P461" t="s">
        <v>2534</v>
      </c>
      <c r="Q461" t="s">
        <v>597</v>
      </c>
      <c r="R461" t="s">
        <v>593</v>
      </c>
      <c r="S461" t="s">
        <v>598</v>
      </c>
      <c r="T461" t="s">
        <v>145</v>
      </c>
      <c r="U461" t="s">
        <v>2536</v>
      </c>
      <c r="V461" t="s">
        <v>1625</v>
      </c>
      <c r="W461" t="s">
        <v>1626</v>
      </c>
      <c r="X461" t="s">
        <v>3949</v>
      </c>
      <c r="Y461" s="15" t="str">
        <f t="shared" si="7"/>
        <v>3</v>
      </c>
      <c r="Z461" s="15" t="str">
        <f>IF(T461="","",IF(AND(T461&lt;&gt;'Tabelas auxiliares'!$B$128,T461&lt;&gt;'Tabelas auxiliares'!$B$129),"FOLHA DE PESSOAL",IF(Y461='Tabelas auxiliares'!$A$129,"CUSTEIO",IF(Y461='Tabelas auxiliares'!$A$128,"INVESTIMENTO","ERRO - VERIFICAR"))))</f>
        <v>CUSTEIO</v>
      </c>
      <c r="AB461" s="8">
        <v>250669.45</v>
      </c>
      <c r="AF461" s="8">
        <v>250669.45</v>
      </c>
    </row>
    <row r="462" spans="1:32" x14ac:dyDescent="0.25">
      <c r="A462" t="s">
        <v>587</v>
      </c>
      <c r="B462" t="s">
        <v>238</v>
      </c>
      <c r="C462" t="s">
        <v>584</v>
      </c>
      <c r="D462" t="s">
        <v>60</v>
      </c>
      <c r="E462" t="s">
        <v>100</v>
      </c>
      <c r="F462" s="15" t="str">
        <f>IFERROR(VLOOKUP(D462,'Tabelas auxiliares'!$A$3:$B$65,2,FALSE),"")</f>
        <v>PROAP - PRÓ-REITORIA DE POLÍTICAS AFIRMATIVAS</v>
      </c>
      <c r="G462" s="15" t="str">
        <f>IFERROR(VLOOKUP($B462,'Tabelas auxiliares'!$A$68:$C$105,2,FALSE),"")</f>
        <v>RECEPÇÃO, PORTARIA E ZELADORIA</v>
      </c>
      <c r="H462" s="15" t="str">
        <f>IFERROR(VLOOKUP($B462,'Tabelas auxiliares'!$A$68:$C$105,3,FALSE),"")</f>
        <v>PORTARIA / RECEPÇÃO / ZELADORIA</v>
      </c>
      <c r="I462" t="s">
        <v>3260</v>
      </c>
      <c r="J462" t="s">
        <v>1684</v>
      </c>
      <c r="K462" t="s">
        <v>3261</v>
      </c>
      <c r="L462" t="s">
        <v>1686</v>
      </c>
      <c r="M462" t="s">
        <v>3262</v>
      </c>
      <c r="N462" t="s">
        <v>656</v>
      </c>
      <c r="O462" t="s">
        <v>657</v>
      </c>
      <c r="P462" t="s">
        <v>658</v>
      </c>
      <c r="Q462" t="s">
        <v>597</v>
      </c>
      <c r="R462" t="s">
        <v>593</v>
      </c>
      <c r="S462" t="s">
        <v>598</v>
      </c>
      <c r="T462" t="s">
        <v>145</v>
      </c>
      <c r="U462" t="s">
        <v>659</v>
      </c>
      <c r="V462" t="s">
        <v>1688</v>
      </c>
      <c r="W462" t="s">
        <v>1689</v>
      </c>
      <c r="X462" t="s">
        <v>3950</v>
      </c>
      <c r="Y462" s="15" t="str">
        <f t="shared" si="7"/>
        <v>3</v>
      </c>
      <c r="Z462" s="15" t="str">
        <f>IF(T462="","",IF(AND(T462&lt;&gt;'Tabelas auxiliares'!$B$128,T462&lt;&gt;'Tabelas auxiliares'!$B$129),"FOLHA DE PESSOAL",IF(Y462='Tabelas auxiliares'!$A$129,"CUSTEIO",IF(Y462='Tabelas auxiliares'!$A$128,"INVESTIMENTO","ERRO - VERIFICAR"))))</f>
        <v>CUSTEIO</v>
      </c>
      <c r="AB462" s="8">
        <v>122631.33</v>
      </c>
      <c r="AF462" s="8">
        <v>122631.33</v>
      </c>
    </row>
    <row r="463" spans="1:32" x14ac:dyDescent="0.25">
      <c r="A463" t="s">
        <v>587</v>
      </c>
      <c r="B463" t="s">
        <v>238</v>
      </c>
      <c r="C463" t="s">
        <v>584</v>
      </c>
      <c r="D463" t="s">
        <v>60</v>
      </c>
      <c r="E463" t="s">
        <v>100</v>
      </c>
      <c r="F463" s="15" t="str">
        <f>IFERROR(VLOOKUP(D463,'Tabelas auxiliares'!$A$3:$B$65,2,FALSE),"")</f>
        <v>PROAP - PRÓ-REITORIA DE POLÍTICAS AFIRMATIVAS</v>
      </c>
      <c r="G463" s="15" t="str">
        <f>IFERROR(VLOOKUP($B463,'Tabelas auxiliares'!$A$68:$C$105,2,FALSE),"")</f>
        <v>RECEPÇÃO, PORTARIA E ZELADORIA</v>
      </c>
      <c r="H463" s="15" t="str">
        <f>IFERROR(VLOOKUP($B463,'Tabelas auxiliares'!$A$68:$C$105,3,FALSE),"")</f>
        <v>PORTARIA / RECEPÇÃO / ZELADORIA</v>
      </c>
      <c r="I463" t="s">
        <v>3263</v>
      </c>
      <c r="J463" t="s">
        <v>1679</v>
      </c>
      <c r="K463" t="s">
        <v>3264</v>
      </c>
      <c r="L463" t="s">
        <v>1681</v>
      </c>
      <c r="M463" t="s">
        <v>1682</v>
      </c>
      <c r="N463" t="s">
        <v>656</v>
      </c>
      <c r="O463" t="s">
        <v>657</v>
      </c>
      <c r="P463" t="s">
        <v>658</v>
      </c>
      <c r="Q463" t="s">
        <v>597</v>
      </c>
      <c r="R463" t="s">
        <v>593</v>
      </c>
      <c r="S463" t="s">
        <v>598</v>
      </c>
      <c r="T463" t="s">
        <v>145</v>
      </c>
      <c r="U463" t="s">
        <v>659</v>
      </c>
      <c r="V463" t="s">
        <v>1625</v>
      </c>
      <c r="W463" t="s">
        <v>1626</v>
      </c>
      <c r="X463" t="s">
        <v>3951</v>
      </c>
      <c r="Y463" s="15" t="str">
        <f t="shared" si="7"/>
        <v>3</v>
      </c>
      <c r="Z463" s="15" t="str">
        <f>IF(T463="","",IF(AND(T463&lt;&gt;'Tabelas auxiliares'!$B$128,T463&lt;&gt;'Tabelas auxiliares'!$B$129),"FOLHA DE PESSOAL",IF(Y463='Tabelas auxiliares'!$A$129,"CUSTEIO",IF(Y463='Tabelas auxiliares'!$A$128,"INVESTIMENTO","ERRO - VERIFICAR"))))</f>
        <v>CUSTEIO</v>
      </c>
      <c r="AA463" s="8">
        <v>258766.15</v>
      </c>
      <c r="AC463" s="8">
        <v>8589.2199999999993</v>
      </c>
      <c r="AE463" s="8">
        <v>250176.93</v>
      </c>
    </row>
    <row r="464" spans="1:32" x14ac:dyDescent="0.25">
      <c r="A464" t="s">
        <v>587</v>
      </c>
      <c r="B464" t="s">
        <v>240</v>
      </c>
      <c r="C464" t="s">
        <v>584</v>
      </c>
      <c r="D464" t="s">
        <v>62</v>
      </c>
      <c r="E464" t="s">
        <v>100</v>
      </c>
      <c r="F464" s="15" t="str">
        <f>IFERROR(VLOOKUP(D464,'Tabelas auxiliares'!$A$3:$B$65,2,FALSE),"")</f>
        <v>PROAP - PNAES</v>
      </c>
      <c r="G464" s="15" t="str">
        <f>IFERROR(VLOOKUP($B464,'Tabelas auxiliares'!$A$68:$C$105,2,FALSE),"")</f>
        <v>SEGURANÇA E VIGILÂNCIA</v>
      </c>
      <c r="H464" s="15" t="str">
        <f>IFERROR(VLOOKUP($B464,'Tabelas auxiliares'!$A$68:$C$105,3,FALSE),"")</f>
        <v>SISTEMA DE SEGURANÇA / VIGILÂNCIA</v>
      </c>
      <c r="I464" t="s">
        <v>3265</v>
      </c>
      <c r="J464" t="s">
        <v>3266</v>
      </c>
      <c r="K464" t="s">
        <v>3267</v>
      </c>
      <c r="L464" t="s">
        <v>3268</v>
      </c>
      <c r="M464" t="s">
        <v>3269</v>
      </c>
      <c r="N464" t="s">
        <v>656</v>
      </c>
      <c r="O464" t="s">
        <v>657</v>
      </c>
      <c r="P464" t="s">
        <v>2534</v>
      </c>
      <c r="Q464" t="s">
        <v>597</v>
      </c>
      <c r="R464" t="s">
        <v>593</v>
      </c>
      <c r="S464" t="s">
        <v>598</v>
      </c>
      <c r="T464" t="s">
        <v>145</v>
      </c>
      <c r="U464" t="s">
        <v>2536</v>
      </c>
      <c r="V464" t="s">
        <v>1688</v>
      </c>
      <c r="W464" t="s">
        <v>1689</v>
      </c>
      <c r="X464" t="s">
        <v>3952</v>
      </c>
      <c r="Y464" s="15" t="str">
        <f t="shared" si="7"/>
        <v>3</v>
      </c>
      <c r="Z464" s="15" t="str">
        <f>IF(T464="","",IF(AND(T464&lt;&gt;'Tabelas auxiliares'!$B$128,T464&lt;&gt;'Tabelas auxiliares'!$B$129),"FOLHA DE PESSOAL",IF(Y464='Tabelas auxiliares'!$A$129,"CUSTEIO",IF(Y464='Tabelas auxiliares'!$A$128,"INVESTIMENTO","ERRO - VERIFICAR"))))</f>
        <v>CUSTEIO</v>
      </c>
      <c r="AB464" s="8">
        <v>125992.15</v>
      </c>
      <c r="AF464" s="8">
        <v>125992.15</v>
      </c>
    </row>
    <row r="465" spans="1:33" x14ac:dyDescent="0.25">
      <c r="A465" t="s">
        <v>587</v>
      </c>
      <c r="B465" t="s">
        <v>240</v>
      </c>
      <c r="C465" t="s">
        <v>584</v>
      </c>
      <c r="D465" t="s">
        <v>62</v>
      </c>
      <c r="E465" t="s">
        <v>100</v>
      </c>
      <c r="F465" s="15" t="str">
        <f>IFERROR(VLOOKUP(D465,'Tabelas auxiliares'!$A$3:$B$65,2,FALSE),"")</f>
        <v>PROAP - PNAES</v>
      </c>
      <c r="G465" s="15" t="str">
        <f>IFERROR(VLOOKUP($B465,'Tabelas auxiliares'!$A$68:$C$105,2,FALSE),"")</f>
        <v>SEGURANÇA E VIGILÂNCIA</v>
      </c>
      <c r="H465" s="15" t="str">
        <f>IFERROR(VLOOKUP($B465,'Tabelas auxiliares'!$A$68:$C$105,3,FALSE),"")</f>
        <v>SISTEMA DE SEGURANÇA / VIGILÂNCIA</v>
      </c>
      <c r="I465" t="s">
        <v>3270</v>
      </c>
      <c r="J465" t="s">
        <v>3271</v>
      </c>
      <c r="K465" t="s">
        <v>3272</v>
      </c>
      <c r="L465" t="s">
        <v>3273</v>
      </c>
      <c r="M465" t="s">
        <v>3274</v>
      </c>
      <c r="N465" t="s">
        <v>656</v>
      </c>
      <c r="O465" t="s">
        <v>657</v>
      </c>
      <c r="P465" t="s">
        <v>2534</v>
      </c>
      <c r="Q465" t="s">
        <v>597</v>
      </c>
      <c r="R465" t="s">
        <v>593</v>
      </c>
      <c r="S465" t="s">
        <v>598</v>
      </c>
      <c r="T465" t="s">
        <v>145</v>
      </c>
      <c r="U465" t="s">
        <v>2536</v>
      </c>
      <c r="V465" t="s">
        <v>1688</v>
      </c>
      <c r="W465" t="s">
        <v>1689</v>
      </c>
      <c r="X465" t="s">
        <v>3953</v>
      </c>
      <c r="Y465" s="15" t="str">
        <f t="shared" si="7"/>
        <v>3</v>
      </c>
      <c r="Z465" s="15" t="str">
        <f>IF(T465="","",IF(AND(T465&lt;&gt;'Tabelas auxiliares'!$B$128,T465&lt;&gt;'Tabelas auxiliares'!$B$129),"FOLHA DE PESSOAL",IF(Y465='Tabelas auxiliares'!$A$129,"CUSTEIO",IF(Y465='Tabelas auxiliares'!$A$128,"INVESTIMENTO","ERRO - VERIFICAR"))))</f>
        <v>CUSTEIO</v>
      </c>
      <c r="AB465" s="8">
        <v>3716.95</v>
      </c>
      <c r="AF465" s="8">
        <v>3716.95</v>
      </c>
    </row>
    <row r="466" spans="1:33" x14ac:dyDescent="0.25">
      <c r="A466" t="s">
        <v>587</v>
      </c>
      <c r="B466" t="s">
        <v>240</v>
      </c>
      <c r="C466" t="s">
        <v>584</v>
      </c>
      <c r="D466" t="s">
        <v>62</v>
      </c>
      <c r="E466" t="s">
        <v>100</v>
      </c>
      <c r="F466" s="15" t="str">
        <f>IFERROR(VLOOKUP(D466,'Tabelas auxiliares'!$A$3:$B$65,2,FALSE),"")</f>
        <v>PROAP - PNAES</v>
      </c>
      <c r="G466" s="15" t="str">
        <f>IFERROR(VLOOKUP($B466,'Tabelas auxiliares'!$A$68:$C$105,2,FALSE),"")</f>
        <v>SEGURANÇA E VIGILÂNCIA</v>
      </c>
      <c r="H466" s="15" t="str">
        <f>IFERROR(VLOOKUP($B466,'Tabelas auxiliares'!$A$68:$C$105,3,FALSE),"")</f>
        <v>SISTEMA DE SEGURANÇA / VIGILÂNCIA</v>
      </c>
      <c r="I466" t="s">
        <v>3275</v>
      </c>
      <c r="J466" t="s">
        <v>3271</v>
      </c>
      <c r="K466" t="s">
        <v>3276</v>
      </c>
      <c r="L466" t="s">
        <v>3273</v>
      </c>
      <c r="M466" t="s">
        <v>3274</v>
      </c>
      <c r="N466" t="s">
        <v>656</v>
      </c>
      <c r="O466" t="s">
        <v>657</v>
      </c>
      <c r="P466" t="s">
        <v>2534</v>
      </c>
      <c r="Q466" t="s">
        <v>597</v>
      </c>
      <c r="R466" t="s">
        <v>593</v>
      </c>
      <c r="S466" t="s">
        <v>598</v>
      </c>
      <c r="T466" t="s">
        <v>145</v>
      </c>
      <c r="U466" t="s">
        <v>2536</v>
      </c>
      <c r="V466" t="s">
        <v>1688</v>
      </c>
      <c r="W466" t="s">
        <v>1689</v>
      </c>
      <c r="X466" t="s">
        <v>3954</v>
      </c>
      <c r="Y466" s="15" t="str">
        <f t="shared" si="7"/>
        <v>3</v>
      </c>
      <c r="Z466" s="15" t="str">
        <f>IF(T466="","",IF(AND(T466&lt;&gt;'Tabelas auxiliares'!$B$128,T466&lt;&gt;'Tabelas auxiliares'!$B$129),"FOLHA DE PESSOAL",IF(Y466='Tabelas auxiliares'!$A$129,"CUSTEIO",IF(Y466='Tabelas auxiliares'!$A$128,"INVESTIMENTO","ERRO - VERIFICAR"))))</f>
        <v>CUSTEIO</v>
      </c>
      <c r="AB466" s="8">
        <v>99509.57</v>
      </c>
      <c r="AF466" s="8">
        <v>99509.57</v>
      </c>
    </row>
    <row r="467" spans="1:33" x14ac:dyDescent="0.25">
      <c r="A467" t="s">
        <v>587</v>
      </c>
      <c r="B467" t="s">
        <v>240</v>
      </c>
      <c r="C467" t="s">
        <v>584</v>
      </c>
      <c r="D467" t="s">
        <v>62</v>
      </c>
      <c r="E467" t="s">
        <v>100</v>
      </c>
      <c r="F467" s="15" t="str">
        <f>IFERROR(VLOOKUP(D467,'Tabelas auxiliares'!$A$3:$B$65,2,FALSE),"")</f>
        <v>PROAP - PNAES</v>
      </c>
      <c r="G467" s="15" t="str">
        <f>IFERROR(VLOOKUP($B467,'Tabelas auxiliares'!$A$68:$C$105,2,FALSE),"")</f>
        <v>SEGURANÇA E VIGILÂNCIA</v>
      </c>
      <c r="H467" s="15" t="str">
        <f>IFERROR(VLOOKUP($B467,'Tabelas auxiliares'!$A$68:$C$105,3,FALSE),"")</f>
        <v>SISTEMA DE SEGURANÇA / VIGILÂNCIA</v>
      </c>
      <c r="I467" t="s">
        <v>3277</v>
      </c>
      <c r="J467" t="s">
        <v>3271</v>
      </c>
      <c r="K467" t="s">
        <v>3278</v>
      </c>
      <c r="L467" t="s">
        <v>3273</v>
      </c>
      <c r="M467" t="s">
        <v>3274</v>
      </c>
      <c r="N467" t="s">
        <v>656</v>
      </c>
      <c r="O467" t="s">
        <v>657</v>
      </c>
      <c r="P467" t="s">
        <v>2534</v>
      </c>
      <c r="Q467" t="s">
        <v>597</v>
      </c>
      <c r="R467" t="s">
        <v>593</v>
      </c>
      <c r="S467" t="s">
        <v>598</v>
      </c>
      <c r="T467" t="s">
        <v>145</v>
      </c>
      <c r="U467" t="s">
        <v>2536</v>
      </c>
      <c r="V467" t="s">
        <v>1688</v>
      </c>
      <c r="W467" t="s">
        <v>1689</v>
      </c>
      <c r="X467" t="s">
        <v>3955</v>
      </c>
      <c r="Y467" s="15" t="str">
        <f t="shared" si="7"/>
        <v>3</v>
      </c>
      <c r="Z467" s="15" t="str">
        <f>IF(T467="","",IF(AND(T467&lt;&gt;'Tabelas auxiliares'!$B$128,T467&lt;&gt;'Tabelas auxiliares'!$B$129),"FOLHA DE PESSOAL",IF(Y467='Tabelas auxiliares'!$A$129,"CUSTEIO",IF(Y467='Tabelas auxiliares'!$A$128,"INVESTIMENTO","ERRO - VERIFICAR"))))</f>
        <v>CUSTEIO</v>
      </c>
      <c r="AB467" s="8">
        <v>77442.94</v>
      </c>
      <c r="AF467" s="8">
        <v>77442.94</v>
      </c>
    </row>
    <row r="468" spans="1:33" x14ac:dyDescent="0.25">
      <c r="A468" t="s">
        <v>587</v>
      </c>
      <c r="B468" t="s">
        <v>240</v>
      </c>
      <c r="C468" t="s">
        <v>584</v>
      </c>
      <c r="D468" t="s">
        <v>60</v>
      </c>
      <c r="E468" t="s">
        <v>100</v>
      </c>
      <c r="F468" s="15" t="str">
        <f>IFERROR(VLOOKUP(D468,'Tabelas auxiliares'!$A$3:$B$65,2,FALSE),"")</f>
        <v>PROAP - PRÓ-REITORIA DE POLÍTICAS AFIRMATIVAS</v>
      </c>
      <c r="G468" s="15" t="str">
        <f>IFERROR(VLOOKUP($B468,'Tabelas auxiliares'!$A$68:$C$105,2,FALSE),"")</f>
        <v>SEGURANÇA E VIGILÂNCIA</v>
      </c>
      <c r="H468" s="15" t="str">
        <f>IFERROR(VLOOKUP($B468,'Tabelas auxiliares'!$A$68:$C$105,3,FALSE),"")</f>
        <v>SISTEMA DE SEGURANÇA / VIGILÂNCIA</v>
      </c>
      <c r="I468" t="s">
        <v>2563</v>
      </c>
      <c r="J468" t="s">
        <v>1684</v>
      </c>
      <c r="K468" t="s">
        <v>3279</v>
      </c>
      <c r="L468" t="s">
        <v>3280</v>
      </c>
      <c r="M468" t="s">
        <v>1687</v>
      </c>
      <c r="N468" t="s">
        <v>656</v>
      </c>
      <c r="O468" t="s">
        <v>657</v>
      </c>
      <c r="P468" t="s">
        <v>658</v>
      </c>
      <c r="Q468" t="s">
        <v>597</v>
      </c>
      <c r="R468" t="s">
        <v>593</v>
      </c>
      <c r="S468" t="s">
        <v>598</v>
      </c>
      <c r="T468" t="s">
        <v>145</v>
      </c>
      <c r="U468" t="s">
        <v>659</v>
      </c>
      <c r="V468" t="s">
        <v>1688</v>
      </c>
      <c r="W468" t="s">
        <v>1689</v>
      </c>
      <c r="X468" t="s">
        <v>3956</v>
      </c>
      <c r="Y468" s="15" t="str">
        <f t="shared" si="7"/>
        <v>3</v>
      </c>
      <c r="Z468" s="15" t="str">
        <f>IF(T468="","",IF(AND(T468&lt;&gt;'Tabelas auxiliares'!$B$128,T468&lt;&gt;'Tabelas auxiliares'!$B$129),"FOLHA DE PESSOAL",IF(Y468='Tabelas auxiliares'!$A$129,"CUSTEIO",IF(Y468='Tabelas auxiliares'!$A$128,"INVESTIMENTO","ERRO - VERIFICAR"))))</f>
        <v>CUSTEIO</v>
      </c>
      <c r="AA468" s="8">
        <v>40750.83</v>
      </c>
      <c r="AE468" s="8">
        <v>40750.83</v>
      </c>
    </row>
    <row r="469" spans="1:33" x14ac:dyDescent="0.25">
      <c r="A469" t="s">
        <v>587</v>
      </c>
      <c r="B469" t="s">
        <v>240</v>
      </c>
      <c r="C469" t="s">
        <v>584</v>
      </c>
      <c r="D469" t="s">
        <v>60</v>
      </c>
      <c r="E469" t="s">
        <v>100</v>
      </c>
      <c r="F469" s="15" t="str">
        <f>IFERROR(VLOOKUP(D469,'Tabelas auxiliares'!$A$3:$B$65,2,FALSE),"")</f>
        <v>PROAP - PRÓ-REITORIA DE POLÍTICAS AFIRMATIVAS</v>
      </c>
      <c r="G469" s="15" t="str">
        <f>IFERROR(VLOOKUP($B469,'Tabelas auxiliares'!$A$68:$C$105,2,FALSE),"")</f>
        <v>SEGURANÇA E VIGILÂNCIA</v>
      </c>
      <c r="H469" s="15" t="str">
        <f>IFERROR(VLOOKUP($B469,'Tabelas auxiliares'!$A$68:$C$105,3,FALSE),"")</f>
        <v>SISTEMA DE SEGURANÇA / VIGILÂNCIA</v>
      </c>
      <c r="I469" t="s">
        <v>3281</v>
      </c>
      <c r="J469" t="s">
        <v>1684</v>
      </c>
      <c r="K469" t="s">
        <v>3282</v>
      </c>
      <c r="L469" t="s">
        <v>1686</v>
      </c>
      <c r="M469" t="s">
        <v>3262</v>
      </c>
      <c r="N469" t="s">
        <v>656</v>
      </c>
      <c r="O469" t="s">
        <v>657</v>
      </c>
      <c r="P469" t="s">
        <v>658</v>
      </c>
      <c r="Q469" t="s">
        <v>597</v>
      </c>
      <c r="R469" t="s">
        <v>593</v>
      </c>
      <c r="S469" t="s">
        <v>598</v>
      </c>
      <c r="T469" t="s">
        <v>145</v>
      </c>
      <c r="U469" t="s">
        <v>659</v>
      </c>
      <c r="V469" t="s">
        <v>1688</v>
      </c>
      <c r="W469" t="s">
        <v>1689</v>
      </c>
      <c r="X469" t="s">
        <v>3957</v>
      </c>
      <c r="Y469" s="15" t="str">
        <f t="shared" si="7"/>
        <v>3</v>
      </c>
      <c r="Z469" s="15" t="str">
        <f>IF(T469="","",IF(AND(T469&lt;&gt;'Tabelas auxiliares'!$B$128,T469&lt;&gt;'Tabelas auxiliares'!$B$129),"FOLHA DE PESSOAL",IF(Y469='Tabelas auxiliares'!$A$129,"CUSTEIO",IF(Y469='Tabelas auxiliares'!$A$128,"INVESTIMENTO","ERRO - VERIFICAR"))))</f>
        <v>CUSTEIO</v>
      </c>
      <c r="AB469" s="8">
        <v>70171.350000000006</v>
      </c>
      <c r="AF469" s="8">
        <v>70171.350000000006</v>
      </c>
    </row>
    <row r="470" spans="1:33" x14ac:dyDescent="0.25">
      <c r="A470" t="s">
        <v>587</v>
      </c>
      <c r="B470" t="s">
        <v>240</v>
      </c>
      <c r="C470" t="s">
        <v>584</v>
      </c>
      <c r="D470" t="s">
        <v>60</v>
      </c>
      <c r="E470" t="s">
        <v>100</v>
      </c>
      <c r="F470" s="15" t="str">
        <f>IFERROR(VLOOKUP(D470,'Tabelas auxiliares'!$A$3:$B$65,2,FALSE),"")</f>
        <v>PROAP - PRÓ-REITORIA DE POLÍTICAS AFIRMATIVAS</v>
      </c>
      <c r="G470" s="15" t="str">
        <f>IFERROR(VLOOKUP($B470,'Tabelas auxiliares'!$A$68:$C$105,2,FALSE),"")</f>
        <v>SEGURANÇA E VIGILÂNCIA</v>
      </c>
      <c r="H470" s="15" t="str">
        <f>IFERROR(VLOOKUP($B470,'Tabelas auxiliares'!$A$68:$C$105,3,FALSE),"")</f>
        <v>SISTEMA DE SEGURANÇA / VIGILÂNCIA</v>
      </c>
      <c r="I470" t="s">
        <v>3283</v>
      </c>
      <c r="J470" t="s">
        <v>1684</v>
      </c>
      <c r="K470" t="s">
        <v>3284</v>
      </c>
      <c r="L470" t="s">
        <v>1686</v>
      </c>
      <c r="M470" t="s">
        <v>1687</v>
      </c>
      <c r="N470" t="s">
        <v>656</v>
      </c>
      <c r="O470" t="s">
        <v>657</v>
      </c>
      <c r="P470" t="s">
        <v>658</v>
      </c>
      <c r="Q470" t="s">
        <v>597</v>
      </c>
      <c r="R470" t="s">
        <v>593</v>
      </c>
      <c r="S470" t="s">
        <v>598</v>
      </c>
      <c r="T470" t="s">
        <v>145</v>
      </c>
      <c r="U470" t="s">
        <v>659</v>
      </c>
      <c r="V470" t="s">
        <v>1688</v>
      </c>
      <c r="W470" t="s">
        <v>1689</v>
      </c>
      <c r="X470" t="s">
        <v>3958</v>
      </c>
      <c r="Y470" s="15" t="str">
        <f t="shared" si="7"/>
        <v>3</v>
      </c>
      <c r="Z470" s="15" t="str">
        <f>IF(T470="","",IF(AND(T470&lt;&gt;'Tabelas auxiliares'!$B$128,T470&lt;&gt;'Tabelas auxiliares'!$B$129),"FOLHA DE PESSOAL",IF(Y470='Tabelas auxiliares'!$A$129,"CUSTEIO",IF(Y470='Tabelas auxiliares'!$A$128,"INVESTIMENTO","ERRO - VERIFICAR"))))</f>
        <v>CUSTEIO</v>
      </c>
      <c r="AA470" s="8">
        <v>441829.1</v>
      </c>
      <c r="AC470" s="8">
        <v>441829.1</v>
      </c>
    </row>
    <row r="471" spans="1:33" x14ac:dyDescent="0.25">
      <c r="A471" t="s">
        <v>587</v>
      </c>
      <c r="B471" t="s">
        <v>242</v>
      </c>
      <c r="C471" t="s">
        <v>584</v>
      </c>
      <c r="D471" t="s">
        <v>18</v>
      </c>
      <c r="E471" t="s">
        <v>100</v>
      </c>
      <c r="F471" s="15" t="str">
        <f>IFERROR(VLOOKUP(D471,'Tabelas auxiliares'!$A$3:$B$65,2,FALSE),"")</f>
        <v>SG - SECRETARIA GERAL</v>
      </c>
      <c r="G471" s="15" t="str">
        <f>IFERROR(VLOOKUP($B471,'Tabelas auxiliares'!$A$68:$C$105,2,FALSE),"")</f>
        <v>TECNOLOGIA DA INFORMAÇÃO E COMUNICAÇÃO</v>
      </c>
      <c r="H471" s="15" t="str">
        <f>IFERROR(VLOOKUP($B471,'Tabelas auxiliares'!$A$68:$C$105,3,FALSE),"")</f>
        <v>TELEFONIA / TI</v>
      </c>
      <c r="I471" t="s">
        <v>3285</v>
      </c>
      <c r="J471" t="s">
        <v>3286</v>
      </c>
      <c r="K471" t="s">
        <v>3287</v>
      </c>
      <c r="L471" t="s">
        <v>3288</v>
      </c>
      <c r="M471" t="s">
        <v>3289</v>
      </c>
      <c r="N471" t="s">
        <v>656</v>
      </c>
      <c r="O471" t="s">
        <v>657</v>
      </c>
      <c r="P471" t="s">
        <v>658</v>
      </c>
      <c r="Q471" t="s">
        <v>597</v>
      </c>
      <c r="R471" t="s">
        <v>593</v>
      </c>
      <c r="S471" t="s">
        <v>857</v>
      </c>
      <c r="T471" t="s">
        <v>145</v>
      </c>
      <c r="U471" t="s">
        <v>659</v>
      </c>
      <c r="V471" t="s">
        <v>1737</v>
      </c>
      <c r="W471" t="s">
        <v>1738</v>
      </c>
      <c r="X471" t="s">
        <v>3959</v>
      </c>
      <c r="Y471" s="15" t="str">
        <f t="shared" si="7"/>
        <v>4</v>
      </c>
      <c r="Z471" s="15" t="str">
        <f>IF(T471="","",IF(AND(T471&lt;&gt;'Tabelas auxiliares'!$B$128,T471&lt;&gt;'Tabelas auxiliares'!$B$129),"FOLHA DE PESSOAL",IF(Y471='Tabelas auxiliares'!$A$129,"CUSTEIO",IF(Y471='Tabelas auxiliares'!$A$128,"INVESTIMENTO","ERRO - VERIFICAR"))))</f>
        <v>INVESTIMENTO</v>
      </c>
      <c r="AA471" s="8">
        <v>3564.96</v>
      </c>
      <c r="AE471" s="8">
        <v>3564.96</v>
      </c>
    </row>
    <row r="472" spans="1:33" x14ac:dyDescent="0.25">
      <c r="A472" t="s">
        <v>587</v>
      </c>
      <c r="B472" t="s">
        <v>242</v>
      </c>
      <c r="C472" t="s">
        <v>584</v>
      </c>
      <c r="D472" t="s">
        <v>20</v>
      </c>
      <c r="E472" t="s">
        <v>100</v>
      </c>
      <c r="F472" s="15" t="str">
        <f>IFERROR(VLOOKUP(D472,'Tabelas auxiliares'!$A$3:$B$65,2,FALSE),"")</f>
        <v>ACI - ASSESSORIA DE COMUNICAÇÃO E IMPRENSA</v>
      </c>
      <c r="G472" s="15" t="str">
        <f>IFERROR(VLOOKUP($B472,'Tabelas auxiliares'!$A$68:$C$105,2,FALSE),"")</f>
        <v>TECNOLOGIA DA INFORMAÇÃO E COMUNICAÇÃO</v>
      </c>
      <c r="H472" s="15" t="str">
        <f>IFERROR(VLOOKUP($B472,'Tabelas auxiliares'!$A$68:$C$105,3,FALSE),"")</f>
        <v>TELEFONIA / TI</v>
      </c>
      <c r="I472" t="s">
        <v>3290</v>
      </c>
      <c r="J472" t="s">
        <v>3291</v>
      </c>
      <c r="K472" t="s">
        <v>3292</v>
      </c>
      <c r="L472" t="s">
        <v>3293</v>
      </c>
      <c r="M472" t="s">
        <v>3294</v>
      </c>
      <c r="N472" t="s">
        <v>656</v>
      </c>
      <c r="O472" t="s">
        <v>657</v>
      </c>
      <c r="P472" t="s">
        <v>658</v>
      </c>
      <c r="Q472" t="s">
        <v>597</v>
      </c>
      <c r="R472" t="s">
        <v>593</v>
      </c>
      <c r="S472" t="s">
        <v>598</v>
      </c>
      <c r="T472" t="s">
        <v>145</v>
      </c>
      <c r="U472" t="s">
        <v>659</v>
      </c>
      <c r="V472" t="s">
        <v>1744</v>
      </c>
      <c r="W472" t="s">
        <v>1745</v>
      </c>
      <c r="X472" t="s">
        <v>3960</v>
      </c>
      <c r="Y472" s="15" t="str">
        <f t="shared" si="7"/>
        <v>3</v>
      </c>
      <c r="Z472" s="15" t="str">
        <f>IF(T472="","",IF(AND(T472&lt;&gt;'Tabelas auxiliares'!$B$128,T472&lt;&gt;'Tabelas auxiliares'!$B$129),"FOLHA DE PESSOAL",IF(Y472='Tabelas auxiliares'!$A$129,"CUSTEIO",IF(Y472='Tabelas auxiliares'!$A$128,"INVESTIMENTO","ERRO - VERIFICAR"))))</f>
        <v>CUSTEIO</v>
      </c>
      <c r="AA472" s="8">
        <v>4860</v>
      </c>
      <c r="AC472" s="8">
        <v>4860</v>
      </c>
    </row>
    <row r="473" spans="1:33" x14ac:dyDescent="0.25">
      <c r="A473" t="s">
        <v>587</v>
      </c>
      <c r="B473" t="s">
        <v>242</v>
      </c>
      <c r="C473" t="s">
        <v>584</v>
      </c>
      <c r="D473" t="s">
        <v>54</v>
      </c>
      <c r="E473" t="s">
        <v>100</v>
      </c>
      <c r="F473" s="15" t="str">
        <f>IFERROR(VLOOKUP(D473,'Tabelas auxiliares'!$A$3:$B$65,2,FALSE),"")</f>
        <v>PROAD - PRÓ-REITORIA DE ADMINISTRAÇÃO</v>
      </c>
      <c r="G473" s="15" t="str">
        <f>IFERROR(VLOOKUP($B473,'Tabelas auxiliares'!$A$68:$C$105,2,FALSE),"")</f>
        <v>TECNOLOGIA DA INFORMAÇÃO E COMUNICAÇÃO</v>
      </c>
      <c r="H473" s="15" t="str">
        <f>IFERROR(VLOOKUP($B473,'Tabelas auxiliares'!$A$68:$C$105,3,FALSE),"")</f>
        <v>TELEFONIA / TI</v>
      </c>
      <c r="I473" t="s">
        <v>3295</v>
      </c>
      <c r="J473" t="s">
        <v>3296</v>
      </c>
      <c r="K473" t="s">
        <v>3297</v>
      </c>
      <c r="L473" t="s">
        <v>3298</v>
      </c>
      <c r="M473" t="s">
        <v>3299</v>
      </c>
      <c r="N473" t="s">
        <v>656</v>
      </c>
      <c r="O473" t="s">
        <v>657</v>
      </c>
      <c r="P473" t="s">
        <v>658</v>
      </c>
      <c r="Q473" t="s">
        <v>597</v>
      </c>
      <c r="R473" t="s">
        <v>593</v>
      </c>
      <c r="S473" t="s">
        <v>598</v>
      </c>
      <c r="T473" t="s">
        <v>145</v>
      </c>
      <c r="U473" t="s">
        <v>659</v>
      </c>
      <c r="V473" t="s">
        <v>3300</v>
      </c>
      <c r="W473" t="s">
        <v>3301</v>
      </c>
      <c r="X473" t="s">
        <v>3961</v>
      </c>
      <c r="Y473" s="15" t="str">
        <f t="shared" si="7"/>
        <v>3</v>
      </c>
      <c r="Z473" s="15" t="str">
        <f>IF(T473="","",IF(AND(T473&lt;&gt;'Tabelas auxiliares'!$B$128,T473&lt;&gt;'Tabelas auxiliares'!$B$129),"FOLHA DE PESSOAL",IF(Y473='Tabelas auxiliares'!$A$129,"CUSTEIO",IF(Y473='Tabelas auxiliares'!$A$128,"INVESTIMENTO","ERRO - VERIFICAR"))))</f>
        <v>CUSTEIO</v>
      </c>
      <c r="AA473" s="8">
        <v>35</v>
      </c>
      <c r="AC473" s="8">
        <v>35</v>
      </c>
    </row>
    <row r="474" spans="1:33" x14ac:dyDescent="0.25">
      <c r="A474" t="s">
        <v>587</v>
      </c>
      <c r="B474" t="s">
        <v>242</v>
      </c>
      <c r="C474" t="s">
        <v>584</v>
      </c>
      <c r="D474" t="s">
        <v>54</v>
      </c>
      <c r="E474" t="s">
        <v>100</v>
      </c>
      <c r="F474" s="15" t="str">
        <f>IFERROR(VLOOKUP(D474,'Tabelas auxiliares'!$A$3:$B$65,2,FALSE),"")</f>
        <v>PROAD - PRÓ-REITORIA DE ADMINISTRAÇÃO</v>
      </c>
      <c r="G474" s="15" t="str">
        <f>IFERROR(VLOOKUP($B474,'Tabelas auxiliares'!$A$68:$C$105,2,FALSE),"")</f>
        <v>TECNOLOGIA DA INFORMAÇÃO E COMUNICAÇÃO</v>
      </c>
      <c r="H474" s="15" t="str">
        <f>IFERROR(VLOOKUP($B474,'Tabelas auxiliares'!$A$68:$C$105,3,FALSE),"")</f>
        <v>TELEFONIA / TI</v>
      </c>
      <c r="I474" t="s">
        <v>3302</v>
      </c>
      <c r="J474" t="s">
        <v>3303</v>
      </c>
      <c r="K474" t="s">
        <v>3304</v>
      </c>
      <c r="L474" t="s">
        <v>3305</v>
      </c>
      <c r="M474" t="s">
        <v>1109</v>
      </c>
      <c r="N474" t="s">
        <v>656</v>
      </c>
      <c r="O474" t="s">
        <v>657</v>
      </c>
      <c r="P474" t="s">
        <v>658</v>
      </c>
      <c r="Q474" t="s">
        <v>597</v>
      </c>
      <c r="R474" t="s">
        <v>593</v>
      </c>
      <c r="S474" t="s">
        <v>598</v>
      </c>
      <c r="T474" t="s">
        <v>145</v>
      </c>
      <c r="U474" t="s">
        <v>659</v>
      </c>
      <c r="V474" t="s">
        <v>3300</v>
      </c>
      <c r="W474" t="s">
        <v>3301</v>
      </c>
      <c r="X474" t="s">
        <v>3962</v>
      </c>
      <c r="Y474" s="15" t="str">
        <f t="shared" si="7"/>
        <v>3</v>
      </c>
      <c r="Z474" s="15" t="str">
        <f>IF(T474="","",IF(AND(T474&lt;&gt;'Tabelas auxiliares'!$B$128,T474&lt;&gt;'Tabelas auxiliares'!$B$129),"FOLHA DE PESSOAL",IF(Y474='Tabelas auxiliares'!$A$129,"CUSTEIO",IF(Y474='Tabelas auxiliares'!$A$128,"INVESTIMENTO","ERRO - VERIFICAR"))))</f>
        <v>CUSTEIO</v>
      </c>
      <c r="AA474" s="8">
        <v>1978.9</v>
      </c>
      <c r="AC474" s="8">
        <v>1799</v>
      </c>
      <c r="AE474" s="8">
        <v>179.9</v>
      </c>
    </row>
    <row r="475" spans="1:33" x14ac:dyDescent="0.25">
      <c r="A475" t="s">
        <v>587</v>
      </c>
      <c r="B475" t="s">
        <v>242</v>
      </c>
      <c r="C475" t="s">
        <v>584</v>
      </c>
      <c r="D475" t="s">
        <v>54</v>
      </c>
      <c r="E475" t="s">
        <v>100</v>
      </c>
      <c r="F475" s="15" t="str">
        <f>IFERROR(VLOOKUP(D475,'Tabelas auxiliares'!$A$3:$B$65,2,FALSE),"")</f>
        <v>PROAD - PRÓ-REITORIA DE ADMINISTRAÇÃO</v>
      </c>
      <c r="G475" s="15" t="str">
        <f>IFERROR(VLOOKUP($B475,'Tabelas auxiliares'!$A$68:$C$105,2,FALSE),"")</f>
        <v>TECNOLOGIA DA INFORMAÇÃO E COMUNICAÇÃO</v>
      </c>
      <c r="H475" s="15" t="str">
        <f>IFERROR(VLOOKUP($B475,'Tabelas auxiliares'!$A$68:$C$105,3,FALSE),"")</f>
        <v>TELEFONIA / TI</v>
      </c>
      <c r="I475" t="s">
        <v>2016</v>
      </c>
      <c r="J475" t="s">
        <v>3296</v>
      </c>
      <c r="K475" t="s">
        <v>3306</v>
      </c>
      <c r="L475" t="s">
        <v>3307</v>
      </c>
      <c r="M475" t="s">
        <v>3299</v>
      </c>
      <c r="N475" t="s">
        <v>656</v>
      </c>
      <c r="O475" t="s">
        <v>657</v>
      </c>
      <c r="P475" t="s">
        <v>658</v>
      </c>
      <c r="Q475" t="s">
        <v>597</v>
      </c>
      <c r="R475" t="s">
        <v>593</v>
      </c>
      <c r="S475" t="s">
        <v>857</v>
      </c>
      <c r="T475" t="s">
        <v>145</v>
      </c>
      <c r="U475" t="s">
        <v>659</v>
      </c>
      <c r="V475" t="s">
        <v>3300</v>
      </c>
      <c r="W475" t="s">
        <v>3301</v>
      </c>
      <c r="X475" t="s">
        <v>3963</v>
      </c>
      <c r="Y475" s="15" t="str">
        <f t="shared" si="7"/>
        <v>3</v>
      </c>
      <c r="Z475" s="15" t="str">
        <f>IF(T475="","",IF(AND(T475&lt;&gt;'Tabelas auxiliares'!$B$128,T475&lt;&gt;'Tabelas auxiliares'!$B$129),"FOLHA DE PESSOAL",IF(Y475='Tabelas auxiliares'!$A$129,"CUSTEIO",IF(Y475='Tabelas auxiliares'!$A$128,"INVESTIMENTO","ERRO - VERIFICAR"))))</f>
        <v>CUSTEIO</v>
      </c>
      <c r="AA475" s="8">
        <v>195</v>
      </c>
      <c r="AC475" s="8">
        <v>130</v>
      </c>
      <c r="AE475" s="8">
        <v>65</v>
      </c>
    </row>
    <row r="476" spans="1:33" x14ac:dyDescent="0.25">
      <c r="A476" t="s">
        <v>587</v>
      </c>
      <c r="B476" t="s">
        <v>242</v>
      </c>
      <c r="C476" t="s">
        <v>584</v>
      </c>
      <c r="D476" t="s">
        <v>54</v>
      </c>
      <c r="E476" t="s">
        <v>100</v>
      </c>
      <c r="F476" s="15" t="str">
        <f>IFERROR(VLOOKUP(D476,'Tabelas auxiliares'!$A$3:$B$65,2,FALSE),"")</f>
        <v>PROAD - PRÓ-REITORIA DE ADMINISTRAÇÃO</v>
      </c>
      <c r="G476" s="15" t="str">
        <f>IFERROR(VLOOKUP($B476,'Tabelas auxiliares'!$A$68:$C$105,2,FALSE),"")</f>
        <v>TECNOLOGIA DA INFORMAÇÃO E COMUNICAÇÃO</v>
      </c>
      <c r="H476" s="15" t="str">
        <f>IFERROR(VLOOKUP($B476,'Tabelas auxiliares'!$A$68:$C$105,3,FALSE),"")</f>
        <v>TELEFONIA / TI</v>
      </c>
      <c r="I476" t="s">
        <v>2367</v>
      </c>
      <c r="J476" t="s">
        <v>3308</v>
      </c>
      <c r="K476" t="s">
        <v>3309</v>
      </c>
      <c r="L476" t="s">
        <v>3310</v>
      </c>
      <c r="M476" t="s">
        <v>1109</v>
      </c>
      <c r="N476" t="s">
        <v>656</v>
      </c>
      <c r="O476" t="s">
        <v>657</v>
      </c>
      <c r="P476" t="s">
        <v>658</v>
      </c>
      <c r="Q476" t="s">
        <v>597</v>
      </c>
      <c r="R476" t="s">
        <v>593</v>
      </c>
      <c r="S476" t="s">
        <v>598</v>
      </c>
      <c r="T476" t="s">
        <v>145</v>
      </c>
      <c r="U476" t="s">
        <v>659</v>
      </c>
      <c r="V476" t="s">
        <v>3300</v>
      </c>
      <c r="W476" t="s">
        <v>3301</v>
      </c>
      <c r="X476" t="s">
        <v>3964</v>
      </c>
      <c r="Y476" s="15" t="str">
        <f t="shared" si="7"/>
        <v>3</v>
      </c>
      <c r="Z476" s="15" t="str">
        <f>IF(T476="","",IF(AND(T476&lt;&gt;'Tabelas auxiliares'!$B$128,T476&lt;&gt;'Tabelas auxiliares'!$B$129),"FOLHA DE PESSOAL",IF(Y476='Tabelas auxiliares'!$A$129,"CUSTEIO",IF(Y476='Tabelas auxiliares'!$A$128,"INVESTIMENTO","ERRO - VERIFICAR"))))</f>
        <v>CUSTEIO</v>
      </c>
      <c r="AA476" s="8">
        <v>6906.2</v>
      </c>
      <c r="AC476" s="8">
        <v>6006.7</v>
      </c>
      <c r="AE476" s="8">
        <v>899.5</v>
      </c>
    </row>
    <row r="477" spans="1:33" x14ac:dyDescent="0.25">
      <c r="A477" t="s">
        <v>587</v>
      </c>
      <c r="B477" t="s">
        <v>242</v>
      </c>
      <c r="C477" t="s">
        <v>584</v>
      </c>
      <c r="D477" t="s">
        <v>70</v>
      </c>
      <c r="E477" t="s">
        <v>100</v>
      </c>
      <c r="F477" s="15" t="str">
        <f>IFERROR(VLOOKUP(D477,'Tabelas auxiliares'!$A$3:$B$65,2,FALSE),"")</f>
        <v>NTI - DESPESAS APENAS DO NTI (CUSTEIO/INVESTIMENTO)</v>
      </c>
      <c r="G477" s="15" t="str">
        <f>IFERROR(VLOOKUP($B477,'Tabelas auxiliares'!$A$68:$C$105,2,FALSE),"")</f>
        <v>TECNOLOGIA DA INFORMAÇÃO E COMUNICAÇÃO</v>
      </c>
      <c r="H477" s="15" t="str">
        <f>IFERROR(VLOOKUP($B477,'Tabelas auxiliares'!$A$68:$C$105,3,FALSE),"")</f>
        <v>TELEFONIA / TI</v>
      </c>
      <c r="I477" t="s">
        <v>3311</v>
      </c>
      <c r="J477" t="s">
        <v>3312</v>
      </c>
      <c r="K477" t="s">
        <v>3313</v>
      </c>
      <c r="L477" t="s">
        <v>3314</v>
      </c>
      <c r="M477" t="s">
        <v>3315</v>
      </c>
      <c r="N477" t="s">
        <v>656</v>
      </c>
      <c r="O477" t="s">
        <v>657</v>
      </c>
      <c r="P477" t="s">
        <v>2534</v>
      </c>
      <c r="Q477" t="s">
        <v>597</v>
      </c>
      <c r="R477" t="s">
        <v>593</v>
      </c>
      <c r="S477" t="s">
        <v>598</v>
      </c>
      <c r="T477" t="s">
        <v>179</v>
      </c>
      <c r="U477" t="s">
        <v>3316</v>
      </c>
      <c r="V477" t="s">
        <v>1702</v>
      </c>
      <c r="W477" t="s">
        <v>1703</v>
      </c>
      <c r="X477" t="s">
        <v>3965</v>
      </c>
      <c r="Y477" s="15" t="str">
        <f t="shared" si="7"/>
        <v>3</v>
      </c>
      <c r="Z477" s="15" t="str">
        <f>IF(T477="","",IF(AND(T477&lt;&gt;'Tabelas auxiliares'!$B$128,T477&lt;&gt;'Tabelas auxiliares'!$B$129),"FOLHA DE PESSOAL",IF(Y477='Tabelas auxiliares'!$A$129,"CUSTEIO",IF(Y477='Tabelas auxiliares'!$A$128,"INVESTIMENTO","ERRO - VERIFICAR"))))</f>
        <v>CUSTEIO</v>
      </c>
      <c r="AA477" s="8">
        <v>6251.41</v>
      </c>
      <c r="AB477" s="8">
        <v>1182.67</v>
      </c>
      <c r="AC477" s="8">
        <v>6251.41</v>
      </c>
      <c r="AG477" s="8">
        <v>1182.67</v>
      </c>
    </row>
    <row r="478" spans="1:33" x14ac:dyDescent="0.25">
      <c r="A478" t="s">
        <v>587</v>
      </c>
      <c r="B478" t="s">
        <v>242</v>
      </c>
      <c r="C478" t="s">
        <v>584</v>
      </c>
      <c r="D478" t="s">
        <v>70</v>
      </c>
      <c r="E478" t="s">
        <v>100</v>
      </c>
      <c r="F478" s="15" t="str">
        <f>IFERROR(VLOOKUP(D478,'Tabelas auxiliares'!$A$3:$B$65,2,FALSE),"")</f>
        <v>NTI - DESPESAS APENAS DO NTI (CUSTEIO/INVESTIMENTO)</v>
      </c>
      <c r="G478" s="15" t="str">
        <f>IFERROR(VLOOKUP($B478,'Tabelas auxiliares'!$A$68:$C$105,2,FALSE),"")</f>
        <v>TECNOLOGIA DA INFORMAÇÃO E COMUNICAÇÃO</v>
      </c>
      <c r="H478" s="15" t="str">
        <f>IFERROR(VLOOKUP($B478,'Tabelas auxiliares'!$A$68:$C$105,3,FALSE),"")</f>
        <v>TELEFONIA / TI</v>
      </c>
      <c r="I478" t="s">
        <v>3317</v>
      </c>
      <c r="J478" t="s">
        <v>1721</v>
      </c>
      <c r="K478" t="s">
        <v>3318</v>
      </c>
      <c r="L478" t="s">
        <v>3319</v>
      </c>
      <c r="M478" t="s">
        <v>1724</v>
      </c>
      <c r="N478" t="s">
        <v>656</v>
      </c>
      <c r="O478" t="s">
        <v>657</v>
      </c>
      <c r="P478" t="s">
        <v>2534</v>
      </c>
      <c r="Q478" t="s">
        <v>597</v>
      </c>
      <c r="R478" t="s">
        <v>593</v>
      </c>
      <c r="S478" t="s">
        <v>598</v>
      </c>
      <c r="T478" t="s">
        <v>179</v>
      </c>
      <c r="U478" t="s">
        <v>3320</v>
      </c>
      <c r="V478" t="s">
        <v>1725</v>
      </c>
      <c r="W478" t="s">
        <v>1726</v>
      </c>
      <c r="X478" t="s">
        <v>3966</v>
      </c>
      <c r="Y478" s="15" t="str">
        <f t="shared" si="7"/>
        <v>3</v>
      </c>
      <c r="Z478" s="15" t="str">
        <f>IF(T478="","",IF(AND(T478&lt;&gt;'Tabelas auxiliares'!$B$128,T478&lt;&gt;'Tabelas auxiliares'!$B$129),"FOLHA DE PESSOAL",IF(Y478='Tabelas auxiliares'!$A$129,"CUSTEIO",IF(Y478='Tabelas auxiliares'!$A$128,"INVESTIMENTO","ERRO - VERIFICAR"))))</f>
        <v>CUSTEIO</v>
      </c>
      <c r="AA478" s="8">
        <v>8578.7800000000007</v>
      </c>
      <c r="AE478" s="8">
        <v>8578.7800000000007</v>
      </c>
    </row>
    <row r="479" spans="1:33" x14ac:dyDescent="0.25">
      <c r="A479" t="s">
        <v>587</v>
      </c>
      <c r="B479" t="s">
        <v>242</v>
      </c>
      <c r="C479" t="s">
        <v>584</v>
      </c>
      <c r="D479" t="s">
        <v>70</v>
      </c>
      <c r="E479" t="s">
        <v>100</v>
      </c>
      <c r="F479" s="15" t="str">
        <f>IFERROR(VLOOKUP(D479,'Tabelas auxiliares'!$A$3:$B$65,2,FALSE),"")</f>
        <v>NTI - DESPESAS APENAS DO NTI (CUSTEIO/INVESTIMENTO)</v>
      </c>
      <c r="G479" s="15" t="str">
        <f>IFERROR(VLOOKUP($B479,'Tabelas auxiliares'!$A$68:$C$105,2,FALSE),"")</f>
        <v>TECNOLOGIA DA INFORMAÇÃO E COMUNICAÇÃO</v>
      </c>
      <c r="H479" s="15" t="str">
        <f>IFERROR(VLOOKUP($B479,'Tabelas auxiliares'!$A$68:$C$105,3,FALSE),"")</f>
        <v>TELEFONIA / TI</v>
      </c>
      <c r="I479" t="s">
        <v>3321</v>
      </c>
      <c r="J479" t="s">
        <v>3322</v>
      </c>
      <c r="K479" t="s">
        <v>3323</v>
      </c>
      <c r="L479" t="s">
        <v>3324</v>
      </c>
      <c r="M479" t="s">
        <v>3325</v>
      </c>
      <c r="N479" t="s">
        <v>656</v>
      </c>
      <c r="O479" t="s">
        <v>657</v>
      </c>
      <c r="P479" t="s">
        <v>658</v>
      </c>
      <c r="Q479" t="s">
        <v>597</v>
      </c>
      <c r="R479" t="s">
        <v>593</v>
      </c>
      <c r="S479" t="s">
        <v>598</v>
      </c>
      <c r="T479" t="s">
        <v>145</v>
      </c>
      <c r="U479" t="s">
        <v>659</v>
      </c>
      <c r="V479" t="s">
        <v>1702</v>
      </c>
      <c r="W479" t="s">
        <v>1703</v>
      </c>
      <c r="X479" t="s">
        <v>3967</v>
      </c>
      <c r="Y479" s="15" t="str">
        <f t="shared" si="7"/>
        <v>3</v>
      </c>
      <c r="Z479" s="15" t="str">
        <f>IF(T479="","",IF(AND(T479&lt;&gt;'Tabelas auxiliares'!$B$128,T479&lt;&gt;'Tabelas auxiliares'!$B$129),"FOLHA DE PESSOAL",IF(Y479='Tabelas auxiliares'!$A$129,"CUSTEIO",IF(Y479='Tabelas auxiliares'!$A$128,"INVESTIMENTO","ERRO - VERIFICAR"))))</f>
        <v>CUSTEIO</v>
      </c>
      <c r="AA479" s="8">
        <v>309.56</v>
      </c>
      <c r="AC479" s="8">
        <v>309.56</v>
      </c>
    </row>
    <row r="480" spans="1:33" x14ac:dyDescent="0.25">
      <c r="A480" t="s">
        <v>587</v>
      </c>
      <c r="B480" t="s">
        <v>242</v>
      </c>
      <c r="C480" t="s">
        <v>584</v>
      </c>
      <c r="D480" t="s">
        <v>70</v>
      </c>
      <c r="E480" t="s">
        <v>100</v>
      </c>
      <c r="F480" s="15" t="str">
        <f>IFERROR(VLOOKUP(D480,'Tabelas auxiliares'!$A$3:$B$65,2,FALSE),"")</f>
        <v>NTI - DESPESAS APENAS DO NTI (CUSTEIO/INVESTIMENTO)</v>
      </c>
      <c r="G480" s="15" t="str">
        <f>IFERROR(VLOOKUP($B480,'Tabelas auxiliares'!$A$68:$C$105,2,FALSE),"")</f>
        <v>TECNOLOGIA DA INFORMAÇÃO E COMUNICAÇÃO</v>
      </c>
      <c r="H480" s="15" t="str">
        <f>IFERROR(VLOOKUP($B480,'Tabelas auxiliares'!$A$68:$C$105,3,FALSE),"")</f>
        <v>TELEFONIA / TI</v>
      </c>
      <c r="I480" t="s">
        <v>3326</v>
      </c>
      <c r="J480" t="s">
        <v>1705</v>
      </c>
      <c r="K480" t="s">
        <v>3327</v>
      </c>
      <c r="L480" t="s">
        <v>3328</v>
      </c>
      <c r="M480" t="s">
        <v>1708</v>
      </c>
      <c r="N480" t="s">
        <v>656</v>
      </c>
      <c r="O480" t="s">
        <v>657</v>
      </c>
      <c r="P480" t="s">
        <v>658</v>
      </c>
      <c r="Q480" t="s">
        <v>597</v>
      </c>
      <c r="R480" t="s">
        <v>593</v>
      </c>
      <c r="S480" t="s">
        <v>598</v>
      </c>
      <c r="T480" t="s">
        <v>145</v>
      </c>
      <c r="U480" t="s">
        <v>659</v>
      </c>
      <c r="V480" t="s">
        <v>1709</v>
      </c>
      <c r="W480" t="s">
        <v>1710</v>
      </c>
      <c r="X480" t="s">
        <v>3968</v>
      </c>
      <c r="Y480" s="15" t="str">
        <f t="shared" si="7"/>
        <v>3</v>
      </c>
      <c r="Z480" s="15" t="str">
        <f>IF(T480="","",IF(AND(T480&lt;&gt;'Tabelas auxiliares'!$B$128,T480&lt;&gt;'Tabelas auxiliares'!$B$129),"FOLHA DE PESSOAL",IF(Y480='Tabelas auxiliares'!$A$129,"CUSTEIO",IF(Y480='Tabelas auxiliares'!$A$128,"INVESTIMENTO","ERRO - VERIFICAR"))))</f>
        <v>CUSTEIO</v>
      </c>
      <c r="AA480" s="8">
        <v>829.91</v>
      </c>
      <c r="AC480" s="8">
        <v>829.91</v>
      </c>
    </row>
    <row r="481" spans="1:31" x14ac:dyDescent="0.25">
      <c r="A481" t="s">
        <v>587</v>
      </c>
      <c r="B481" t="s">
        <v>242</v>
      </c>
      <c r="C481" t="s">
        <v>584</v>
      </c>
      <c r="D481" t="s">
        <v>70</v>
      </c>
      <c r="E481" t="s">
        <v>100</v>
      </c>
      <c r="F481" s="15" t="str">
        <f>IFERROR(VLOOKUP(D481,'Tabelas auxiliares'!$A$3:$B$65,2,FALSE),"")</f>
        <v>NTI - DESPESAS APENAS DO NTI (CUSTEIO/INVESTIMENTO)</v>
      </c>
      <c r="G481" s="15" t="str">
        <f>IFERROR(VLOOKUP($B481,'Tabelas auxiliares'!$A$68:$C$105,2,FALSE),"")</f>
        <v>TECNOLOGIA DA INFORMAÇÃO E COMUNICAÇÃO</v>
      </c>
      <c r="H481" s="15" t="str">
        <f>IFERROR(VLOOKUP($B481,'Tabelas auxiliares'!$A$68:$C$105,3,FALSE),"")</f>
        <v>TELEFONIA / TI</v>
      </c>
      <c r="I481" t="s">
        <v>3326</v>
      </c>
      <c r="J481" t="s">
        <v>1705</v>
      </c>
      <c r="K481" t="s">
        <v>3329</v>
      </c>
      <c r="L481" t="s">
        <v>3328</v>
      </c>
      <c r="M481" t="s">
        <v>1708</v>
      </c>
      <c r="N481" t="s">
        <v>656</v>
      </c>
      <c r="O481" t="s">
        <v>657</v>
      </c>
      <c r="P481" t="s">
        <v>658</v>
      </c>
      <c r="Q481" t="s">
        <v>597</v>
      </c>
      <c r="R481" t="s">
        <v>593</v>
      </c>
      <c r="S481" t="s">
        <v>598</v>
      </c>
      <c r="T481" t="s">
        <v>145</v>
      </c>
      <c r="U481" t="s">
        <v>659</v>
      </c>
      <c r="V481" t="s">
        <v>1713</v>
      </c>
      <c r="W481" t="s">
        <v>1714</v>
      </c>
      <c r="X481" t="s">
        <v>3969</v>
      </c>
      <c r="Y481" s="15" t="str">
        <f t="shared" si="7"/>
        <v>3</v>
      </c>
      <c r="Z481" s="15" t="str">
        <f>IF(T481="","",IF(AND(T481&lt;&gt;'Tabelas auxiliares'!$B$128,T481&lt;&gt;'Tabelas auxiliares'!$B$129),"FOLHA DE PESSOAL",IF(Y481='Tabelas auxiliares'!$A$129,"CUSTEIO",IF(Y481='Tabelas auxiliares'!$A$128,"INVESTIMENTO","ERRO - VERIFICAR"))))</f>
        <v>CUSTEIO</v>
      </c>
      <c r="AA481" s="8">
        <v>29.46</v>
      </c>
      <c r="AC481" s="8">
        <v>29.46</v>
      </c>
    </row>
    <row r="482" spans="1:31" x14ac:dyDescent="0.25">
      <c r="A482" t="s">
        <v>587</v>
      </c>
      <c r="B482" t="s">
        <v>242</v>
      </c>
      <c r="C482" t="s">
        <v>584</v>
      </c>
      <c r="D482" t="s">
        <v>70</v>
      </c>
      <c r="E482" t="s">
        <v>100</v>
      </c>
      <c r="F482" s="15" t="str">
        <f>IFERROR(VLOOKUP(D482,'Tabelas auxiliares'!$A$3:$B$65,2,FALSE),"")</f>
        <v>NTI - DESPESAS APENAS DO NTI (CUSTEIO/INVESTIMENTO)</v>
      </c>
      <c r="G482" s="15" t="str">
        <f>IFERROR(VLOOKUP($B482,'Tabelas auxiliares'!$A$68:$C$105,2,FALSE),"")</f>
        <v>TECNOLOGIA DA INFORMAÇÃO E COMUNICAÇÃO</v>
      </c>
      <c r="H482" s="15" t="str">
        <f>IFERROR(VLOOKUP($B482,'Tabelas auxiliares'!$A$68:$C$105,3,FALSE),"")</f>
        <v>TELEFONIA / TI</v>
      </c>
      <c r="I482" t="s">
        <v>3295</v>
      </c>
      <c r="J482" t="s">
        <v>3330</v>
      </c>
      <c r="K482" t="s">
        <v>3331</v>
      </c>
      <c r="L482" t="s">
        <v>3332</v>
      </c>
      <c r="M482" t="s">
        <v>3333</v>
      </c>
      <c r="N482" t="s">
        <v>656</v>
      </c>
      <c r="O482" t="s">
        <v>657</v>
      </c>
      <c r="P482" t="s">
        <v>658</v>
      </c>
      <c r="Q482" t="s">
        <v>597</v>
      </c>
      <c r="R482" t="s">
        <v>593</v>
      </c>
      <c r="S482" t="s">
        <v>598</v>
      </c>
      <c r="T482" t="s">
        <v>145</v>
      </c>
      <c r="U482" t="s">
        <v>659</v>
      </c>
      <c r="V482" t="s">
        <v>1709</v>
      </c>
      <c r="W482" t="s">
        <v>1710</v>
      </c>
      <c r="X482" t="s">
        <v>3970</v>
      </c>
      <c r="Y482" s="15" t="str">
        <f t="shared" si="7"/>
        <v>3</v>
      </c>
      <c r="Z482" s="15" t="str">
        <f>IF(T482="","",IF(AND(T482&lt;&gt;'Tabelas auxiliares'!$B$128,T482&lt;&gt;'Tabelas auxiliares'!$B$129),"FOLHA DE PESSOAL",IF(Y482='Tabelas auxiliares'!$A$129,"CUSTEIO",IF(Y482='Tabelas auxiliares'!$A$128,"INVESTIMENTO","ERRO - VERIFICAR"))))</f>
        <v>CUSTEIO</v>
      </c>
      <c r="AA482" s="8">
        <v>859.19</v>
      </c>
      <c r="AC482" s="8">
        <v>97.72</v>
      </c>
      <c r="AE482" s="8">
        <v>761.47</v>
      </c>
    </row>
    <row r="483" spans="1:31" x14ac:dyDescent="0.25">
      <c r="A483" t="s">
        <v>587</v>
      </c>
      <c r="B483" t="s">
        <v>242</v>
      </c>
      <c r="C483" t="s">
        <v>584</v>
      </c>
      <c r="D483" t="s">
        <v>70</v>
      </c>
      <c r="E483" t="s">
        <v>100</v>
      </c>
      <c r="F483" s="15" t="str">
        <f>IFERROR(VLOOKUP(D483,'Tabelas auxiliares'!$A$3:$B$65,2,FALSE),"")</f>
        <v>NTI - DESPESAS APENAS DO NTI (CUSTEIO/INVESTIMENTO)</v>
      </c>
      <c r="G483" s="15" t="str">
        <f>IFERROR(VLOOKUP($B483,'Tabelas auxiliares'!$A$68:$C$105,2,FALSE),"")</f>
        <v>TECNOLOGIA DA INFORMAÇÃO E COMUNICAÇÃO</v>
      </c>
      <c r="H483" s="15" t="str">
        <f>IFERROR(VLOOKUP($B483,'Tabelas auxiliares'!$A$68:$C$105,3,FALSE),"")</f>
        <v>TELEFONIA / TI</v>
      </c>
      <c r="I483" t="s">
        <v>3098</v>
      </c>
      <c r="J483" t="s">
        <v>1716</v>
      </c>
      <c r="K483" t="s">
        <v>3334</v>
      </c>
      <c r="L483" t="s">
        <v>1718</v>
      </c>
      <c r="M483" t="s">
        <v>1719</v>
      </c>
      <c r="N483" t="s">
        <v>656</v>
      </c>
      <c r="O483" t="s">
        <v>657</v>
      </c>
      <c r="P483" t="s">
        <v>658</v>
      </c>
      <c r="Q483" t="s">
        <v>597</v>
      </c>
      <c r="R483" t="s">
        <v>593</v>
      </c>
      <c r="S483" t="s">
        <v>598</v>
      </c>
      <c r="T483" t="s">
        <v>145</v>
      </c>
      <c r="U483" t="s">
        <v>659</v>
      </c>
      <c r="V483" t="s">
        <v>1695</v>
      </c>
      <c r="W483" t="s">
        <v>1696</v>
      </c>
      <c r="X483" t="s">
        <v>3971</v>
      </c>
      <c r="Y483" s="15" t="str">
        <f t="shared" si="7"/>
        <v>3</v>
      </c>
      <c r="Z483" s="15" t="str">
        <f>IF(T483="","",IF(AND(T483&lt;&gt;'Tabelas auxiliares'!$B$128,T483&lt;&gt;'Tabelas auxiliares'!$B$129),"FOLHA DE PESSOAL",IF(Y483='Tabelas auxiliares'!$A$129,"CUSTEIO",IF(Y483='Tabelas auxiliares'!$A$128,"INVESTIMENTO","ERRO - VERIFICAR"))))</f>
        <v>CUSTEIO</v>
      </c>
      <c r="AA483" s="8">
        <v>1836.17</v>
      </c>
      <c r="AE483" s="8">
        <v>1836.17</v>
      </c>
    </row>
    <row r="484" spans="1:31" x14ac:dyDescent="0.25">
      <c r="A484" t="s">
        <v>587</v>
      </c>
      <c r="B484" t="s">
        <v>242</v>
      </c>
      <c r="C484" t="s">
        <v>584</v>
      </c>
      <c r="D484" t="s">
        <v>70</v>
      </c>
      <c r="E484" t="s">
        <v>100</v>
      </c>
      <c r="F484" s="15" t="str">
        <f>IFERROR(VLOOKUP(D484,'Tabelas auxiliares'!$A$3:$B$65,2,FALSE),"")</f>
        <v>NTI - DESPESAS APENAS DO NTI (CUSTEIO/INVESTIMENTO)</v>
      </c>
      <c r="G484" s="15" t="str">
        <f>IFERROR(VLOOKUP($B484,'Tabelas auxiliares'!$A$68:$C$105,2,FALSE),"")</f>
        <v>TECNOLOGIA DA INFORMAÇÃO E COMUNICAÇÃO</v>
      </c>
      <c r="H484" s="15" t="str">
        <f>IFERROR(VLOOKUP($B484,'Tabelas auxiliares'!$A$68:$C$105,3,FALSE),"")</f>
        <v>TELEFONIA / TI</v>
      </c>
      <c r="I484" t="s">
        <v>3335</v>
      </c>
      <c r="J484" t="s">
        <v>1716</v>
      </c>
      <c r="K484" t="s">
        <v>3336</v>
      </c>
      <c r="L484" t="s">
        <v>1718</v>
      </c>
      <c r="M484" t="s">
        <v>1719</v>
      </c>
      <c r="N484" t="s">
        <v>656</v>
      </c>
      <c r="O484" t="s">
        <v>657</v>
      </c>
      <c r="P484" t="s">
        <v>658</v>
      </c>
      <c r="Q484" t="s">
        <v>597</v>
      </c>
      <c r="R484" t="s">
        <v>593</v>
      </c>
      <c r="S484" t="s">
        <v>857</v>
      </c>
      <c r="T484" t="s">
        <v>145</v>
      </c>
      <c r="U484" t="s">
        <v>659</v>
      </c>
      <c r="V484" t="s">
        <v>1695</v>
      </c>
      <c r="W484" t="s">
        <v>1696</v>
      </c>
      <c r="X484" t="s">
        <v>3972</v>
      </c>
      <c r="Y484" s="15" t="str">
        <f t="shared" si="7"/>
        <v>3</v>
      </c>
      <c r="Z484" s="15" t="str">
        <f>IF(T484="","",IF(AND(T484&lt;&gt;'Tabelas auxiliares'!$B$128,T484&lt;&gt;'Tabelas auxiliares'!$B$129),"FOLHA DE PESSOAL",IF(Y484='Tabelas auxiliares'!$A$129,"CUSTEIO",IF(Y484='Tabelas auxiliares'!$A$128,"INVESTIMENTO","ERRO - VERIFICAR"))))</f>
        <v>CUSTEIO</v>
      </c>
      <c r="AA484" s="8">
        <v>1758.36</v>
      </c>
      <c r="AC484" s="8">
        <v>1153.3900000000001</v>
      </c>
      <c r="AE484" s="8">
        <v>604.97</v>
      </c>
    </row>
    <row r="485" spans="1:31" x14ac:dyDescent="0.25">
      <c r="A485" t="s">
        <v>587</v>
      </c>
      <c r="B485" t="s">
        <v>242</v>
      </c>
      <c r="C485" t="s">
        <v>584</v>
      </c>
      <c r="D485" t="s">
        <v>70</v>
      </c>
      <c r="E485" t="s">
        <v>100</v>
      </c>
      <c r="F485" s="15" t="str">
        <f>IFERROR(VLOOKUP(D485,'Tabelas auxiliares'!$A$3:$B$65,2,FALSE),"")</f>
        <v>NTI - DESPESAS APENAS DO NTI (CUSTEIO/INVESTIMENTO)</v>
      </c>
      <c r="G485" s="15" t="str">
        <f>IFERROR(VLOOKUP($B485,'Tabelas auxiliares'!$A$68:$C$105,2,FALSE),"")</f>
        <v>TECNOLOGIA DA INFORMAÇÃO E COMUNICAÇÃO</v>
      </c>
      <c r="H485" s="15" t="str">
        <f>IFERROR(VLOOKUP($B485,'Tabelas auxiliares'!$A$68:$C$105,3,FALSE),"")</f>
        <v>TELEFONIA / TI</v>
      </c>
      <c r="I485" t="s">
        <v>3337</v>
      </c>
      <c r="J485" t="s">
        <v>1705</v>
      </c>
      <c r="K485" t="s">
        <v>3338</v>
      </c>
      <c r="L485" t="s">
        <v>3328</v>
      </c>
      <c r="M485" t="s">
        <v>1708</v>
      </c>
      <c r="N485" t="s">
        <v>656</v>
      </c>
      <c r="O485" t="s">
        <v>657</v>
      </c>
      <c r="P485" t="s">
        <v>658</v>
      </c>
      <c r="Q485" t="s">
        <v>597</v>
      </c>
      <c r="R485" t="s">
        <v>593</v>
      </c>
      <c r="S485" t="s">
        <v>598</v>
      </c>
      <c r="T485" t="s">
        <v>145</v>
      </c>
      <c r="U485" t="s">
        <v>659</v>
      </c>
      <c r="V485" t="s">
        <v>1709</v>
      </c>
      <c r="W485" t="s">
        <v>1710</v>
      </c>
      <c r="X485" t="s">
        <v>3973</v>
      </c>
      <c r="Y485" s="15" t="str">
        <f t="shared" si="7"/>
        <v>3</v>
      </c>
      <c r="Z485" s="15" t="str">
        <f>IF(T485="","",IF(AND(T485&lt;&gt;'Tabelas auxiliares'!$B$128,T485&lt;&gt;'Tabelas auxiliares'!$B$129),"FOLHA DE PESSOAL",IF(Y485='Tabelas auxiliares'!$A$129,"CUSTEIO",IF(Y485='Tabelas auxiliares'!$A$128,"INVESTIMENTO","ERRO - VERIFICAR"))))</f>
        <v>CUSTEIO</v>
      </c>
      <c r="AA485" s="8">
        <v>6210.28</v>
      </c>
      <c r="AC485" s="8">
        <v>200</v>
      </c>
      <c r="AE485" s="8">
        <v>6010.28</v>
      </c>
    </row>
    <row r="486" spans="1:31" x14ac:dyDescent="0.25">
      <c r="A486" t="s">
        <v>587</v>
      </c>
      <c r="B486" t="s">
        <v>242</v>
      </c>
      <c r="C486" t="s">
        <v>584</v>
      </c>
      <c r="D486" t="s">
        <v>70</v>
      </c>
      <c r="E486" t="s">
        <v>100</v>
      </c>
      <c r="F486" s="15" t="str">
        <f>IFERROR(VLOOKUP(D486,'Tabelas auxiliares'!$A$3:$B$65,2,FALSE),"")</f>
        <v>NTI - DESPESAS APENAS DO NTI (CUSTEIO/INVESTIMENTO)</v>
      </c>
      <c r="G486" s="15" t="str">
        <f>IFERROR(VLOOKUP($B486,'Tabelas auxiliares'!$A$68:$C$105,2,FALSE),"")</f>
        <v>TECNOLOGIA DA INFORMAÇÃO E COMUNICAÇÃO</v>
      </c>
      <c r="H486" s="15" t="str">
        <f>IFERROR(VLOOKUP($B486,'Tabelas auxiliares'!$A$68:$C$105,3,FALSE),"")</f>
        <v>TELEFONIA / TI</v>
      </c>
      <c r="I486" t="s">
        <v>3337</v>
      </c>
      <c r="J486" t="s">
        <v>1705</v>
      </c>
      <c r="K486" t="s">
        <v>3339</v>
      </c>
      <c r="L486" t="s">
        <v>1707</v>
      </c>
      <c r="M486" t="s">
        <v>1708</v>
      </c>
      <c r="N486" t="s">
        <v>656</v>
      </c>
      <c r="O486" t="s">
        <v>657</v>
      </c>
      <c r="P486" t="s">
        <v>658</v>
      </c>
      <c r="Q486" t="s">
        <v>597</v>
      </c>
      <c r="R486" t="s">
        <v>593</v>
      </c>
      <c r="S486" t="s">
        <v>598</v>
      </c>
      <c r="T486" t="s">
        <v>145</v>
      </c>
      <c r="U486" t="s">
        <v>659</v>
      </c>
      <c r="V486" t="s">
        <v>1713</v>
      </c>
      <c r="W486" t="s">
        <v>1714</v>
      </c>
      <c r="X486" t="s">
        <v>3974</v>
      </c>
      <c r="Y486" s="15" t="str">
        <f t="shared" si="7"/>
        <v>3</v>
      </c>
      <c r="Z486" s="15" t="str">
        <f>IF(T486="","",IF(AND(T486&lt;&gt;'Tabelas auxiliares'!$B$128,T486&lt;&gt;'Tabelas auxiliares'!$B$129),"FOLHA DE PESSOAL",IF(Y486='Tabelas auxiliares'!$A$129,"CUSTEIO",IF(Y486='Tabelas auxiliares'!$A$128,"INVESTIMENTO","ERRO - VERIFICAR"))))</f>
        <v>CUSTEIO</v>
      </c>
      <c r="AA486" s="8">
        <v>99</v>
      </c>
      <c r="AC486" s="8">
        <v>33</v>
      </c>
      <c r="AE486" s="8">
        <v>66</v>
      </c>
    </row>
    <row r="487" spans="1:31" x14ac:dyDescent="0.25">
      <c r="A487" t="s">
        <v>587</v>
      </c>
      <c r="B487" t="s">
        <v>242</v>
      </c>
      <c r="C487" t="s">
        <v>584</v>
      </c>
      <c r="D487" t="s">
        <v>70</v>
      </c>
      <c r="E487" t="s">
        <v>100</v>
      </c>
      <c r="F487" s="15" t="str">
        <f>IFERROR(VLOOKUP(D487,'Tabelas auxiliares'!$A$3:$B$65,2,FALSE),"")</f>
        <v>NTI - DESPESAS APENAS DO NTI (CUSTEIO/INVESTIMENTO)</v>
      </c>
      <c r="G487" s="15" t="str">
        <f>IFERROR(VLOOKUP($B487,'Tabelas auxiliares'!$A$68:$C$105,2,FALSE),"")</f>
        <v>TECNOLOGIA DA INFORMAÇÃO E COMUNICAÇÃO</v>
      </c>
      <c r="H487" s="15" t="str">
        <f>IFERROR(VLOOKUP($B487,'Tabelas auxiliares'!$A$68:$C$105,3,FALSE),"")</f>
        <v>TELEFONIA / TI</v>
      </c>
      <c r="I487" t="s">
        <v>3340</v>
      </c>
      <c r="J487" t="s">
        <v>1698</v>
      </c>
      <c r="K487" t="s">
        <v>3341</v>
      </c>
      <c r="L487" t="s">
        <v>1700</v>
      </c>
      <c r="M487" t="s">
        <v>1701</v>
      </c>
      <c r="N487" t="s">
        <v>656</v>
      </c>
      <c r="O487" t="s">
        <v>657</v>
      </c>
      <c r="P487" t="s">
        <v>658</v>
      </c>
      <c r="Q487" t="s">
        <v>597</v>
      </c>
      <c r="R487" t="s">
        <v>593</v>
      </c>
      <c r="S487" t="s">
        <v>598</v>
      </c>
      <c r="T487" t="s">
        <v>145</v>
      </c>
      <c r="U487" t="s">
        <v>659</v>
      </c>
      <c r="V487" t="s">
        <v>1702</v>
      </c>
      <c r="W487" t="s">
        <v>1703</v>
      </c>
      <c r="X487" t="s">
        <v>3975</v>
      </c>
      <c r="Y487" s="15" t="str">
        <f t="shared" si="7"/>
        <v>3</v>
      </c>
      <c r="Z487" s="15" t="str">
        <f>IF(T487="","",IF(AND(T487&lt;&gt;'Tabelas auxiliares'!$B$128,T487&lt;&gt;'Tabelas auxiliares'!$B$129),"FOLHA DE PESSOAL",IF(Y487='Tabelas auxiliares'!$A$129,"CUSTEIO",IF(Y487='Tabelas auxiliares'!$A$128,"INVESTIMENTO","ERRO - VERIFICAR"))))</f>
        <v>CUSTEIO</v>
      </c>
      <c r="AA487" s="8">
        <v>1416.98</v>
      </c>
      <c r="AE487" s="8">
        <v>1416.98</v>
      </c>
    </row>
    <row r="488" spans="1:31" x14ac:dyDescent="0.25">
      <c r="A488" t="s">
        <v>587</v>
      </c>
      <c r="B488" t="s">
        <v>242</v>
      </c>
      <c r="C488" t="s">
        <v>584</v>
      </c>
      <c r="D488" t="s">
        <v>70</v>
      </c>
      <c r="E488" t="s">
        <v>100</v>
      </c>
      <c r="F488" s="15" t="str">
        <f>IFERROR(VLOOKUP(D488,'Tabelas auxiliares'!$A$3:$B$65,2,FALSE),"")</f>
        <v>NTI - DESPESAS APENAS DO NTI (CUSTEIO/INVESTIMENTO)</v>
      </c>
      <c r="G488" s="15" t="str">
        <f>IFERROR(VLOOKUP($B488,'Tabelas auxiliares'!$A$68:$C$105,2,FALSE),"")</f>
        <v>TECNOLOGIA DA INFORMAÇÃO E COMUNICAÇÃO</v>
      </c>
      <c r="H488" s="15" t="str">
        <f>IFERROR(VLOOKUP($B488,'Tabelas auxiliares'!$A$68:$C$105,3,FALSE),"")</f>
        <v>TELEFONIA / TI</v>
      </c>
      <c r="I488" t="s">
        <v>3342</v>
      </c>
      <c r="J488" t="s">
        <v>1691</v>
      </c>
      <c r="K488" t="s">
        <v>3343</v>
      </c>
      <c r="L488" t="s">
        <v>1693</v>
      </c>
      <c r="M488" t="s">
        <v>1694</v>
      </c>
      <c r="N488" t="s">
        <v>656</v>
      </c>
      <c r="O488" t="s">
        <v>657</v>
      </c>
      <c r="P488" t="s">
        <v>658</v>
      </c>
      <c r="Q488" t="s">
        <v>597</v>
      </c>
      <c r="R488" t="s">
        <v>593</v>
      </c>
      <c r="S488" t="s">
        <v>598</v>
      </c>
      <c r="T488" t="s">
        <v>145</v>
      </c>
      <c r="U488" t="s">
        <v>659</v>
      </c>
      <c r="V488" t="s">
        <v>1695</v>
      </c>
      <c r="W488" t="s">
        <v>1696</v>
      </c>
      <c r="X488" t="s">
        <v>3976</v>
      </c>
      <c r="Y488" s="15" t="str">
        <f t="shared" si="7"/>
        <v>3</v>
      </c>
      <c r="Z488" s="15" t="str">
        <f>IF(T488="","",IF(AND(T488&lt;&gt;'Tabelas auxiliares'!$B$128,T488&lt;&gt;'Tabelas auxiliares'!$B$129),"FOLHA DE PESSOAL",IF(Y488='Tabelas auxiliares'!$A$129,"CUSTEIO",IF(Y488='Tabelas auxiliares'!$A$128,"INVESTIMENTO","ERRO - VERIFICAR"))))</f>
        <v>CUSTEIO</v>
      </c>
      <c r="AA488" s="8">
        <v>53463.21</v>
      </c>
      <c r="AD488" s="8">
        <v>572.13</v>
      </c>
      <c r="AE488" s="8">
        <v>52891.08</v>
      </c>
    </row>
    <row r="489" spans="1:31" x14ac:dyDescent="0.25">
      <c r="A489" t="s">
        <v>587</v>
      </c>
      <c r="B489" t="s">
        <v>242</v>
      </c>
      <c r="C489" t="s">
        <v>584</v>
      </c>
      <c r="D489" t="s">
        <v>70</v>
      </c>
      <c r="E489" t="s">
        <v>100</v>
      </c>
      <c r="F489" s="15" t="str">
        <f>IFERROR(VLOOKUP(D489,'Tabelas auxiliares'!$A$3:$B$65,2,FALSE),"")</f>
        <v>NTI - DESPESAS APENAS DO NTI (CUSTEIO/INVESTIMENTO)</v>
      </c>
      <c r="G489" s="15" t="str">
        <f>IFERROR(VLOOKUP($B489,'Tabelas auxiliares'!$A$68:$C$105,2,FALSE),"")</f>
        <v>TECNOLOGIA DA INFORMAÇÃO E COMUNICAÇÃO</v>
      </c>
      <c r="H489" s="15" t="str">
        <f>IFERROR(VLOOKUP($B489,'Tabelas auxiliares'!$A$68:$C$105,3,FALSE),"")</f>
        <v>TELEFONIA / TI</v>
      </c>
      <c r="I489" t="s">
        <v>3344</v>
      </c>
      <c r="J489" t="s">
        <v>1721</v>
      </c>
      <c r="K489" t="s">
        <v>3345</v>
      </c>
      <c r="L489" t="s">
        <v>3319</v>
      </c>
      <c r="M489" t="s">
        <v>1724</v>
      </c>
      <c r="N489" t="s">
        <v>656</v>
      </c>
      <c r="O489" t="s">
        <v>657</v>
      </c>
      <c r="P489" t="s">
        <v>658</v>
      </c>
      <c r="Q489" t="s">
        <v>597</v>
      </c>
      <c r="R489" t="s">
        <v>593</v>
      </c>
      <c r="S489" t="s">
        <v>598</v>
      </c>
      <c r="T489" t="s">
        <v>145</v>
      </c>
      <c r="U489" t="s">
        <v>659</v>
      </c>
      <c r="V489" t="s">
        <v>1725</v>
      </c>
      <c r="W489" t="s">
        <v>1726</v>
      </c>
      <c r="X489" t="s">
        <v>3977</v>
      </c>
      <c r="Y489" s="15" t="str">
        <f t="shared" si="7"/>
        <v>3</v>
      </c>
      <c r="Z489" s="15" t="str">
        <f>IF(T489="","",IF(AND(T489&lt;&gt;'Tabelas auxiliares'!$B$128,T489&lt;&gt;'Tabelas auxiliares'!$B$129),"FOLHA DE PESSOAL",IF(Y489='Tabelas auxiliares'!$A$129,"CUSTEIO",IF(Y489='Tabelas auxiliares'!$A$128,"INVESTIMENTO","ERRO - VERIFICAR"))))</f>
        <v>CUSTEIO</v>
      </c>
      <c r="AA489" s="8">
        <v>8035.97</v>
      </c>
      <c r="AE489" s="8">
        <v>8035.97</v>
      </c>
    </row>
    <row r="490" spans="1:31" x14ac:dyDescent="0.25">
      <c r="A490" t="s">
        <v>587</v>
      </c>
      <c r="B490" t="s">
        <v>242</v>
      </c>
      <c r="C490" t="s">
        <v>584</v>
      </c>
      <c r="D490" t="s">
        <v>70</v>
      </c>
      <c r="E490" t="s">
        <v>100</v>
      </c>
      <c r="F490" s="15" t="str">
        <f>IFERROR(VLOOKUP(D490,'Tabelas auxiliares'!$A$3:$B$65,2,FALSE),"")</f>
        <v>NTI - DESPESAS APENAS DO NTI (CUSTEIO/INVESTIMENTO)</v>
      </c>
      <c r="G490" s="15" t="str">
        <f>IFERROR(VLOOKUP($B490,'Tabelas auxiliares'!$A$68:$C$105,2,FALSE),"")</f>
        <v>TECNOLOGIA DA INFORMAÇÃO E COMUNICAÇÃO</v>
      </c>
      <c r="H490" s="15" t="str">
        <f>IFERROR(VLOOKUP($B490,'Tabelas auxiliares'!$A$68:$C$105,3,FALSE),"")</f>
        <v>TELEFONIA / TI</v>
      </c>
      <c r="I490" t="s">
        <v>3346</v>
      </c>
      <c r="J490" t="s">
        <v>3322</v>
      </c>
      <c r="K490" t="s">
        <v>3347</v>
      </c>
      <c r="L490" t="s">
        <v>3348</v>
      </c>
      <c r="M490" t="s">
        <v>3325</v>
      </c>
      <c r="N490" t="s">
        <v>656</v>
      </c>
      <c r="O490" t="s">
        <v>657</v>
      </c>
      <c r="P490" t="s">
        <v>658</v>
      </c>
      <c r="Q490" t="s">
        <v>597</v>
      </c>
      <c r="R490" t="s">
        <v>593</v>
      </c>
      <c r="S490" t="s">
        <v>598</v>
      </c>
      <c r="T490" t="s">
        <v>145</v>
      </c>
      <c r="U490" t="s">
        <v>659</v>
      </c>
      <c r="V490" t="s">
        <v>1702</v>
      </c>
      <c r="W490" t="s">
        <v>1703</v>
      </c>
      <c r="X490" t="s">
        <v>3978</v>
      </c>
      <c r="Y490" s="15" t="str">
        <f t="shared" si="7"/>
        <v>3</v>
      </c>
      <c r="Z490" s="15" t="str">
        <f>IF(T490="","",IF(AND(T490&lt;&gt;'Tabelas auxiliares'!$B$128,T490&lt;&gt;'Tabelas auxiliares'!$B$129),"FOLHA DE PESSOAL",IF(Y490='Tabelas auxiliares'!$A$129,"CUSTEIO",IF(Y490='Tabelas auxiliares'!$A$128,"INVESTIMENTO","ERRO - VERIFICAR"))))</f>
        <v>CUSTEIO</v>
      </c>
      <c r="AA490" s="8">
        <v>36176.379999999997</v>
      </c>
      <c r="AC490" s="8">
        <v>15107.53</v>
      </c>
      <c r="AE490" s="8">
        <v>21068.85</v>
      </c>
    </row>
    <row r="491" spans="1:31" x14ac:dyDescent="0.25">
      <c r="A491" t="s">
        <v>587</v>
      </c>
      <c r="B491" t="s">
        <v>242</v>
      </c>
      <c r="C491" t="s">
        <v>584</v>
      </c>
      <c r="D491" t="s">
        <v>70</v>
      </c>
      <c r="E491" t="s">
        <v>100</v>
      </c>
      <c r="F491" s="15" t="str">
        <f>IFERROR(VLOOKUP(D491,'Tabelas auxiliares'!$A$3:$B$65,2,FALSE),"")</f>
        <v>NTI - DESPESAS APENAS DO NTI (CUSTEIO/INVESTIMENTO)</v>
      </c>
      <c r="G491" s="15" t="str">
        <f>IFERROR(VLOOKUP($B491,'Tabelas auxiliares'!$A$68:$C$105,2,FALSE),"")</f>
        <v>TECNOLOGIA DA INFORMAÇÃO E COMUNICAÇÃO</v>
      </c>
      <c r="H491" s="15" t="str">
        <f>IFERROR(VLOOKUP($B491,'Tabelas auxiliares'!$A$68:$C$105,3,FALSE),"")</f>
        <v>TELEFONIA / TI</v>
      </c>
      <c r="I491" t="s">
        <v>2811</v>
      </c>
      <c r="J491" t="s">
        <v>3349</v>
      </c>
      <c r="K491" t="s">
        <v>3350</v>
      </c>
      <c r="L491" t="s">
        <v>3351</v>
      </c>
      <c r="M491" t="s">
        <v>3352</v>
      </c>
      <c r="N491" t="s">
        <v>672</v>
      </c>
      <c r="O491" t="s">
        <v>657</v>
      </c>
      <c r="P491" t="s">
        <v>673</v>
      </c>
      <c r="Q491" t="s">
        <v>597</v>
      </c>
      <c r="R491" t="s">
        <v>593</v>
      </c>
      <c r="S491" t="s">
        <v>598</v>
      </c>
      <c r="T491" t="s">
        <v>145</v>
      </c>
      <c r="U491" t="s">
        <v>674</v>
      </c>
      <c r="V491" t="s">
        <v>3353</v>
      </c>
      <c r="W491" t="s">
        <v>3354</v>
      </c>
      <c r="X491" t="s">
        <v>3979</v>
      </c>
      <c r="Y491" s="15" t="str">
        <f t="shared" si="7"/>
        <v>4</v>
      </c>
      <c r="Z491" s="15" t="str">
        <f>IF(T491="","",IF(AND(T491&lt;&gt;'Tabelas auxiliares'!$B$128,T491&lt;&gt;'Tabelas auxiliares'!$B$129),"FOLHA DE PESSOAL",IF(Y491='Tabelas auxiliares'!$A$129,"CUSTEIO",IF(Y491='Tabelas auxiliares'!$A$128,"INVESTIMENTO","ERRO - VERIFICAR"))))</f>
        <v>INVESTIMENTO</v>
      </c>
      <c r="AA491" s="8">
        <v>234000</v>
      </c>
      <c r="AE491" s="8">
        <v>234000</v>
      </c>
    </row>
    <row r="492" spans="1:31" x14ac:dyDescent="0.25">
      <c r="A492" t="s">
        <v>587</v>
      </c>
      <c r="B492" t="s">
        <v>242</v>
      </c>
      <c r="C492" t="s">
        <v>584</v>
      </c>
      <c r="D492" t="s">
        <v>70</v>
      </c>
      <c r="E492" t="s">
        <v>100</v>
      </c>
      <c r="F492" s="15" t="str">
        <f>IFERROR(VLOOKUP(D492,'Tabelas auxiliares'!$A$3:$B$65,2,FALSE),"")</f>
        <v>NTI - DESPESAS APENAS DO NTI (CUSTEIO/INVESTIMENTO)</v>
      </c>
      <c r="G492" s="15" t="str">
        <f>IFERROR(VLOOKUP($B492,'Tabelas auxiliares'!$A$68:$C$105,2,FALSE),"")</f>
        <v>TECNOLOGIA DA INFORMAÇÃO E COMUNICAÇÃO</v>
      </c>
      <c r="H492" s="15" t="str">
        <f>IFERROR(VLOOKUP($B492,'Tabelas auxiliares'!$A$68:$C$105,3,FALSE),"")</f>
        <v>TELEFONIA / TI</v>
      </c>
      <c r="I492" t="s">
        <v>3355</v>
      </c>
      <c r="J492" t="s">
        <v>3356</v>
      </c>
      <c r="K492" t="s">
        <v>3357</v>
      </c>
      <c r="L492" t="s">
        <v>3358</v>
      </c>
      <c r="M492" t="s">
        <v>3359</v>
      </c>
      <c r="N492" t="s">
        <v>672</v>
      </c>
      <c r="O492" t="s">
        <v>657</v>
      </c>
      <c r="P492" t="s">
        <v>673</v>
      </c>
      <c r="Q492" t="s">
        <v>597</v>
      </c>
      <c r="R492" t="s">
        <v>593</v>
      </c>
      <c r="S492" t="s">
        <v>598</v>
      </c>
      <c r="T492" t="s">
        <v>145</v>
      </c>
      <c r="U492" t="s">
        <v>674</v>
      </c>
      <c r="V492" t="s">
        <v>3353</v>
      </c>
      <c r="W492" t="s">
        <v>3354</v>
      </c>
      <c r="X492" t="s">
        <v>3980</v>
      </c>
      <c r="Y492" s="15" t="str">
        <f t="shared" si="7"/>
        <v>4</v>
      </c>
      <c r="Z492" s="15" t="str">
        <f>IF(T492="","",IF(AND(T492&lt;&gt;'Tabelas auxiliares'!$B$128,T492&lt;&gt;'Tabelas auxiliares'!$B$129),"FOLHA DE PESSOAL",IF(Y492='Tabelas auxiliares'!$A$129,"CUSTEIO",IF(Y492='Tabelas auxiliares'!$A$128,"INVESTIMENTO","ERRO - VERIFICAR"))))</f>
        <v>INVESTIMENTO</v>
      </c>
      <c r="AA492" s="8">
        <v>22500</v>
      </c>
      <c r="AC492" s="8">
        <v>22500</v>
      </c>
    </row>
    <row r="493" spans="1:31" x14ac:dyDescent="0.25">
      <c r="A493" t="s">
        <v>587</v>
      </c>
      <c r="B493" t="s">
        <v>242</v>
      </c>
      <c r="C493" t="s">
        <v>584</v>
      </c>
      <c r="D493" t="s">
        <v>70</v>
      </c>
      <c r="E493" t="s">
        <v>100</v>
      </c>
      <c r="F493" s="15" t="str">
        <f>IFERROR(VLOOKUP(D493,'Tabelas auxiliares'!$A$3:$B$65,2,FALSE),"")</f>
        <v>NTI - DESPESAS APENAS DO NTI (CUSTEIO/INVESTIMENTO)</v>
      </c>
      <c r="G493" s="15" t="str">
        <f>IFERROR(VLOOKUP($B493,'Tabelas auxiliares'!$A$68:$C$105,2,FALSE),"")</f>
        <v>TECNOLOGIA DA INFORMAÇÃO E COMUNICAÇÃO</v>
      </c>
      <c r="H493" s="15" t="str">
        <f>IFERROR(VLOOKUP($B493,'Tabelas auxiliares'!$A$68:$C$105,3,FALSE),"")</f>
        <v>TELEFONIA / TI</v>
      </c>
      <c r="I493" t="s">
        <v>3360</v>
      </c>
      <c r="J493" t="s">
        <v>3330</v>
      </c>
      <c r="K493" t="s">
        <v>3361</v>
      </c>
      <c r="L493" t="s">
        <v>3332</v>
      </c>
      <c r="M493" t="s">
        <v>3333</v>
      </c>
      <c r="N493" t="s">
        <v>656</v>
      </c>
      <c r="O493" t="s">
        <v>657</v>
      </c>
      <c r="P493" t="s">
        <v>658</v>
      </c>
      <c r="Q493" t="s">
        <v>597</v>
      </c>
      <c r="R493" t="s">
        <v>593</v>
      </c>
      <c r="S493" t="s">
        <v>598</v>
      </c>
      <c r="T493" t="s">
        <v>145</v>
      </c>
      <c r="U493" t="s">
        <v>659</v>
      </c>
      <c r="V493" t="s">
        <v>1709</v>
      </c>
      <c r="W493" t="s">
        <v>1710</v>
      </c>
      <c r="X493" t="s">
        <v>3981</v>
      </c>
      <c r="Y493" s="15" t="str">
        <f t="shared" si="7"/>
        <v>3</v>
      </c>
      <c r="Z493" s="15" t="str">
        <f>IF(T493="","",IF(AND(T493&lt;&gt;'Tabelas auxiliares'!$B$128,T493&lt;&gt;'Tabelas auxiliares'!$B$129),"FOLHA DE PESSOAL",IF(Y493='Tabelas auxiliares'!$A$129,"CUSTEIO",IF(Y493='Tabelas auxiliares'!$A$128,"INVESTIMENTO","ERRO - VERIFICAR"))))</f>
        <v>CUSTEIO</v>
      </c>
      <c r="AA493" s="8">
        <v>2311.11</v>
      </c>
      <c r="AC493" s="8">
        <v>788.17</v>
      </c>
      <c r="AD493" s="8">
        <v>143.86000000000001</v>
      </c>
      <c r="AE493" s="8">
        <v>1379.08</v>
      </c>
    </row>
    <row r="494" spans="1:31" x14ac:dyDescent="0.25">
      <c r="A494" t="s">
        <v>587</v>
      </c>
      <c r="B494" t="s">
        <v>242</v>
      </c>
      <c r="C494" t="s">
        <v>584</v>
      </c>
      <c r="D494" t="s">
        <v>70</v>
      </c>
      <c r="E494" t="s">
        <v>100</v>
      </c>
      <c r="F494" s="15" t="str">
        <f>IFERROR(VLOOKUP(D494,'Tabelas auxiliares'!$A$3:$B$65,2,FALSE),"")</f>
        <v>NTI - DESPESAS APENAS DO NTI (CUSTEIO/INVESTIMENTO)</v>
      </c>
      <c r="G494" s="15" t="str">
        <f>IFERROR(VLOOKUP($B494,'Tabelas auxiliares'!$A$68:$C$105,2,FALSE),"")</f>
        <v>TECNOLOGIA DA INFORMAÇÃO E COMUNICAÇÃO</v>
      </c>
      <c r="H494" s="15" t="str">
        <f>IFERROR(VLOOKUP($B494,'Tabelas auxiliares'!$A$68:$C$105,3,FALSE),"")</f>
        <v>TELEFONIA / TI</v>
      </c>
      <c r="I494" t="s">
        <v>2238</v>
      </c>
      <c r="J494" t="s">
        <v>1716</v>
      </c>
      <c r="K494" t="s">
        <v>3362</v>
      </c>
      <c r="L494" t="s">
        <v>3363</v>
      </c>
      <c r="M494" t="s">
        <v>1719</v>
      </c>
      <c r="N494" t="s">
        <v>656</v>
      </c>
      <c r="O494" t="s">
        <v>657</v>
      </c>
      <c r="P494" t="s">
        <v>658</v>
      </c>
      <c r="Q494" t="s">
        <v>597</v>
      </c>
      <c r="R494" t="s">
        <v>593</v>
      </c>
      <c r="S494" t="s">
        <v>598</v>
      </c>
      <c r="T494" t="s">
        <v>145</v>
      </c>
      <c r="U494" t="s">
        <v>659</v>
      </c>
      <c r="V494" t="s">
        <v>1695</v>
      </c>
      <c r="W494" t="s">
        <v>1696</v>
      </c>
      <c r="X494" t="s">
        <v>3982</v>
      </c>
      <c r="Y494" s="15" t="str">
        <f t="shared" si="7"/>
        <v>3</v>
      </c>
      <c r="Z494" s="15" t="str">
        <f>IF(T494="","",IF(AND(T494&lt;&gt;'Tabelas auxiliares'!$B$128,T494&lt;&gt;'Tabelas auxiliares'!$B$129),"FOLHA DE PESSOAL",IF(Y494='Tabelas auxiliares'!$A$129,"CUSTEIO",IF(Y494='Tabelas auxiliares'!$A$128,"INVESTIMENTO","ERRO - VERIFICAR"))))</f>
        <v>CUSTEIO</v>
      </c>
      <c r="AA494" s="8">
        <v>2441.14</v>
      </c>
      <c r="AE494" s="8">
        <v>2441.14</v>
      </c>
    </row>
    <row r="495" spans="1:31" x14ac:dyDescent="0.25">
      <c r="A495" t="s">
        <v>587</v>
      </c>
      <c r="B495" t="s">
        <v>242</v>
      </c>
      <c r="C495" t="s">
        <v>584</v>
      </c>
      <c r="D495" t="s">
        <v>70</v>
      </c>
      <c r="E495" t="s">
        <v>100</v>
      </c>
      <c r="F495" s="15" t="str">
        <f>IFERROR(VLOOKUP(D495,'Tabelas auxiliares'!$A$3:$B$65,2,FALSE),"")</f>
        <v>NTI - DESPESAS APENAS DO NTI (CUSTEIO/INVESTIMENTO)</v>
      </c>
      <c r="G495" s="15" t="str">
        <f>IFERROR(VLOOKUP($B495,'Tabelas auxiliares'!$A$68:$C$105,2,FALSE),"")</f>
        <v>TECNOLOGIA DA INFORMAÇÃO E COMUNICAÇÃO</v>
      </c>
      <c r="H495" s="15" t="str">
        <f>IFERROR(VLOOKUP($B495,'Tabelas auxiliares'!$A$68:$C$105,3,FALSE),"")</f>
        <v>TELEFONIA / TI</v>
      </c>
      <c r="I495" t="s">
        <v>2767</v>
      </c>
      <c r="J495" t="s">
        <v>3330</v>
      </c>
      <c r="K495" t="s">
        <v>3364</v>
      </c>
      <c r="L495" t="s">
        <v>3332</v>
      </c>
      <c r="M495" t="s">
        <v>3333</v>
      </c>
      <c r="N495" t="s">
        <v>656</v>
      </c>
      <c r="O495" t="s">
        <v>657</v>
      </c>
      <c r="P495" t="s">
        <v>658</v>
      </c>
      <c r="Q495" t="s">
        <v>597</v>
      </c>
      <c r="R495" t="s">
        <v>593</v>
      </c>
      <c r="S495" t="s">
        <v>598</v>
      </c>
      <c r="T495" t="s">
        <v>145</v>
      </c>
      <c r="U495" t="s">
        <v>659</v>
      </c>
      <c r="V495" t="s">
        <v>1709</v>
      </c>
      <c r="W495" t="s">
        <v>1710</v>
      </c>
      <c r="X495" t="s">
        <v>3983</v>
      </c>
      <c r="Y495" s="15" t="str">
        <f t="shared" si="7"/>
        <v>3</v>
      </c>
      <c r="Z495" s="15" t="str">
        <f>IF(T495="","",IF(AND(T495&lt;&gt;'Tabelas auxiliares'!$B$128,T495&lt;&gt;'Tabelas auxiliares'!$B$129),"FOLHA DE PESSOAL",IF(Y495='Tabelas auxiliares'!$A$129,"CUSTEIO",IF(Y495='Tabelas auxiliares'!$A$128,"INVESTIMENTO","ERRO - VERIFICAR"))))</f>
        <v>CUSTEIO</v>
      </c>
      <c r="AA495" s="8">
        <v>792.13</v>
      </c>
      <c r="AC495" s="8">
        <v>792.13</v>
      </c>
    </row>
    <row r="496" spans="1:31" x14ac:dyDescent="0.25">
      <c r="A496" t="s">
        <v>587</v>
      </c>
      <c r="B496" t="s">
        <v>242</v>
      </c>
      <c r="C496" t="s">
        <v>584</v>
      </c>
      <c r="D496" t="s">
        <v>70</v>
      </c>
      <c r="E496" t="s">
        <v>100</v>
      </c>
      <c r="F496" s="15" t="str">
        <f>IFERROR(VLOOKUP(D496,'Tabelas auxiliares'!$A$3:$B$65,2,FALSE),"")</f>
        <v>NTI - DESPESAS APENAS DO NTI (CUSTEIO/INVESTIMENTO)</v>
      </c>
      <c r="G496" s="15" t="str">
        <f>IFERROR(VLOOKUP($B496,'Tabelas auxiliares'!$A$68:$C$105,2,FALSE),"")</f>
        <v>TECNOLOGIA DA INFORMAÇÃO E COMUNICAÇÃO</v>
      </c>
      <c r="H496" s="15" t="str">
        <f>IFERROR(VLOOKUP($B496,'Tabelas auxiliares'!$A$68:$C$105,3,FALSE),"")</f>
        <v>TELEFONIA / TI</v>
      </c>
      <c r="I496" t="s">
        <v>2032</v>
      </c>
      <c r="J496" t="s">
        <v>3365</v>
      </c>
      <c r="K496" t="s">
        <v>3366</v>
      </c>
      <c r="L496" t="s">
        <v>3367</v>
      </c>
      <c r="M496" t="s">
        <v>3368</v>
      </c>
      <c r="N496" t="s">
        <v>656</v>
      </c>
      <c r="O496" t="s">
        <v>657</v>
      </c>
      <c r="P496" t="s">
        <v>658</v>
      </c>
      <c r="Q496" t="s">
        <v>597</v>
      </c>
      <c r="R496" t="s">
        <v>593</v>
      </c>
      <c r="S496" t="s">
        <v>598</v>
      </c>
      <c r="T496" t="s">
        <v>145</v>
      </c>
      <c r="U496" t="s">
        <v>659</v>
      </c>
      <c r="V496" t="s">
        <v>1709</v>
      </c>
      <c r="W496" t="s">
        <v>1710</v>
      </c>
      <c r="X496" t="s">
        <v>3984</v>
      </c>
      <c r="Y496" s="15" t="str">
        <f t="shared" si="7"/>
        <v>3</v>
      </c>
      <c r="Z496" s="15" t="str">
        <f>IF(T496="","",IF(AND(T496&lt;&gt;'Tabelas auxiliares'!$B$128,T496&lt;&gt;'Tabelas auxiliares'!$B$129),"FOLHA DE PESSOAL",IF(Y496='Tabelas auxiliares'!$A$129,"CUSTEIO",IF(Y496='Tabelas auxiliares'!$A$128,"INVESTIMENTO","ERRO - VERIFICAR"))))</f>
        <v>CUSTEIO</v>
      </c>
      <c r="AA496" s="8">
        <v>575288.59</v>
      </c>
      <c r="AC496" s="8">
        <v>575288.59</v>
      </c>
    </row>
    <row r="497" spans="1:31" x14ac:dyDescent="0.25">
      <c r="A497" t="s">
        <v>587</v>
      </c>
      <c r="B497" t="s">
        <v>242</v>
      </c>
      <c r="C497" t="s">
        <v>584</v>
      </c>
      <c r="D497" t="s">
        <v>70</v>
      </c>
      <c r="E497" t="s">
        <v>100</v>
      </c>
      <c r="F497" s="15" t="str">
        <f>IFERROR(VLOOKUP(D497,'Tabelas auxiliares'!$A$3:$B$65,2,FALSE),"")</f>
        <v>NTI - DESPESAS APENAS DO NTI (CUSTEIO/INVESTIMENTO)</v>
      </c>
      <c r="G497" s="15" t="str">
        <f>IFERROR(VLOOKUP($B497,'Tabelas auxiliares'!$A$68:$C$105,2,FALSE),"")</f>
        <v>TECNOLOGIA DA INFORMAÇÃO E COMUNICAÇÃO</v>
      </c>
      <c r="H497" s="15" t="str">
        <f>IFERROR(VLOOKUP($B497,'Tabelas auxiliares'!$A$68:$C$105,3,FALSE),"")</f>
        <v>TELEFONIA / TI</v>
      </c>
      <c r="I497" t="s">
        <v>2138</v>
      </c>
      <c r="J497" t="s">
        <v>1730</v>
      </c>
      <c r="K497" t="s">
        <v>3369</v>
      </c>
      <c r="L497" t="s">
        <v>1732</v>
      </c>
      <c r="M497" t="s">
        <v>3370</v>
      </c>
      <c r="N497" t="s">
        <v>672</v>
      </c>
      <c r="O497" t="s">
        <v>657</v>
      </c>
      <c r="P497" t="s">
        <v>673</v>
      </c>
      <c r="Q497" t="s">
        <v>597</v>
      </c>
      <c r="R497" t="s">
        <v>593</v>
      </c>
      <c r="S497" t="s">
        <v>598</v>
      </c>
      <c r="T497" t="s">
        <v>145</v>
      </c>
      <c r="U497" t="s">
        <v>674</v>
      </c>
      <c r="V497" t="s">
        <v>2157</v>
      </c>
      <c r="W497" t="s">
        <v>2158</v>
      </c>
      <c r="X497" t="s">
        <v>3985</v>
      </c>
      <c r="Y497" s="15" t="str">
        <f t="shared" si="7"/>
        <v>4</v>
      </c>
      <c r="Z497" s="15" t="str">
        <f>IF(T497="","",IF(AND(T497&lt;&gt;'Tabelas auxiliares'!$B$128,T497&lt;&gt;'Tabelas auxiliares'!$B$129),"FOLHA DE PESSOAL",IF(Y497='Tabelas auxiliares'!$A$129,"CUSTEIO",IF(Y497='Tabelas auxiliares'!$A$128,"INVESTIMENTO","ERRO - VERIFICAR"))))</f>
        <v>INVESTIMENTO</v>
      </c>
      <c r="AA497" s="8">
        <v>1801.95</v>
      </c>
      <c r="AE497" s="8">
        <v>1801.95</v>
      </c>
    </row>
    <row r="498" spans="1:31" x14ac:dyDescent="0.25">
      <c r="A498" t="s">
        <v>587</v>
      </c>
      <c r="B498" t="s">
        <v>242</v>
      </c>
      <c r="C498" t="s">
        <v>584</v>
      </c>
      <c r="D498" t="s">
        <v>70</v>
      </c>
      <c r="E498" t="s">
        <v>100</v>
      </c>
      <c r="F498" s="15" t="str">
        <f>IFERROR(VLOOKUP(D498,'Tabelas auxiliares'!$A$3:$B$65,2,FALSE),"")</f>
        <v>NTI - DESPESAS APENAS DO NTI (CUSTEIO/INVESTIMENTO)</v>
      </c>
      <c r="G498" s="15" t="str">
        <f>IFERROR(VLOOKUP($B498,'Tabelas auxiliares'!$A$68:$C$105,2,FALSE),"")</f>
        <v>TECNOLOGIA DA INFORMAÇÃO E COMUNICAÇÃO</v>
      </c>
      <c r="H498" s="15" t="str">
        <f>IFERROR(VLOOKUP($B498,'Tabelas auxiliares'!$A$68:$C$105,3,FALSE),"")</f>
        <v>TELEFONIA / TI</v>
      </c>
      <c r="I498" t="s">
        <v>2138</v>
      </c>
      <c r="J498" t="s">
        <v>1730</v>
      </c>
      <c r="K498" t="s">
        <v>3371</v>
      </c>
      <c r="L498" t="s">
        <v>1732</v>
      </c>
      <c r="M498" t="s">
        <v>1733</v>
      </c>
      <c r="N498" t="s">
        <v>672</v>
      </c>
      <c r="O498" t="s">
        <v>657</v>
      </c>
      <c r="P498" t="s">
        <v>673</v>
      </c>
      <c r="Q498" t="s">
        <v>597</v>
      </c>
      <c r="R498" t="s">
        <v>593</v>
      </c>
      <c r="S498" t="s">
        <v>598</v>
      </c>
      <c r="T498" t="s">
        <v>145</v>
      </c>
      <c r="U498" t="s">
        <v>674</v>
      </c>
      <c r="V498" t="s">
        <v>1737</v>
      </c>
      <c r="W498" t="s">
        <v>1738</v>
      </c>
      <c r="X498" t="s">
        <v>3986</v>
      </c>
      <c r="Y498" s="15" t="str">
        <f t="shared" si="7"/>
        <v>4</v>
      </c>
      <c r="Z498" s="15" t="str">
        <f>IF(T498="","",IF(AND(T498&lt;&gt;'Tabelas auxiliares'!$B$128,T498&lt;&gt;'Tabelas auxiliares'!$B$129),"FOLHA DE PESSOAL",IF(Y498='Tabelas auxiliares'!$A$129,"CUSTEIO",IF(Y498='Tabelas auxiliares'!$A$128,"INVESTIMENTO","ERRO - VERIFICAR"))))</f>
        <v>INVESTIMENTO</v>
      </c>
      <c r="AA498" s="8">
        <v>13456</v>
      </c>
      <c r="AC498" s="8">
        <v>13456</v>
      </c>
    </row>
    <row r="499" spans="1:31" x14ac:dyDescent="0.25">
      <c r="A499" t="s">
        <v>587</v>
      </c>
      <c r="B499" t="s">
        <v>242</v>
      </c>
      <c r="C499" t="s">
        <v>584</v>
      </c>
      <c r="D499" t="s">
        <v>70</v>
      </c>
      <c r="E499" t="s">
        <v>100</v>
      </c>
      <c r="F499" s="15" t="str">
        <f>IFERROR(VLOOKUP(D499,'Tabelas auxiliares'!$A$3:$B$65,2,FALSE),"")</f>
        <v>NTI - DESPESAS APENAS DO NTI (CUSTEIO/INVESTIMENTO)</v>
      </c>
      <c r="G499" s="15" t="str">
        <f>IFERROR(VLOOKUP($B499,'Tabelas auxiliares'!$A$68:$C$105,2,FALSE),"")</f>
        <v>TECNOLOGIA DA INFORMAÇÃO E COMUNICAÇÃO</v>
      </c>
      <c r="H499" s="15" t="str">
        <f>IFERROR(VLOOKUP($B499,'Tabelas auxiliares'!$A$68:$C$105,3,FALSE),"")</f>
        <v>TELEFONIA / TI</v>
      </c>
      <c r="I499" t="s">
        <v>2138</v>
      </c>
      <c r="J499" t="s">
        <v>1730</v>
      </c>
      <c r="K499" t="s">
        <v>3372</v>
      </c>
      <c r="L499" t="s">
        <v>1732</v>
      </c>
      <c r="M499" t="s">
        <v>3373</v>
      </c>
      <c r="N499" t="s">
        <v>672</v>
      </c>
      <c r="O499" t="s">
        <v>657</v>
      </c>
      <c r="P499" t="s">
        <v>673</v>
      </c>
      <c r="Q499" t="s">
        <v>597</v>
      </c>
      <c r="R499" t="s">
        <v>593</v>
      </c>
      <c r="S499" t="s">
        <v>598</v>
      </c>
      <c r="T499" t="s">
        <v>145</v>
      </c>
      <c r="U499" t="s">
        <v>674</v>
      </c>
      <c r="V499" t="s">
        <v>1737</v>
      </c>
      <c r="W499" t="s">
        <v>1738</v>
      </c>
      <c r="X499" t="s">
        <v>3987</v>
      </c>
      <c r="Y499" s="15" t="str">
        <f t="shared" si="7"/>
        <v>4</v>
      </c>
      <c r="Z499" s="15" t="str">
        <f>IF(T499="","",IF(AND(T499&lt;&gt;'Tabelas auxiliares'!$B$128,T499&lt;&gt;'Tabelas auxiliares'!$B$129),"FOLHA DE PESSOAL",IF(Y499='Tabelas auxiliares'!$A$129,"CUSTEIO",IF(Y499='Tabelas auxiliares'!$A$128,"INVESTIMENTO","ERRO - VERIFICAR"))))</f>
        <v>INVESTIMENTO</v>
      </c>
      <c r="AA499" s="8">
        <v>30108</v>
      </c>
    </row>
    <row r="500" spans="1:31" x14ac:dyDescent="0.25">
      <c r="A500" t="s">
        <v>587</v>
      </c>
      <c r="B500" t="s">
        <v>242</v>
      </c>
      <c r="C500" t="s">
        <v>584</v>
      </c>
      <c r="D500" t="s">
        <v>70</v>
      </c>
      <c r="E500" t="s">
        <v>100</v>
      </c>
      <c r="F500" s="15" t="str">
        <f>IFERROR(VLOOKUP(D500,'Tabelas auxiliares'!$A$3:$B$65,2,FALSE),"")</f>
        <v>NTI - DESPESAS APENAS DO NTI (CUSTEIO/INVESTIMENTO)</v>
      </c>
      <c r="G500" s="15" t="str">
        <f>IFERROR(VLOOKUP($B500,'Tabelas auxiliares'!$A$68:$C$105,2,FALSE),"")</f>
        <v>TECNOLOGIA DA INFORMAÇÃO E COMUNICAÇÃO</v>
      </c>
      <c r="H500" s="15" t="str">
        <f>IFERROR(VLOOKUP($B500,'Tabelas auxiliares'!$A$68:$C$105,3,FALSE),"")</f>
        <v>TELEFONIA / TI</v>
      </c>
      <c r="I500" t="s">
        <v>2138</v>
      </c>
      <c r="J500" t="s">
        <v>1730</v>
      </c>
      <c r="K500" t="s">
        <v>3374</v>
      </c>
      <c r="L500" t="s">
        <v>1732</v>
      </c>
      <c r="M500" t="s">
        <v>3375</v>
      </c>
      <c r="N500" t="s">
        <v>672</v>
      </c>
      <c r="O500" t="s">
        <v>657</v>
      </c>
      <c r="P500" t="s">
        <v>673</v>
      </c>
      <c r="Q500" t="s">
        <v>597</v>
      </c>
      <c r="R500" t="s">
        <v>593</v>
      </c>
      <c r="S500" t="s">
        <v>598</v>
      </c>
      <c r="T500" t="s">
        <v>145</v>
      </c>
      <c r="U500" t="s">
        <v>674</v>
      </c>
      <c r="V500" t="s">
        <v>1737</v>
      </c>
      <c r="W500" t="s">
        <v>1738</v>
      </c>
      <c r="X500" t="s">
        <v>3988</v>
      </c>
      <c r="Y500" s="15" t="str">
        <f t="shared" si="7"/>
        <v>4</v>
      </c>
      <c r="Z500" s="15" t="str">
        <f>IF(T500="","",IF(AND(T500&lt;&gt;'Tabelas auxiliares'!$B$128,T500&lt;&gt;'Tabelas auxiliares'!$B$129),"FOLHA DE PESSOAL",IF(Y500='Tabelas auxiliares'!$A$129,"CUSTEIO",IF(Y500='Tabelas auxiliares'!$A$128,"INVESTIMENTO","ERRO - VERIFICAR"))))</f>
        <v>INVESTIMENTO</v>
      </c>
      <c r="AA500" s="8">
        <v>1537.8</v>
      </c>
      <c r="AE500" s="8">
        <v>1537.8</v>
      </c>
    </row>
    <row r="501" spans="1:31" x14ac:dyDescent="0.25">
      <c r="A501" t="s">
        <v>587</v>
      </c>
      <c r="B501" t="s">
        <v>242</v>
      </c>
      <c r="C501" t="s">
        <v>584</v>
      </c>
      <c r="D501" t="s">
        <v>70</v>
      </c>
      <c r="E501" t="s">
        <v>100</v>
      </c>
      <c r="F501" s="15" t="str">
        <f>IFERROR(VLOOKUP(D501,'Tabelas auxiliares'!$A$3:$B$65,2,FALSE),"")</f>
        <v>NTI - DESPESAS APENAS DO NTI (CUSTEIO/INVESTIMENTO)</v>
      </c>
      <c r="G501" s="15" t="str">
        <f>IFERROR(VLOOKUP($B501,'Tabelas auxiliares'!$A$68:$C$105,2,FALSE),"")</f>
        <v>TECNOLOGIA DA INFORMAÇÃO E COMUNICAÇÃO</v>
      </c>
      <c r="H501" s="15" t="str">
        <f>IFERROR(VLOOKUP($B501,'Tabelas auxiliares'!$A$68:$C$105,3,FALSE),"")</f>
        <v>TELEFONIA / TI</v>
      </c>
      <c r="I501" t="s">
        <v>2138</v>
      </c>
      <c r="J501" t="s">
        <v>1730</v>
      </c>
      <c r="K501" t="s">
        <v>3376</v>
      </c>
      <c r="L501" t="s">
        <v>1732</v>
      </c>
      <c r="M501" t="s">
        <v>3377</v>
      </c>
      <c r="N501" t="s">
        <v>672</v>
      </c>
      <c r="O501" t="s">
        <v>657</v>
      </c>
      <c r="P501" t="s">
        <v>673</v>
      </c>
      <c r="Q501" t="s">
        <v>597</v>
      </c>
      <c r="R501" t="s">
        <v>593</v>
      </c>
      <c r="S501" t="s">
        <v>598</v>
      </c>
      <c r="T501" t="s">
        <v>145</v>
      </c>
      <c r="U501" t="s">
        <v>674</v>
      </c>
      <c r="V501" t="s">
        <v>1737</v>
      </c>
      <c r="W501" t="s">
        <v>1738</v>
      </c>
      <c r="X501" t="s">
        <v>3989</v>
      </c>
      <c r="Y501" s="15" t="str">
        <f t="shared" si="7"/>
        <v>4</v>
      </c>
      <c r="Z501" s="15" t="str">
        <f>IF(T501="","",IF(AND(T501&lt;&gt;'Tabelas auxiliares'!$B$128,T501&lt;&gt;'Tabelas auxiliares'!$B$129),"FOLHA DE PESSOAL",IF(Y501='Tabelas auxiliares'!$A$129,"CUSTEIO",IF(Y501='Tabelas auxiliares'!$A$128,"INVESTIMENTO","ERRO - VERIFICAR"))))</f>
        <v>INVESTIMENTO</v>
      </c>
      <c r="AA501" s="8">
        <v>1088.0999999999999</v>
      </c>
      <c r="AE501" s="8">
        <v>1088.0999999999999</v>
      </c>
    </row>
    <row r="502" spans="1:31" x14ac:dyDescent="0.25">
      <c r="A502" t="s">
        <v>587</v>
      </c>
      <c r="B502" t="s">
        <v>242</v>
      </c>
      <c r="C502" t="s">
        <v>584</v>
      </c>
      <c r="D502" t="s">
        <v>70</v>
      </c>
      <c r="E502" t="s">
        <v>100</v>
      </c>
      <c r="F502" s="15" t="str">
        <f>IFERROR(VLOOKUP(D502,'Tabelas auxiliares'!$A$3:$B$65,2,FALSE),"")</f>
        <v>NTI - DESPESAS APENAS DO NTI (CUSTEIO/INVESTIMENTO)</v>
      </c>
      <c r="G502" s="15" t="str">
        <f>IFERROR(VLOOKUP($B502,'Tabelas auxiliares'!$A$68:$C$105,2,FALSE),"")</f>
        <v>TECNOLOGIA DA INFORMAÇÃO E COMUNICAÇÃO</v>
      </c>
      <c r="H502" s="15" t="str">
        <f>IFERROR(VLOOKUP($B502,'Tabelas auxiliares'!$A$68:$C$105,3,FALSE),"")</f>
        <v>TELEFONIA / TI</v>
      </c>
      <c r="I502" t="s">
        <v>2138</v>
      </c>
      <c r="J502" t="s">
        <v>1730</v>
      </c>
      <c r="K502" t="s">
        <v>3378</v>
      </c>
      <c r="L502" t="s">
        <v>1732</v>
      </c>
      <c r="M502" t="s">
        <v>3379</v>
      </c>
      <c r="N502" t="s">
        <v>656</v>
      </c>
      <c r="O502" t="s">
        <v>657</v>
      </c>
      <c r="P502" t="s">
        <v>658</v>
      </c>
      <c r="Q502" t="s">
        <v>597</v>
      </c>
      <c r="R502" t="s">
        <v>593</v>
      </c>
      <c r="S502" t="s">
        <v>598</v>
      </c>
      <c r="T502" t="s">
        <v>145</v>
      </c>
      <c r="U502" t="s">
        <v>659</v>
      </c>
      <c r="V502" t="s">
        <v>2224</v>
      </c>
      <c r="W502" t="s">
        <v>2225</v>
      </c>
      <c r="X502" t="s">
        <v>3990</v>
      </c>
      <c r="Y502" s="15" t="str">
        <f t="shared" si="7"/>
        <v>3</v>
      </c>
      <c r="Z502" s="15" t="str">
        <f>IF(T502="","",IF(AND(T502&lt;&gt;'Tabelas auxiliares'!$B$128,T502&lt;&gt;'Tabelas auxiliares'!$B$129),"FOLHA DE PESSOAL",IF(Y502='Tabelas auxiliares'!$A$129,"CUSTEIO",IF(Y502='Tabelas auxiliares'!$A$128,"INVESTIMENTO","ERRO - VERIFICAR"))))</f>
        <v>CUSTEIO</v>
      </c>
      <c r="AA502" s="8">
        <v>2420</v>
      </c>
      <c r="AE502" s="8">
        <v>2420</v>
      </c>
    </row>
    <row r="503" spans="1:31" x14ac:dyDescent="0.25">
      <c r="A503" t="s">
        <v>587</v>
      </c>
      <c r="B503" t="s">
        <v>242</v>
      </c>
      <c r="C503" t="s">
        <v>584</v>
      </c>
      <c r="D503" t="s">
        <v>70</v>
      </c>
      <c r="E503" t="s">
        <v>100</v>
      </c>
      <c r="F503" s="15" t="str">
        <f>IFERROR(VLOOKUP(D503,'Tabelas auxiliares'!$A$3:$B$65,2,FALSE),"")</f>
        <v>NTI - DESPESAS APENAS DO NTI (CUSTEIO/INVESTIMENTO)</v>
      </c>
      <c r="G503" s="15" t="str">
        <f>IFERROR(VLOOKUP($B503,'Tabelas auxiliares'!$A$68:$C$105,2,FALSE),"")</f>
        <v>TECNOLOGIA DA INFORMAÇÃO E COMUNICAÇÃO</v>
      </c>
      <c r="H503" s="15" t="str">
        <f>IFERROR(VLOOKUP($B503,'Tabelas auxiliares'!$A$68:$C$105,3,FALSE),"")</f>
        <v>TELEFONIA / TI</v>
      </c>
      <c r="I503" t="s">
        <v>2138</v>
      </c>
      <c r="J503" t="s">
        <v>1730</v>
      </c>
      <c r="K503" t="s">
        <v>3380</v>
      </c>
      <c r="L503" t="s">
        <v>1732</v>
      </c>
      <c r="M503" t="s">
        <v>3381</v>
      </c>
      <c r="N503" t="s">
        <v>672</v>
      </c>
      <c r="O503" t="s">
        <v>657</v>
      </c>
      <c r="P503" t="s">
        <v>673</v>
      </c>
      <c r="Q503" t="s">
        <v>597</v>
      </c>
      <c r="R503" t="s">
        <v>593</v>
      </c>
      <c r="S503" t="s">
        <v>598</v>
      </c>
      <c r="T503" t="s">
        <v>145</v>
      </c>
      <c r="U503" t="s">
        <v>674</v>
      </c>
      <c r="V503" t="s">
        <v>1737</v>
      </c>
      <c r="W503" t="s">
        <v>1738</v>
      </c>
      <c r="X503" t="s">
        <v>3991</v>
      </c>
      <c r="Y503" s="15" t="str">
        <f t="shared" si="7"/>
        <v>4</v>
      </c>
      <c r="Z503" s="15" t="str">
        <f>IF(T503="","",IF(AND(T503&lt;&gt;'Tabelas auxiliares'!$B$128,T503&lt;&gt;'Tabelas auxiliares'!$B$129),"FOLHA DE PESSOAL",IF(Y503='Tabelas auxiliares'!$A$129,"CUSTEIO",IF(Y503='Tabelas auxiliares'!$A$128,"INVESTIMENTO","ERRO - VERIFICAR"))))</f>
        <v>INVESTIMENTO</v>
      </c>
      <c r="AA503" s="8">
        <v>19351</v>
      </c>
    </row>
    <row r="504" spans="1:31" x14ac:dyDescent="0.25">
      <c r="A504" t="s">
        <v>587</v>
      </c>
      <c r="B504" t="s">
        <v>242</v>
      </c>
      <c r="C504" t="s">
        <v>584</v>
      </c>
      <c r="D504" t="s">
        <v>70</v>
      </c>
      <c r="E504" t="s">
        <v>100</v>
      </c>
      <c r="F504" s="15" t="str">
        <f>IFERROR(VLOOKUP(D504,'Tabelas auxiliares'!$A$3:$B$65,2,FALSE),"")</f>
        <v>NTI - DESPESAS APENAS DO NTI (CUSTEIO/INVESTIMENTO)</v>
      </c>
      <c r="G504" s="15" t="str">
        <f>IFERROR(VLOOKUP($B504,'Tabelas auxiliares'!$A$68:$C$105,2,FALSE),"")</f>
        <v>TECNOLOGIA DA INFORMAÇÃO E COMUNICAÇÃO</v>
      </c>
      <c r="H504" s="15" t="str">
        <f>IFERROR(VLOOKUP($B504,'Tabelas auxiliares'!$A$68:$C$105,3,FALSE),"")</f>
        <v>TELEFONIA / TI</v>
      </c>
      <c r="I504" t="s">
        <v>2414</v>
      </c>
      <c r="J504" t="s">
        <v>3382</v>
      </c>
      <c r="K504" t="s">
        <v>3383</v>
      </c>
      <c r="L504" t="s">
        <v>3384</v>
      </c>
      <c r="M504" t="s">
        <v>3352</v>
      </c>
      <c r="N504" t="s">
        <v>672</v>
      </c>
      <c r="O504" t="s">
        <v>657</v>
      </c>
      <c r="P504" t="s">
        <v>673</v>
      </c>
      <c r="Q504" t="s">
        <v>597</v>
      </c>
      <c r="R504" t="s">
        <v>593</v>
      </c>
      <c r="S504" t="s">
        <v>598</v>
      </c>
      <c r="T504" t="s">
        <v>145</v>
      </c>
      <c r="U504" t="s">
        <v>674</v>
      </c>
      <c r="V504" t="s">
        <v>3353</v>
      </c>
      <c r="W504" t="s">
        <v>3354</v>
      </c>
      <c r="X504" t="s">
        <v>3992</v>
      </c>
      <c r="Y504" s="15" t="str">
        <f t="shared" si="7"/>
        <v>4</v>
      </c>
      <c r="Z504" s="15" t="str">
        <f>IF(T504="","",IF(AND(T504&lt;&gt;'Tabelas auxiliares'!$B$128,T504&lt;&gt;'Tabelas auxiliares'!$B$129),"FOLHA DE PESSOAL",IF(Y504='Tabelas auxiliares'!$A$129,"CUSTEIO",IF(Y504='Tabelas auxiliares'!$A$128,"INVESTIMENTO","ERRO - VERIFICAR"))))</f>
        <v>INVESTIMENTO</v>
      </c>
      <c r="AA504" s="8">
        <v>250000</v>
      </c>
      <c r="AD504" s="8">
        <v>21087</v>
      </c>
      <c r="AE504" s="8">
        <v>228913</v>
      </c>
    </row>
    <row r="505" spans="1:31" x14ac:dyDescent="0.25">
      <c r="A505" t="s">
        <v>587</v>
      </c>
      <c r="B505" t="s">
        <v>242</v>
      </c>
      <c r="C505" t="s">
        <v>584</v>
      </c>
      <c r="D505" t="s">
        <v>70</v>
      </c>
      <c r="E505" t="s">
        <v>100</v>
      </c>
      <c r="F505" s="15" t="str">
        <f>IFERROR(VLOOKUP(D505,'Tabelas auxiliares'!$A$3:$B$65,2,FALSE),"")</f>
        <v>NTI - DESPESAS APENAS DO NTI (CUSTEIO/INVESTIMENTO)</v>
      </c>
      <c r="G505" s="15" t="str">
        <f>IFERROR(VLOOKUP($B505,'Tabelas auxiliares'!$A$68:$C$105,2,FALSE),"")</f>
        <v>TECNOLOGIA DA INFORMAÇÃO E COMUNICAÇÃO</v>
      </c>
      <c r="H505" s="15" t="str">
        <f>IFERROR(VLOOKUP($B505,'Tabelas auxiliares'!$A$68:$C$105,3,FALSE),"")</f>
        <v>TELEFONIA / TI</v>
      </c>
      <c r="I505" t="s">
        <v>2040</v>
      </c>
      <c r="J505" t="s">
        <v>3385</v>
      </c>
      <c r="K505" t="s">
        <v>3386</v>
      </c>
      <c r="L505" t="s">
        <v>3387</v>
      </c>
      <c r="M505" t="s">
        <v>3388</v>
      </c>
      <c r="N505" t="s">
        <v>656</v>
      </c>
      <c r="O505" t="s">
        <v>657</v>
      </c>
      <c r="P505" t="s">
        <v>658</v>
      </c>
      <c r="Q505" t="s">
        <v>597</v>
      </c>
      <c r="R505" t="s">
        <v>593</v>
      </c>
      <c r="S505" t="s">
        <v>598</v>
      </c>
      <c r="T505" t="s">
        <v>179</v>
      </c>
      <c r="U505" t="s">
        <v>2968</v>
      </c>
      <c r="V505" t="s">
        <v>2253</v>
      </c>
      <c r="W505" t="s">
        <v>2254</v>
      </c>
      <c r="X505" t="s">
        <v>3993</v>
      </c>
      <c r="Y505" s="15" t="str">
        <f t="shared" si="7"/>
        <v>3</v>
      </c>
      <c r="Z505" s="15" t="str">
        <f>IF(T505="","",IF(AND(T505&lt;&gt;'Tabelas auxiliares'!$B$128,T505&lt;&gt;'Tabelas auxiliares'!$B$129),"FOLHA DE PESSOAL",IF(Y505='Tabelas auxiliares'!$A$129,"CUSTEIO",IF(Y505='Tabelas auxiliares'!$A$128,"INVESTIMENTO","ERRO - VERIFICAR"))))</f>
        <v>CUSTEIO</v>
      </c>
      <c r="AA505" s="8">
        <v>62250</v>
      </c>
      <c r="AE505" s="8">
        <v>62250</v>
      </c>
    </row>
    <row r="506" spans="1:31" x14ac:dyDescent="0.25">
      <c r="A506" t="s">
        <v>587</v>
      </c>
      <c r="B506" t="s">
        <v>242</v>
      </c>
      <c r="C506" t="s">
        <v>584</v>
      </c>
      <c r="D506" t="s">
        <v>132</v>
      </c>
      <c r="E506" t="s">
        <v>100</v>
      </c>
      <c r="F506" s="15" t="str">
        <f>IFERROR(VLOOKUP(D506,'Tabelas auxiliares'!$A$3:$B$65,2,FALSE),"")</f>
        <v>NTI - TIC   D.U.C. (CUTEIO/INVESTIMENTO)</v>
      </c>
      <c r="G506" s="15" t="str">
        <f>IFERROR(VLOOKUP($B506,'Tabelas auxiliares'!$A$68:$C$105,2,FALSE),"")</f>
        <v>TECNOLOGIA DA INFORMAÇÃO E COMUNICAÇÃO</v>
      </c>
      <c r="H506" s="15" t="str">
        <f>IFERROR(VLOOKUP($B506,'Tabelas auxiliares'!$A$68:$C$105,3,FALSE),"")</f>
        <v>TELEFONIA / TI</v>
      </c>
      <c r="I506" t="s">
        <v>3389</v>
      </c>
      <c r="J506" t="s">
        <v>3390</v>
      </c>
      <c r="K506" t="s">
        <v>3391</v>
      </c>
      <c r="L506" t="s">
        <v>3392</v>
      </c>
      <c r="M506" t="s">
        <v>3393</v>
      </c>
      <c r="N506" t="s">
        <v>656</v>
      </c>
      <c r="O506" t="s">
        <v>657</v>
      </c>
      <c r="P506" t="s">
        <v>658</v>
      </c>
      <c r="Q506" t="s">
        <v>597</v>
      </c>
      <c r="R506" t="s">
        <v>593</v>
      </c>
      <c r="S506" t="s">
        <v>598</v>
      </c>
      <c r="T506" t="s">
        <v>179</v>
      </c>
      <c r="U506" t="s">
        <v>3233</v>
      </c>
      <c r="V506" t="s">
        <v>1737</v>
      </c>
      <c r="W506" t="s">
        <v>1738</v>
      </c>
      <c r="X506" t="s">
        <v>3994</v>
      </c>
      <c r="Y506" s="15" t="str">
        <f t="shared" si="7"/>
        <v>4</v>
      </c>
      <c r="Z506" s="15" t="str">
        <f>IF(T506="","",IF(AND(T506&lt;&gt;'Tabelas auxiliares'!$B$128,T506&lt;&gt;'Tabelas auxiliares'!$B$129),"FOLHA DE PESSOAL",IF(Y506='Tabelas auxiliares'!$A$129,"CUSTEIO",IF(Y506='Tabelas auxiliares'!$A$128,"INVESTIMENTO","ERRO - VERIFICAR"))))</f>
        <v>INVESTIMENTO</v>
      </c>
      <c r="AA506" s="8">
        <v>23400</v>
      </c>
      <c r="AC506" s="8">
        <v>23400</v>
      </c>
    </row>
    <row r="507" spans="1:31" x14ac:dyDescent="0.25">
      <c r="A507" t="s">
        <v>587</v>
      </c>
      <c r="B507" t="s">
        <v>242</v>
      </c>
      <c r="C507" t="s">
        <v>584</v>
      </c>
      <c r="D507" t="s">
        <v>132</v>
      </c>
      <c r="E507" t="s">
        <v>100</v>
      </c>
      <c r="F507" s="15" t="str">
        <f>IFERROR(VLOOKUP(D507,'Tabelas auxiliares'!$A$3:$B$65,2,FALSE),"")</f>
        <v>NTI - TIC   D.U.C. (CUTEIO/INVESTIMENTO)</v>
      </c>
      <c r="G507" s="15" t="str">
        <f>IFERROR(VLOOKUP($B507,'Tabelas auxiliares'!$A$68:$C$105,2,FALSE),"")</f>
        <v>TECNOLOGIA DA INFORMAÇÃO E COMUNICAÇÃO</v>
      </c>
      <c r="H507" s="15" t="str">
        <f>IFERROR(VLOOKUP($B507,'Tabelas auxiliares'!$A$68:$C$105,3,FALSE),"")</f>
        <v>TELEFONIA / TI</v>
      </c>
      <c r="I507" t="s">
        <v>2138</v>
      </c>
      <c r="J507" t="s">
        <v>1730</v>
      </c>
      <c r="K507" t="s">
        <v>3394</v>
      </c>
      <c r="L507" t="s">
        <v>1732</v>
      </c>
      <c r="M507" t="s">
        <v>1733</v>
      </c>
      <c r="N507" t="s">
        <v>672</v>
      </c>
      <c r="O507" t="s">
        <v>657</v>
      </c>
      <c r="P507" t="s">
        <v>673</v>
      </c>
      <c r="Q507" t="s">
        <v>597</v>
      </c>
      <c r="R507" t="s">
        <v>593</v>
      </c>
      <c r="S507" t="s">
        <v>598</v>
      </c>
      <c r="T507" t="s">
        <v>145</v>
      </c>
      <c r="U507" t="s">
        <v>674</v>
      </c>
      <c r="V507" t="s">
        <v>1737</v>
      </c>
      <c r="W507" t="s">
        <v>1738</v>
      </c>
      <c r="X507" t="s">
        <v>3995</v>
      </c>
      <c r="Y507" s="15" t="str">
        <f t="shared" si="7"/>
        <v>4</v>
      </c>
      <c r="Z507" s="15" t="str">
        <f>IF(T507="","",IF(AND(T507&lt;&gt;'Tabelas auxiliares'!$B$128,T507&lt;&gt;'Tabelas auxiliares'!$B$129),"FOLHA DE PESSOAL",IF(Y507='Tabelas auxiliares'!$A$129,"CUSTEIO",IF(Y507='Tabelas auxiliares'!$A$128,"INVESTIMENTO","ERRO - VERIFICAR"))))</f>
        <v>INVESTIMENTO</v>
      </c>
      <c r="AA507" s="8">
        <v>464</v>
      </c>
      <c r="AC507" s="8">
        <v>464</v>
      </c>
    </row>
    <row r="508" spans="1:31" x14ac:dyDescent="0.25">
      <c r="A508" t="s">
        <v>587</v>
      </c>
      <c r="B508" t="s">
        <v>242</v>
      </c>
      <c r="C508" t="s">
        <v>584</v>
      </c>
      <c r="D508" t="s">
        <v>132</v>
      </c>
      <c r="E508" t="s">
        <v>100</v>
      </c>
      <c r="F508" s="15" t="str">
        <f>IFERROR(VLOOKUP(D508,'Tabelas auxiliares'!$A$3:$B$65,2,FALSE),"")</f>
        <v>NTI - TIC   D.U.C. (CUTEIO/INVESTIMENTO)</v>
      </c>
      <c r="G508" s="15" t="str">
        <f>IFERROR(VLOOKUP($B508,'Tabelas auxiliares'!$A$68:$C$105,2,FALSE),"")</f>
        <v>TECNOLOGIA DA INFORMAÇÃO E COMUNICAÇÃO</v>
      </c>
      <c r="H508" s="15" t="str">
        <f>IFERROR(VLOOKUP($B508,'Tabelas auxiliares'!$A$68:$C$105,3,FALSE),"")</f>
        <v>TELEFONIA / TI</v>
      </c>
      <c r="I508" t="s">
        <v>2043</v>
      </c>
      <c r="J508" t="s">
        <v>3395</v>
      </c>
      <c r="K508" t="s">
        <v>3396</v>
      </c>
      <c r="L508" t="s">
        <v>3397</v>
      </c>
      <c r="M508" t="s">
        <v>2349</v>
      </c>
      <c r="N508" t="s">
        <v>656</v>
      </c>
      <c r="O508" t="s">
        <v>657</v>
      </c>
      <c r="P508" t="s">
        <v>658</v>
      </c>
      <c r="Q508" t="s">
        <v>597</v>
      </c>
      <c r="R508" t="s">
        <v>593</v>
      </c>
      <c r="S508" t="s">
        <v>857</v>
      </c>
      <c r="T508" t="s">
        <v>145</v>
      </c>
      <c r="U508" t="s">
        <v>659</v>
      </c>
      <c r="V508" t="s">
        <v>1949</v>
      </c>
      <c r="W508" t="s">
        <v>1950</v>
      </c>
      <c r="X508" t="s">
        <v>3996</v>
      </c>
      <c r="Y508" s="15" t="str">
        <f t="shared" si="7"/>
        <v>4</v>
      </c>
      <c r="Z508" s="15" t="str">
        <f>IF(T508="","",IF(AND(T508&lt;&gt;'Tabelas auxiliares'!$B$128,T508&lt;&gt;'Tabelas auxiliares'!$B$129),"FOLHA DE PESSOAL",IF(Y508='Tabelas auxiliares'!$A$129,"CUSTEIO",IF(Y508='Tabelas auxiliares'!$A$128,"INVESTIMENTO","ERRO - VERIFICAR"))))</f>
        <v>INVESTIMENTO</v>
      </c>
      <c r="AA508" s="8">
        <v>544158</v>
      </c>
      <c r="AC508" s="8">
        <v>544158</v>
      </c>
    </row>
    <row r="509" spans="1:31" x14ac:dyDescent="0.25">
      <c r="A509" t="s">
        <v>587</v>
      </c>
      <c r="B509" t="s">
        <v>242</v>
      </c>
      <c r="C509" t="s">
        <v>584</v>
      </c>
      <c r="D509" t="s">
        <v>72</v>
      </c>
      <c r="E509" t="s">
        <v>100</v>
      </c>
      <c r="F509" s="15" t="str">
        <f>IFERROR(VLOOKUP(D509,'Tabelas auxiliares'!$A$3:$B$65,2,FALSE),"")</f>
        <v>NTI - SEGURANÇA DA INFORMAÇÃO - D.U.C. E NTI (INCLUSIVE) (CUSTEIO/INVESTIMENTO)</v>
      </c>
      <c r="G509" s="15" t="str">
        <f>IFERROR(VLOOKUP($B509,'Tabelas auxiliares'!$A$68:$C$105,2,FALSE),"")</f>
        <v>TECNOLOGIA DA INFORMAÇÃO E COMUNICAÇÃO</v>
      </c>
      <c r="H509" s="15" t="str">
        <f>IFERROR(VLOOKUP($B509,'Tabelas auxiliares'!$A$68:$C$105,3,FALSE),"")</f>
        <v>TELEFONIA / TI</v>
      </c>
      <c r="I509" t="s">
        <v>3398</v>
      </c>
      <c r="J509" t="s">
        <v>3312</v>
      </c>
      <c r="K509" t="s">
        <v>3399</v>
      </c>
      <c r="L509" t="s">
        <v>3314</v>
      </c>
      <c r="M509" t="s">
        <v>1701</v>
      </c>
      <c r="N509" t="s">
        <v>656</v>
      </c>
      <c r="O509" t="s">
        <v>657</v>
      </c>
      <c r="P509" t="s">
        <v>658</v>
      </c>
      <c r="Q509" t="s">
        <v>597</v>
      </c>
      <c r="R509" t="s">
        <v>593</v>
      </c>
      <c r="S509" t="s">
        <v>598</v>
      </c>
      <c r="T509" t="s">
        <v>145</v>
      </c>
      <c r="U509" t="s">
        <v>659</v>
      </c>
      <c r="V509" t="s">
        <v>1702</v>
      </c>
      <c r="W509" t="s">
        <v>1703</v>
      </c>
      <c r="X509" t="s">
        <v>3997</v>
      </c>
      <c r="Y509" s="15" t="str">
        <f t="shared" si="7"/>
        <v>3</v>
      </c>
      <c r="Z509" s="15" t="str">
        <f>IF(T509="","",IF(AND(T509&lt;&gt;'Tabelas auxiliares'!$B$128,T509&lt;&gt;'Tabelas auxiliares'!$B$129),"FOLHA DE PESSOAL",IF(Y509='Tabelas auxiliares'!$A$129,"CUSTEIO",IF(Y509='Tabelas auxiliares'!$A$128,"INVESTIMENTO","ERRO - VERIFICAR"))))</f>
        <v>CUSTEIO</v>
      </c>
      <c r="AA509" s="8">
        <v>3826.04</v>
      </c>
      <c r="AC509" s="8">
        <v>3826.04</v>
      </c>
    </row>
    <row r="510" spans="1:31" x14ac:dyDescent="0.25">
      <c r="A510" t="s">
        <v>587</v>
      </c>
      <c r="B510" t="s">
        <v>242</v>
      </c>
      <c r="C510" t="s">
        <v>584</v>
      </c>
      <c r="D510" t="s">
        <v>72</v>
      </c>
      <c r="E510" t="s">
        <v>100</v>
      </c>
      <c r="F510" s="15" t="str">
        <f>IFERROR(VLOOKUP(D510,'Tabelas auxiliares'!$A$3:$B$65,2,FALSE),"")</f>
        <v>NTI - SEGURANÇA DA INFORMAÇÃO - D.U.C. E NTI (INCLUSIVE) (CUSTEIO/INVESTIMENTO)</v>
      </c>
      <c r="G510" s="15" t="str">
        <f>IFERROR(VLOOKUP($B510,'Tabelas auxiliares'!$A$68:$C$105,2,FALSE),"")</f>
        <v>TECNOLOGIA DA INFORMAÇÃO E COMUNICAÇÃO</v>
      </c>
      <c r="H510" s="15" t="str">
        <f>IFERROR(VLOOKUP($B510,'Tabelas auxiliares'!$A$68:$C$105,3,FALSE),"")</f>
        <v>TELEFONIA / TI</v>
      </c>
      <c r="I510" t="s">
        <v>3400</v>
      </c>
      <c r="J510" t="s">
        <v>3312</v>
      </c>
      <c r="K510" t="s">
        <v>3401</v>
      </c>
      <c r="L510" t="s">
        <v>3314</v>
      </c>
      <c r="M510" t="s">
        <v>1701</v>
      </c>
      <c r="N510" t="s">
        <v>656</v>
      </c>
      <c r="O510" t="s">
        <v>657</v>
      </c>
      <c r="P510" t="s">
        <v>658</v>
      </c>
      <c r="Q510" t="s">
        <v>597</v>
      </c>
      <c r="R510" t="s">
        <v>593</v>
      </c>
      <c r="S510" t="s">
        <v>598</v>
      </c>
      <c r="T510" t="s">
        <v>145</v>
      </c>
      <c r="U510" t="s">
        <v>659</v>
      </c>
      <c r="V510" t="s">
        <v>1702</v>
      </c>
      <c r="W510" t="s">
        <v>1703</v>
      </c>
      <c r="X510" t="s">
        <v>3998</v>
      </c>
      <c r="Y510" s="15" t="str">
        <f t="shared" si="7"/>
        <v>3</v>
      </c>
      <c r="Z510" s="15" t="str">
        <f>IF(T510="","",IF(AND(T510&lt;&gt;'Tabelas auxiliares'!$B$128,T510&lt;&gt;'Tabelas auxiliares'!$B$129),"FOLHA DE PESSOAL",IF(Y510='Tabelas auxiliares'!$A$129,"CUSTEIO",IF(Y510='Tabelas auxiliares'!$A$128,"INVESTIMENTO","ERRO - VERIFICAR"))))</f>
        <v>CUSTEIO</v>
      </c>
      <c r="AA510" s="8">
        <v>4742.2299999999996</v>
      </c>
      <c r="AC510" s="8">
        <v>1016.2</v>
      </c>
      <c r="AD510" s="8">
        <v>233.56</v>
      </c>
      <c r="AE510" s="8">
        <v>3492.47</v>
      </c>
    </row>
    <row r="511" spans="1:31" x14ac:dyDescent="0.25">
      <c r="A511" t="s">
        <v>587</v>
      </c>
      <c r="B511" t="s">
        <v>242</v>
      </c>
      <c r="C511" t="s">
        <v>584</v>
      </c>
      <c r="D511" t="s">
        <v>72</v>
      </c>
      <c r="E511" t="s">
        <v>100</v>
      </c>
      <c r="F511" s="15" t="str">
        <f>IFERROR(VLOOKUP(D511,'Tabelas auxiliares'!$A$3:$B$65,2,FALSE),"")</f>
        <v>NTI - SEGURANÇA DA INFORMAÇÃO - D.U.C. E NTI (INCLUSIVE) (CUSTEIO/INVESTIMENTO)</v>
      </c>
      <c r="G511" s="15" t="str">
        <f>IFERROR(VLOOKUP($B511,'Tabelas auxiliares'!$A$68:$C$105,2,FALSE),"")</f>
        <v>TECNOLOGIA DA INFORMAÇÃO E COMUNICAÇÃO</v>
      </c>
      <c r="H511" s="15" t="str">
        <f>IFERROR(VLOOKUP($B511,'Tabelas auxiliares'!$A$68:$C$105,3,FALSE),"")</f>
        <v>TELEFONIA / TI</v>
      </c>
      <c r="I511" t="s">
        <v>2444</v>
      </c>
      <c r="J511" t="s">
        <v>3402</v>
      </c>
      <c r="K511" t="s">
        <v>3403</v>
      </c>
      <c r="L511" t="s">
        <v>3404</v>
      </c>
      <c r="M511" t="s">
        <v>3405</v>
      </c>
      <c r="N511" t="s">
        <v>672</v>
      </c>
      <c r="O511" t="s">
        <v>657</v>
      </c>
      <c r="P511" t="s">
        <v>673</v>
      </c>
      <c r="Q511" t="s">
        <v>597</v>
      </c>
      <c r="R511" t="s">
        <v>593</v>
      </c>
      <c r="S511" t="s">
        <v>598</v>
      </c>
      <c r="T511" t="s">
        <v>145</v>
      </c>
      <c r="U511" t="s">
        <v>674</v>
      </c>
      <c r="V511" t="s">
        <v>3353</v>
      </c>
      <c r="W511" t="s">
        <v>3354</v>
      </c>
      <c r="X511" t="s">
        <v>3999</v>
      </c>
      <c r="Y511" s="15" t="str">
        <f t="shared" si="7"/>
        <v>4</v>
      </c>
      <c r="Z511" s="15" t="str">
        <f>IF(T511="","",IF(AND(T511&lt;&gt;'Tabelas auxiliares'!$B$128,T511&lt;&gt;'Tabelas auxiliares'!$B$129),"FOLHA DE PESSOAL",IF(Y511='Tabelas auxiliares'!$A$129,"CUSTEIO",IF(Y511='Tabelas auxiliares'!$A$128,"INVESTIMENTO","ERRO - VERIFICAR"))))</f>
        <v>INVESTIMENTO</v>
      </c>
      <c r="AA511" s="8">
        <v>82977.58</v>
      </c>
      <c r="AC511" s="8">
        <v>82977.58</v>
      </c>
    </row>
    <row r="512" spans="1:31" x14ac:dyDescent="0.25">
      <c r="A512" t="s">
        <v>587</v>
      </c>
      <c r="B512" t="s">
        <v>242</v>
      </c>
      <c r="C512" t="s">
        <v>584</v>
      </c>
      <c r="D512" t="s">
        <v>72</v>
      </c>
      <c r="E512" t="s">
        <v>100</v>
      </c>
      <c r="F512" s="15" t="str">
        <f>IFERROR(VLOOKUP(D512,'Tabelas auxiliares'!$A$3:$B$65,2,FALSE),"")</f>
        <v>NTI - SEGURANÇA DA INFORMAÇÃO - D.U.C. E NTI (INCLUSIVE) (CUSTEIO/INVESTIMENTO)</v>
      </c>
      <c r="G512" s="15" t="str">
        <f>IFERROR(VLOOKUP($B512,'Tabelas auxiliares'!$A$68:$C$105,2,FALSE),"")</f>
        <v>TECNOLOGIA DA INFORMAÇÃO E COMUNICAÇÃO</v>
      </c>
      <c r="H512" s="15" t="str">
        <f>IFERROR(VLOOKUP($B512,'Tabelas auxiliares'!$A$68:$C$105,3,FALSE),"")</f>
        <v>TELEFONIA / TI</v>
      </c>
      <c r="I512" t="s">
        <v>2444</v>
      </c>
      <c r="J512" t="s">
        <v>3402</v>
      </c>
      <c r="K512" t="s">
        <v>3406</v>
      </c>
      <c r="L512" t="s">
        <v>3404</v>
      </c>
      <c r="M512" t="s">
        <v>3405</v>
      </c>
      <c r="N512" t="s">
        <v>656</v>
      </c>
      <c r="O512" t="s">
        <v>657</v>
      </c>
      <c r="P512" t="s">
        <v>658</v>
      </c>
      <c r="Q512" t="s">
        <v>597</v>
      </c>
      <c r="R512" t="s">
        <v>593</v>
      </c>
      <c r="S512" t="s">
        <v>598</v>
      </c>
      <c r="T512" t="s">
        <v>145</v>
      </c>
      <c r="U512" t="s">
        <v>659</v>
      </c>
      <c r="V512" t="s">
        <v>1051</v>
      </c>
      <c r="W512" t="s">
        <v>1052</v>
      </c>
      <c r="X512" t="s">
        <v>4000</v>
      </c>
      <c r="Y512" s="15" t="str">
        <f t="shared" si="7"/>
        <v>3</v>
      </c>
      <c r="Z512" s="15" t="str">
        <f>IF(T512="","",IF(AND(T512&lt;&gt;'Tabelas auxiliares'!$B$128,T512&lt;&gt;'Tabelas auxiliares'!$B$129),"FOLHA DE PESSOAL",IF(Y512='Tabelas auxiliares'!$A$129,"CUSTEIO",IF(Y512='Tabelas auxiliares'!$A$128,"INVESTIMENTO","ERRO - VERIFICAR"))))</f>
        <v>CUSTEIO</v>
      </c>
      <c r="AA512" s="8">
        <v>56025.78</v>
      </c>
      <c r="AE512" s="8">
        <v>56025.78</v>
      </c>
    </row>
    <row r="513" spans="1:31" x14ac:dyDescent="0.25">
      <c r="A513" t="s">
        <v>587</v>
      </c>
      <c r="B513" t="s">
        <v>242</v>
      </c>
      <c r="C513" t="s">
        <v>584</v>
      </c>
      <c r="D513" t="s">
        <v>72</v>
      </c>
      <c r="E513" t="s">
        <v>100</v>
      </c>
      <c r="F513" s="15" t="str">
        <f>IFERROR(VLOOKUP(D513,'Tabelas auxiliares'!$A$3:$B$65,2,FALSE),"")</f>
        <v>NTI - SEGURANÇA DA INFORMAÇÃO - D.U.C. E NTI (INCLUSIVE) (CUSTEIO/INVESTIMENTO)</v>
      </c>
      <c r="G513" s="15" t="str">
        <f>IFERROR(VLOOKUP($B513,'Tabelas auxiliares'!$A$68:$C$105,2,FALSE),"")</f>
        <v>TECNOLOGIA DA INFORMAÇÃO E COMUNICAÇÃO</v>
      </c>
      <c r="H513" s="15" t="str">
        <f>IFERROR(VLOOKUP($B513,'Tabelas auxiliares'!$A$68:$C$105,3,FALSE),"")</f>
        <v>TELEFONIA / TI</v>
      </c>
      <c r="I513" t="s">
        <v>3407</v>
      </c>
      <c r="J513" t="s">
        <v>3408</v>
      </c>
      <c r="K513" t="s">
        <v>3409</v>
      </c>
      <c r="L513" t="s">
        <v>3410</v>
      </c>
      <c r="M513" t="s">
        <v>3411</v>
      </c>
      <c r="N513" t="s">
        <v>656</v>
      </c>
      <c r="O513" t="s">
        <v>657</v>
      </c>
      <c r="P513" t="s">
        <v>658</v>
      </c>
      <c r="Q513" t="s">
        <v>597</v>
      </c>
      <c r="R513" t="s">
        <v>593</v>
      </c>
      <c r="S513" t="s">
        <v>598</v>
      </c>
      <c r="T513" t="s">
        <v>145</v>
      </c>
      <c r="U513" t="s">
        <v>659</v>
      </c>
      <c r="V513" t="s">
        <v>3412</v>
      </c>
      <c r="W513" t="s">
        <v>3413</v>
      </c>
      <c r="X513" t="s">
        <v>4001</v>
      </c>
      <c r="Y513" s="15" t="str">
        <f t="shared" si="7"/>
        <v>3</v>
      </c>
      <c r="Z513" s="15" t="str">
        <f>IF(T513="","",IF(AND(T513&lt;&gt;'Tabelas auxiliares'!$B$128,T513&lt;&gt;'Tabelas auxiliares'!$B$129),"FOLHA DE PESSOAL",IF(Y513='Tabelas auxiliares'!$A$129,"CUSTEIO",IF(Y513='Tabelas auxiliares'!$A$128,"INVESTIMENTO","ERRO - VERIFICAR"))))</f>
        <v>CUSTEIO</v>
      </c>
      <c r="AA513" s="8">
        <v>6040.92</v>
      </c>
      <c r="AC513" s="8">
        <v>6040.92</v>
      </c>
    </row>
    <row r="514" spans="1:31" x14ac:dyDescent="0.25">
      <c r="A514" t="s">
        <v>587</v>
      </c>
      <c r="B514" t="s">
        <v>242</v>
      </c>
      <c r="C514" t="s">
        <v>584</v>
      </c>
      <c r="D514" t="s">
        <v>159</v>
      </c>
      <c r="E514" t="s">
        <v>100</v>
      </c>
      <c r="F514" s="15" t="str">
        <f>IFERROR(VLOOKUP(D514,'Tabelas auxiliares'!$A$3:$B$65,2,FALSE),"")</f>
        <v>SPO - OBRAS SANTO ANDRÉ</v>
      </c>
      <c r="G514" s="15" t="str">
        <f>IFERROR(VLOOKUP($B514,'Tabelas auxiliares'!$A$68:$C$105,2,FALSE),"")</f>
        <v>TECNOLOGIA DA INFORMAÇÃO E COMUNICAÇÃO</v>
      </c>
      <c r="H514" s="15" t="str">
        <f>IFERROR(VLOOKUP($B514,'Tabelas auxiliares'!$A$68:$C$105,3,FALSE),"")</f>
        <v>TELEFONIA / TI</v>
      </c>
      <c r="I514" t="s">
        <v>2138</v>
      </c>
      <c r="J514" t="s">
        <v>1740</v>
      </c>
      <c r="K514" t="s">
        <v>3414</v>
      </c>
      <c r="L514" t="s">
        <v>3415</v>
      </c>
      <c r="M514" t="s">
        <v>1743</v>
      </c>
      <c r="N514" t="s">
        <v>656</v>
      </c>
      <c r="O514" t="s">
        <v>657</v>
      </c>
      <c r="P514" t="s">
        <v>658</v>
      </c>
      <c r="Q514" t="s">
        <v>597</v>
      </c>
      <c r="R514" t="s">
        <v>593</v>
      </c>
      <c r="S514" t="s">
        <v>598</v>
      </c>
      <c r="T514" t="s">
        <v>145</v>
      </c>
      <c r="U514" t="s">
        <v>659</v>
      </c>
      <c r="V514" t="s">
        <v>1744</v>
      </c>
      <c r="W514" t="s">
        <v>1745</v>
      </c>
      <c r="X514" t="s">
        <v>4002</v>
      </c>
      <c r="Y514" s="15" t="str">
        <f t="shared" si="7"/>
        <v>3</v>
      </c>
      <c r="Z514" s="15" t="str">
        <f>IF(T514="","",IF(AND(T514&lt;&gt;'Tabelas auxiliares'!$B$128,T514&lt;&gt;'Tabelas auxiliares'!$B$129),"FOLHA DE PESSOAL",IF(Y514='Tabelas auxiliares'!$A$129,"CUSTEIO",IF(Y514='Tabelas auxiliares'!$A$128,"INVESTIMENTO","ERRO - VERIFICAR"))))</f>
        <v>CUSTEIO</v>
      </c>
      <c r="AA514" s="8">
        <v>123.22</v>
      </c>
      <c r="AE514" s="8">
        <v>123.22</v>
      </c>
    </row>
    <row r="515" spans="1:31" x14ac:dyDescent="0.25">
      <c r="A515" t="s">
        <v>587</v>
      </c>
      <c r="B515" t="s">
        <v>244</v>
      </c>
      <c r="C515" t="s">
        <v>584</v>
      </c>
      <c r="D515" t="s">
        <v>28</v>
      </c>
      <c r="E515" t="s">
        <v>100</v>
      </c>
      <c r="F515" s="15" t="str">
        <f>IFERROR(VLOOKUP(D515,'Tabelas auxiliares'!$A$3:$B$65,2,FALSE),"")</f>
        <v>PU - PREFEITURA UNIVERSITÁRIA</v>
      </c>
      <c r="G515" s="15" t="str">
        <f>IFERROR(VLOOKUP($B515,'Tabelas auxiliares'!$A$68:$C$105,2,FALSE),"")</f>
        <v/>
      </c>
      <c r="H515" s="15" t="str">
        <f>IFERROR(VLOOKUP($B515,'Tabelas auxiliares'!$A$68:$C$105,3,FALSE),"")</f>
        <v/>
      </c>
      <c r="I515" t="s">
        <v>2631</v>
      </c>
      <c r="J515" t="s">
        <v>3416</v>
      </c>
      <c r="K515" t="s">
        <v>3417</v>
      </c>
      <c r="L515" t="s">
        <v>3418</v>
      </c>
      <c r="M515" t="s">
        <v>3419</v>
      </c>
      <c r="N515" t="s">
        <v>656</v>
      </c>
      <c r="O515" t="s">
        <v>657</v>
      </c>
      <c r="P515" t="s">
        <v>658</v>
      </c>
      <c r="Q515" t="s">
        <v>597</v>
      </c>
      <c r="R515" t="s">
        <v>593</v>
      </c>
      <c r="S515" t="s">
        <v>598</v>
      </c>
      <c r="T515" t="s">
        <v>145</v>
      </c>
      <c r="U515" t="s">
        <v>659</v>
      </c>
      <c r="V515" t="s">
        <v>1751</v>
      </c>
      <c r="W515" t="s">
        <v>1752</v>
      </c>
      <c r="X515" t="s">
        <v>4003</v>
      </c>
      <c r="Y515" s="15" t="str">
        <f t="shared" si="7"/>
        <v>3</v>
      </c>
      <c r="Z515" s="15" t="str">
        <f>IF(T515="","",IF(AND(T515&lt;&gt;'Tabelas auxiliares'!$B$128,T515&lt;&gt;'Tabelas auxiliares'!$B$129),"FOLHA DE PESSOAL",IF(Y515='Tabelas auxiliares'!$A$129,"CUSTEIO",IF(Y515='Tabelas auxiliares'!$A$128,"INVESTIMENTO","ERRO - VERIFICAR"))))</f>
        <v>CUSTEIO</v>
      </c>
      <c r="AA515" s="8">
        <v>398.12</v>
      </c>
      <c r="AC515" s="8">
        <v>398.12</v>
      </c>
    </row>
    <row r="516" spans="1:31" x14ac:dyDescent="0.25">
      <c r="A516" t="s">
        <v>587</v>
      </c>
      <c r="B516" t="s">
        <v>244</v>
      </c>
      <c r="C516" t="s">
        <v>584</v>
      </c>
      <c r="D516" t="s">
        <v>28</v>
      </c>
      <c r="E516" t="s">
        <v>100</v>
      </c>
      <c r="F516" s="15" t="str">
        <f>IFERROR(VLOOKUP(D516,'Tabelas auxiliares'!$A$3:$B$65,2,FALSE),"")</f>
        <v>PU - PREFEITURA UNIVERSITÁRIA</v>
      </c>
      <c r="G516" s="15" t="str">
        <f>IFERROR(VLOOKUP($B516,'Tabelas auxiliares'!$A$68:$C$105,2,FALSE),"")</f>
        <v/>
      </c>
      <c r="H516" s="15" t="str">
        <f>IFERROR(VLOOKUP($B516,'Tabelas auxiliares'!$A$68:$C$105,3,FALSE),"")</f>
        <v/>
      </c>
      <c r="I516" t="s">
        <v>3420</v>
      </c>
      <c r="J516" t="s">
        <v>1755</v>
      </c>
      <c r="K516" t="s">
        <v>3421</v>
      </c>
      <c r="L516" t="s">
        <v>1757</v>
      </c>
      <c r="M516" t="s">
        <v>1758</v>
      </c>
      <c r="N516" t="s">
        <v>656</v>
      </c>
      <c r="O516" t="s">
        <v>657</v>
      </c>
      <c r="P516" t="s">
        <v>658</v>
      </c>
      <c r="Q516" t="s">
        <v>597</v>
      </c>
      <c r="R516" t="s">
        <v>593</v>
      </c>
      <c r="S516" t="s">
        <v>598</v>
      </c>
      <c r="T516" t="s">
        <v>145</v>
      </c>
      <c r="U516" t="s">
        <v>659</v>
      </c>
      <c r="V516" t="s">
        <v>1751</v>
      </c>
      <c r="W516" t="s">
        <v>1752</v>
      </c>
      <c r="X516" t="s">
        <v>4004</v>
      </c>
      <c r="Y516" s="15" t="str">
        <f t="shared" ref="Y516:Y579" si="8">LEFT(V516,1)</f>
        <v>3</v>
      </c>
      <c r="Z516" s="15" t="str">
        <f>IF(T516="","",IF(AND(T516&lt;&gt;'Tabelas auxiliares'!$B$128,T516&lt;&gt;'Tabelas auxiliares'!$B$129),"FOLHA DE PESSOAL",IF(Y516='Tabelas auxiliares'!$A$129,"CUSTEIO",IF(Y516='Tabelas auxiliares'!$A$128,"INVESTIMENTO","ERRO - VERIFICAR"))))</f>
        <v>CUSTEIO</v>
      </c>
      <c r="AA516" s="8">
        <v>19288.7</v>
      </c>
      <c r="AE516" s="8">
        <v>19288.7</v>
      </c>
    </row>
    <row r="517" spans="1:31" x14ac:dyDescent="0.25">
      <c r="A517" t="s">
        <v>587</v>
      </c>
      <c r="B517" t="s">
        <v>244</v>
      </c>
      <c r="C517" t="s">
        <v>584</v>
      </c>
      <c r="D517" t="s">
        <v>28</v>
      </c>
      <c r="E517" t="s">
        <v>100</v>
      </c>
      <c r="F517" s="15" t="str">
        <f>IFERROR(VLOOKUP(D517,'Tabelas auxiliares'!$A$3:$B$65,2,FALSE),"")</f>
        <v>PU - PREFEITURA UNIVERSITÁRIA</v>
      </c>
      <c r="G517" s="15" t="str">
        <f>IFERROR(VLOOKUP($B517,'Tabelas auxiliares'!$A$68:$C$105,2,FALSE),"")</f>
        <v/>
      </c>
      <c r="H517" s="15" t="str">
        <f>IFERROR(VLOOKUP($B517,'Tabelas auxiliares'!$A$68:$C$105,3,FALSE),"")</f>
        <v/>
      </c>
      <c r="I517" t="s">
        <v>2405</v>
      </c>
      <c r="J517" t="s">
        <v>1747</v>
      </c>
      <c r="K517" t="s">
        <v>3422</v>
      </c>
      <c r="L517" t="s">
        <v>1749</v>
      </c>
      <c r="M517" t="s">
        <v>1750</v>
      </c>
      <c r="N517" t="s">
        <v>656</v>
      </c>
      <c r="O517" t="s">
        <v>657</v>
      </c>
      <c r="P517" t="s">
        <v>658</v>
      </c>
      <c r="Q517" t="s">
        <v>597</v>
      </c>
      <c r="R517" t="s">
        <v>593</v>
      </c>
      <c r="S517" t="s">
        <v>598</v>
      </c>
      <c r="T517" t="s">
        <v>145</v>
      </c>
      <c r="U517" t="s">
        <v>659</v>
      </c>
      <c r="V517" t="s">
        <v>1751</v>
      </c>
      <c r="W517" t="s">
        <v>1752</v>
      </c>
      <c r="X517" t="s">
        <v>4005</v>
      </c>
      <c r="Y517" s="15" t="str">
        <f t="shared" si="8"/>
        <v>3</v>
      </c>
      <c r="Z517" s="15" t="str">
        <f>IF(T517="","",IF(AND(T517&lt;&gt;'Tabelas auxiliares'!$B$128,T517&lt;&gt;'Tabelas auxiliares'!$B$129),"FOLHA DE PESSOAL",IF(Y517='Tabelas auxiliares'!$A$129,"CUSTEIO",IF(Y517='Tabelas auxiliares'!$A$128,"INVESTIMENTO","ERRO - VERIFICAR"))))</f>
        <v>CUSTEIO</v>
      </c>
      <c r="AA517" s="8">
        <v>130101.44</v>
      </c>
      <c r="AE517" s="8">
        <v>130101.44</v>
      </c>
    </row>
    <row r="518" spans="1:31" x14ac:dyDescent="0.25">
      <c r="A518" t="s">
        <v>587</v>
      </c>
      <c r="B518" t="s">
        <v>244</v>
      </c>
      <c r="C518" t="s">
        <v>584</v>
      </c>
      <c r="D518" t="s">
        <v>46</v>
      </c>
      <c r="E518" t="s">
        <v>100</v>
      </c>
      <c r="F518" s="15" t="str">
        <f>IFERROR(VLOOKUP(D518,'Tabelas auxiliares'!$A$3:$B$65,2,FALSE),"")</f>
        <v>PROGRAD - PRÓ-REITORIA DE GRADUAÇÃO</v>
      </c>
      <c r="G518" s="15" t="str">
        <f>IFERROR(VLOOKUP($B518,'Tabelas auxiliares'!$A$68:$C$105,2,FALSE),"")</f>
        <v/>
      </c>
      <c r="H518" s="15" t="str">
        <f>IFERROR(VLOOKUP($B518,'Tabelas auxiliares'!$A$68:$C$105,3,FALSE),"")</f>
        <v/>
      </c>
      <c r="I518" t="s">
        <v>3423</v>
      </c>
      <c r="J518" t="s">
        <v>3424</v>
      </c>
      <c r="K518" t="s">
        <v>3425</v>
      </c>
      <c r="L518" t="s">
        <v>3426</v>
      </c>
      <c r="M518" t="s">
        <v>1758</v>
      </c>
      <c r="N518" t="s">
        <v>656</v>
      </c>
      <c r="O518" t="s">
        <v>657</v>
      </c>
      <c r="P518" t="s">
        <v>658</v>
      </c>
      <c r="Q518" t="s">
        <v>597</v>
      </c>
      <c r="R518" t="s">
        <v>593</v>
      </c>
      <c r="S518" t="s">
        <v>598</v>
      </c>
      <c r="T518" t="s">
        <v>145</v>
      </c>
      <c r="U518" t="s">
        <v>659</v>
      </c>
      <c r="V518" t="s">
        <v>1751</v>
      </c>
      <c r="W518" t="s">
        <v>1752</v>
      </c>
      <c r="X518" t="s">
        <v>4006</v>
      </c>
      <c r="Y518" s="15" t="str">
        <f t="shared" si="8"/>
        <v>3</v>
      </c>
      <c r="Z518" s="15" t="str">
        <f>IF(T518="","",IF(AND(T518&lt;&gt;'Tabelas auxiliares'!$B$128,T518&lt;&gt;'Tabelas auxiliares'!$B$129),"FOLHA DE PESSOAL",IF(Y518='Tabelas auxiliares'!$A$129,"CUSTEIO",IF(Y518='Tabelas auxiliares'!$A$128,"INVESTIMENTO","ERRO - VERIFICAR"))))</f>
        <v>CUSTEIO</v>
      </c>
      <c r="AA518" s="8">
        <v>1023.3</v>
      </c>
      <c r="AC518" s="8">
        <v>1000.3</v>
      </c>
      <c r="AD518" s="8">
        <v>1.62</v>
      </c>
      <c r="AE518" s="8">
        <v>21.38</v>
      </c>
    </row>
    <row r="519" spans="1:31" x14ac:dyDescent="0.25">
      <c r="A519" t="s">
        <v>587</v>
      </c>
      <c r="B519" t="s">
        <v>244</v>
      </c>
      <c r="C519" t="s">
        <v>584</v>
      </c>
      <c r="D519" t="s">
        <v>46</v>
      </c>
      <c r="E519" t="s">
        <v>100</v>
      </c>
      <c r="F519" s="15" t="str">
        <f>IFERROR(VLOOKUP(D519,'Tabelas auxiliares'!$A$3:$B$65,2,FALSE),"")</f>
        <v>PROGRAD - PRÓ-REITORIA DE GRADUAÇÃO</v>
      </c>
      <c r="G519" s="15" t="str">
        <f>IFERROR(VLOOKUP($B519,'Tabelas auxiliares'!$A$68:$C$105,2,FALSE),"")</f>
        <v/>
      </c>
      <c r="H519" s="15" t="str">
        <f>IFERROR(VLOOKUP($B519,'Tabelas auxiliares'!$A$68:$C$105,3,FALSE),"")</f>
        <v/>
      </c>
      <c r="I519" t="s">
        <v>2654</v>
      </c>
      <c r="J519" t="s">
        <v>3427</v>
      </c>
      <c r="K519" t="s">
        <v>3428</v>
      </c>
      <c r="L519" t="s">
        <v>3429</v>
      </c>
      <c r="M519" t="s">
        <v>3430</v>
      </c>
      <c r="N519" t="s">
        <v>656</v>
      </c>
      <c r="O519" t="s">
        <v>657</v>
      </c>
      <c r="P519" t="s">
        <v>658</v>
      </c>
      <c r="Q519" t="s">
        <v>597</v>
      </c>
      <c r="R519" t="s">
        <v>593</v>
      </c>
      <c r="S519" t="s">
        <v>598</v>
      </c>
      <c r="T519" t="s">
        <v>145</v>
      </c>
      <c r="U519" t="s">
        <v>659</v>
      </c>
      <c r="V519" t="s">
        <v>1751</v>
      </c>
      <c r="W519" t="s">
        <v>1752</v>
      </c>
      <c r="X519" t="s">
        <v>4007</v>
      </c>
      <c r="Y519" s="15" t="str">
        <f t="shared" si="8"/>
        <v>3</v>
      </c>
      <c r="Z519" s="15" t="str">
        <f>IF(T519="","",IF(AND(T519&lt;&gt;'Tabelas auxiliares'!$B$128,T519&lt;&gt;'Tabelas auxiliares'!$B$129),"FOLHA DE PESSOAL",IF(Y519='Tabelas auxiliares'!$A$129,"CUSTEIO",IF(Y519='Tabelas auxiliares'!$A$128,"INVESTIMENTO","ERRO - VERIFICAR"))))</f>
        <v>CUSTEIO</v>
      </c>
      <c r="AA519" s="8">
        <v>1883.36</v>
      </c>
      <c r="AC519" s="8">
        <v>1810.08</v>
      </c>
      <c r="AE519" s="8">
        <v>73.28</v>
      </c>
    </row>
    <row r="520" spans="1:31" x14ac:dyDescent="0.25">
      <c r="A520" t="s">
        <v>587</v>
      </c>
      <c r="B520" t="s">
        <v>244</v>
      </c>
      <c r="C520" t="s">
        <v>584</v>
      </c>
      <c r="D520" t="s">
        <v>54</v>
      </c>
      <c r="E520" t="s">
        <v>100</v>
      </c>
      <c r="F520" s="15" t="str">
        <f>IFERROR(VLOOKUP(D520,'Tabelas auxiliares'!$A$3:$B$65,2,FALSE),"")</f>
        <v>PROAD - PRÓ-REITORIA DE ADMINISTRAÇÃO</v>
      </c>
      <c r="G520" s="15" t="str">
        <f>IFERROR(VLOOKUP($B520,'Tabelas auxiliares'!$A$68:$C$105,2,FALSE),"")</f>
        <v/>
      </c>
      <c r="H520" s="15" t="str">
        <f>IFERROR(VLOOKUP($B520,'Tabelas auxiliares'!$A$68:$C$105,3,FALSE),"")</f>
        <v/>
      </c>
      <c r="I520" t="s">
        <v>3346</v>
      </c>
      <c r="J520" t="s">
        <v>3431</v>
      </c>
      <c r="K520" t="s">
        <v>3432</v>
      </c>
      <c r="L520" t="s">
        <v>3433</v>
      </c>
      <c r="M520" t="s">
        <v>2435</v>
      </c>
      <c r="N520" t="s">
        <v>656</v>
      </c>
      <c r="O520" t="s">
        <v>657</v>
      </c>
      <c r="P520" t="s">
        <v>658</v>
      </c>
      <c r="Q520" t="s">
        <v>597</v>
      </c>
      <c r="R520" t="s">
        <v>593</v>
      </c>
      <c r="S520" t="s">
        <v>598</v>
      </c>
      <c r="T520" t="s">
        <v>145</v>
      </c>
      <c r="U520" t="s">
        <v>659</v>
      </c>
      <c r="V520" t="s">
        <v>1751</v>
      </c>
      <c r="W520" t="s">
        <v>1752</v>
      </c>
      <c r="X520" t="s">
        <v>4008</v>
      </c>
      <c r="Y520" s="15" t="str">
        <f t="shared" si="8"/>
        <v>3</v>
      </c>
      <c r="Z520" s="15" t="str">
        <f>IF(T520="","",IF(AND(T520&lt;&gt;'Tabelas auxiliares'!$B$128,T520&lt;&gt;'Tabelas auxiliares'!$B$129),"FOLHA DE PESSOAL",IF(Y520='Tabelas auxiliares'!$A$129,"CUSTEIO",IF(Y520='Tabelas auxiliares'!$A$128,"INVESTIMENTO","ERRO - VERIFICAR"))))</f>
        <v>CUSTEIO</v>
      </c>
      <c r="AA520" s="8">
        <v>8729.17</v>
      </c>
      <c r="AC520" s="8">
        <v>7499.97</v>
      </c>
      <c r="AE520" s="8">
        <v>1229.2</v>
      </c>
    </row>
    <row r="521" spans="1:31" x14ac:dyDescent="0.25">
      <c r="A521" t="s">
        <v>587</v>
      </c>
      <c r="B521" t="s">
        <v>244</v>
      </c>
      <c r="C521" t="s">
        <v>584</v>
      </c>
      <c r="D521" t="s">
        <v>81</v>
      </c>
      <c r="E521" t="s">
        <v>100</v>
      </c>
      <c r="F521" s="15" t="str">
        <f>IFERROR(VLOOKUP(D521,'Tabelas auxiliares'!$A$3:$B$65,2,FALSE),"")</f>
        <v>SUGEPE - SUPERINTENDÊNCIA DE GESTÃO DE PESSOAS</v>
      </c>
      <c r="G521" s="15" t="str">
        <f>IFERROR(VLOOKUP($B521,'Tabelas auxiliares'!$A$68:$C$105,2,FALSE),"")</f>
        <v/>
      </c>
      <c r="H521" s="15" t="str">
        <f>IFERROR(VLOOKUP($B521,'Tabelas auxiliares'!$A$68:$C$105,3,FALSE),"")</f>
        <v/>
      </c>
      <c r="I521" t="s">
        <v>3434</v>
      </c>
      <c r="J521" t="s">
        <v>3435</v>
      </c>
      <c r="K521" t="s">
        <v>3436</v>
      </c>
      <c r="L521" t="s">
        <v>3437</v>
      </c>
      <c r="M521" t="s">
        <v>1758</v>
      </c>
      <c r="N521" t="s">
        <v>656</v>
      </c>
      <c r="O521" t="s">
        <v>657</v>
      </c>
      <c r="P521" t="s">
        <v>658</v>
      </c>
      <c r="Q521" t="s">
        <v>597</v>
      </c>
      <c r="R521" t="s">
        <v>593</v>
      </c>
      <c r="S521" t="s">
        <v>598</v>
      </c>
      <c r="T521" t="s">
        <v>145</v>
      </c>
      <c r="U521" t="s">
        <v>659</v>
      </c>
      <c r="V521" t="s">
        <v>1751</v>
      </c>
      <c r="W521" t="s">
        <v>1752</v>
      </c>
      <c r="X521" t="s">
        <v>4009</v>
      </c>
      <c r="Y521" s="15" t="str">
        <f t="shared" si="8"/>
        <v>3</v>
      </c>
      <c r="Z521" s="15" t="str">
        <f>IF(T521="","",IF(AND(T521&lt;&gt;'Tabelas auxiliares'!$B$128,T521&lt;&gt;'Tabelas auxiliares'!$B$129),"FOLHA DE PESSOAL",IF(Y521='Tabelas auxiliares'!$A$129,"CUSTEIO",IF(Y521='Tabelas auxiliares'!$A$128,"INVESTIMENTO","ERRO - VERIFICAR"))))</f>
        <v>CUSTEIO</v>
      </c>
      <c r="AA521" s="8">
        <v>559.65</v>
      </c>
      <c r="AC521" s="8">
        <v>559.65</v>
      </c>
    </row>
    <row r="522" spans="1:31" x14ac:dyDescent="0.25">
      <c r="A522" t="s">
        <v>587</v>
      </c>
      <c r="B522" t="s">
        <v>244</v>
      </c>
      <c r="C522" t="s">
        <v>584</v>
      </c>
      <c r="D522" t="s">
        <v>81</v>
      </c>
      <c r="E522" t="s">
        <v>100</v>
      </c>
      <c r="F522" s="15" t="str">
        <f>IFERROR(VLOOKUP(D522,'Tabelas auxiliares'!$A$3:$B$65,2,FALSE),"")</f>
        <v>SUGEPE - SUPERINTENDÊNCIA DE GESTÃO DE PESSOAS</v>
      </c>
      <c r="G522" s="15" t="str">
        <f>IFERROR(VLOOKUP($B522,'Tabelas auxiliares'!$A$68:$C$105,2,FALSE),"")</f>
        <v/>
      </c>
      <c r="H522" s="15" t="str">
        <f>IFERROR(VLOOKUP($B522,'Tabelas auxiliares'!$A$68:$C$105,3,FALSE),"")</f>
        <v/>
      </c>
      <c r="I522" t="s">
        <v>3053</v>
      </c>
      <c r="J522" t="s">
        <v>3435</v>
      </c>
      <c r="K522" t="s">
        <v>3438</v>
      </c>
      <c r="L522" t="s">
        <v>3437</v>
      </c>
      <c r="M522" t="s">
        <v>1758</v>
      </c>
      <c r="N522" t="s">
        <v>656</v>
      </c>
      <c r="O522" t="s">
        <v>657</v>
      </c>
      <c r="P522" t="s">
        <v>658</v>
      </c>
      <c r="Q522" t="s">
        <v>597</v>
      </c>
      <c r="R522" t="s">
        <v>593</v>
      </c>
      <c r="S522" t="s">
        <v>598</v>
      </c>
      <c r="T522" t="s">
        <v>145</v>
      </c>
      <c r="U522" t="s">
        <v>659</v>
      </c>
      <c r="V522" t="s">
        <v>1751</v>
      </c>
      <c r="W522" t="s">
        <v>1752</v>
      </c>
      <c r="X522" t="s">
        <v>4010</v>
      </c>
      <c r="Y522" s="15" t="str">
        <f t="shared" si="8"/>
        <v>3</v>
      </c>
      <c r="Z522" s="15" t="str">
        <f>IF(T522="","",IF(AND(T522&lt;&gt;'Tabelas auxiliares'!$B$128,T522&lt;&gt;'Tabelas auxiliares'!$B$129),"FOLHA DE PESSOAL",IF(Y522='Tabelas auxiliares'!$A$129,"CUSTEIO",IF(Y522='Tabelas auxiliares'!$A$128,"INVESTIMENTO","ERRO - VERIFICAR"))))</f>
        <v>CUSTEIO</v>
      </c>
      <c r="AA522" s="8">
        <v>644.36</v>
      </c>
      <c r="AC522" s="8">
        <v>602.66</v>
      </c>
      <c r="AD522" s="8">
        <v>14.4</v>
      </c>
      <c r="AE522" s="8">
        <v>27.3</v>
      </c>
    </row>
    <row r="523" spans="1:31" x14ac:dyDescent="0.25">
      <c r="A523" t="s">
        <v>587</v>
      </c>
      <c r="B523" t="s">
        <v>246</v>
      </c>
      <c r="C523" t="s">
        <v>584</v>
      </c>
      <c r="D523" t="s">
        <v>28</v>
      </c>
      <c r="E523" t="s">
        <v>100</v>
      </c>
      <c r="F523" s="15" t="str">
        <f>IFERROR(VLOOKUP(D523,'Tabelas auxiliares'!$A$3:$B$65,2,FALSE),"")</f>
        <v>PU - PREFEITURA UNIVERSITÁRIA</v>
      </c>
      <c r="G523" s="15" t="str">
        <f>IFERROR(VLOOKUP($B523,'Tabelas auxiliares'!$A$68:$C$105,2,FALSE),"")</f>
        <v/>
      </c>
      <c r="H523" s="15" t="str">
        <f>IFERROR(VLOOKUP($B523,'Tabelas auxiliares'!$A$68:$C$105,3,FALSE),"")</f>
        <v/>
      </c>
      <c r="I523" t="s">
        <v>3084</v>
      </c>
      <c r="J523" t="s">
        <v>3439</v>
      </c>
      <c r="K523" t="s">
        <v>3440</v>
      </c>
      <c r="L523" t="s">
        <v>3441</v>
      </c>
      <c r="M523" t="s">
        <v>3442</v>
      </c>
      <c r="N523" t="s">
        <v>656</v>
      </c>
      <c r="O523" t="s">
        <v>657</v>
      </c>
      <c r="P523" t="s">
        <v>658</v>
      </c>
      <c r="Q523" t="s">
        <v>597</v>
      </c>
      <c r="R523" t="s">
        <v>593</v>
      </c>
      <c r="S523" t="s">
        <v>598</v>
      </c>
      <c r="T523" t="s">
        <v>145</v>
      </c>
      <c r="U523" t="s">
        <v>659</v>
      </c>
      <c r="V523" t="s">
        <v>1625</v>
      </c>
      <c r="W523" t="s">
        <v>1626</v>
      </c>
      <c r="X523" t="s">
        <v>4011</v>
      </c>
      <c r="Y523" s="15" t="str">
        <f t="shared" si="8"/>
        <v>3</v>
      </c>
      <c r="Z523" s="15" t="str">
        <f>IF(T523="","",IF(AND(T523&lt;&gt;'Tabelas auxiliares'!$B$128,T523&lt;&gt;'Tabelas auxiliares'!$B$129),"FOLHA DE PESSOAL",IF(Y523='Tabelas auxiliares'!$A$129,"CUSTEIO",IF(Y523='Tabelas auxiliares'!$A$128,"INVESTIMENTO","ERRO - VERIFICAR"))))</f>
        <v>CUSTEIO</v>
      </c>
      <c r="AA523" s="8">
        <v>60929.98</v>
      </c>
      <c r="AC523" s="8">
        <v>60929.98</v>
      </c>
    </row>
    <row r="524" spans="1:31" x14ac:dyDescent="0.25">
      <c r="A524" t="s">
        <v>587</v>
      </c>
      <c r="B524" t="s">
        <v>246</v>
      </c>
      <c r="C524" t="s">
        <v>584</v>
      </c>
      <c r="D524" t="s">
        <v>28</v>
      </c>
      <c r="E524" t="s">
        <v>100</v>
      </c>
      <c r="F524" s="15" t="str">
        <f>IFERROR(VLOOKUP(D524,'Tabelas auxiliares'!$A$3:$B$65,2,FALSE),"")</f>
        <v>PU - PREFEITURA UNIVERSITÁRIA</v>
      </c>
      <c r="G524" s="15" t="str">
        <f>IFERROR(VLOOKUP($B524,'Tabelas auxiliares'!$A$68:$C$105,2,FALSE),"")</f>
        <v/>
      </c>
      <c r="H524" s="15" t="str">
        <f>IFERROR(VLOOKUP($B524,'Tabelas auxiliares'!$A$68:$C$105,3,FALSE),"")</f>
        <v/>
      </c>
      <c r="I524" t="s">
        <v>2699</v>
      </c>
      <c r="J524" t="s">
        <v>1783</v>
      </c>
      <c r="K524" t="s">
        <v>3443</v>
      </c>
      <c r="L524" t="s">
        <v>3444</v>
      </c>
      <c r="M524" t="s">
        <v>1786</v>
      </c>
      <c r="N524" t="s">
        <v>656</v>
      </c>
      <c r="O524" t="s">
        <v>657</v>
      </c>
      <c r="P524" t="s">
        <v>658</v>
      </c>
      <c r="Q524" t="s">
        <v>597</v>
      </c>
      <c r="R524" t="s">
        <v>593</v>
      </c>
      <c r="S524" t="s">
        <v>598</v>
      </c>
      <c r="T524" t="s">
        <v>145</v>
      </c>
      <c r="U524" t="s">
        <v>659</v>
      </c>
      <c r="V524" t="s">
        <v>1625</v>
      </c>
      <c r="W524" t="s">
        <v>1626</v>
      </c>
      <c r="X524" t="s">
        <v>4012</v>
      </c>
      <c r="Y524" s="15" t="str">
        <f t="shared" si="8"/>
        <v>3</v>
      </c>
      <c r="Z524" s="15" t="str">
        <f>IF(T524="","",IF(AND(T524&lt;&gt;'Tabelas auxiliares'!$B$128,T524&lt;&gt;'Tabelas auxiliares'!$B$129),"FOLHA DE PESSOAL",IF(Y524='Tabelas auxiliares'!$A$129,"CUSTEIO",IF(Y524='Tabelas auxiliares'!$A$128,"INVESTIMENTO","ERRO - VERIFICAR"))))</f>
        <v>CUSTEIO</v>
      </c>
      <c r="AA524" s="8">
        <v>109144.06</v>
      </c>
      <c r="AD524" s="8">
        <v>4953.63</v>
      </c>
      <c r="AE524" s="8">
        <v>104190.43</v>
      </c>
    </row>
    <row r="525" spans="1:31" x14ac:dyDescent="0.25">
      <c r="A525" t="s">
        <v>587</v>
      </c>
      <c r="B525" t="s">
        <v>246</v>
      </c>
      <c r="C525" t="s">
        <v>584</v>
      </c>
      <c r="D525" t="s">
        <v>28</v>
      </c>
      <c r="E525" t="s">
        <v>100</v>
      </c>
      <c r="F525" s="15" t="str">
        <f>IFERROR(VLOOKUP(D525,'Tabelas auxiliares'!$A$3:$B$65,2,FALSE),"")</f>
        <v>PU - PREFEITURA UNIVERSITÁRIA</v>
      </c>
      <c r="G525" s="15" t="str">
        <f>IFERROR(VLOOKUP($B525,'Tabelas auxiliares'!$A$68:$C$105,2,FALSE),"")</f>
        <v/>
      </c>
      <c r="H525" s="15" t="str">
        <f>IFERROR(VLOOKUP($B525,'Tabelas auxiliares'!$A$68:$C$105,3,FALSE),"")</f>
        <v/>
      </c>
      <c r="I525" t="s">
        <v>3445</v>
      </c>
      <c r="J525" t="s">
        <v>3446</v>
      </c>
      <c r="K525" t="s">
        <v>3447</v>
      </c>
      <c r="L525" t="s">
        <v>3448</v>
      </c>
      <c r="M525" t="s">
        <v>1791</v>
      </c>
      <c r="N525" t="s">
        <v>656</v>
      </c>
      <c r="O525" t="s">
        <v>657</v>
      </c>
      <c r="P525" t="s">
        <v>658</v>
      </c>
      <c r="Q525" t="s">
        <v>597</v>
      </c>
      <c r="R525" t="s">
        <v>593</v>
      </c>
      <c r="S525" t="s">
        <v>598</v>
      </c>
      <c r="T525" t="s">
        <v>145</v>
      </c>
      <c r="U525" t="s">
        <v>659</v>
      </c>
      <c r="V525" t="s">
        <v>1792</v>
      </c>
      <c r="W525" t="s">
        <v>1793</v>
      </c>
      <c r="X525" t="s">
        <v>4013</v>
      </c>
      <c r="Y525" s="15" t="str">
        <f t="shared" si="8"/>
        <v>3</v>
      </c>
      <c r="Z525" s="15" t="str">
        <f>IF(T525="","",IF(AND(T525&lt;&gt;'Tabelas auxiliares'!$B$128,T525&lt;&gt;'Tabelas auxiliares'!$B$129),"FOLHA DE PESSOAL",IF(Y525='Tabelas auxiliares'!$A$129,"CUSTEIO",IF(Y525='Tabelas auxiliares'!$A$128,"INVESTIMENTO","ERRO - VERIFICAR"))))</f>
        <v>CUSTEIO</v>
      </c>
      <c r="AA525" s="8">
        <v>42013.06</v>
      </c>
      <c r="AE525" s="8">
        <v>42013.06</v>
      </c>
    </row>
    <row r="526" spans="1:31" x14ac:dyDescent="0.25">
      <c r="A526" t="s">
        <v>587</v>
      </c>
      <c r="B526" t="s">
        <v>246</v>
      </c>
      <c r="C526" t="s">
        <v>584</v>
      </c>
      <c r="D526" t="s">
        <v>28</v>
      </c>
      <c r="E526" t="s">
        <v>100</v>
      </c>
      <c r="F526" s="15" t="str">
        <f>IFERROR(VLOOKUP(D526,'Tabelas auxiliares'!$A$3:$B$65,2,FALSE),"")</f>
        <v>PU - PREFEITURA UNIVERSITÁRIA</v>
      </c>
      <c r="G526" s="15" t="str">
        <f>IFERROR(VLOOKUP($B526,'Tabelas auxiliares'!$A$68:$C$105,2,FALSE),"")</f>
        <v/>
      </c>
      <c r="H526" s="15" t="str">
        <f>IFERROR(VLOOKUP($B526,'Tabelas auxiliares'!$A$68:$C$105,3,FALSE),"")</f>
        <v/>
      </c>
      <c r="I526" t="s">
        <v>3445</v>
      </c>
      <c r="J526" t="s">
        <v>3446</v>
      </c>
      <c r="K526" t="s">
        <v>3447</v>
      </c>
      <c r="L526" t="s">
        <v>3448</v>
      </c>
      <c r="M526" t="s">
        <v>1791</v>
      </c>
      <c r="N526" t="s">
        <v>656</v>
      </c>
      <c r="O526" t="s">
        <v>657</v>
      </c>
      <c r="P526" t="s">
        <v>658</v>
      </c>
      <c r="Q526" t="s">
        <v>597</v>
      </c>
      <c r="R526" t="s">
        <v>593</v>
      </c>
      <c r="S526" t="s">
        <v>598</v>
      </c>
      <c r="T526" t="s">
        <v>145</v>
      </c>
      <c r="U526" t="s">
        <v>659</v>
      </c>
      <c r="V526" t="s">
        <v>2513</v>
      </c>
      <c r="W526" t="s">
        <v>2514</v>
      </c>
      <c r="X526" t="s">
        <v>4014</v>
      </c>
      <c r="Y526" s="15" t="str">
        <f t="shared" si="8"/>
        <v>3</v>
      </c>
      <c r="Z526" s="15" t="str">
        <f>IF(T526="","",IF(AND(T526&lt;&gt;'Tabelas auxiliares'!$B$128,T526&lt;&gt;'Tabelas auxiliares'!$B$129),"FOLHA DE PESSOAL",IF(Y526='Tabelas auxiliares'!$A$129,"CUSTEIO",IF(Y526='Tabelas auxiliares'!$A$128,"INVESTIMENTO","ERRO - VERIFICAR"))))</f>
        <v>CUSTEIO</v>
      </c>
      <c r="AA526" s="8">
        <v>1606.96</v>
      </c>
      <c r="AC526" s="8">
        <v>479.52</v>
      </c>
      <c r="AE526" s="8">
        <v>1127.44</v>
      </c>
    </row>
    <row r="527" spans="1:31" x14ac:dyDescent="0.25">
      <c r="A527" t="s">
        <v>587</v>
      </c>
      <c r="B527" t="s">
        <v>246</v>
      </c>
      <c r="C527" t="s">
        <v>584</v>
      </c>
      <c r="D527" t="s">
        <v>28</v>
      </c>
      <c r="E527" t="s">
        <v>100</v>
      </c>
      <c r="F527" s="15" t="str">
        <f>IFERROR(VLOOKUP(D527,'Tabelas auxiliares'!$A$3:$B$65,2,FALSE),"")</f>
        <v>PU - PREFEITURA UNIVERSITÁRIA</v>
      </c>
      <c r="G527" s="15" t="str">
        <f>IFERROR(VLOOKUP($B527,'Tabelas auxiliares'!$A$68:$C$105,2,FALSE),"")</f>
        <v/>
      </c>
      <c r="H527" s="15" t="str">
        <f>IFERROR(VLOOKUP($B527,'Tabelas auxiliares'!$A$68:$C$105,3,FALSE),"")</f>
        <v/>
      </c>
      <c r="I527" t="s">
        <v>3445</v>
      </c>
      <c r="J527" t="s">
        <v>3446</v>
      </c>
      <c r="K527" t="s">
        <v>3447</v>
      </c>
      <c r="L527" t="s">
        <v>3448</v>
      </c>
      <c r="M527" t="s">
        <v>1791</v>
      </c>
      <c r="N527" t="s">
        <v>656</v>
      </c>
      <c r="O527" t="s">
        <v>657</v>
      </c>
      <c r="P527" t="s">
        <v>658</v>
      </c>
      <c r="Q527" t="s">
        <v>597</v>
      </c>
      <c r="R527" t="s">
        <v>593</v>
      </c>
      <c r="S527" t="s">
        <v>598</v>
      </c>
      <c r="T527" t="s">
        <v>145</v>
      </c>
      <c r="U527" t="s">
        <v>659</v>
      </c>
      <c r="V527" t="s">
        <v>1795</v>
      </c>
      <c r="W527" t="s">
        <v>1796</v>
      </c>
      <c r="X527" t="s">
        <v>4015</v>
      </c>
      <c r="Y527" s="15" t="str">
        <f t="shared" si="8"/>
        <v>3</v>
      </c>
      <c r="Z527" s="15" t="str">
        <f>IF(T527="","",IF(AND(T527&lt;&gt;'Tabelas auxiliares'!$B$128,T527&lt;&gt;'Tabelas auxiliares'!$B$129),"FOLHA DE PESSOAL",IF(Y527='Tabelas auxiliares'!$A$129,"CUSTEIO",IF(Y527='Tabelas auxiliares'!$A$128,"INVESTIMENTO","ERRO - VERIFICAR"))))</f>
        <v>CUSTEIO</v>
      </c>
      <c r="AA527" s="8">
        <v>23671.24</v>
      </c>
      <c r="AC527" s="8">
        <v>7663.75</v>
      </c>
      <c r="AE527" s="8">
        <v>16007.49</v>
      </c>
    </row>
    <row r="528" spans="1:31" x14ac:dyDescent="0.25">
      <c r="A528" t="s">
        <v>587</v>
      </c>
      <c r="B528" t="s">
        <v>246</v>
      </c>
      <c r="C528" t="s">
        <v>584</v>
      </c>
      <c r="D528" t="s">
        <v>28</v>
      </c>
      <c r="E528" t="s">
        <v>100</v>
      </c>
      <c r="F528" s="15" t="str">
        <f>IFERROR(VLOOKUP(D528,'Tabelas auxiliares'!$A$3:$B$65,2,FALSE),"")</f>
        <v>PU - PREFEITURA UNIVERSITÁRIA</v>
      </c>
      <c r="G528" s="15" t="str">
        <f>IFERROR(VLOOKUP($B528,'Tabelas auxiliares'!$A$68:$C$105,2,FALSE),"")</f>
        <v/>
      </c>
      <c r="H528" s="15" t="str">
        <f>IFERROR(VLOOKUP($B528,'Tabelas auxiliares'!$A$68:$C$105,3,FALSE),"")</f>
        <v/>
      </c>
      <c r="I528" t="s">
        <v>3449</v>
      </c>
      <c r="J528" t="s">
        <v>3446</v>
      </c>
      <c r="K528" t="s">
        <v>3450</v>
      </c>
      <c r="L528" t="s">
        <v>3448</v>
      </c>
      <c r="M528" t="s">
        <v>1791</v>
      </c>
      <c r="N528" t="s">
        <v>656</v>
      </c>
      <c r="O528" t="s">
        <v>657</v>
      </c>
      <c r="P528" t="s">
        <v>658</v>
      </c>
      <c r="Q528" t="s">
        <v>597</v>
      </c>
      <c r="R528" t="s">
        <v>593</v>
      </c>
      <c r="S528" t="s">
        <v>598</v>
      </c>
      <c r="T528" t="s">
        <v>145</v>
      </c>
      <c r="U528" t="s">
        <v>659</v>
      </c>
      <c r="V528" t="s">
        <v>1792</v>
      </c>
      <c r="W528" t="s">
        <v>1793</v>
      </c>
      <c r="X528" t="s">
        <v>4016</v>
      </c>
      <c r="Y528" s="15" t="str">
        <f t="shared" si="8"/>
        <v>3</v>
      </c>
      <c r="Z528" s="15" t="str">
        <f>IF(T528="","",IF(AND(T528&lt;&gt;'Tabelas auxiliares'!$B$128,T528&lt;&gt;'Tabelas auxiliares'!$B$129),"FOLHA DE PESSOAL",IF(Y528='Tabelas auxiliares'!$A$129,"CUSTEIO",IF(Y528='Tabelas auxiliares'!$A$128,"INVESTIMENTO","ERRO - VERIFICAR"))))</f>
        <v>CUSTEIO</v>
      </c>
      <c r="AA528" s="8">
        <v>5466.59</v>
      </c>
      <c r="AC528" s="8">
        <v>711.65</v>
      </c>
      <c r="AE528" s="8">
        <v>4754.9399999999996</v>
      </c>
    </row>
    <row r="529" spans="1:31" x14ac:dyDescent="0.25">
      <c r="A529" t="s">
        <v>587</v>
      </c>
      <c r="B529" t="s">
        <v>246</v>
      </c>
      <c r="C529" t="s">
        <v>584</v>
      </c>
      <c r="D529" t="s">
        <v>28</v>
      </c>
      <c r="E529" t="s">
        <v>100</v>
      </c>
      <c r="F529" s="15" t="str">
        <f>IFERROR(VLOOKUP(D529,'Tabelas auxiliares'!$A$3:$B$65,2,FALSE),"")</f>
        <v>PU - PREFEITURA UNIVERSITÁRIA</v>
      </c>
      <c r="G529" s="15" t="str">
        <f>IFERROR(VLOOKUP($B529,'Tabelas auxiliares'!$A$68:$C$105,2,FALSE),"")</f>
        <v/>
      </c>
      <c r="H529" s="15" t="str">
        <f>IFERROR(VLOOKUP($B529,'Tabelas auxiliares'!$A$68:$C$105,3,FALSE),"")</f>
        <v/>
      </c>
      <c r="I529" t="s">
        <v>3344</v>
      </c>
      <c r="J529" t="s">
        <v>1776</v>
      </c>
      <c r="K529" t="s">
        <v>3451</v>
      </c>
      <c r="L529" t="s">
        <v>1778</v>
      </c>
      <c r="M529" t="s">
        <v>1779</v>
      </c>
      <c r="N529" t="s">
        <v>656</v>
      </c>
      <c r="O529" t="s">
        <v>657</v>
      </c>
      <c r="P529" t="s">
        <v>658</v>
      </c>
      <c r="Q529" t="s">
        <v>597</v>
      </c>
      <c r="R529" t="s">
        <v>593</v>
      </c>
      <c r="S529" t="s">
        <v>598</v>
      </c>
      <c r="T529" t="s">
        <v>145</v>
      </c>
      <c r="U529" t="s">
        <v>659</v>
      </c>
      <c r="V529" t="s">
        <v>1780</v>
      </c>
      <c r="W529" t="s">
        <v>1781</v>
      </c>
      <c r="X529" t="s">
        <v>4017</v>
      </c>
      <c r="Y529" s="15" t="str">
        <f t="shared" si="8"/>
        <v>3</v>
      </c>
      <c r="Z529" s="15" t="str">
        <f>IF(T529="","",IF(AND(T529&lt;&gt;'Tabelas auxiliares'!$B$128,T529&lt;&gt;'Tabelas auxiliares'!$B$129),"FOLHA DE PESSOAL",IF(Y529='Tabelas auxiliares'!$A$129,"CUSTEIO",IF(Y529='Tabelas auxiliares'!$A$128,"INVESTIMENTO","ERRO - VERIFICAR"))))</f>
        <v>CUSTEIO</v>
      </c>
      <c r="AA529" s="8">
        <v>251.76</v>
      </c>
      <c r="AE529" s="8">
        <v>251.76</v>
      </c>
    </row>
    <row r="530" spans="1:31" x14ac:dyDescent="0.25">
      <c r="A530" t="s">
        <v>587</v>
      </c>
      <c r="B530" t="s">
        <v>246</v>
      </c>
      <c r="C530" t="s">
        <v>584</v>
      </c>
      <c r="D530" t="s">
        <v>28</v>
      </c>
      <c r="E530" t="s">
        <v>100</v>
      </c>
      <c r="F530" s="15" t="str">
        <f>IFERROR(VLOOKUP(D530,'Tabelas auxiliares'!$A$3:$B$65,2,FALSE),"")</f>
        <v>PU - PREFEITURA UNIVERSITÁRIA</v>
      </c>
      <c r="G530" s="15" t="str">
        <f>IFERROR(VLOOKUP($B530,'Tabelas auxiliares'!$A$68:$C$105,2,FALSE),"")</f>
        <v/>
      </c>
      <c r="H530" s="15" t="str">
        <f>IFERROR(VLOOKUP($B530,'Tabelas auxiliares'!$A$68:$C$105,3,FALSE),"")</f>
        <v/>
      </c>
      <c r="I530" t="s">
        <v>2782</v>
      </c>
      <c r="J530" t="s">
        <v>1798</v>
      </c>
      <c r="K530" t="s">
        <v>3452</v>
      </c>
      <c r="L530" t="s">
        <v>3453</v>
      </c>
      <c r="M530" t="s">
        <v>1779</v>
      </c>
      <c r="N530" t="s">
        <v>656</v>
      </c>
      <c r="O530" t="s">
        <v>657</v>
      </c>
      <c r="P530" t="s">
        <v>658</v>
      </c>
      <c r="Q530" t="s">
        <v>597</v>
      </c>
      <c r="R530" t="s">
        <v>593</v>
      </c>
      <c r="S530" t="s">
        <v>598</v>
      </c>
      <c r="T530" t="s">
        <v>145</v>
      </c>
      <c r="U530" t="s">
        <v>659</v>
      </c>
      <c r="V530" t="s">
        <v>1780</v>
      </c>
      <c r="W530" t="s">
        <v>1781</v>
      </c>
      <c r="X530" t="s">
        <v>4018</v>
      </c>
      <c r="Y530" s="15" t="str">
        <f t="shared" si="8"/>
        <v>3</v>
      </c>
      <c r="Z530" s="15" t="str">
        <f>IF(T530="","",IF(AND(T530&lt;&gt;'Tabelas auxiliares'!$B$128,T530&lt;&gt;'Tabelas auxiliares'!$B$129),"FOLHA DE PESSOAL",IF(Y530='Tabelas auxiliares'!$A$129,"CUSTEIO",IF(Y530='Tabelas auxiliares'!$A$128,"INVESTIMENTO","ERRO - VERIFICAR"))))</f>
        <v>CUSTEIO</v>
      </c>
      <c r="AA530" s="8">
        <v>315</v>
      </c>
      <c r="AE530" s="8">
        <v>315</v>
      </c>
    </row>
    <row r="531" spans="1:31" x14ac:dyDescent="0.25">
      <c r="A531" t="s">
        <v>587</v>
      </c>
      <c r="B531" t="s">
        <v>246</v>
      </c>
      <c r="C531" t="s">
        <v>584</v>
      </c>
      <c r="D531" t="s">
        <v>28</v>
      </c>
      <c r="E531" t="s">
        <v>100</v>
      </c>
      <c r="F531" s="15" t="str">
        <f>IFERROR(VLOOKUP(D531,'Tabelas auxiliares'!$A$3:$B$65,2,FALSE),"")</f>
        <v>PU - PREFEITURA UNIVERSITÁRIA</v>
      </c>
      <c r="G531" s="15" t="str">
        <f>IFERROR(VLOOKUP($B531,'Tabelas auxiliares'!$A$68:$C$105,2,FALSE),"")</f>
        <v/>
      </c>
      <c r="H531" s="15" t="str">
        <f>IFERROR(VLOOKUP($B531,'Tabelas auxiliares'!$A$68:$C$105,3,FALSE),"")</f>
        <v/>
      </c>
      <c r="I531" t="s">
        <v>2040</v>
      </c>
      <c r="J531" t="s">
        <v>1788</v>
      </c>
      <c r="K531" t="s">
        <v>3454</v>
      </c>
      <c r="L531" t="s">
        <v>3455</v>
      </c>
      <c r="M531" t="s">
        <v>1791</v>
      </c>
      <c r="N531" t="s">
        <v>656</v>
      </c>
      <c r="O531" t="s">
        <v>657</v>
      </c>
      <c r="P531" t="s">
        <v>658</v>
      </c>
      <c r="Q531" t="s">
        <v>597</v>
      </c>
      <c r="R531" t="s">
        <v>593</v>
      </c>
      <c r="S531" t="s">
        <v>598</v>
      </c>
      <c r="T531" t="s">
        <v>179</v>
      </c>
      <c r="U531" t="s">
        <v>2968</v>
      </c>
      <c r="V531" t="s">
        <v>1792</v>
      </c>
      <c r="W531" t="s">
        <v>1793</v>
      </c>
      <c r="X531" t="s">
        <v>4019</v>
      </c>
      <c r="Y531" s="15" t="str">
        <f t="shared" si="8"/>
        <v>3</v>
      </c>
      <c r="Z531" s="15" t="str">
        <f>IF(T531="","",IF(AND(T531&lt;&gt;'Tabelas auxiliares'!$B$128,T531&lt;&gt;'Tabelas auxiliares'!$B$129),"FOLHA DE PESSOAL",IF(Y531='Tabelas auxiliares'!$A$129,"CUSTEIO",IF(Y531='Tabelas auxiliares'!$A$128,"INVESTIMENTO","ERRO - VERIFICAR"))))</f>
        <v>CUSTEIO</v>
      </c>
      <c r="AA531" s="8">
        <v>15076.37</v>
      </c>
      <c r="AC531" s="8">
        <v>5416.38</v>
      </c>
      <c r="AD531" s="8">
        <v>67.650000000000006</v>
      </c>
      <c r="AE531" s="8">
        <v>9592.34</v>
      </c>
    </row>
    <row r="532" spans="1:31" x14ac:dyDescent="0.25">
      <c r="A532" t="s">
        <v>587</v>
      </c>
      <c r="B532" t="s">
        <v>246</v>
      </c>
      <c r="C532" t="s">
        <v>584</v>
      </c>
      <c r="D532" t="s">
        <v>28</v>
      </c>
      <c r="E532" t="s">
        <v>100</v>
      </c>
      <c r="F532" s="15" t="str">
        <f>IFERROR(VLOOKUP(D532,'Tabelas auxiliares'!$A$3:$B$65,2,FALSE),"")</f>
        <v>PU - PREFEITURA UNIVERSITÁRIA</v>
      </c>
      <c r="G532" s="15" t="str">
        <f>IFERROR(VLOOKUP($B532,'Tabelas auxiliares'!$A$68:$C$105,2,FALSE),"")</f>
        <v/>
      </c>
      <c r="H532" s="15" t="str">
        <f>IFERROR(VLOOKUP($B532,'Tabelas auxiliares'!$A$68:$C$105,3,FALSE),"")</f>
        <v/>
      </c>
      <c r="I532" t="s">
        <v>2040</v>
      </c>
      <c r="J532" t="s">
        <v>1788</v>
      </c>
      <c r="K532" t="s">
        <v>3454</v>
      </c>
      <c r="L532" t="s">
        <v>3455</v>
      </c>
      <c r="M532" t="s">
        <v>1791</v>
      </c>
      <c r="N532" t="s">
        <v>656</v>
      </c>
      <c r="O532" t="s">
        <v>657</v>
      </c>
      <c r="P532" t="s">
        <v>658</v>
      </c>
      <c r="Q532" t="s">
        <v>597</v>
      </c>
      <c r="R532" t="s">
        <v>593</v>
      </c>
      <c r="S532" t="s">
        <v>598</v>
      </c>
      <c r="T532" t="s">
        <v>179</v>
      </c>
      <c r="U532" t="s">
        <v>2968</v>
      </c>
      <c r="V532" t="s">
        <v>1795</v>
      </c>
      <c r="W532" t="s">
        <v>1796</v>
      </c>
      <c r="X532" t="s">
        <v>4020</v>
      </c>
      <c r="Y532" s="15" t="str">
        <f t="shared" si="8"/>
        <v>3</v>
      </c>
      <c r="Z532" s="15" t="str">
        <f>IF(T532="","",IF(AND(T532&lt;&gt;'Tabelas auxiliares'!$B$128,T532&lt;&gt;'Tabelas auxiliares'!$B$129),"FOLHA DE PESSOAL",IF(Y532='Tabelas auxiliares'!$A$129,"CUSTEIO",IF(Y532='Tabelas auxiliares'!$A$128,"INVESTIMENTO","ERRO - VERIFICAR"))))</f>
        <v>CUSTEIO</v>
      </c>
      <c r="AA532" s="8">
        <v>11913.72</v>
      </c>
      <c r="AC532" s="8">
        <v>10438.299999999999</v>
      </c>
      <c r="AE532" s="8">
        <v>1475.42</v>
      </c>
    </row>
    <row r="533" spans="1:31" x14ac:dyDescent="0.25">
      <c r="A533" t="s">
        <v>587</v>
      </c>
      <c r="B533" t="s">
        <v>246</v>
      </c>
      <c r="C533" t="s">
        <v>584</v>
      </c>
      <c r="D533" t="s">
        <v>32</v>
      </c>
      <c r="E533" t="s">
        <v>100</v>
      </c>
      <c r="F533" s="15" t="str">
        <f>IFERROR(VLOOKUP(D533,'Tabelas auxiliares'!$A$3:$B$65,2,FALSE),"")</f>
        <v>PU - LOCAÇÃO DE VEÍCULOS * D.U.C</v>
      </c>
      <c r="G533" s="15" t="str">
        <f>IFERROR(VLOOKUP($B533,'Tabelas auxiliares'!$A$68:$C$105,2,FALSE),"")</f>
        <v/>
      </c>
      <c r="H533" s="15" t="str">
        <f>IFERROR(VLOOKUP($B533,'Tabelas auxiliares'!$A$68:$C$105,3,FALSE),"")</f>
        <v/>
      </c>
      <c r="I533" t="s">
        <v>3456</v>
      </c>
      <c r="J533" t="s">
        <v>3457</v>
      </c>
      <c r="K533" t="s">
        <v>3458</v>
      </c>
      <c r="L533" t="s">
        <v>3459</v>
      </c>
      <c r="M533" t="s">
        <v>3460</v>
      </c>
      <c r="N533" t="s">
        <v>656</v>
      </c>
      <c r="O533" t="s">
        <v>657</v>
      </c>
      <c r="P533" t="s">
        <v>2534</v>
      </c>
      <c r="Q533" t="s">
        <v>597</v>
      </c>
      <c r="R533" t="s">
        <v>593</v>
      </c>
      <c r="S533" t="s">
        <v>598</v>
      </c>
      <c r="T533" t="s">
        <v>145</v>
      </c>
      <c r="U533" t="s">
        <v>2536</v>
      </c>
      <c r="V533" t="s">
        <v>3461</v>
      </c>
      <c r="W533" t="s">
        <v>3462</v>
      </c>
      <c r="X533" t="s">
        <v>4021</v>
      </c>
      <c r="Y533" s="15" t="str">
        <f t="shared" si="8"/>
        <v>3</v>
      </c>
      <c r="Z533" s="15" t="str">
        <f>IF(T533="","",IF(AND(T533&lt;&gt;'Tabelas auxiliares'!$B$128,T533&lt;&gt;'Tabelas auxiliares'!$B$129),"FOLHA DE PESSOAL",IF(Y533='Tabelas auxiliares'!$A$129,"CUSTEIO",IF(Y533='Tabelas auxiliares'!$A$128,"INVESTIMENTO","ERRO - VERIFICAR"))))</f>
        <v>CUSTEIO</v>
      </c>
      <c r="AA533" s="8">
        <v>171.91</v>
      </c>
      <c r="AC533" s="8">
        <v>171.91</v>
      </c>
    </row>
    <row r="534" spans="1:31" x14ac:dyDescent="0.25">
      <c r="A534" t="s">
        <v>587</v>
      </c>
      <c r="B534" t="s">
        <v>246</v>
      </c>
      <c r="C534" t="s">
        <v>584</v>
      </c>
      <c r="D534" t="s">
        <v>32</v>
      </c>
      <c r="E534" t="s">
        <v>100</v>
      </c>
      <c r="F534" s="15" t="str">
        <f>IFERROR(VLOOKUP(D534,'Tabelas auxiliares'!$A$3:$B$65,2,FALSE),"")</f>
        <v>PU - LOCAÇÃO DE VEÍCULOS * D.U.C</v>
      </c>
      <c r="G534" s="15" t="str">
        <f>IFERROR(VLOOKUP($B534,'Tabelas auxiliares'!$A$68:$C$105,2,FALSE),"")</f>
        <v/>
      </c>
      <c r="H534" s="15" t="str">
        <f>IFERROR(VLOOKUP($B534,'Tabelas auxiliares'!$A$68:$C$105,3,FALSE),"")</f>
        <v/>
      </c>
      <c r="I534" t="s">
        <v>3463</v>
      </c>
      <c r="J534" t="s">
        <v>3457</v>
      </c>
      <c r="K534" t="s">
        <v>3464</v>
      </c>
      <c r="L534" t="s">
        <v>3465</v>
      </c>
      <c r="M534" t="s">
        <v>3460</v>
      </c>
      <c r="N534" t="s">
        <v>656</v>
      </c>
      <c r="O534" t="s">
        <v>657</v>
      </c>
      <c r="P534" t="s">
        <v>2534</v>
      </c>
      <c r="Q534" t="s">
        <v>597</v>
      </c>
      <c r="R534" t="s">
        <v>593</v>
      </c>
      <c r="S534" t="s">
        <v>598</v>
      </c>
      <c r="T534" t="s">
        <v>145</v>
      </c>
      <c r="U534" t="s">
        <v>2536</v>
      </c>
      <c r="V534" t="s">
        <v>3461</v>
      </c>
      <c r="W534" t="s">
        <v>3462</v>
      </c>
      <c r="X534" t="s">
        <v>4022</v>
      </c>
      <c r="Y534" s="15" t="str">
        <f t="shared" si="8"/>
        <v>3</v>
      </c>
      <c r="Z534" s="15" t="str">
        <f>IF(T534="","",IF(AND(T534&lt;&gt;'Tabelas auxiliares'!$B$128,T534&lt;&gt;'Tabelas auxiliares'!$B$129),"FOLHA DE PESSOAL",IF(Y534='Tabelas auxiliares'!$A$129,"CUSTEIO",IF(Y534='Tabelas auxiliares'!$A$128,"INVESTIMENTO","ERRO - VERIFICAR"))))</f>
        <v>CUSTEIO</v>
      </c>
      <c r="AA534" s="8">
        <v>4455</v>
      </c>
      <c r="AC534" s="8">
        <v>4455</v>
      </c>
    </row>
    <row r="535" spans="1:31" x14ac:dyDescent="0.25">
      <c r="A535" t="s">
        <v>587</v>
      </c>
      <c r="B535" t="s">
        <v>246</v>
      </c>
      <c r="C535" t="s">
        <v>584</v>
      </c>
      <c r="D535" t="s">
        <v>32</v>
      </c>
      <c r="E535" t="s">
        <v>100</v>
      </c>
      <c r="F535" s="15" t="str">
        <f>IFERROR(VLOOKUP(D535,'Tabelas auxiliares'!$A$3:$B$65,2,FALSE),"")</f>
        <v>PU - LOCAÇÃO DE VEÍCULOS * D.U.C</v>
      </c>
      <c r="G535" s="15" t="str">
        <f>IFERROR(VLOOKUP($B535,'Tabelas auxiliares'!$A$68:$C$105,2,FALSE),"")</f>
        <v/>
      </c>
      <c r="H535" s="15" t="str">
        <f>IFERROR(VLOOKUP($B535,'Tabelas auxiliares'!$A$68:$C$105,3,FALSE),"")</f>
        <v/>
      </c>
      <c r="I535" t="s">
        <v>3463</v>
      </c>
      <c r="J535" t="s">
        <v>3457</v>
      </c>
      <c r="K535" t="s">
        <v>3466</v>
      </c>
      <c r="L535" t="s">
        <v>3465</v>
      </c>
      <c r="M535" t="s">
        <v>3467</v>
      </c>
      <c r="N535" t="s">
        <v>656</v>
      </c>
      <c r="O535" t="s">
        <v>657</v>
      </c>
      <c r="P535" t="s">
        <v>2534</v>
      </c>
      <c r="Q535" t="s">
        <v>597</v>
      </c>
      <c r="R535" t="s">
        <v>593</v>
      </c>
      <c r="S535" t="s">
        <v>598</v>
      </c>
      <c r="T535" t="s">
        <v>145</v>
      </c>
      <c r="U535" t="s">
        <v>2536</v>
      </c>
      <c r="V535" t="s">
        <v>3461</v>
      </c>
      <c r="W535" t="s">
        <v>3462</v>
      </c>
      <c r="X535" t="s">
        <v>4023</v>
      </c>
      <c r="Y535" s="15" t="str">
        <f t="shared" si="8"/>
        <v>3</v>
      </c>
      <c r="Z535" s="15" t="str">
        <f>IF(T535="","",IF(AND(T535&lt;&gt;'Tabelas auxiliares'!$B$128,T535&lt;&gt;'Tabelas auxiliares'!$B$129),"FOLHA DE PESSOAL",IF(Y535='Tabelas auxiliares'!$A$129,"CUSTEIO",IF(Y535='Tabelas auxiliares'!$A$128,"INVESTIMENTO","ERRO - VERIFICAR"))))</f>
        <v>CUSTEIO</v>
      </c>
      <c r="AA535" s="8">
        <v>22</v>
      </c>
      <c r="AC535" s="8">
        <v>22</v>
      </c>
    </row>
    <row r="536" spans="1:31" x14ac:dyDescent="0.25">
      <c r="A536" t="s">
        <v>587</v>
      </c>
      <c r="B536" t="s">
        <v>246</v>
      </c>
      <c r="C536" t="s">
        <v>584</v>
      </c>
      <c r="D536" t="s">
        <v>32</v>
      </c>
      <c r="E536" t="s">
        <v>100</v>
      </c>
      <c r="F536" s="15" t="str">
        <f>IFERROR(VLOOKUP(D536,'Tabelas auxiliares'!$A$3:$B$65,2,FALSE),"")</f>
        <v>PU - LOCAÇÃO DE VEÍCULOS * D.U.C</v>
      </c>
      <c r="G536" s="15" t="str">
        <f>IFERROR(VLOOKUP($B536,'Tabelas auxiliares'!$A$68:$C$105,2,FALSE),"")</f>
        <v/>
      </c>
      <c r="H536" s="15" t="str">
        <f>IFERROR(VLOOKUP($B536,'Tabelas auxiliares'!$A$68:$C$105,3,FALSE),"")</f>
        <v/>
      </c>
      <c r="I536" t="s">
        <v>3468</v>
      </c>
      <c r="J536" t="s">
        <v>3457</v>
      </c>
      <c r="K536" t="s">
        <v>3469</v>
      </c>
      <c r="L536" t="s">
        <v>3465</v>
      </c>
      <c r="M536" t="s">
        <v>3467</v>
      </c>
      <c r="N536" t="s">
        <v>656</v>
      </c>
      <c r="O536" t="s">
        <v>657</v>
      </c>
      <c r="P536" t="s">
        <v>2534</v>
      </c>
      <c r="Q536" t="s">
        <v>597</v>
      </c>
      <c r="R536" t="s">
        <v>593</v>
      </c>
      <c r="S536" t="s">
        <v>598</v>
      </c>
      <c r="T536" t="s">
        <v>145</v>
      </c>
      <c r="U536" t="s">
        <v>2536</v>
      </c>
      <c r="V536" t="s">
        <v>3461</v>
      </c>
      <c r="W536" t="s">
        <v>3462</v>
      </c>
      <c r="X536" t="s">
        <v>4024</v>
      </c>
      <c r="Y536" s="15" t="str">
        <f t="shared" si="8"/>
        <v>3</v>
      </c>
      <c r="Z536" s="15" t="str">
        <f>IF(T536="","",IF(AND(T536&lt;&gt;'Tabelas auxiliares'!$B$128,T536&lt;&gt;'Tabelas auxiliares'!$B$129),"FOLHA DE PESSOAL",IF(Y536='Tabelas auxiliares'!$A$129,"CUSTEIO",IF(Y536='Tabelas auxiliares'!$A$128,"INVESTIMENTO","ERRO - VERIFICAR"))))</f>
        <v>CUSTEIO</v>
      </c>
      <c r="AA536" s="8">
        <v>18713.2</v>
      </c>
      <c r="AC536" s="8">
        <v>18713.2</v>
      </c>
    </row>
    <row r="537" spans="1:31" x14ac:dyDescent="0.25">
      <c r="A537" t="s">
        <v>587</v>
      </c>
      <c r="B537" t="s">
        <v>246</v>
      </c>
      <c r="C537" t="s">
        <v>584</v>
      </c>
      <c r="D537" t="s">
        <v>32</v>
      </c>
      <c r="E537" t="s">
        <v>100</v>
      </c>
      <c r="F537" s="15" t="str">
        <f>IFERROR(VLOOKUP(D537,'Tabelas auxiliares'!$A$3:$B$65,2,FALSE),"")</f>
        <v>PU - LOCAÇÃO DE VEÍCULOS * D.U.C</v>
      </c>
      <c r="G537" s="15" t="str">
        <f>IFERROR(VLOOKUP($B537,'Tabelas auxiliares'!$A$68:$C$105,2,FALSE),"")</f>
        <v/>
      </c>
      <c r="H537" s="15" t="str">
        <f>IFERROR(VLOOKUP($B537,'Tabelas auxiliares'!$A$68:$C$105,3,FALSE),"")</f>
        <v/>
      </c>
      <c r="I537" t="s">
        <v>3470</v>
      </c>
      <c r="J537" t="s">
        <v>1765</v>
      </c>
      <c r="K537" t="s">
        <v>3471</v>
      </c>
      <c r="L537" t="s">
        <v>3472</v>
      </c>
      <c r="M537" t="s">
        <v>1768</v>
      </c>
      <c r="N537" t="s">
        <v>656</v>
      </c>
      <c r="O537" t="s">
        <v>657</v>
      </c>
      <c r="P537" t="s">
        <v>658</v>
      </c>
      <c r="Q537" t="s">
        <v>597</v>
      </c>
      <c r="R537" t="s">
        <v>593</v>
      </c>
      <c r="S537" t="s">
        <v>598</v>
      </c>
      <c r="T537" t="s">
        <v>145</v>
      </c>
      <c r="U537" t="s">
        <v>659</v>
      </c>
      <c r="V537" t="s">
        <v>1780</v>
      </c>
      <c r="W537" t="s">
        <v>1781</v>
      </c>
      <c r="X537" t="s">
        <v>4025</v>
      </c>
      <c r="Y537" s="15" t="str">
        <f t="shared" si="8"/>
        <v>3</v>
      </c>
      <c r="Z537" s="15" t="str">
        <f>IF(T537="","",IF(AND(T537&lt;&gt;'Tabelas auxiliares'!$B$128,T537&lt;&gt;'Tabelas auxiliares'!$B$129),"FOLHA DE PESSOAL",IF(Y537='Tabelas auxiliares'!$A$129,"CUSTEIO",IF(Y537='Tabelas auxiliares'!$A$128,"INVESTIMENTO","ERRO - VERIFICAR"))))</f>
        <v>CUSTEIO</v>
      </c>
      <c r="AA537" s="8">
        <v>12705.09</v>
      </c>
      <c r="AC537" s="8">
        <v>12705.09</v>
      </c>
    </row>
    <row r="538" spans="1:31" x14ac:dyDescent="0.25">
      <c r="A538" t="s">
        <v>587</v>
      </c>
      <c r="B538" t="s">
        <v>246</v>
      </c>
      <c r="C538" t="s">
        <v>584</v>
      </c>
      <c r="D538" t="s">
        <v>32</v>
      </c>
      <c r="E538" t="s">
        <v>100</v>
      </c>
      <c r="F538" s="15" t="str">
        <f>IFERROR(VLOOKUP(D538,'Tabelas auxiliares'!$A$3:$B$65,2,FALSE),"")</f>
        <v>PU - LOCAÇÃO DE VEÍCULOS * D.U.C</v>
      </c>
      <c r="G538" s="15" t="str">
        <f>IFERROR(VLOOKUP($B538,'Tabelas auxiliares'!$A$68:$C$105,2,FALSE),"")</f>
        <v/>
      </c>
      <c r="H538" s="15" t="str">
        <f>IFERROR(VLOOKUP($B538,'Tabelas auxiliares'!$A$68:$C$105,3,FALSE),"")</f>
        <v/>
      </c>
      <c r="I538" t="s">
        <v>3473</v>
      </c>
      <c r="J538" t="s">
        <v>1765</v>
      </c>
      <c r="K538" t="s">
        <v>3474</v>
      </c>
      <c r="L538" t="s">
        <v>3475</v>
      </c>
      <c r="M538" t="s">
        <v>1768</v>
      </c>
      <c r="N538" t="s">
        <v>656</v>
      </c>
      <c r="O538" t="s">
        <v>657</v>
      </c>
      <c r="P538" t="s">
        <v>658</v>
      </c>
      <c r="Q538" t="s">
        <v>597</v>
      </c>
      <c r="R538" t="s">
        <v>593</v>
      </c>
      <c r="S538" t="s">
        <v>598</v>
      </c>
      <c r="T538" t="s">
        <v>179</v>
      </c>
      <c r="U538" t="s">
        <v>2141</v>
      </c>
      <c r="V538" t="s">
        <v>1780</v>
      </c>
      <c r="W538" t="s">
        <v>1781</v>
      </c>
      <c r="X538" t="s">
        <v>4026</v>
      </c>
      <c r="Y538" s="15" t="str">
        <f t="shared" si="8"/>
        <v>3</v>
      </c>
      <c r="Z538" s="15" t="str">
        <f>IF(T538="","",IF(AND(T538&lt;&gt;'Tabelas auxiliares'!$B$128,T538&lt;&gt;'Tabelas auxiliares'!$B$129),"FOLHA DE PESSOAL",IF(Y538='Tabelas auxiliares'!$A$129,"CUSTEIO",IF(Y538='Tabelas auxiliares'!$A$128,"INVESTIMENTO","ERRO - VERIFICAR"))))</f>
        <v>CUSTEIO</v>
      </c>
      <c r="AA538" s="8">
        <v>43291.56</v>
      </c>
      <c r="AC538" s="8">
        <v>26610.76</v>
      </c>
      <c r="AD538" s="8">
        <v>5501.4</v>
      </c>
      <c r="AE538" s="8">
        <v>11179.4</v>
      </c>
    </row>
    <row r="539" spans="1:31" x14ac:dyDescent="0.25">
      <c r="A539" t="s">
        <v>587</v>
      </c>
      <c r="B539" t="s">
        <v>246</v>
      </c>
      <c r="C539" t="s">
        <v>584</v>
      </c>
      <c r="D539" t="s">
        <v>32</v>
      </c>
      <c r="E539" t="s">
        <v>100</v>
      </c>
      <c r="F539" s="15" t="str">
        <f>IFERROR(VLOOKUP(D539,'Tabelas auxiliares'!$A$3:$B$65,2,FALSE),"")</f>
        <v>PU - LOCAÇÃO DE VEÍCULOS * D.U.C</v>
      </c>
      <c r="G539" s="15" t="str">
        <f>IFERROR(VLOOKUP($B539,'Tabelas auxiliares'!$A$68:$C$105,2,FALSE),"")</f>
        <v/>
      </c>
      <c r="H539" s="15" t="str">
        <f>IFERROR(VLOOKUP($B539,'Tabelas auxiliares'!$A$68:$C$105,3,FALSE),"")</f>
        <v/>
      </c>
      <c r="I539" t="s">
        <v>2731</v>
      </c>
      <c r="J539" t="s">
        <v>1765</v>
      </c>
      <c r="K539" t="s">
        <v>3476</v>
      </c>
      <c r="L539" t="s">
        <v>3472</v>
      </c>
      <c r="M539" t="s">
        <v>1768</v>
      </c>
      <c r="N539" t="s">
        <v>656</v>
      </c>
      <c r="O539" t="s">
        <v>657</v>
      </c>
      <c r="P539" t="s">
        <v>658</v>
      </c>
      <c r="Q539" t="s">
        <v>597</v>
      </c>
      <c r="R539" t="s">
        <v>593</v>
      </c>
      <c r="S539" t="s">
        <v>598</v>
      </c>
      <c r="T539" t="s">
        <v>145</v>
      </c>
      <c r="U539" t="s">
        <v>659</v>
      </c>
      <c r="V539" t="s">
        <v>1780</v>
      </c>
      <c r="W539" t="s">
        <v>1781</v>
      </c>
      <c r="X539" t="s">
        <v>4027</v>
      </c>
      <c r="Y539" s="15" t="str">
        <f t="shared" si="8"/>
        <v>3</v>
      </c>
      <c r="Z539" s="15" t="str">
        <f>IF(T539="","",IF(AND(T539&lt;&gt;'Tabelas auxiliares'!$B$128,T539&lt;&gt;'Tabelas auxiliares'!$B$129),"FOLHA DE PESSOAL",IF(Y539='Tabelas auxiliares'!$A$129,"CUSTEIO",IF(Y539='Tabelas auxiliares'!$A$128,"INVESTIMENTO","ERRO - VERIFICAR"))))</f>
        <v>CUSTEIO</v>
      </c>
      <c r="AA539" s="8">
        <v>38959.26</v>
      </c>
      <c r="AC539" s="8">
        <v>23468.04</v>
      </c>
      <c r="AD539" s="8">
        <v>6331.1</v>
      </c>
      <c r="AE539" s="8">
        <v>9160.1200000000008</v>
      </c>
    </row>
    <row r="540" spans="1:31" x14ac:dyDescent="0.25">
      <c r="A540" t="s">
        <v>587</v>
      </c>
      <c r="B540" t="s">
        <v>246</v>
      </c>
      <c r="C540" t="s">
        <v>584</v>
      </c>
      <c r="D540" t="s">
        <v>54</v>
      </c>
      <c r="E540" t="s">
        <v>100</v>
      </c>
      <c r="F540" s="15" t="str">
        <f>IFERROR(VLOOKUP(D540,'Tabelas auxiliares'!$A$3:$B$65,2,FALSE),"")</f>
        <v>PROAD - PRÓ-REITORIA DE ADMINISTRAÇÃO</v>
      </c>
      <c r="G540" s="15" t="str">
        <f>IFERROR(VLOOKUP($B540,'Tabelas auxiliares'!$A$68:$C$105,2,FALSE),"")</f>
        <v/>
      </c>
      <c r="H540" s="15" t="str">
        <f>IFERROR(VLOOKUP($B540,'Tabelas auxiliares'!$A$68:$C$105,3,FALSE),"")</f>
        <v/>
      </c>
      <c r="I540" t="s">
        <v>2563</v>
      </c>
      <c r="J540" t="s">
        <v>3477</v>
      </c>
      <c r="K540" t="s">
        <v>3478</v>
      </c>
      <c r="L540" t="s">
        <v>3479</v>
      </c>
      <c r="M540" t="s">
        <v>1805</v>
      </c>
      <c r="N540" t="s">
        <v>656</v>
      </c>
      <c r="O540" t="s">
        <v>657</v>
      </c>
      <c r="P540" t="s">
        <v>658</v>
      </c>
      <c r="Q540" t="s">
        <v>597</v>
      </c>
      <c r="R540" t="s">
        <v>593</v>
      </c>
      <c r="S540" t="s">
        <v>598</v>
      </c>
      <c r="T540" t="s">
        <v>145</v>
      </c>
      <c r="U540" t="s">
        <v>659</v>
      </c>
      <c r="V540" t="s">
        <v>917</v>
      </c>
      <c r="W540" t="s">
        <v>918</v>
      </c>
      <c r="X540" t="s">
        <v>4028</v>
      </c>
      <c r="Y540" s="15" t="str">
        <f t="shared" si="8"/>
        <v>3</v>
      </c>
      <c r="Z540" s="15" t="str">
        <f>IF(T540="","",IF(AND(T540&lt;&gt;'Tabelas auxiliares'!$B$128,T540&lt;&gt;'Tabelas auxiliares'!$B$129),"FOLHA DE PESSOAL",IF(Y540='Tabelas auxiliares'!$A$129,"CUSTEIO",IF(Y540='Tabelas auxiliares'!$A$128,"INVESTIMENTO","ERRO - VERIFICAR"))))</f>
        <v>CUSTEIO</v>
      </c>
      <c r="AA540" s="8">
        <v>318.99</v>
      </c>
      <c r="AE540" s="8">
        <v>318.99</v>
      </c>
    </row>
    <row r="541" spans="1:31" x14ac:dyDescent="0.25">
      <c r="A541" t="s">
        <v>587</v>
      </c>
      <c r="B541" t="s">
        <v>246</v>
      </c>
      <c r="C541" t="s">
        <v>584</v>
      </c>
      <c r="D541" t="s">
        <v>54</v>
      </c>
      <c r="E541" t="s">
        <v>100</v>
      </c>
      <c r="F541" s="15" t="str">
        <f>IFERROR(VLOOKUP(D541,'Tabelas auxiliares'!$A$3:$B$65,2,FALSE),"")</f>
        <v>PROAD - PRÓ-REITORIA DE ADMINISTRAÇÃO</v>
      </c>
      <c r="G541" s="15" t="str">
        <f>IFERROR(VLOOKUP($B541,'Tabelas auxiliares'!$A$68:$C$105,2,FALSE),"")</f>
        <v/>
      </c>
      <c r="H541" s="15" t="str">
        <f>IFERROR(VLOOKUP($B541,'Tabelas auxiliares'!$A$68:$C$105,3,FALSE),"")</f>
        <v/>
      </c>
      <c r="I541" t="s">
        <v>2563</v>
      </c>
      <c r="J541" t="s">
        <v>1802</v>
      </c>
      <c r="K541" t="s">
        <v>3480</v>
      </c>
      <c r="L541" t="s">
        <v>3479</v>
      </c>
      <c r="M541" t="s">
        <v>1805</v>
      </c>
      <c r="N541" t="s">
        <v>656</v>
      </c>
      <c r="O541" t="s">
        <v>657</v>
      </c>
      <c r="P541" t="s">
        <v>658</v>
      </c>
      <c r="Q541" t="s">
        <v>597</v>
      </c>
      <c r="R541" t="s">
        <v>593</v>
      </c>
      <c r="S541" t="s">
        <v>598</v>
      </c>
      <c r="T541" t="s">
        <v>145</v>
      </c>
      <c r="U541" t="s">
        <v>659</v>
      </c>
      <c r="V541" t="s">
        <v>1625</v>
      </c>
      <c r="W541" t="s">
        <v>1626</v>
      </c>
      <c r="X541" t="s">
        <v>4029</v>
      </c>
      <c r="Y541" s="15" t="str">
        <f t="shared" si="8"/>
        <v>3</v>
      </c>
      <c r="Z541" s="15" t="str">
        <f>IF(T541="","",IF(AND(T541&lt;&gt;'Tabelas auxiliares'!$B$128,T541&lt;&gt;'Tabelas auxiliares'!$B$129),"FOLHA DE PESSOAL",IF(Y541='Tabelas auxiliares'!$A$129,"CUSTEIO",IF(Y541='Tabelas auxiliares'!$A$128,"INVESTIMENTO","ERRO - VERIFICAR"))))</f>
        <v>CUSTEIO</v>
      </c>
      <c r="AA541" s="8">
        <v>1248</v>
      </c>
      <c r="AE541" s="8">
        <v>1248</v>
      </c>
    </row>
    <row r="542" spans="1:31" x14ac:dyDescent="0.25">
      <c r="A542" t="s">
        <v>587</v>
      </c>
      <c r="B542" t="s">
        <v>248</v>
      </c>
      <c r="C542" t="s">
        <v>584</v>
      </c>
      <c r="D542" t="s">
        <v>489</v>
      </c>
      <c r="E542" t="s">
        <v>100</v>
      </c>
      <c r="F542" s="15" t="str">
        <f>IFERROR(VLOOKUP(D542,'Tabelas auxiliares'!$A$3:$B$65,2,FALSE),"")</f>
        <v>PU - PASSAGENS * D.U.C</v>
      </c>
      <c r="G542" s="15" t="str">
        <f>IFERROR(VLOOKUP($B542,'Tabelas auxiliares'!$A$68:$C$105,2,FALSE),"")</f>
        <v/>
      </c>
      <c r="H542" s="15" t="str">
        <f>IFERROR(VLOOKUP($B542,'Tabelas auxiliares'!$A$68:$C$105,3,FALSE),"")</f>
        <v/>
      </c>
      <c r="I542" t="s">
        <v>2552</v>
      </c>
      <c r="J542" t="s">
        <v>2427</v>
      </c>
      <c r="K542" t="s">
        <v>3481</v>
      </c>
      <c r="L542" t="s">
        <v>2429</v>
      </c>
      <c r="M542" t="s">
        <v>2430</v>
      </c>
      <c r="N542" t="s">
        <v>656</v>
      </c>
      <c r="O542" t="s">
        <v>657</v>
      </c>
      <c r="P542" t="s">
        <v>658</v>
      </c>
      <c r="Q542" t="s">
        <v>597</v>
      </c>
      <c r="R542" t="s">
        <v>593</v>
      </c>
      <c r="S542" t="s">
        <v>598</v>
      </c>
      <c r="T542" t="s">
        <v>145</v>
      </c>
      <c r="U542" t="s">
        <v>659</v>
      </c>
      <c r="V542" t="s">
        <v>3482</v>
      </c>
      <c r="W542" t="s">
        <v>3483</v>
      </c>
      <c r="X542" t="s">
        <v>4030</v>
      </c>
      <c r="Y542" s="15" t="str">
        <f t="shared" si="8"/>
        <v>3</v>
      </c>
      <c r="Z542" s="15" t="str">
        <f>IF(T542="","",IF(AND(T542&lt;&gt;'Tabelas auxiliares'!$B$128,T542&lt;&gt;'Tabelas auxiliares'!$B$129),"FOLHA DE PESSOAL",IF(Y542='Tabelas auxiliares'!$A$129,"CUSTEIO",IF(Y542='Tabelas auxiliares'!$A$128,"INVESTIMENTO","ERRO - VERIFICAR"))))</f>
        <v>CUSTEIO</v>
      </c>
      <c r="AA542" s="8">
        <v>121453.81</v>
      </c>
      <c r="AC542" s="8">
        <v>91596.67</v>
      </c>
      <c r="AD542" s="8">
        <v>565.54</v>
      </c>
      <c r="AE542" s="8">
        <v>29291.599999999999</v>
      </c>
    </row>
    <row r="543" spans="1:31" x14ac:dyDescent="0.25">
      <c r="A543" t="s">
        <v>587</v>
      </c>
      <c r="B543" t="s">
        <v>248</v>
      </c>
      <c r="C543" t="s">
        <v>584</v>
      </c>
      <c r="D543" t="s">
        <v>489</v>
      </c>
      <c r="E543" t="s">
        <v>100</v>
      </c>
      <c r="F543" s="15" t="str">
        <f>IFERROR(VLOOKUP(D543,'Tabelas auxiliares'!$A$3:$B$65,2,FALSE),"")</f>
        <v>PU - PASSAGENS * D.U.C</v>
      </c>
      <c r="G543" s="15" t="str">
        <f>IFERROR(VLOOKUP($B543,'Tabelas auxiliares'!$A$68:$C$105,2,FALSE),"")</f>
        <v/>
      </c>
      <c r="H543" s="15" t="str">
        <f>IFERROR(VLOOKUP($B543,'Tabelas auxiliares'!$A$68:$C$105,3,FALSE),"")</f>
        <v/>
      </c>
      <c r="I543" t="s">
        <v>2552</v>
      </c>
      <c r="J543" t="s">
        <v>2427</v>
      </c>
      <c r="K543" t="s">
        <v>3484</v>
      </c>
      <c r="L543" t="s">
        <v>2429</v>
      </c>
      <c r="M543" t="s">
        <v>2430</v>
      </c>
      <c r="N543" t="s">
        <v>656</v>
      </c>
      <c r="O543" t="s">
        <v>657</v>
      </c>
      <c r="P543" t="s">
        <v>658</v>
      </c>
      <c r="Q543" t="s">
        <v>597</v>
      </c>
      <c r="R543" t="s">
        <v>593</v>
      </c>
      <c r="S543" t="s">
        <v>598</v>
      </c>
      <c r="T543" t="s">
        <v>145</v>
      </c>
      <c r="U543" t="s">
        <v>659</v>
      </c>
      <c r="V543" t="s">
        <v>2448</v>
      </c>
      <c r="W543" t="s">
        <v>2449</v>
      </c>
      <c r="X543" t="s">
        <v>4031</v>
      </c>
      <c r="Y543" s="15" t="str">
        <f t="shared" si="8"/>
        <v>3</v>
      </c>
      <c r="Z543" s="15" t="str">
        <f>IF(T543="","",IF(AND(T543&lt;&gt;'Tabelas auxiliares'!$B$128,T543&lt;&gt;'Tabelas auxiliares'!$B$129),"FOLHA DE PESSOAL",IF(Y543='Tabelas auxiliares'!$A$129,"CUSTEIO",IF(Y543='Tabelas auxiliares'!$A$128,"INVESTIMENTO","ERRO - VERIFICAR"))))</f>
        <v>CUSTEIO</v>
      </c>
      <c r="AA543" s="8">
        <v>60825.31</v>
      </c>
      <c r="AC543" s="8">
        <v>32259.47</v>
      </c>
      <c r="AE543" s="8">
        <v>28565.84</v>
      </c>
    </row>
    <row r="544" spans="1:31" x14ac:dyDescent="0.25">
      <c r="A544" t="s">
        <v>587</v>
      </c>
      <c r="B544" t="s">
        <v>248</v>
      </c>
      <c r="C544" t="s">
        <v>584</v>
      </c>
      <c r="D544" t="s">
        <v>489</v>
      </c>
      <c r="E544" t="s">
        <v>100</v>
      </c>
      <c r="F544" s="15" t="str">
        <f>IFERROR(VLOOKUP(D544,'Tabelas auxiliares'!$A$3:$B$65,2,FALSE),"")</f>
        <v>PU - PASSAGENS * D.U.C</v>
      </c>
      <c r="G544" s="15" t="str">
        <f>IFERROR(VLOOKUP($B544,'Tabelas auxiliares'!$A$68:$C$105,2,FALSE),"")</f>
        <v/>
      </c>
      <c r="H544" s="15" t="str">
        <f>IFERROR(VLOOKUP($B544,'Tabelas auxiliares'!$A$68:$C$105,3,FALSE),"")</f>
        <v/>
      </c>
      <c r="I544" t="s">
        <v>3400</v>
      </c>
      <c r="J544" t="s">
        <v>3485</v>
      </c>
      <c r="K544" t="s">
        <v>3486</v>
      </c>
      <c r="L544" t="s">
        <v>3487</v>
      </c>
      <c r="M544" t="s">
        <v>593</v>
      </c>
      <c r="N544" t="s">
        <v>656</v>
      </c>
      <c r="O544" t="s">
        <v>657</v>
      </c>
      <c r="P544" t="s">
        <v>658</v>
      </c>
      <c r="Q544" t="s">
        <v>597</v>
      </c>
      <c r="R544" t="s">
        <v>593</v>
      </c>
      <c r="S544" t="s">
        <v>598</v>
      </c>
      <c r="T544" t="s">
        <v>145</v>
      </c>
      <c r="U544" t="s">
        <v>659</v>
      </c>
      <c r="V544" t="s">
        <v>3488</v>
      </c>
      <c r="W544" t="s">
        <v>3489</v>
      </c>
      <c r="X544" t="s">
        <v>4032</v>
      </c>
      <c r="Y544" s="15" t="str">
        <f t="shared" si="8"/>
        <v>3</v>
      </c>
      <c r="Z544" s="15" t="str">
        <f>IF(T544="","",IF(AND(T544&lt;&gt;'Tabelas auxiliares'!$B$128,T544&lt;&gt;'Tabelas auxiliares'!$B$129),"FOLHA DE PESSOAL",IF(Y544='Tabelas auxiliares'!$A$129,"CUSTEIO",IF(Y544='Tabelas auxiliares'!$A$128,"INVESTIMENTO","ERRO - VERIFICAR"))))</f>
        <v>CUSTEIO</v>
      </c>
      <c r="AA544" s="8">
        <v>3246.77</v>
      </c>
      <c r="AC544" s="8">
        <v>3246.77</v>
      </c>
    </row>
    <row r="545" spans="1:33" x14ac:dyDescent="0.25">
      <c r="A545" t="s">
        <v>587</v>
      </c>
      <c r="B545" t="s">
        <v>248</v>
      </c>
      <c r="C545" t="s">
        <v>584</v>
      </c>
      <c r="D545" t="s">
        <v>489</v>
      </c>
      <c r="E545" t="s">
        <v>100</v>
      </c>
      <c r="F545" s="15" t="str">
        <f>IFERROR(VLOOKUP(D545,'Tabelas auxiliares'!$A$3:$B$65,2,FALSE),"")</f>
        <v>PU - PASSAGENS * D.U.C</v>
      </c>
      <c r="G545" s="15" t="str">
        <f>IFERROR(VLOOKUP($B545,'Tabelas auxiliares'!$A$68:$C$105,2,FALSE),"")</f>
        <v/>
      </c>
      <c r="H545" s="15" t="str">
        <f>IFERROR(VLOOKUP($B545,'Tabelas auxiliares'!$A$68:$C$105,3,FALSE),"")</f>
        <v/>
      </c>
      <c r="I545" t="s">
        <v>3400</v>
      </c>
      <c r="J545" t="s">
        <v>3485</v>
      </c>
      <c r="K545" t="s">
        <v>3490</v>
      </c>
      <c r="L545" t="s">
        <v>3491</v>
      </c>
      <c r="M545" t="s">
        <v>593</v>
      </c>
      <c r="N545" t="s">
        <v>656</v>
      </c>
      <c r="O545" t="s">
        <v>657</v>
      </c>
      <c r="P545" t="s">
        <v>658</v>
      </c>
      <c r="Q545" t="s">
        <v>597</v>
      </c>
      <c r="R545" t="s">
        <v>593</v>
      </c>
      <c r="S545" t="s">
        <v>598</v>
      </c>
      <c r="T545" t="s">
        <v>145</v>
      </c>
      <c r="U545" t="s">
        <v>659</v>
      </c>
      <c r="V545" t="s">
        <v>3488</v>
      </c>
      <c r="W545" t="s">
        <v>3489</v>
      </c>
      <c r="X545" t="s">
        <v>4033</v>
      </c>
      <c r="Y545" s="15" t="str">
        <f t="shared" si="8"/>
        <v>3</v>
      </c>
      <c r="Z545" s="15" t="str">
        <f>IF(T545="","",IF(AND(T545&lt;&gt;'Tabelas auxiliares'!$B$128,T545&lt;&gt;'Tabelas auxiliares'!$B$129),"FOLHA DE PESSOAL",IF(Y545='Tabelas auxiliares'!$A$129,"CUSTEIO",IF(Y545='Tabelas auxiliares'!$A$128,"INVESTIMENTO","ERRO - VERIFICAR"))))</f>
        <v>CUSTEIO</v>
      </c>
      <c r="AA545" s="8">
        <v>4633.84</v>
      </c>
      <c r="AC545" s="8">
        <v>4633.84</v>
      </c>
    </row>
    <row r="546" spans="1:33" x14ac:dyDescent="0.25">
      <c r="F546" s="15" t="str">
        <f>IFERROR(VLOOKUP(D546,'Tabelas auxiliares'!$A$3:$B$65,2,FALSE),"")</f>
        <v/>
      </c>
      <c r="G546" s="15" t="str">
        <f>IFERROR(VLOOKUP($B546,'Tabelas auxiliares'!$A$68:$C$105,2,FALSE),"")</f>
        <v/>
      </c>
      <c r="H546" s="15" t="str">
        <f>IFERROR(VLOOKUP($B546,'Tabelas auxiliares'!$A$68:$C$105,3,FALSE),"")</f>
        <v/>
      </c>
      <c r="Y546" s="15" t="str">
        <f t="shared" si="8"/>
        <v/>
      </c>
      <c r="Z546" s="15" t="str">
        <f>IF(T546="","",IF(AND(T546&lt;&gt;'Tabelas auxiliares'!$B$128,T546&lt;&gt;'Tabelas auxiliares'!$B$129),"FOLHA DE PESSOAL",IF(Y546='Tabelas auxiliares'!$A$129,"CUSTEIO",IF(Y546='Tabelas auxiliares'!$A$128,"INVESTIMENTO","ERRO - VERIFICAR"))))</f>
        <v/>
      </c>
      <c r="AA546" s="104"/>
      <c r="AB546" s="104"/>
      <c r="AC546" s="32"/>
      <c r="AD546" s="32"/>
      <c r="AE546" s="32"/>
      <c r="AF546" s="32"/>
      <c r="AG546" s="32"/>
    </row>
    <row r="547" spans="1:33" x14ac:dyDescent="0.25">
      <c r="F547" s="15" t="str">
        <f>IFERROR(VLOOKUP(D547,'Tabelas auxiliares'!$A$3:$B$65,2,FALSE),"")</f>
        <v/>
      </c>
      <c r="G547" s="15" t="str">
        <f>IFERROR(VLOOKUP($B547,'Tabelas auxiliares'!$A$68:$C$105,2,FALSE),"")</f>
        <v/>
      </c>
      <c r="H547" s="15" t="str">
        <f>IFERROR(VLOOKUP($B547,'Tabelas auxiliares'!$A$68:$C$105,3,FALSE),"")</f>
        <v/>
      </c>
      <c r="Y547" s="15" t="str">
        <f t="shared" si="8"/>
        <v/>
      </c>
      <c r="Z547" s="15" t="str">
        <f>IF(T547="","",IF(AND(T547&lt;&gt;'Tabelas auxiliares'!$B$128,T547&lt;&gt;'Tabelas auxiliares'!$B$129),"FOLHA DE PESSOAL",IF(Y547='Tabelas auxiliares'!$A$129,"CUSTEIO",IF(Y547='Tabelas auxiliares'!$A$128,"INVESTIMENTO","ERRO - VERIFICAR"))))</f>
        <v/>
      </c>
      <c r="AA547" s="104"/>
      <c r="AB547" s="104"/>
      <c r="AC547" s="32"/>
      <c r="AD547" s="32"/>
      <c r="AE547" s="32"/>
      <c r="AF547" s="32"/>
      <c r="AG547" s="32"/>
    </row>
    <row r="548" spans="1:33" x14ac:dyDescent="0.25">
      <c r="F548" s="15" t="str">
        <f>IFERROR(VLOOKUP(D548,'Tabelas auxiliares'!$A$3:$B$65,2,FALSE),"")</f>
        <v/>
      </c>
      <c r="G548" s="15" t="str">
        <f>IFERROR(VLOOKUP($B548,'Tabelas auxiliares'!$A$68:$C$105,2,FALSE),"")</f>
        <v/>
      </c>
      <c r="H548" s="15" t="str">
        <f>IFERROR(VLOOKUP($B548,'Tabelas auxiliares'!$A$68:$C$105,3,FALSE),"")</f>
        <v/>
      </c>
      <c r="Y548" s="15" t="str">
        <f t="shared" si="8"/>
        <v/>
      </c>
      <c r="Z548" s="15" t="str">
        <f>IF(T548="","",IF(AND(T548&lt;&gt;'Tabelas auxiliares'!$B$128,T548&lt;&gt;'Tabelas auxiliares'!$B$129),"FOLHA DE PESSOAL",IF(Y548='Tabelas auxiliares'!$A$129,"CUSTEIO",IF(Y548='Tabelas auxiliares'!$A$128,"INVESTIMENTO","ERRO - VERIFICAR"))))</f>
        <v/>
      </c>
      <c r="AA548" s="104"/>
      <c r="AB548" s="104"/>
      <c r="AC548" s="32"/>
      <c r="AD548" s="32"/>
      <c r="AE548" s="32"/>
      <c r="AF548" s="32"/>
      <c r="AG548" s="32"/>
    </row>
    <row r="549" spans="1:33" x14ac:dyDescent="0.25">
      <c r="F549" s="15" t="str">
        <f>IFERROR(VLOOKUP(D549,'Tabelas auxiliares'!$A$3:$B$65,2,FALSE),"")</f>
        <v/>
      </c>
      <c r="G549" s="15" t="str">
        <f>IFERROR(VLOOKUP($B549,'Tabelas auxiliares'!$A$68:$C$105,2,FALSE),"")</f>
        <v/>
      </c>
      <c r="H549" s="15" t="str">
        <f>IFERROR(VLOOKUP($B549,'Tabelas auxiliares'!$A$68:$C$105,3,FALSE),"")</f>
        <v/>
      </c>
      <c r="Y549" s="15" t="str">
        <f t="shared" si="8"/>
        <v/>
      </c>
      <c r="Z549" s="15" t="str">
        <f>IF(T549="","",IF(AND(T549&lt;&gt;'Tabelas auxiliares'!$B$128,T549&lt;&gt;'Tabelas auxiliares'!$B$129),"FOLHA DE PESSOAL",IF(Y549='Tabelas auxiliares'!$A$129,"CUSTEIO",IF(Y549='Tabelas auxiliares'!$A$128,"INVESTIMENTO","ERRO - VERIFICAR"))))</f>
        <v/>
      </c>
      <c r="AA549" s="104"/>
      <c r="AB549" s="104"/>
      <c r="AC549" s="32"/>
      <c r="AD549" s="32"/>
      <c r="AE549" s="32"/>
      <c r="AF549" s="32"/>
      <c r="AG549" s="32"/>
    </row>
    <row r="550" spans="1:33" x14ac:dyDescent="0.25">
      <c r="F550" s="15" t="str">
        <f>IFERROR(VLOOKUP(D550,'Tabelas auxiliares'!$A$3:$B$65,2,FALSE),"")</f>
        <v/>
      </c>
      <c r="G550" s="15" t="str">
        <f>IFERROR(VLOOKUP($B550,'Tabelas auxiliares'!$A$68:$C$105,2,FALSE),"")</f>
        <v/>
      </c>
      <c r="H550" s="15" t="str">
        <f>IFERROR(VLOOKUP($B550,'Tabelas auxiliares'!$A$68:$C$105,3,FALSE),"")</f>
        <v/>
      </c>
      <c r="Y550" s="15" t="str">
        <f t="shared" si="8"/>
        <v/>
      </c>
      <c r="Z550" s="15" t="str">
        <f>IF(T550="","",IF(AND(T550&lt;&gt;'Tabelas auxiliares'!$B$128,T550&lt;&gt;'Tabelas auxiliares'!$B$129),"FOLHA DE PESSOAL",IF(Y550='Tabelas auxiliares'!$A$129,"CUSTEIO",IF(Y550='Tabelas auxiliares'!$A$128,"INVESTIMENTO","ERRO - VERIFICAR"))))</f>
        <v/>
      </c>
      <c r="AA550" s="104"/>
      <c r="AB550" s="104"/>
      <c r="AC550" s="32"/>
      <c r="AD550" s="32"/>
      <c r="AE550" s="32"/>
      <c r="AF550" s="32"/>
      <c r="AG550" s="32"/>
    </row>
    <row r="551" spans="1:33" x14ac:dyDescent="0.25">
      <c r="F551" s="15" t="str">
        <f>IFERROR(VLOOKUP(D551,'Tabelas auxiliares'!$A$3:$B$65,2,FALSE),"")</f>
        <v/>
      </c>
      <c r="G551" s="15" t="str">
        <f>IFERROR(VLOOKUP($B551,'Tabelas auxiliares'!$A$68:$C$105,2,FALSE),"")</f>
        <v/>
      </c>
      <c r="H551" s="15" t="str">
        <f>IFERROR(VLOOKUP($B551,'Tabelas auxiliares'!$A$68:$C$105,3,FALSE),"")</f>
        <v/>
      </c>
      <c r="Y551" s="15" t="str">
        <f t="shared" si="8"/>
        <v/>
      </c>
      <c r="Z551" s="15" t="str">
        <f>IF(T551="","",IF(AND(T551&lt;&gt;'Tabelas auxiliares'!$B$128,T551&lt;&gt;'Tabelas auxiliares'!$B$129),"FOLHA DE PESSOAL",IF(Y551='Tabelas auxiliares'!$A$129,"CUSTEIO",IF(Y551='Tabelas auxiliares'!$A$128,"INVESTIMENTO","ERRO - VERIFICAR"))))</f>
        <v/>
      </c>
      <c r="AA551" s="104"/>
      <c r="AB551" s="104"/>
      <c r="AC551" s="32"/>
      <c r="AD551" s="32"/>
      <c r="AE551" s="32"/>
      <c r="AF551" s="32"/>
      <c r="AG551" s="32"/>
    </row>
    <row r="552" spans="1:33" x14ac:dyDescent="0.25">
      <c r="F552" s="15" t="str">
        <f>IFERROR(VLOOKUP(D552,'Tabelas auxiliares'!$A$3:$B$65,2,FALSE),"")</f>
        <v/>
      </c>
      <c r="G552" s="15" t="str">
        <f>IFERROR(VLOOKUP($B552,'Tabelas auxiliares'!$A$68:$C$105,2,FALSE),"")</f>
        <v/>
      </c>
      <c r="H552" s="15" t="str">
        <f>IFERROR(VLOOKUP($B552,'Tabelas auxiliares'!$A$68:$C$105,3,FALSE),"")</f>
        <v/>
      </c>
      <c r="Y552" s="15" t="str">
        <f t="shared" si="8"/>
        <v/>
      </c>
      <c r="Z552" s="15" t="str">
        <f>IF(T552="","",IF(AND(T552&lt;&gt;'Tabelas auxiliares'!$B$128,T552&lt;&gt;'Tabelas auxiliares'!$B$129),"FOLHA DE PESSOAL",IF(Y552='Tabelas auxiliares'!$A$129,"CUSTEIO",IF(Y552='Tabelas auxiliares'!$A$128,"INVESTIMENTO","ERRO - VERIFICAR"))))</f>
        <v/>
      </c>
      <c r="AA552" s="104"/>
      <c r="AB552" s="104"/>
      <c r="AC552" s="32"/>
      <c r="AD552" s="32"/>
      <c r="AE552" s="32"/>
      <c r="AF552" s="32"/>
      <c r="AG552" s="32"/>
    </row>
    <row r="553" spans="1:33" x14ac:dyDescent="0.25">
      <c r="F553" s="15" t="str">
        <f>IFERROR(VLOOKUP(D553,'Tabelas auxiliares'!$A$3:$B$65,2,FALSE),"")</f>
        <v/>
      </c>
      <c r="G553" s="15" t="str">
        <f>IFERROR(VLOOKUP($B553,'Tabelas auxiliares'!$A$68:$C$105,2,FALSE),"")</f>
        <v/>
      </c>
      <c r="H553" s="15" t="str">
        <f>IFERROR(VLOOKUP($B553,'Tabelas auxiliares'!$A$68:$C$105,3,FALSE),"")</f>
        <v/>
      </c>
      <c r="Y553" s="15" t="str">
        <f t="shared" si="8"/>
        <v/>
      </c>
      <c r="Z553" s="15" t="str">
        <f>IF(T553="","",IF(AND(T553&lt;&gt;'Tabelas auxiliares'!$B$128,T553&lt;&gt;'Tabelas auxiliares'!$B$129),"FOLHA DE PESSOAL",IF(Y553='Tabelas auxiliares'!$A$129,"CUSTEIO",IF(Y553='Tabelas auxiliares'!$A$128,"INVESTIMENTO","ERRO - VERIFICAR"))))</f>
        <v/>
      </c>
      <c r="AA553" s="104"/>
      <c r="AB553" s="104"/>
      <c r="AC553" s="32"/>
      <c r="AD553" s="32"/>
      <c r="AE553" s="32"/>
      <c r="AF553" s="32"/>
      <c r="AG553" s="32"/>
    </row>
    <row r="554" spans="1:33" x14ac:dyDescent="0.25">
      <c r="F554" s="15" t="str">
        <f>IFERROR(VLOOKUP(D554,'Tabelas auxiliares'!$A$3:$B$65,2,FALSE),"")</f>
        <v/>
      </c>
      <c r="G554" s="15" t="str">
        <f>IFERROR(VLOOKUP($B554,'Tabelas auxiliares'!$A$68:$C$105,2,FALSE),"")</f>
        <v/>
      </c>
      <c r="H554" s="15" t="str">
        <f>IFERROR(VLOOKUP($B554,'Tabelas auxiliares'!$A$68:$C$105,3,FALSE),"")</f>
        <v/>
      </c>
      <c r="Y554" s="15" t="str">
        <f t="shared" si="8"/>
        <v/>
      </c>
      <c r="Z554" s="15" t="str">
        <f>IF(T554="","",IF(AND(T554&lt;&gt;'Tabelas auxiliares'!$B$128,T554&lt;&gt;'Tabelas auxiliares'!$B$129),"FOLHA DE PESSOAL",IF(Y554='Tabelas auxiliares'!$A$129,"CUSTEIO",IF(Y554='Tabelas auxiliares'!$A$128,"INVESTIMENTO","ERRO - VERIFICAR"))))</f>
        <v/>
      </c>
      <c r="AA554" s="104"/>
      <c r="AB554" s="104"/>
      <c r="AC554" s="32"/>
      <c r="AD554" s="32"/>
      <c r="AE554" s="32"/>
      <c r="AF554" s="32"/>
      <c r="AG554" s="32"/>
    </row>
    <row r="555" spans="1:33" x14ac:dyDescent="0.25">
      <c r="F555" s="15" t="str">
        <f>IFERROR(VLOOKUP(D555,'Tabelas auxiliares'!$A$3:$B$65,2,FALSE),"")</f>
        <v/>
      </c>
      <c r="G555" s="15" t="str">
        <f>IFERROR(VLOOKUP($B555,'Tabelas auxiliares'!$A$68:$C$105,2,FALSE),"")</f>
        <v/>
      </c>
      <c r="H555" s="15" t="str">
        <f>IFERROR(VLOOKUP($B555,'Tabelas auxiliares'!$A$68:$C$105,3,FALSE),"")</f>
        <v/>
      </c>
      <c r="Y555" s="15" t="str">
        <f t="shared" si="8"/>
        <v/>
      </c>
      <c r="Z555" s="15" t="str">
        <f>IF(T555="","",IF(AND(T555&lt;&gt;'Tabelas auxiliares'!$B$128,T555&lt;&gt;'Tabelas auxiliares'!$B$129),"FOLHA DE PESSOAL",IF(Y555='Tabelas auxiliares'!$A$129,"CUSTEIO",IF(Y555='Tabelas auxiliares'!$A$128,"INVESTIMENTO","ERRO - VERIFICAR"))))</f>
        <v/>
      </c>
      <c r="AA555" s="104"/>
      <c r="AB555" s="104"/>
      <c r="AC555" s="32"/>
      <c r="AD555" s="32"/>
      <c r="AE555" s="32"/>
      <c r="AF555" s="32"/>
      <c r="AG555" s="32"/>
    </row>
    <row r="556" spans="1:33" x14ac:dyDescent="0.25">
      <c r="F556" s="15" t="str">
        <f>IFERROR(VLOOKUP(D556,'Tabelas auxiliares'!$A$3:$B$65,2,FALSE),"")</f>
        <v/>
      </c>
      <c r="G556" s="15" t="str">
        <f>IFERROR(VLOOKUP($B556,'Tabelas auxiliares'!$A$68:$C$105,2,FALSE),"")</f>
        <v/>
      </c>
      <c r="H556" s="15" t="str">
        <f>IFERROR(VLOOKUP($B556,'Tabelas auxiliares'!$A$68:$C$105,3,FALSE),"")</f>
        <v/>
      </c>
      <c r="Y556" s="15" t="str">
        <f t="shared" si="8"/>
        <v/>
      </c>
      <c r="Z556" s="15" t="str">
        <f>IF(T556="","",IF(AND(T556&lt;&gt;'Tabelas auxiliares'!$B$128,T556&lt;&gt;'Tabelas auxiliares'!$B$129),"FOLHA DE PESSOAL",IF(Y556='Tabelas auxiliares'!$A$129,"CUSTEIO",IF(Y556='Tabelas auxiliares'!$A$128,"INVESTIMENTO","ERRO - VERIFICAR"))))</f>
        <v/>
      </c>
      <c r="AA556" s="104"/>
      <c r="AB556" s="104"/>
      <c r="AC556" s="32"/>
      <c r="AD556" s="32"/>
      <c r="AE556" s="32"/>
      <c r="AF556" s="32"/>
      <c r="AG556" s="32"/>
    </row>
    <row r="557" spans="1:33" x14ac:dyDescent="0.25">
      <c r="F557" s="15" t="str">
        <f>IFERROR(VLOOKUP(D557,'Tabelas auxiliares'!$A$3:$B$65,2,FALSE),"")</f>
        <v/>
      </c>
      <c r="G557" s="15" t="str">
        <f>IFERROR(VLOOKUP($B557,'Tabelas auxiliares'!$A$68:$C$105,2,FALSE),"")</f>
        <v/>
      </c>
      <c r="H557" s="15" t="str">
        <f>IFERROR(VLOOKUP($B557,'Tabelas auxiliares'!$A$68:$C$105,3,FALSE),"")</f>
        <v/>
      </c>
      <c r="Y557" s="15" t="str">
        <f t="shared" si="8"/>
        <v/>
      </c>
      <c r="Z557" s="15" t="str">
        <f>IF(T557="","",IF(AND(T557&lt;&gt;'Tabelas auxiliares'!$B$128,T557&lt;&gt;'Tabelas auxiliares'!$B$129),"FOLHA DE PESSOAL",IF(Y557='Tabelas auxiliares'!$A$129,"CUSTEIO",IF(Y557='Tabelas auxiliares'!$A$128,"INVESTIMENTO","ERRO - VERIFICAR"))))</f>
        <v/>
      </c>
      <c r="AA557" s="104"/>
      <c r="AB557" s="104"/>
      <c r="AC557" s="32"/>
      <c r="AD557" s="32"/>
      <c r="AE557" s="32"/>
      <c r="AF557" s="32"/>
      <c r="AG557" s="32"/>
    </row>
    <row r="558" spans="1:33" x14ac:dyDescent="0.25">
      <c r="F558" s="15" t="str">
        <f>IFERROR(VLOOKUP(D558,'Tabelas auxiliares'!$A$3:$B$65,2,FALSE),"")</f>
        <v/>
      </c>
      <c r="G558" s="15" t="str">
        <f>IFERROR(VLOOKUP($B558,'Tabelas auxiliares'!$A$68:$C$105,2,FALSE),"")</f>
        <v/>
      </c>
      <c r="H558" s="15" t="str">
        <f>IFERROR(VLOOKUP($B558,'Tabelas auxiliares'!$A$68:$C$105,3,FALSE),"")</f>
        <v/>
      </c>
      <c r="Y558" s="15" t="str">
        <f t="shared" si="8"/>
        <v/>
      </c>
      <c r="Z558" s="15" t="str">
        <f>IF(T558="","",IF(AND(T558&lt;&gt;'Tabelas auxiliares'!$B$128,T558&lt;&gt;'Tabelas auxiliares'!$B$129),"FOLHA DE PESSOAL",IF(Y558='Tabelas auxiliares'!$A$129,"CUSTEIO",IF(Y558='Tabelas auxiliares'!$A$128,"INVESTIMENTO","ERRO - VERIFICAR"))))</f>
        <v/>
      </c>
      <c r="AA558" s="104"/>
      <c r="AB558" s="104"/>
      <c r="AC558" s="32"/>
      <c r="AD558" s="32"/>
      <c r="AE558" s="32"/>
      <c r="AF558" s="32"/>
      <c r="AG558" s="32"/>
    </row>
    <row r="559" spans="1:33" x14ac:dyDescent="0.25">
      <c r="F559" s="15" t="str">
        <f>IFERROR(VLOOKUP(D559,'Tabelas auxiliares'!$A$3:$B$65,2,FALSE),"")</f>
        <v/>
      </c>
      <c r="G559" s="15" t="str">
        <f>IFERROR(VLOOKUP($B559,'Tabelas auxiliares'!$A$68:$C$105,2,FALSE),"")</f>
        <v/>
      </c>
      <c r="H559" s="15" t="str">
        <f>IFERROR(VLOOKUP($B559,'Tabelas auxiliares'!$A$68:$C$105,3,FALSE),"")</f>
        <v/>
      </c>
      <c r="Y559" s="15" t="str">
        <f t="shared" si="8"/>
        <v/>
      </c>
      <c r="Z559" s="15" t="str">
        <f>IF(T559="","",IF(AND(T559&lt;&gt;'Tabelas auxiliares'!$B$128,T559&lt;&gt;'Tabelas auxiliares'!$B$129),"FOLHA DE PESSOAL",IF(Y559='Tabelas auxiliares'!$A$129,"CUSTEIO",IF(Y559='Tabelas auxiliares'!$A$128,"INVESTIMENTO","ERRO - VERIFICAR"))))</f>
        <v/>
      </c>
      <c r="AA559" s="104"/>
      <c r="AB559" s="104"/>
      <c r="AC559" s="32"/>
      <c r="AD559" s="32"/>
      <c r="AE559" s="32"/>
      <c r="AF559" s="32"/>
      <c r="AG559" s="32"/>
    </row>
    <row r="560" spans="1:33" x14ac:dyDescent="0.25">
      <c r="F560" s="15" t="str">
        <f>IFERROR(VLOOKUP(D560,'Tabelas auxiliares'!$A$3:$B$65,2,FALSE),"")</f>
        <v/>
      </c>
      <c r="G560" s="15" t="str">
        <f>IFERROR(VLOOKUP($B560,'Tabelas auxiliares'!$A$68:$C$105,2,FALSE),"")</f>
        <v/>
      </c>
      <c r="H560" s="15" t="str">
        <f>IFERROR(VLOOKUP($B560,'Tabelas auxiliares'!$A$68:$C$105,3,FALSE),"")</f>
        <v/>
      </c>
      <c r="Y560" s="15" t="str">
        <f t="shared" si="8"/>
        <v/>
      </c>
      <c r="Z560" s="15" t="str">
        <f>IF(T560="","",IF(AND(T560&lt;&gt;'Tabelas auxiliares'!$B$128,T560&lt;&gt;'Tabelas auxiliares'!$B$129),"FOLHA DE PESSOAL",IF(Y560='Tabelas auxiliares'!$A$129,"CUSTEIO",IF(Y560='Tabelas auxiliares'!$A$128,"INVESTIMENTO","ERRO - VERIFICAR"))))</f>
        <v/>
      </c>
      <c r="AA560" s="104"/>
      <c r="AB560" s="104"/>
      <c r="AC560" s="32"/>
      <c r="AD560" s="32"/>
      <c r="AE560" s="32"/>
      <c r="AF560" s="32"/>
      <c r="AG560" s="32"/>
    </row>
    <row r="561" spans="6:33" x14ac:dyDescent="0.25">
      <c r="F561" s="15" t="str">
        <f>IFERROR(VLOOKUP(D561,'Tabelas auxiliares'!$A$3:$B$65,2,FALSE),"")</f>
        <v/>
      </c>
      <c r="G561" s="15" t="str">
        <f>IFERROR(VLOOKUP($B561,'Tabelas auxiliares'!$A$68:$C$105,2,FALSE),"")</f>
        <v/>
      </c>
      <c r="H561" s="15" t="str">
        <f>IFERROR(VLOOKUP($B561,'Tabelas auxiliares'!$A$68:$C$105,3,FALSE),"")</f>
        <v/>
      </c>
      <c r="Y561" s="15" t="str">
        <f t="shared" si="8"/>
        <v/>
      </c>
      <c r="Z561" s="15" t="str">
        <f>IF(T561="","",IF(AND(T561&lt;&gt;'Tabelas auxiliares'!$B$128,T561&lt;&gt;'Tabelas auxiliares'!$B$129),"FOLHA DE PESSOAL",IF(Y561='Tabelas auxiliares'!$A$129,"CUSTEIO",IF(Y561='Tabelas auxiliares'!$A$128,"INVESTIMENTO","ERRO - VERIFICAR"))))</f>
        <v/>
      </c>
      <c r="AA561" s="104"/>
      <c r="AB561" s="104"/>
      <c r="AC561" s="32"/>
      <c r="AD561" s="32"/>
      <c r="AE561" s="32"/>
      <c r="AF561" s="32"/>
      <c r="AG561" s="32"/>
    </row>
    <row r="562" spans="6:33" x14ac:dyDescent="0.25">
      <c r="F562" s="15" t="str">
        <f>IFERROR(VLOOKUP(D562,'Tabelas auxiliares'!$A$3:$B$65,2,FALSE),"")</f>
        <v/>
      </c>
      <c r="G562" s="15" t="str">
        <f>IFERROR(VLOOKUP($B562,'Tabelas auxiliares'!$A$68:$C$105,2,FALSE),"")</f>
        <v/>
      </c>
      <c r="H562" s="15" t="str">
        <f>IFERROR(VLOOKUP($B562,'Tabelas auxiliares'!$A$68:$C$105,3,FALSE),"")</f>
        <v/>
      </c>
      <c r="Y562" s="15" t="str">
        <f t="shared" si="8"/>
        <v/>
      </c>
      <c r="Z562" s="15" t="str">
        <f>IF(T562="","",IF(AND(T562&lt;&gt;'Tabelas auxiliares'!$B$128,T562&lt;&gt;'Tabelas auxiliares'!$B$129),"FOLHA DE PESSOAL",IF(Y562='Tabelas auxiliares'!$A$129,"CUSTEIO",IF(Y562='Tabelas auxiliares'!$A$128,"INVESTIMENTO","ERRO - VERIFICAR"))))</f>
        <v/>
      </c>
      <c r="AA562" s="104"/>
      <c r="AB562" s="104"/>
      <c r="AC562" s="32"/>
      <c r="AD562" s="32"/>
      <c r="AE562" s="32"/>
      <c r="AF562" s="32"/>
      <c r="AG562" s="32"/>
    </row>
    <row r="563" spans="6:33" x14ac:dyDescent="0.25">
      <c r="F563" s="15" t="str">
        <f>IFERROR(VLOOKUP(D563,'Tabelas auxiliares'!$A$3:$B$65,2,FALSE),"")</f>
        <v/>
      </c>
      <c r="G563" s="15" t="str">
        <f>IFERROR(VLOOKUP($B563,'Tabelas auxiliares'!$A$68:$C$105,2,FALSE),"")</f>
        <v/>
      </c>
      <c r="H563" s="15" t="str">
        <f>IFERROR(VLOOKUP($B563,'Tabelas auxiliares'!$A$68:$C$105,3,FALSE),"")</f>
        <v/>
      </c>
      <c r="Y563" s="15" t="str">
        <f t="shared" si="8"/>
        <v/>
      </c>
      <c r="Z563" s="15" t="str">
        <f>IF(T563="","",IF(AND(T563&lt;&gt;'Tabelas auxiliares'!$B$128,T563&lt;&gt;'Tabelas auxiliares'!$B$129),"FOLHA DE PESSOAL",IF(Y563='Tabelas auxiliares'!$A$129,"CUSTEIO",IF(Y563='Tabelas auxiliares'!$A$128,"INVESTIMENTO","ERRO - VERIFICAR"))))</f>
        <v/>
      </c>
      <c r="AA563" s="104"/>
      <c r="AB563" s="104"/>
      <c r="AC563" s="32"/>
      <c r="AD563" s="32"/>
      <c r="AE563" s="32"/>
      <c r="AF563" s="32"/>
      <c r="AG563" s="32"/>
    </row>
    <row r="564" spans="6:33" x14ac:dyDescent="0.25">
      <c r="F564" s="15" t="str">
        <f>IFERROR(VLOOKUP(D564,'Tabelas auxiliares'!$A$3:$B$65,2,FALSE),"")</f>
        <v/>
      </c>
      <c r="G564" s="15" t="str">
        <f>IFERROR(VLOOKUP($B564,'Tabelas auxiliares'!$A$68:$C$105,2,FALSE),"")</f>
        <v/>
      </c>
      <c r="H564" s="15" t="str">
        <f>IFERROR(VLOOKUP($B564,'Tabelas auxiliares'!$A$68:$C$105,3,FALSE),"")</f>
        <v/>
      </c>
      <c r="Y564" s="15" t="str">
        <f t="shared" si="8"/>
        <v/>
      </c>
      <c r="Z564" s="15" t="str">
        <f>IF(T564="","",IF(AND(T564&lt;&gt;'Tabelas auxiliares'!$B$128,T564&lt;&gt;'Tabelas auxiliares'!$B$129),"FOLHA DE PESSOAL",IF(Y564='Tabelas auxiliares'!$A$129,"CUSTEIO",IF(Y564='Tabelas auxiliares'!$A$128,"INVESTIMENTO","ERRO - VERIFICAR"))))</f>
        <v/>
      </c>
      <c r="AA564" s="104"/>
      <c r="AB564" s="104"/>
      <c r="AC564" s="32"/>
      <c r="AD564" s="32"/>
      <c r="AE564" s="32"/>
      <c r="AF564" s="32"/>
      <c r="AG564" s="32"/>
    </row>
    <row r="565" spans="6:33" x14ac:dyDescent="0.25">
      <c r="F565" s="15" t="str">
        <f>IFERROR(VLOOKUP(D565,'Tabelas auxiliares'!$A$3:$B$65,2,FALSE),"")</f>
        <v/>
      </c>
      <c r="G565" s="15" t="str">
        <f>IFERROR(VLOOKUP($B565,'Tabelas auxiliares'!$A$68:$C$105,2,FALSE),"")</f>
        <v/>
      </c>
      <c r="H565" s="15" t="str">
        <f>IFERROR(VLOOKUP($B565,'Tabelas auxiliares'!$A$68:$C$105,3,FALSE),"")</f>
        <v/>
      </c>
      <c r="Y565" s="15" t="str">
        <f t="shared" si="8"/>
        <v/>
      </c>
      <c r="Z565" s="15" t="str">
        <f>IF(T565="","",IF(AND(T565&lt;&gt;'Tabelas auxiliares'!$B$128,T565&lt;&gt;'Tabelas auxiliares'!$B$129),"FOLHA DE PESSOAL",IF(Y565='Tabelas auxiliares'!$A$129,"CUSTEIO",IF(Y565='Tabelas auxiliares'!$A$128,"INVESTIMENTO","ERRO - VERIFICAR"))))</f>
        <v/>
      </c>
      <c r="AA565" s="104"/>
      <c r="AB565" s="104"/>
      <c r="AC565" s="32"/>
      <c r="AD565" s="32"/>
      <c r="AE565" s="32"/>
      <c r="AF565" s="32"/>
      <c r="AG565" s="32"/>
    </row>
    <row r="566" spans="6:33" x14ac:dyDescent="0.25">
      <c r="F566" s="15" t="str">
        <f>IFERROR(VLOOKUP(D566,'Tabelas auxiliares'!$A$3:$B$65,2,FALSE),"")</f>
        <v/>
      </c>
      <c r="G566" s="15" t="str">
        <f>IFERROR(VLOOKUP($B566,'Tabelas auxiliares'!$A$68:$C$105,2,FALSE),"")</f>
        <v/>
      </c>
      <c r="H566" s="15" t="str">
        <f>IFERROR(VLOOKUP($B566,'Tabelas auxiliares'!$A$68:$C$105,3,FALSE),"")</f>
        <v/>
      </c>
      <c r="Y566" s="15" t="str">
        <f t="shared" si="8"/>
        <v/>
      </c>
      <c r="Z566" s="15" t="str">
        <f>IF(T566="","",IF(AND(T566&lt;&gt;'Tabelas auxiliares'!$B$128,T566&lt;&gt;'Tabelas auxiliares'!$B$129),"FOLHA DE PESSOAL",IF(Y566='Tabelas auxiliares'!$A$129,"CUSTEIO",IF(Y566='Tabelas auxiliares'!$A$128,"INVESTIMENTO","ERRO - VERIFICAR"))))</f>
        <v/>
      </c>
      <c r="AA566" s="104"/>
      <c r="AB566" s="104"/>
      <c r="AC566" s="32"/>
      <c r="AD566" s="32"/>
      <c r="AE566" s="32"/>
      <c r="AF566" s="32"/>
      <c r="AG566" s="32"/>
    </row>
    <row r="567" spans="6:33" x14ac:dyDescent="0.25">
      <c r="F567" s="15" t="str">
        <f>IFERROR(VLOOKUP(D567,'Tabelas auxiliares'!$A$3:$B$65,2,FALSE),"")</f>
        <v/>
      </c>
      <c r="G567" s="15" t="str">
        <f>IFERROR(VLOOKUP($B567,'Tabelas auxiliares'!$A$68:$C$105,2,FALSE),"")</f>
        <v/>
      </c>
      <c r="H567" s="15" t="str">
        <f>IFERROR(VLOOKUP($B567,'Tabelas auxiliares'!$A$68:$C$105,3,FALSE),"")</f>
        <v/>
      </c>
      <c r="Y567" s="15" t="str">
        <f t="shared" si="8"/>
        <v/>
      </c>
      <c r="Z567" s="15" t="str">
        <f>IF(T567="","",IF(AND(T567&lt;&gt;'Tabelas auxiliares'!$B$128,T567&lt;&gt;'Tabelas auxiliares'!$B$129),"FOLHA DE PESSOAL",IF(Y567='Tabelas auxiliares'!$A$129,"CUSTEIO",IF(Y567='Tabelas auxiliares'!$A$128,"INVESTIMENTO","ERRO - VERIFICAR"))))</f>
        <v/>
      </c>
      <c r="AA567" s="104"/>
      <c r="AB567" s="104"/>
      <c r="AC567" s="32"/>
      <c r="AD567" s="32"/>
      <c r="AE567" s="32"/>
      <c r="AF567" s="32"/>
      <c r="AG567" s="32"/>
    </row>
    <row r="568" spans="6:33" x14ac:dyDescent="0.25">
      <c r="F568" s="15" t="str">
        <f>IFERROR(VLOOKUP(D568,'Tabelas auxiliares'!$A$3:$B$65,2,FALSE),"")</f>
        <v/>
      </c>
      <c r="G568" s="15" t="str">
        <f>IFERROR(VLOOKUP($B568,'Tabelas auxiliares'!$A$68:$C$105,2,FALSE),"")</f>
        <v/>
      </c>
      <c r="H568" s="15" t="str">
        <f>IFERROR(VLOOKUP($B568,'Tabelas auxiliares'!$A$68:$C$105,3,FALSE),"")</f>
        <v/>
      </c>
      <c r="Y568" s="15" t="str">
        <f t="shared" si="8"/>
        <v/>
      </c>
      <c r="Z568" s="15" t="str">
        <f>IF(T568="","",IF(AND(T568&lt;&gt;'Tabelas auxiliares'!$B$128,T568&lt;&gt;'Tabelas auxiliares'!$B$129),"FOLHA DE PESSOAL",IF(Y568='Tabelas auxiliares'!$A$129,"CUSTEIO",IF(Y568='Tabelas auxiliares'!$A$128,"INVESTIMENTO","ERRO - VERIFICAR"))))</f>
        <v/>
      </c>
      <c r="AA568" s="104"/>
      <c r="AB568" s="104"/>
      <c r="AC568" s="32"/>
      <c r="AD568" s="32"/>
      <c r="AE568" s="32"/>
      <c r="AF568" s="32"/>
      <c r="AG568" s="32"/>
    </row>
    <row r="569" spans="6:33" x14ac:dyDescent="0.25">
      <c r="F569" s="15" t="str">
        <f>IFERROR(VLOOKUP(D569,'Tabelas auxiliares'!$A$3:$B$65,2,FALSE),"")</f>
        <v/>
      </c>
      <c r="G569" s="15" t="str">
        <f>IFERROR(VLOOKUP($B569,'Tabelas auxiliares'!$A$68:$C$105,2,FALSE),"")</f>
        <v/>
      </c>
      <c r="H569" s="15" t="str">
        <f>IFERROR(VLOOKUP($B569,'Tabelas auxiliares'!$A$68:$C$105,3,FALSE),"")</f>
        <v/>
      </c>
      <c r="Y569" s="15" t="str">
        <f t="shared" si="8"/>
        <v/>
      </c>
      <c r="Z569" s="15" t="str">
        <f>IF(T569="","",IF(AND(T569&lt;&gt;'Tabelas auxiliares'!$B$128,T569&lt;&gt;'Tabelas auxiliares'!$B$129),"FOLHA DE PESSOAL",IF(Y569='Tabelas auxiliares'!$A$129,"CUSTEIO",IF(Y569='Tabelas auxiliares'!$A$128,"INVESTIMENTO","ERRO - VERIFICAR"))))</f>
        <v/>
      </c>
      <c r="AA569" s="104"/>
      <c r="AB569" s="104"/>
      <c r="AC569" s="32"/>
      <c r="AD569" s="32"/>
      <c r="AE569" s="32"/>
      <c r="AF569" s="32"/>
      <c r="AG569" s="32"/>
    </row>
    <row r="570" spans="6:33" x14ac:dyDescent="0.25">
      <c r="F570" s="15" t="str">
        <f>IFERROR(VLOOKUP(D570,'Tabelas auxiliares'!$A$3:$B$65,2,FALSE),"")</f>
        <v/>
      </c>
      <c r="G570" s="15" t="str">
        <f>IFERROR(VLOOKUP($B570,'Tabelas auxiliares'!$A$68:$C$105,2,FALSE),"")</f>
        <v/>
      </c>
      <c r="H570" s="15" t="str">
        <f>IFERROR(VLOOKUP($B570,'Tabelas auxiliares'!$A$68:$C$105,3,FALSE),"")</f>
        <v/>
      </c>
      <c r="Y570" s="15" t="str">
        <f t="shared" si="8"/>
        <v/>
      </c>
      <c r="Z570" s="15" t="str">
        <f>IF(T570="","",IF(AND(T570&lt;&gt;'Tabelas auxiliares'!$B$128,T570&lt;&gt;'Tabelas auxiliares'!$B$129),"FOLHA DE PESSOAL",IF(Y570='Tabelas auxiliares'!$A$129,"CUSTEIO",IF(Y570='Tabelas auxiliares'!$A$128,"INVESTIMENTO","ERRO - VERIFICAR"))))</f>
        <v/>
      </c>
      <c r="AA570" s="104"/>
      <c r="AB570" s="104"/>
      <c r="AC570" s="32"/>
      <c r="AD570" s="32"/>
      <c r="AE570" s="32"/>
      <c r="AF570" s="32"/>
      <c r="AG570" s="32"/>
    </row>
    <row r="571" spans="6:33" x14ac:dyDescent="0.25">
      <c r="F571" s="15" t="str">
        <f>IFERROR(VLOOKUP(D571,'Tabelas auxiliares'!$A$3:$B$65,2,FALSE),"")</f>
        <v/>
      </c>
      <c r="G571" s="15" t="str">
        <f>IFERROR(VLOOKUP($B571,'Tabelas auxiliares'!$A$68:$C$105,2,FALSE),"")</f>
        <v/>
      </c>
      <c r="H571" s="15" t="str">
        <f>IFERROR(VLOOKUP($B571,'Tabelas auxiliares'!$A$68:$C$105,3,FALSE),"")</f>
        <v/>
      </c>
      <c r="Y571" s="15" t="str">
        <f t="shared" si="8"/>
        <v/>
      </c>
      <c r="Z571" s="15" t="str">
        <f>IF(T571="","",IF(AND(T571&lt;&gt;'Tabelas auxiliares'!$B$128,T571&lt;&gt;'Tabelas auxiliares'!$B$129),"FOLHA DE PESSOAL",IF(Y571='Tabelas auxiliares'!$A$129,"CUSTEIO",IF(Y571='Tabelas auxiliares'!$A$128,"INVESTIMENTO","ERRO - VERIFICAR"))))</f>
        <v/>
      </c>
      <c r="AA571" s="104"/>
      <c r="AB571" s="104"/>
      <c r="AC571" s="32"/>
      <c r="AD571" s="32"/>
      <c r="AE571" s="32"/>
      <c r="AF571" s="32"/>
      <c r="AG571" s="32"/>
    </row>
    <row r="572" spans="6:33" x14ac:dyDescent="0.25">
      <c r="F572" s="15" t="str">
        <f>IFERROR(VLOOKUP(D572,'Tabelas auxiliares'!$A$3:$B$65,2,FALSE),"")</f>
        <v/>
      </c>
      <c r="G572" s="15" t="str">
        <f>IFERROR(VLOOKUP($B572,'Tabelas auxiliares'!$A$68:$C$105,2,FALSE),"")</f>
        <v/>
      </c>
      <c r="H572" s="15" t="str">
        <f>IFERROR(VLOOKUP($B572,'Tabelas auxiliares'!$A$68:$C$105,3,FALSE),"")</f>
        <v/>
      </c>
      <c r="Y572" s="15" t="str">
        <f t="shared" si="8"/>
        <v/>
      </c>
      <c r="Z572" s="15" t="str">
        <f>IF(T572="","",IF(AND(T572&lt;&gt;'Tabelas auxiliares'!$B$128,T572&lt;&gt;'Tabelas auxiliares'!$B$129),"FOLHA DE PESSOAL",IF(Y572='Tabelas auxiliares'!$A$129,"CUSTEIO",IF(Y572='Tabelas auxiliares'!$A$128,"INVESTIMENTO","ERRO - VERIFICAR"))))</f>
        <v/>
      </c>
      <c r="AA572" s="104"/>
      <c r="AB572" s="104"/>
      <c r="AC572" s="32"/>
      <c r="AD572" s="32"/>
      <c r="AE572" s="32"/>
      <c r="AF572" s="32"/>
      <c r="AG572" s="32"/>
    </row>
    <row r="573" spans="6:33" x14ac:dyDescent="0.25">
      <c r="F573" s="15" t="str">
        <f>IFERROR(VLOOKUP(D573,'Tabelas auxiliares'!$A$3:$B$65,2,FALSE),"")</f>
        <v/>
      </c>
      <c r="G573" s="15" t="str">
        <f>IFERROR(VLOOKUP($B573,'Tabelas auxiliares'!$A$68:$C$105,2,FALSE),"")</f>
        <v/>
      </c>
      <c r="H573" s="15" t="str">
        <f>IFERROR(VLOOKUP($B573,'Tabelas auxiliares'!$A$68:$C$105,3,FALSE),"")</f>
        <v/>
      </c>
      <c r="Y573" s="15" t="str">
        <f t="shared" si="8"/>
        <v/>
      </c>
      <c r="Z573" s="15" t="str">
        <f>IF(T573="","",IF(AND(T573&lt;&gt;'Tabelas auxiliares'!$B$128,T573&lt;&gt;'Tabelas auxiliares'!$B$129),"FOLHA DE PESSOAL",IF(Y573='Tabelas auxiliares'!$A$129,"CUSTEIO",IF(Y573='Tabelas auxiliares'!$A$128,"INVESTIMENTO","ERRO - VERIFICAR"))))</f>
        <v/>
      </c>
      <c r="AA573" s="104"/>
      <c r="AB573" s="104"/>
      <c r="AC573" s="32"/>
      <c r="AD573" s="32"/>
      <c r="AE573" s="32"/>
      <c r="AF573" s="32"/>
      <c r="AG573" s="32"/>
    </row>
    <row r="574" spans="6:33" x14ac:dyDescent="0.25">
      <c r="F574" s="15" t="str">
        <f>IFERROR(VLOOKUP(D574,'Tabelas auxiliares'!$A$3:$B$65,2,FALSE),"")</f>
        <v/>
      </c>
      <c r="G574" s="15" t="str">
        <f>IFERROR(VLOOKUP($B574,'Tabelas auxiliares'!$A$68:$C$105,2,FALSE),"")</f>
        <v/>
      </c>
      <c r="H574" s="15" t="str">
        <f>IFERROR(VLOOKUP($B574,'Tabelas auxiliares'!$A$68:$C$105,3,FALSE),"")</f>
        <v/>
      </c>
      <c r="Y574" s="15" t="str">
        <f t="shared" si="8"/>
        <v/>
      </c>
      <c r="Z574" s="15" t="str">
        <f>IF(T574="","",IF(AND(T574&lt;&gt;'Tabelas auxiliares'!$B$128,T574&lt;&gt;'Tabelas auxiliares'!$B$129),"FOLHA DE PESSOAL",IF(Y574='Tabelas auxiliares'!$A$129,"CUSTEIO",IF(Y574='Tabelas auxiliares'!$A$128,"INVESTIMENTO","ERRO - VERIFICAR"))))</f>
        <v/>
      </c>
      <c r="AA574" s="104"/>
      <c r="AB574" s="104"/>
      <c r="AC574" s="32"/>
      <c r="AD574" s="32"/>
      <c r="AE574" s="32"/>
      <c r="AF574" s="32"/>
      <c r="AG574" s="32"/>
    </row>
    <row r="575" spans="6:33" x14ac:dyDescent="0.25">
      <c r="F575" s="15" t="str">
        <f>IFERROR(VLOOKUP(D575,'Tabelas auxiliares'!$A$3:$B$65,2,FALSE),"")</f>
        <v/>
      </c>
      <c r="G575" s="15" t="str">
        <f>IFERROR(VLOOKUP($B575,'Tabelas auxiliares'!$A$68:$C$105,2,FALSE),"")</f>
        <v/>
      </c>
      <c r="H575" s="15" t="str">
        <f>IFERROR(VLOOKUP($B575,'Tabelas auxiliares'!$A$68:$C$105,3,FALSE),"")</f>
        <v/>
      </c>
      <c r="Y575" s="15" t="str">
        <f t="shared" si="8"/>
        <v/>
      </c>
      <c r="Z575" s="15" t="str">
        <f>IF(T575="","",IF(AND(T575&lt;&gt;'Tabelas auxiliares'!$B$128,T575&lt;&gt;'Tabelas auxiliares'!$B$129),"FOLHA DE PESSOAL",IF(Y575='Tabelas auxiliares'!$A$129,"CUSTEIO",IF(Y575='Tabelas auxiliares'!$A$128,"INVESTIMENTO","ERRO - VERIFICAR"))))</f>
        <v/>
      </c>
      <c r="AA575" s="104"/>
      <c r="AB575" s="104"/>
      <c r="AC575" s="32"/>
      <c r="AD575" s="32"/>
      <c r="AE575" s="32"/>
      <c r="AF575" s="32"/>
      <c r="AG575" s="32"/>
    </row>
    <row r="576" spans="6:33" x14ac:dyDescent="0.25">
      <c r="F576" s="15" t="str">
        <f>IFERROR(VLOOKUP(D576,'Tabelas auxiliares'!$A$3:$B$65,2,FALSE),"")</f>
        <v/>
      </c>
      <c r="G576" s="15" t="str">
        <f>IFERROR(VLOOKUP($B576,'Tabelas auxiliares'!$A$68:$C$105,2,FALSE),"")</f>
        <v/>
      </c>
      <c r="H576" s="15" t="str">
        <f>IFERROR(VLOOKUP($B576,'Tabelas auxiliares'!$A$68:$C$105,3,FALSE),"")</f>
        <v/>
      </c>
      <c r="Y576" s="15" t="str">
        <f t="shared" si="8"/>
        <v/>
      </c>
      <c r="Z576" s="15" t="str">
        <f>IF(T576="","",IF(AND(T576&lt;&gt;'Tabelas auxiliares'!$B$128,T576&lt;&gt;'Tabelas auxiliares'!$B$129),"FOLHA DE PESSOAL",IF(Y576='Tabelas auxiliares'!$A$129,"CUSTEIO",IF(Y576='Tabelas auxiliares'!$A$128,"INVESTIMENTO","ERRO - VERIFICAR"))))</f>
        <v/>
      </c>
      <c r="AA576" s="104"/>
      <c r="AB576" s="104"/>
      <c r="AC576" s="32"/>
      <c r="AD576" s="32"/>
      <c r="AE576" s="32"/>
      <c r="AF576" s="32"/>
      <c r="AG576" s="32"/>
    </row>
    <row r="577" spans="6:33" x14ac:dyDescent="0.25">
      <c r="F577" s="15" t="str">
        <f>IFERROR(VLOOKUP(D577,'Tabelas auxiliares'!$A$3:$B$65,2,FALSE),"")</f>
        <v/>
      </c>
      <c r="G577" s="15" t="str">
        <f>IFERROR(VLOOKUP($B577,'Tabelas auxiliares'!$A$68:$C$105,2,FALSE),"")</f>
        <v/>
      </c>
      <c r="H577" s="15" t="str">
        <f>IFERROR(VLOOKUP($B577,'Tabelas auxiliares'!$A$68:$C$105,3,FALSE),"")</f>
        <v/>
      </c>
      <c r="Y577" s="15" t="str">
        <f t="shared" si="8"/>
        <v/>
      </c>
      <c r="Z577" s="15" t="str">
        <f>IF(T577="","",IF(AND(T577&lt;&gt;'Tabelas auxiliares'!$B$128,T577&lt;&gt;'Tabelas auxiliares'!$B$129),"FOLHA DE PESSOAL",IF(Y577='Tabelas auxiliares'!$A$129,"CUSTEIO",IF(Y577='Tabelas auxiliares'!$A$128,"INVESTIMENTO","ERRO - VERIFICAR"))))</f>
        <v/>
      </c>
      <c r="AA577" s="104"/>
      <c r="AB577" s="104"/>
      <c r="AC577" s="32"/>
      <c r="AD577" s="32"/>
      <c r="AE577" s="32"/>
      <c r="AF577" s="32"/>
      <c r="AG577" s="32"/>
    </row>
    <row r="578" spans="6:33" x14ac:dyDescent="0.25">
      <c r="F578" s="15" t="str">
        <f>IFERROR(VLOOKUP(D578,'Tabelas auxiliares'!$A$3:$B$65,2,FALSE),"")</f>
        <v/>
      </c>
      <c r="G578" s="15" t="str">
        <f>IFERROR(VLOOKUP($B578,'Tabelas auxiliares'!$A$68:$C$105,2,FALSE),"")</f>
        <v/>
      </c>
      <c r="H578" s="15" t="str">
        <f>IFERROR(VLOOKUP($B578,'Tabelas auxiliares'!$A$68:$C$105,3,FALSE),"")</f>
        <v/>
      </c>
      <c r="Y578" s="15" t="str">
        <f t="shared" si="8"/>
        <v/>
      </c>
      <c r="Z578" s="15" t="str">
        <f>IF(T578="","",IF(AND(T578&lt;&gt;'Tabelas auxiliares'!$B$128,T578&lt;&gt;'Tabelas auxiliares'!$B$129),"FOLHA DE PESSOAL",IF(Y578='Tabelas auxiliares'!$A$129,"CUSTEIO",IF(Y578='Tabelas auxiliares'!$A$128,"INVESTIMENTO","ERRO - VERIFICAR"))))</f>
        <v/>
      </c>
      <c r="AA578" s="104"/>
      <c r="AB578" s="104"/>
      <c r="AC578" s="32"/>
      <c r="AD578" s="32"/>
      <c r="AE578" s="32"/>
      <c r="AF578" s="32"/>
      <c r="AG578" s="32"/>
    </row>
    <row r="579" spans="6:33" x14ac:dyDescent="0.25">
      <c r="F579" s="15" t="str">
        <f>IFERROR(VLOOKUP(D579,'Tabelas auxiliares'!$A$3:$B$65,2,FALSE),"")</f>
        <v/>
      </c>
      <c r="G579" s="15" t="str">
        <f>IFERROR(VLOOKUP($B579,'Tabelas auxiliares'!$A$68:$C$105,2,FALSE),"")</f>
        <v/>
      </c>
      <c r="H579" s="15" t="str">
        <f>IFERROR(VLOOKUP($B579,'Tabelas auxiliares'!$A$68:$C$105,3,FALSE),"")</f>
        <v/>
      </c>
      <c r="Y579" s="15" t="str">
        <f t="shared" si="8"/>
        <v/>
      </c>
      <c r="Z579" s="15" t="str">
        <f>IF(T579="","",IF(AND(T579&lt;&gt;'Tabelas auxiliares'!$B$128,T579&lt;&gt;'Tabelas auxiliares'!$B$129),"FOLHA DE PESSOAL",IF(Y579='Tabelas auxiliares'!$A$129,"CUSTEIO",IF(Y579='Tabelas auxiliares'!$A$128,"INVESTIMENTO","ERRO - VERIFICAR"))))</f>
        <v/>
      </c>
      <c r="AA579" s="104"/>
      <c r="AB579" s="104"/>
      <c r="AC579" s="32"/>
      <c r="AD579" s="32"/>
      <c r="AE579" s="32"/>
      <c r="AF579" s="32"/>
      <c r="AG579" s="32"/>
    </row>
    <row r="580" spans="6:33" x14ac:dyDescent="0.25">
      <c r="F580" s="15" t="str">
        <f>IFERROR(VLOOKUP(D580,'Tabelas auxiliares'!$A$3:$B$65,2,FALSE),"")</f>
        <v/>
      </c>
      <c r="G580" s="15" t="str">
        <f>IFERROR(VLOOKUP($B580,'Tabelas auxiliares'!$A$68:$C$105,2,FALSE),"")</f>
        <v/>
      </c>
      <c r="H580" s="15" t="str">
        <f>IFERROR(VLOOKUP($B580,'Tabelas auxiliares'!$A$68:$C$105,3,FALSE),"")</f>
        <v/>
      </c>
      <c r="Y580" s="15" t="str">
        <f t="shared" ref="Y580:Y643" si="9">LEFT(V580,1)</f>
        <v/>
      </c>
      <c r="Z580" s="15" t="str">
        <f>IF(T580="","",IF(AND(T580&lt;&gt;'Tabelas auxiliares'!$B$128,T580&lt;&gt;'Tabelas auxiliares'!$B$129),"FOLHA DE PESSOAL",IF(Y580='Tabelas auxiliares'!$A$129,"CUSTEIO",IF(Y580='Tabelas auxiliares'!$A$128,"INVESTIMENTO","ERRO - VERIFICAR"))))</f>
        <v/>
      </c>
      <c r="AA580" s="104"/>
      <c r="AB580" s="104"/>
      <c r="AC580" s="32"/>
      <c r="AD580" s="32"/>
      <c r="AE580" s="32"/>
      <c r="AF580" s="32"/>
      <c r="AG580" s="32"/>
    </row>
    <row r="581" spans="6:33" x14ac:dyDescent="0.25">
      <c r="F581" s="15" t="str">
        <f>IFERROR(VLOOKUP(D581,'Tabelas auxiliares'!$A$3:$B$65,2,FALSE),"")</f>
        <v/>
      </c>
      <c r="G581" s="15" t="str">
        <f>IFERROR(VLOOKUP($B581,'Tabelas auxiliares'!$A$68:$C$105,2,FALSE),"")</f>
        <v/>
      </c>
      <c r="H581" s="15" t="str">
        <f>IFERROR(VLOOKUP($B581,'Tabelas auxiliares'!$A$68:$C$105,3,FALSE),"")</f>
        <v/>
      </c>
      <c r="Y581" s="15" t="str">
        <f t="shared" si="9"/>
        <v/>
      </c>
      <c r="Z581" s="15" t="str">
        <f>IF(T581="","",IF(AND(T581&lt;&gt;'Tabelas auxiliares'!$B$128,T581&lt;&gt;'Tabelas auxiliares'!$B$129),"FOLHA DE PESSOAL",IF(Y581='Tabelas auxiliares'!$A$129,"CUSTEIO",IF(Y581='Tabelas auxiliares'!$A$128,"INVESTIMENTO","ERRO - VERIFICAR"))))</f>
        <v/>
      </c>
      <c r="AA581" s="104"/>
      <c r="AB581" s="104"/>
      <c r="AC581" s="32"/>
      <c r="AD581" s="32"/>
      <c r="AE581" s="32"/>
      <c r="AF581" s="32"/>
      <c r="AG581" s="32"/>
    </row>
    <row r="582" spans="6:33" x14ac:dyDescent="0.25">
      <c r="F582" s="15" t="str">
        <f>IFERROR(VLOOKUP(D582,'Tabelas auxiliares'!$A$3:$B$65,2,FALSE),"")</f>
        <v/>
      </c>
      <c r="G582" s="15" t="str">
        <f>IFERROR(VLOOKUP($B582,'Tabelas auxiliares'!$A$68:$C$105,2,FALSE),"")</f>
        <v/>
      </c>
      <c r="H582" s="15" t="str">
        <f>IFERROR(VLOOKUP($B582,'Tabelas auxiliares'!$A$68:$C$105,3,FALSE),"")</f>
        <v/>
      </c>
      <c r="Y582" s="15" t="str">
        <f t="shared" si="9"/>
        <v/>
      </c>
      <c r="Z582" s="15" t="str">
        <f>IF(T582="","",IF(AND(T582&lt;&gt;'Tabelas auxiliares'!$B$128,T582&lt;&gt;'Tabelas auxiliares'!$B$129),"FOLHA DE PESSOAL",IF(Y582='Tabelas auxiliares'!$A$129,"CUSTEIO",IF(Y582='Tabelas auxiliares'!$A$128,"INVESTIMENTO","ERRO - VERIFICAR"))))</f>
        <v/>
      </c>
      <c r="AA582" s="104"/>
      <c r="AB582" s="104"/>
      <c r="AC582" s="32"/>
      <c r="AD582" s="32"/>
      <c r="AE582" s="32"/>
      <c r="AF582" s="32"/>
      <c r="AG582" s="32"/>
    </row>
    <row r="583" spans="6:33" x14ac:dyDescent="0.25">
      <c r="F583" s="15" t="str">
        <f>IFERROR(VLOOKUP(D583,'Tabelas auxiliares'!$A$3:$B$65,2,FALSE),"")</f>
        <v/>
      </c>
      <c r="G583" s="15" t="str">
        <f>IFERROR(VLOOKUP($B583,'Tabelas auxiliares'!$A$68:$C$105,2,FALSE),"")</f>
        <v/>
      </c>
      <c r="H583" s="15" t="str">
        <f>IFERROR(VLOOKUP($B583,'Tabelas auxiliares'!$A$68:$C$105,3,FALSE),"")</f>
        <v/>
      </c>
      <c r="Y583" s="15" t="str">
        <f t="shared" si="9"/>
        <v/>
      </c>
      <c r="Z583" s="15" t="str">
        <f>IF(T583="","",IF(AND(T583&lt;&gt;'Tabelas auxiliares'!$B$128,T583&lt;&gt;'Tabelas auxiliares'!$B$129),"FOLHA DE PESSOAL",IF(Y583='Tabelas auxiliares'!$A$129,"CUSTEIO",IF(Y583='Tabelas auxiliares'!$A$128,"INVESTIMENTO","ERRO - VERIFICAR"))))</f>
        <v/>
      </c>
      <c r="AA583" s="104"/>
      <c r="AB583" s="104"/>
      <c r="AC583" s="32"/>
      <c r="AD583" s="32"/>
      <c r="AE583" s="32"/>
      <c r="AF583" s="32"/>
      <c r="AG583" s="32"/>
    </row>
    <row r="584" spans="6:33" x14ac:dyDescent="0.25">
      <c r="F584" s="15" t="str">
        <f>IFERROR(VLOOKUP(D584,'Tabelas auxiliares'!$A$3:$B$65,2,FALSE),"")</f>
        <v/>
      </c>
      <c r="G584" s="15" t="str">
        <f>IFERROR(VLOOKUP($B584,'Tabelas auxiliares'!$A$68:$C$105,2,FALSE),"")</f>
        <v/>
      </c>
      <c r="H584" s="15" t="str">
        <f>IFERROR(VLOOKUP($B584,'Tabelas auxiliares'!$A$68:$C$105,3,FALSE),"")</f>
        <v/>
      </c>
      <c r="Y584" s="15" t="str">
        <f t="shared" si="9"/>
        <v/>
      </c>
      <c r="Z584" s="15" t="str">
        <f>IF(T584="","",IF(AND(T584&lt;&gt;'Tabelas auxiliares'!$B$128,T584&lt;&gt;'Tabelas auxiliares'!$B$129),"FOLHA DE PESSOAL",IF(Y584='Tabelas auxiliares'!$A$129,"CUSTEIO",IF(Y584='Tabelas auxiliares'!$A$128,"INVESTIMENTO","ERRO - VERIFICAR"))))</f>
        <v/>
      </c>
      <c r="AA584" s="104"/>
      <c r="AB584" s="104"/>
      <c r="AC584" s="32"/>
      <c r="AD584" s="32"/>
      <c r="AE584" s="32"/>
      <c r="AF584" s="32"/>
      <c r="AG584" s="32"/>
    </row>
    <row r="585" spans="6:33" x14ac:dyDescent="0.25">
      <c r="F585" s="15" t="str">
        <f>IFERROR(VLOOKUP(D585,'Tabelas auxiliares'!$A$3:$B$65,2,FALSE),"")</f>
        <v/>
      </c>
      <c r="G585" s="15" t="str">
        <f>IFERROR(VLOOKUP($B585,'Tabelas auxiliares'!$A$68:$C$105,2,FALSE),"")</f>
        <v/>
      </c>
      <c r="H585" s="15" t="str">
        <f>IFERROR(VLOOKUP($B585,'Tabelas auxiliares'!$A$68:$C$105,3,FALSE),"")</f>
        <v/>
      </c>
      <c r="Y585" s="15" t="str">
        <f t="shared" si="9"/>
        <v/>
      </c>
      <c r="Z585" s="15" t="str">
        <f>IF(T585="","",IF(AND(T585&lt;&gt;'Tabelas auxiliares'!$B$128,T585&lt;&gt;'Tabelas auxiliares'!$B$129),"FOLHA DE PESSOAL",IF(Y585='Tabelas auxiliares'!$A$129,"CUSTEIO",IF(Y585='Tabelas auxiliares'!$A$128,"INVESTIMENTO","ERRO - VERIFICAR"))))</f>
        <v/>
      </c>
      <c r="AA585" s="104"/>
      <c r="AB585" s="104"/>
      <c r="AC585" s="32"/>
      <c r="AD585" s="32"/>
      <c r="AE585" s="32"/>
      <c r="AF585" s="32"/>
      <c r="AG585" s="32"/>
    </row>
    <row r="586" spans="6:33" x14ac:dyDescent="0.25">
      <c r="F586" s="15" t="str">
        <f>IFERROR(VLOOKUP(D586,'Tabelas auxiliares'!$A$3:$B$65,2,FALSE),"")</f>
        <v/>
      </c>
      <c r="G586" s="15" t="str">
        <f>IFERROR(VLOOKUP($B586,'Tabelas auxiliares'!$A$68:$C$105,2,FALSE),"")</f>
        <v/>
      </c>
      <c r="H586" s="15" t="str">
        <f>IFERROR(VLOOKUP($B586,'Tabelas auxiliares'!$A$68:$C$105,3,FALSE),"")</f>
        <v/>
      </c>
      <c r="Y586" s="15" t="str">
        <f t="shared" si="9"/>
        <v/>
      </c>
      <c r="Z586" s="15" t="str">
        <f>IF(T586="","",IF(AND(T586&lt;&gt;'Tabelas auxiliares'!$B$128,T586&lt;&gt;'Tabelas auxiliares'!$B$129),"FOLHA DE PESSOAL",IF(Y586='Tabelas auxiliares'!$A$129,"CUSTEIO",IF(Y586='Tabelas auxiliares'!$A$128,"INVESTIMENTO","ERRO - VERIFICAR"))))</f>
        <v/>
      </c>
      <c r="AA586" s="104"/>
      <c r="AB586" s="104"/>
      <c r="AC586" s="32"/>
      <c r="AD586" s="32"/>
      <c r="AE586" s="32"/>
      <c r="AF586" s="32"/>
      <c r="AG586" s="32"/>
    </row>
    <row r="587" spans="6:33" x14ac:dyDescent="0.25">
      <c r="F587" s="15" t="str">
        <f>IFERROR(VLOOKUP(D587,'Tabelas auxiliares'!$A$3:$B$65,2,FALSE),"")</f>
        <v/>
      </c>
      <c r="G587" s="15" t="str">
        <f>IFERROR(VLOOKUP($B587,'Tabelas auxiliares'!$A$68:$C$105,2,FALSE),"")</f>
        <v/>
      </c>
      <c r="H587" s="15" t="str">
        <f>IFERROR(VLOOKUP($B587,'Tabelas auxiliares'!$A$68:$C$105,3,FALSE),"")</f>
        <v/>
      </c>
      <c r="Y587" s="15" t="str">
        <f t="shared" si="9"/>
        <v/>
      </c>
      <c r="Z587" s="15" t="str">
        <f>IF(T587="","",IF(AND(T587&lt;&gt;'Tabelas auxiliares'!$B$128,T587&lt;&gt;'Tabelas auxiliares'!$B$129),"FOLHA DE PESSOAL",IF(Y587='Tabelas auxiliares'!$A$129,"CUSTEIO",IF(Y587='Tabelas auxiliares'!$A$128,"INVESTIMENTO","ERRO - VERIFICAR"))))</f>
        <v/>
      </c>
      <c r="AA587" s="104"/>
      <c r="AB587" s="104"/>
      <c r="AC587" s="32"/>
      <c r="AD587" s="32"/>
      <c r="AE587" s="32"/>
      <c r="AF587" s="32"/>
      <c r="AG587" s="32"/>
    </row>
    <row r="588" spans="6:33" x14ac:dyDescent="0.25">
      <c r="F588" s="15" t="str">
        <f>IFERROR(VLOOKUP(D588,'Tabelas auxiliares'!$A$3:$B$65,2,FALSE),"")</f>
        <v/>
      </c>
      <c r="G588" s="15" t="str">
        <f>IFERROR(VLOOKUP($B588,'Tabelas auxiliares'!$A$68:$C$105,2,FALSE),"")</f>
        <v/>
      </c>
      <c r="H588" s="15" t="str">
        <f>IFERROR(VLOOKUP($B588,'Tabelas auxiliares'!$A$68:$C$105,3,FALSE),"")</f>
        <v/>
      </c>
      <c r="Y588" s="15" t="str">
        <f t="shared" si="9"/>
        <v/>
      </c>
      <c r="Z588" s="15" t="str">
        <f>IF(T588="","",IF(AND(T588&lt;&gt;'Tabelas auxiliares'!$B$128,T588&lt;&gt;'Tabelas auxiliares'!$B$129),"FOLHA DE PESSOAL",IF(Y588='Tabelas auxiliares'!$A$129,"CUSTEIO",IF(Y588='Tabelas auxiliares'!$A$128,"INVESTIMENTO","ERRO - VERIFICAR"))))</f>
        <v/>
      </c>
      <c r="AA588" s="104"/>
      <c r="AB588" s="104"/>
      <c r="AC588" s="32"/>
      <c r="AD588" s="32"/>
      <c r="AE588" s="32"/>
      <c r="AF588" s="32"/>
      <c r="AG588" s="32"/>
    </row>
    <row r="589" spans="6:33" x14ac:dyDescent="0.25">
      <c r="F589" s="15" t="str">
        <f>IFERROR(VLOOKUP(D589,'Tabelas auxiliares'!$A$3:$B$65,2,FALSE),"")</f>
        <v/>
      </c>
      <c r="G589" s="15" t="str">
        <f>IFERROR(VLOOKUP($B589,'Tabelas auxiliares'!$A$68:$C$105,2,FALSE),"")</f>
        <v/>
      </c>
      <c r="H589" s="15" t="str">
        <f>IFERROR(VLOOKUP($B589,'Tabelas auxiliares'!$A$68:$C$105,3,FALSE),"")</f>
        <v/>
      </c>
      <c r="Y589" s="15" t="str">
        <f t="shared" si="9"/>
        <v/>
      </c>
      <c r="Z589" s="15" t="str">
        <f>IF(T589="","",IF(AND(T589&lt;&gt;'Tabelas auxiliares'!$B$128,T589&lt;&gt;'Tabelas auxiliares'!$B$129),"FOLHA DE PESSOAL",IF(Y589='Tabelas auxiliares'!$A$129,"CUSTEIO",IF(Y589='Tabelas auxiliares'!$A$128,"INVESTIMENTO","ERRO - VERIFICAR"))))</f>
        <v/>
      </c>
      <c r="AA589" s="104"/>
      <c r="AB589" s="104"/>
      <c r="AC589" s="32"/>
      <c r="AD589" s="32"/>
      <c r="AE589" s="32"/>
      <c r="AF589" s="32"/>
      <c r="AG589" s="32"/>
    </row>
    <row r="590" spans="6:33" x14ac:dyDescent="0.25">
      <c r="F590" s="15" t="str">
        <f>IFERROR(VLOOKUP(D590,'Tabelas auxiliares'!$A$3:$B$65,2,FALSE),"")</f>
        <v/>
      </c>
      <c r="G590" s="15" t="str">
        <f>IFERROR(VLOOKUP($B590,'Tabelas auxiliares'!$A$68:$C$105,2,FALSE),"")</f>
        <v/>
      </c>
      <c r="H590" s="15" t="str">
        <f>IFERROR(VLOOKUP($B590,'Tabelas auxiliares'!$A$68:$C$105,3,FALSE),"")</f>
        <v/>
      </c>
      <c r="Y590" s="15" t="str">
        <f t="shared" si="9"/>
        <v/>
      </c>
      <c r="Z590" s="15" t="str">
        <f>IF(T590="","",IF(AND(T590&lt;&gt;'Tabelas auxiliares'!$B$128,T590&lt;&gt;'Tabelas auxiliares'!$B$129),"FOLHA DE PESSOAL",IF(Y590='Tabelas auxiliares'!$A$129,"CUSTEIO",IF(Y590='Tabelas auxiliares'!$A$128,"INVESTIMENTO","ERRO - VERIFICAR"))))</f>
        <v/>
      </c>
      <c r="AA590" s="104"/>
      <c r="AB590" s="104"/>
      <c r="AC590" s="32"/>
      <c r="AD590" s="32"/>
      <c r="AE590" s="32"/>
      <c r="AF590" s="32"/>
      <c r="AG590" s="32"/>
    </row>
    <row r="591" spans="6:33" x14ac:dyDescent="0.25">
      <c r="F591" s="15" t="str">
        <f>IFERROR(VLOOKUP(D591,'Tabelas auxiliares'!$A$3:$B$65,2,FALSE),"")</f>
        <v/>
      </c>
      <c r="G591" s="15" t="str">
        <f>IFERROR(VLOOKUP($B591,'Tabelas auxiliares'!$A$68:$C$105,2,FALSE),"")</f>
        <v/>
      </c>
      <c r="H591" s="15" t="str">
        <f>IFERROR(VLOOKUP($B591,'Tabelas auxiliares'!$A$68:$C$105,3,FALSE),"")</f>
        <v/>
      </c>
      <c r="Y591" s="15" t="str">
        <f t="shared" si="9"/>
        <v/>
      </c>
      <c r="Z591" s="15" t="str">
        <f>IF(T591="","",IF(AND(T591&lt;&gt;'Tabelas auxiliares'!$B$128,T591&lt;&gt;'Tabelas auxiliares'!$B$129),"FOLHA DE PESSOAL",IF(Y591='Tabelas auxiliares'!$A$129,"CUSTEIO",IF(Y591='Tabelas auxiliares'!$A$128,"INVESTIMENTO","ERRO - VERIFICAR"))))</f>
        <v/>
      </c>
      <c r="AA591" s="104"/>
      <c r="AB591" s="104"/>
      <c r="AC591" s="32"/>
      <c r="AD591" s="32"/>
      <c r="AE591" s="32"/>
      <c r="AF591" s="32"/>
      <c r="AG591" s="32"/>
    </row>
    <row r="592" spans="6:33" x14ac:dyDescent="0.25">
      <c r="F592" s="15" t="str">
        <f>IFERROR(VLOOKUP(D592,'Tabelas auxiliares'!$A$3:$B$65,2,FALSE),"")</f>
        <v/>
      </c>
      <c r="G592" s="15" t="str">
        <f>IFERROR(VLOOKUP($B592,'Tabelas auxiliares'!$A$68:$C$105,2,FALSE),"")</f>
        <v/>
      </c>
      <c r="H592" s="15" t="str">
        <f>IFERROR(VLOOKUP($B592,'Tabelas auxiliares'!$A$68:$C$105,3,FALSE),"")</f>
        <v/>
      </c>
      <c r="Y592" s="15" t="str">
        <f t="shared" si="9"/>
        <v/>
      </c>
      <c r="Z592" s="15" t="str">
        <f>IF(T592="","",IF(AND(T592&lt;&gt;'Tabelas auxiliares'!$B$128,T592&lt;&gt;'Tabelas auxiliares'!$B$129),"FOLHA DE PESSOAL",IF(Y592='Tabelas auxiliares'!$A$129,"CUSTEIO",IF(Y592='Tabelas auxiliares'!$A$128,"INVESTIMENTO","ERRO - VERIFICAR"))))</f>
        <v/>
      </c>
      <c r="AA592" s="104"/>
      <c r="AB592" s="104"/>
      <c r="AC592" s="32"/>
      <c r="AD592" s="32"/>
      <c r="AE592" s="32"/>
      <c r="AF592" s="32"/>
      <c r="AG592" s="32"/>
    </row>
    <row r="593" spans="6:33" x14ac:dyDescent="0.25">
      <c r="F593" s="15" t="str">
        <f>IFERROR(VLOOKUP(D593,'Tabelas auxiliares'!$A$3:$B$65,2,FALSE),"")</f>
        <v/>
      </c>
      <c r="G593" s="15" t="str">
        <f>IFERROR(VLOOKUP($B593,'Tabelas auxiliares'!$A$68:$C$105,2,FALSE),"")</f>
        <v/>
      </c>
      <c r="H593" s="15" t="str">
        <f>IFERROR(VLOOKUP($B593,'Tabelas auxiliares'!$A$68:$C$105,3,FALSE),"")</f>
        <v/>
      </c>
      <c r="Y593" s="15" t="str">
        <f t="shared" si="9"/>
        <v/>
      </c>
      <c r="Z593" s="15" t="str">
        <f>IF(T593="","",IF(AND(T593&lt;&gt;'Tabelas auxiliares'!$B$128,T593&lt;&gt;'Tabelas auxiliares'!$B$129),"FOLHA DE PESSOAL",IF(Y593='Tabelas auxiliares'!$A$129,"CUSTEIO",IF(Y593='Tabelas auxiliares'!$A$128,"INVESTIMENTO","ERRO - VERIFICAR"))))</f>
        <v/>
      </c>
      <c r="AA593" s="104"/>
      <c r="AB593" s="104"/>
      <c r="AC593" s="32"/>
      <c r="AD593" s="32"/>
      <c r="AE593" s="32"/>
      <c r="AF593" s="32"/>
      <c r="AG593" s="32"/>
    </row>
    <row r="594" spans="6:33" x14ac:dyDescent="0.25">
      <c r="F594" s="15" t="str">
        <f>IFERROR(VLOOKUP(D594,'Tabelas auxiliares'!$A$3:$B$65,2,FALSE),"")</f>
        <v/>
      </c>
      <c r="G594" s="15" t="str">
        <f>IFERROR(VLOOKUP($B594,'Tabelas auxiliares'!$A$68:$C$105,2,FALSE),"")</f>
        <v/>
      </c>
      <c r="H594" s="15" t="str">
        <f>IFERROR(VLOOKUP($B594,'Tabelas auxiliares'!$A$68:$C$105,3,FALSE),"")</f>
        <v/>
      </c>
      <c r="Y594" s="15" t="str">
        <f t="shared" si="9"/>
        <v/>
      </c>
      <c r="Z594" s="15" t="str">
        <f>IF(T594="","",IF(AND(T594&lt;&gt;'Tabelas auxiliares'!$B$128,T594&lt;&gt;'Tabelas auxiliares'!$B$129),"FOLHA DE PESSOAL",IF(Y594='Tabelas auxiliares'!$A$129,"CUSTEIO",IF(Y594='Tabelas auxiliares'!$A$128,"INVESTIMENTO","ERRO - VERIFICAR"))))</f>
        <v/>
      </c>
      <c r="AA594" s="104"/>
      <c r="AB594" s="104"/>
      <c r="AC594" s="32"/>
      <c r="AD594" s="32"/>
      <c r="AE594" s="32"/>
      <c r="AF594" s="32"/>
      <c r="AG594" s="32"/>
    </row>
    <row r="595" spans="6:33" x14ac:dyDescent="0.25">
      <c r="F595" s="15" t="str">
        <f>IFERROR(VLOOKUP(D595,'Tabelas auxiliares'!$A$3:$B$65,2,FALSE),"")</f>
        <v/>
      </c>
      <c r="G595" s="15" t="str">
        <f>IFERROR(VLOOKUP($B595,'Tabelas auxiliares'!$A$68:$C$105,2,FALSE),"")</f>
        <v/>
      </c>
      <c r="H595" s="15" t="str">
        <f>IFERROR(VLOOKUP($B595,'Tabelas auxiliares'!$A$68:$C$105,3,FALSE),"")</f>
        <v/>
      </c>
      <c r="Y595" s="15" t="str">
        <f t="shared" si="9"/>
        <v/>
      </c>
      <c r="Z595" s="15" t="str">
        <f>IF(T595="","",IF(AND(T595&lt;&gt;'Tabelas auxiliares'!$B$128,T595&lt;&gt;'Tabelas auxiliares'!$B$129),"FOLHA DE PESSOAL",IF(Y595='Tabelas auxiliares'!$A$129,"CUSTEIO",IF(Y595='Tabelas auxiliares'!$A$128,"INVESTIMENTO","ERRO - VERIFICAR"))))</f>
        <v/>
      </c>
      <c r="AA595" s="104"/>
      <c r="AB595" s="104"/>
      <c r="AC595" s="32"/>
      <c r="AD595" s="32"/>
      <c r="AE595" s="32"/>
      <c r="AF595" s="32"/>
      <c r="AG595" s="32"/>
    </row>
    <row r="596" spans="6:33" x14ac:dyDescent="0.25">
      <c r="F596" s="15" t="str">
        <f>IFERROR(VLOOKUP(D596,'Tabelas auxiliares'!$A$3:$B$65,2,FALSE),"")</f>
        <v/>
      </c>
      <c r="G596" s="15" t="str">
        <f>IFERROR(VLOOKUP($B596,'Tabelas auxiliares'!$A$68:$C$105,2,FALSE),"")</f>
        <v/>
      </c>
      <c r="H596" s="15" t="str">
        <f>IFERROR(VLOOKUP($B596,'Tabelas auxiliares'!$A$68:$C$105,3,FALSE),"")</f>
        <v/>
      </c>
      <c r="Y596" s="15" t="str">
        <f t="shared" si="9"/>
        <v/>
      </c>
      <c r="Z596" s="15" t="str">
        <f>IF(T596="","",IF(AND(T596&lt;&gt;'Tabelas auxiliares'!$B$128,T596&lt;&gt;'Tabelas auxiliares'!$B$129),"FOLHA DE PESSOAL",IF(Y596='Tabelas auxiliares'!$A$129,"CUSTEIO",IF(Y596='Tabelas auxiliares'!$A$128,"INVESTIMENTO","ERRO - VERIFICAR"))))</f>
        <v/>
      </c>
      <c r="AA596" s="104"/>
      <c r="AB596" s="104"/>
      <c r="AC596" s="32"/>
      <c r="AD596" s="32"/>
      <c r="AE596" s="32"/>
      <c r="AF596" s="32"/>
      <c r="AG596" s="32"/>
    </row>
    <row r="597" spans="6:33" x14ac:dyDescent="0.25">
      <c r="F597" s="15" t="str">
        <f>IFERROR(VLOOKUP(D597,'Tabelas auxiliares'!$A$3:$B$65,2,FALSE),"")</f>
        <v/>
      </c>
      <c r="G597" s="15" t="str">
        <f>IFERROR(VLOOKUP($B597,'Tabelas auxiliares'!$A$68:$C$105,2,FALSE),"")</f>
        <v/>
      </c>
      <c r="H597" s="15" t="str">
        <f>IFERROR(VLOOKUP($B597,'Tabelas auxiliares'!$A$68:$C$105,3,FALSE),"")</f>
        <v/>
      </c>
      <c r="Y597" s="15" t="str">
        <f t="shared" si="9"/>
        <v/>
      </c>
      <c r="Z597" s="15" t="str">
        <f>IF(T597="","",IF(AND(T597&lt;&gt;'Tabelas auxiliares'!$B$128,T597&lt;&gt;'Tabelas auxiliares'!$B$129),"FOLHA DE PESSOAL",IF(Y597='Tabelas auxiliares'!$A$129,"CUSTEIO",IF(Y597='Tabelas auxiliares'!$A$128,"INVESTIMENTO","ERRO - VERIFICAR"))))</f>
        <v/>
      </c>
      <c r="AA597" s="104"/>
      <c r="AB597" s="104"/>
      <c r="AC597" s="32"/>
      <c r="AD597" s="32"/>
      <c r="AE597" s="32"/>
      <c r="AF597" s="32"/>
      <c r="AG597" s="32"/>
    </row>
    <row r="598" spans="6:33" x14ac:dyDescent="0.25">
      <c r="F598" s="15" t="str">
        <f>IFERROR(VLOOKUP(D598,'Tabelas auxiliares'!$A$3:$B$65,2,FALSE),"")</f>
        <v/>
      </c>
      <c r="G598" s="15" t="str">
        <f>IFERROR(VLOOKUP($B598,'Tabelas auxiliares'!$A$68:$C$105,2,FALSE),"")</f>
        <v/>
      </c>
      <c r="H598" s="15" t="str">
        <f>IFERROR(VLOOKUP($B598,'Tabelas auxiliares'!$A$68:$C$105,3,FALSE),"")</f>
        <v/>
      </c>
      <c r="Y598" s="15" t="str">
        <f t="shared" si="9"/>
        <v/>
      </c>
      <c r="Z598" s="15" t="str">
        <f>IF(T598="","",IF(AND(T598&lt;&gt;'Tabelas auxiliares'!$B$128,T598&lt;&gt;'Tabelas auxiliares'!$B$129),"FOLHA DE PESSOAL",IF(Y598='Tabelas auxiliares'!$A$129,"CUSTEIO",IF(Y598='Tabelas auxiliares'!$A$128,"INVESTIMENTO","ERRO - VERIFICAR"))))</f>
        <v/>
      </c>
      <c r="AA598" s="104"/>
      <c r="AB598" s="104"/>
      <c r="AC598" s="32"/>
      <c r="AD598" s="32"/>
      <c r="AE598" s="32"/>
      <c r="AF598" s="32"/>
      <c r="AG598" s="32"/>
    </row>
    <row r="599" spans="6:33" x14ac:dyDescent="0.25">
      <c r="F599" s="15" t="str">
        <f>IFERROR(VLOOKUP(D599,'Tabelas auxiliares'!$A$3:$B$65,2,FALSE),"")</f>
        <v/>
      </c>
      <c r="G599" s="15" t="str">
        <f>IFERROR(VLOOKUP($B599,'Tabelas auxiliares'!$A$68:$C$105,2,FALSE),"")</f>
        <v/>
      </c>
      <c r="H599" s="15" t="str">
        <f>IFERROR(VLOOKUP($B599,'Tabelas auxiliares'!$A$68:$C$105,3,FALSE),"")</f>
        <v/>
      </c>
      <c r="Y599" s="15" t="str">
        <f t="shared" si="9"/>
        <v/>
      </c>
      <c r="Z599" s="15" t="str">
        <f>IF(T599="","",IF(AND(T599&lt;&gt;'Tabelas auxiliares'!$B$128,T599&lt;&gt;'Tabelas auxiliares'!$B$129),"FOLHA DE PESSOAL",IF(Y599='Tabelas auxiliares'!$A$129,"CUSTEIO",IF(Y599='Tabelas auxiliares'!$A$128,"INVESTIMENTO","ERRO - VERIFICAR"))))</f>
        <v/>
      </c>
      <c r="AA599" s="104"/>
      <c r="AB599" s="104"/>
      <c r="AC599" s="32"/>
      <c r="AD599" s="32"/>
      <c r="AE599" s="32"/>
      <c r="AF599" s="32"/>
      <c r="AG599" s="32"/>
    </row>
    <row r="600" spans="6:33" x14ac:dyDescent="0.25">
      <c r="F600" s="15" t="str">
        <f>IFERROR(VLOOKUP(D600,'Tabelas auxiliares'!$A$3:$B$65,2,FALSE),"")</f>
        <v/>
      </c>
      <c r="G600" s="15" t="str">
        <f>IFERROR(VLOOKUP($B600,'Tabelas auxiliares'!$A$68:$C$105,2,FALSE),"")</f>
        <v/>
      </c>
      <c r="H600" s="15" t="str">
        <f>IFERROR(VLOOKUP($B600,'Tabelas auxiliares'!$A$68:$C$105,3,FALSE),"")</f>
        <v/>
      </c>
      <c r="Y600" s="15" t="str">
        <f t="shared" si="9"/>
        <v/>
      </c>
      <c r="Z600" s="15" t="str">
        <f>IF(T600="","",IF(AND(T600&lt;&gt;'Tabelas auxiliares'!$B$128,T600&lt;&gt;'Tabelas auxiliares'!$B$129),"FOLHA DE PESSOAL",IF(Y600='Tabelas auxiliares'!$A$129,"CUSTEIO",IF(Y600='Tabelas auxiliares'!$A$128,"INVESTIMENTO","ERRO - VERIFICAR"))))</f>
        <v/>
      </c>
      <c r="AA600" s="104"/>
      <c r="AB600" s="104"/>
      <c r="AC600" s="32"/>
      <c r="AD600" s="32"/>
      <c r="AE600" s="32"/>
      <c r="AF600" s="32"/>
      <c r="AG600" s="32"/>
    </row>
    <row r="601" spans="6:33" x14ac:dyDescent="0.25">
      <c r="F601" s="15" t="str">
        <f>IFERROR(VLOOKUP(D601,'Tabelas auxiliares'!$A$3:$B$65,2,FALSE),"")</f>
        <v/>
      </c>
      <c r="G601" s="15" t="str">
        <f>IFERROR(VLOOKUP($B601,'Tabelas auxiliares'!$A$68:$C$105,2,FALSE),"")</f>
        <v/>
      </c>
      <c r="H601" s="15" t="str">
        <f>IFERROR(VLOOKUP($B601,'Tabelas auxiliares'!$A$68:$C$105,3,FALSE),"")</f>
        <v/>
      </c>
      <c r="Y601" s="15" t="str">
        <f t="shared" si="9"/>
        <v/>
      </c>
      <c r="Z601" s="15" t="str">
        <f>IF(T601="","",IF(AND(T601&lt;&gt;'Tabelas auxiliares'!$B$128,T601&lt;&gt;'Tabelas auxiliares'!$B$129),"FOLHA DE PESSOAL",IF(Y601='Tabelas auxiliares'!$A$129,"CUSTEIO",IF(Y601='Tabelas auxiliares'!$A$128,"INVESTIMENTO","ERRO - VERIFICAR"))))</f>
        <v/>
      </c>
      <c r="AA601" s="104"/>
      <c r="AB601" s="104"/>
      <c r="AC601" s="32"/>
      <c r="AD601" s="32"/>
      <c r="AE601" s="32"/>
      <c r="AF601" s="32"/>
      <c r="AG601" s="32"/>
    </row>
    <row r="602" spans="6:33" x14ac:dyDescent="0.25">
      <c r="F602" s="15" t="str">
        <f>IFERROR(VLOOKUP(D602,'Tabelas auxiliares'!$A$3:$B$65,2,FALSE),"")</f>
        <v/>
      </c>
      <c r="G602" s="15" t="str">
        <f>IFERROR(VLOOKUP($B602,'Tabelas auxiliares'!$A$68:$C$105,2,FALSE),"")</f>
        <v/>
      </c>
      <c r="H602" s="15" t="str">
        <f>IFERROR(VLOOKUP($B602,'Tabelas auxiliares'!$A$68:$C$105,3,FALSE),"")</f>
        <v/>
      </c>
      <c r="Y602" s="15" t="str">
        <f t="shared" si="9"/>
        <v/>
      </c>
      <c r="Z602" s="15" t="str">
        <f>IF(T602="","",IF(AND(T602&lt;&gt;'Tabelas auxiliares'!$B$128,T602&lt;&gt;'Tabelas auxiliares'!$B$129),"FOLHA DE PESSOAL",IF(Y602='Tabelas auxiliares'!$A$129,"CUSTEIO",IF(Y602='Tabelas auxiliares'!$A$128,"INVESTIMENTO","ERRO - VERIFICAR"))))</f>
        <v/>
      </c>
      <c r="AA602" s="104"/>
      <c r="AB602" s="104"/>
      <c r="AC602" s="32"/>
      <c r="AD602" s="32"/>
      <c r="AE602" s="32"/>
      <c r="AF602" s="32"/>
      <c r="AG602" s="32"/>
    </row>
    <row r="603" spans="6:33" x14ac:dyDescent="0.25">
      <c r="F603" s="15" t="str">
        <f>IFERROR(VLOOKUP(D603,'Tabelas auxiliares'!$A$3:$B$65,2,FALSE),"")</f>
        <v/>
      </c>
      <c r="G603" s="15" t="str">
        <f>IFERROR(VLOOKUP($B603,'Tabelas auxiliares'!$A$68:$C$105,2,FALSE),"")</f>
        <v/>
      </c>
      <c r="H603" s="15" t="str">
        <f>IFERROR(VLOOKUP($B603,'Tabelas auxiliares'!$A$68:$C$105,3,FALSE),"")</f>
        <v/>
      </c>
      <c r="Y603" s="15" t="str">
        <f t="shared" si="9"/>
        <v/>
      </c>
      <c r="Z603" s="15" t="str">
        <f>IF(T603="","",IF(AND(T603&lt;&gt;'Tabelas auxiliares'!$B$128,T603&lt;&gt;'Tabelas auxiliares'!$B$129),"FOLHA DE PESSOAL",IF(Y603='Tabelas auxiliares'!$A$129,"CUSTEIO",IF(Y603='Tabelas auxiliares'!$A$128,"INVESTIMENTO","ERRO - VERIFICAR"))))</f>
        <v/>
      </c>
      <c r="AA603" s="104"/>
      <c r="AB603" s="104"/>
      <c r="AC603" s="32"/>
      <c r="AD603" s="32"/>
      <c r="AE603" s="32"/>
      <c r="AF603" s="32"/>
      <c r="AG603" s="32"/>
    </row>
    <row r="604" spans="6:33" x14ac:dyDescent="0.25">
      <c r="F604" s="15" t="str">
        <f>IFERROR(VLOOKUP(D604,'Tabelas auxiliares'!$A$3:$B$65,2,FALSE),"")</f>
        <v/>
      </c>
      <c r="G604" s="15" t="str">
        <f>IFERROR(VLOOKUP($B604,'Tabelas auxiliares'!$A$68:$C$105,2,FALSE),"")</f>
        <v/>
      </c>
      <c r="H604" s="15" t="str">
        <f>IFERROR(VLOOKUP($B604,'Tabelas auxiliares'!$A$68:$C$105,3,FALSE),"")</f>
        <v/>
      </c>
      <c r="Y604" s="15" t="str">
        <f t="shared" si="9"/>
        <v/>
      </c>
      <c r="Z604" s="15" t="str">
        <f>IF(T604="","",IF(AND(T604&lt;&gt;'Tabelas auxiliares'!$B$128,T604&lt;&gt;'Tabelas auxiliares'!$B$129),"FOLHA DE PESSOAL",IF(Y604='Tabelas auxiliares'!$A$129,"CUSTEIO",IF(Y604='Tabelas auxiliares'!$A$128,"INVESTIMENTO","ERRO - VERIFICAR"))))</f>
        <v/>
      </c>
      <c r="AA604" s="104"/>
      <c r="AB604" s="104"/>
      <c r="AC604" s="32"/>
      <c r="AD604" s="32"/>
      <c r="AE604" s="32"/>
      <c r="AF604" s="32"/>
      <c r="AG604" s="32"/>
    </row>
    <row r="605" spans="6:33" x14ac:dyDescent="0.25">
      <c r="F605" s="15" t="str">
        <f>IFERROR(VLOOKUP(D605,'Tabelas auxiliares'!$A$3:$B$65,2,FALSE),"")</f>
        <v/>
      </c>
      <c r="G605" s="15" t="str">
        <f>IFERROR(VLOOKUP($B605,'Tabelas auxiliares'!$A$68:$C$105,2,FALSE),"")</f>
        <v/>
      </c>
      <c r="H605" s="15" t="str">
        <f>IFERROR(VLOOKUP($B605,'Tabelas auxiliares'!$A$68:$C$105,3,FALSE),"")</f>
        <v/>
      </c>
      <c r="Y605" s="15" t="str">
        <f t="shared" si="9"/>
        <v/>
      </c>
      <c r="Z605" s="15" t="str">
        <f>IF(T605="","",IF(AND(T605&lt;&gt;'Tabelas auxiliares'!$B$128,T605&lt;&gt;'Tabelas auxiliares'!$B$129),"FOLHA DE PESSOAL",IF(Y605='Tabelas auxiliares'!$A$129,"CUSTEIO",IF(Y605='Tabelas auxiliares'!$A$128,"INVESTIMENTO","ERRO - VERIFICAR"))))</f>
        <v/>
      </c>
      <c r="AA605" s="104"/>
      <c r="AB605" s="104"/>
      <c r="AC605" s="32"/>
      <c r="AD605" s="32"/>
      <c r="AE605" s="32"/>
      <c r="AF605" s="32"/>
      <c r="AG605" s="32"/>
    </row>
    <row r="606" spans="6:33" x14ac:dyDescent="0.25">
      <c r="F606" s="15" t="str">
        <f>IFERROR(VLOOKUP(D606,'Tabelas auxiliares'!$A$3:$B$65,2,FALSE),"")</f>
        <v/>
      </c>
      <c r="G606" s="15" t="str">
        <f>IFERROR(VLOOKUP($B606,'Tabelas auxiliares'!$A$68:$C$105,2,FALSE),"")</f>
        <v/>
      </c>
      <c r="H606" s="15" t="str">
        <f>IFERROR(VLOOKUP($B606,'Tabelas auxiliares'!$A$68:$C$105,3,FALSE),"")</f>
        <v/>
      </c>
      <c r="Y606" s="15" t="str">
        <f t="shared" si="9"/>
        <v/>
      </c>
      <c r="Z606" s="15" t="str">
        <f>IF(T606="","",IF(AND(T606&lt;&gt;'Tabelas auxiliares'!$B$128,T606&lt;&gt;'Tabelas auxiliares'!$B$129),"FOLHA DE PESSOAL",IF(Y606='Tabelas auxiliares'!$A$129,"CUSTEIO",IF(Y606='Tabelas auxiliares'!$A$128,"INVESTIMENTO","ERRO - VERIFICAR"))))</f>
        <v/>
      </c>
      <c r="AA606" s="104"/>
      <c r="AB606" s="104"/>
      <c r="AC606" s="32"/>
      <c r="AD606" s="32"/>
      <c r="AE606" s="32"/>
      <c r="AF606" s="32"/>
      <c r="AG606" s="32"/>
    </row>
    <row r="607" spans="6:33" x14ac:dyDescent="0.25">
      <c r="F607" s="15" t="str">
        <f>IFERROR(VLOOKUP(D607,'Tabelas auxiliares'!$A$3:$B$65,2,FALSE),"")</f>
        <v/>
      </c>
      <c r="G607" s="15" t="str">
        <f>IFERROR(VLOOKUP($B607,'Tabelas auxiliares'!$A$68:$C$105,2,FALSE),"")</f>
        <v/>
      </c>
      <c r="H607" s="15" t="str">
        <f>IFERROR(VLOOKUP($B607,'Tabelas auxiliares'!$A$68:$C$105,3,FALSE),"")</f>
        <v/>
      </c>
      <c r="Y607" s="15" t="str">
        <f t="shared" si="9"/>
        <v/>
      </c>
      <c r="Z607" s="15" t="str">
        <f>IF(T607="","",IF(AND(T607&lt;&gt;'Tabelas auxiliares'!$B$128,T607&lt;&gt;'Tabelas auxiliares'!$B$129),"FOLHA DE PESSOAL",IF(Y607='Tabelas auxiliares'!$A$129,"CUSTEIO",IF(Y607='Tabelas auxiliares'!$A$128,"INVESTIMENTO","ERRO - VERIFICAR"))))</f>
        <v/>
      </c>
      <c r="AA607" s="104"/>
      <c r="AB607" s="104"/>
      <c r="AC607" s="32"/>
      <c r="AD607" s="32"/>
      <c r="AE607" s="32"/>
      <c r="AF607" s="32"/>
      <c r="AG607" s="32"/>
    </row>
    <row r="608" spans="6:33" x14ac:dyDescent="0.25">
      <c r="F608" s="15" t="str">
        <f>IFERROR(VLOOKUP(D608,'Tabelas auxiliares'!$A$3:$B$65,2,FALSE),"")</f>
        <v/>
      </c>
      <c r="G608" s="15" t="str">
        <f>IFERROR(VLOOKUP($B608,'Tabelas auxiliares'!$A$68:$C$105,2,FALSE),"")</f>
        <v/>
      </c>
      <c r="H608" s="15" t="str">
        <f>IFERROR(VLOOKUP($B608,'Tabelas auxiliares'!$A$68:$C$105,3,FALSE),"")</f>
        <v/>
      </c>
      <c r="Y608" s="15" t="str">
        <f t="shared" si="9"/>
        <v/>
      </c>
      <c r="Z608" s="15" t="str">
        <f>IF(T608="","",IF(AND(T608&lt;&gt;'Tabelas auxiliares'!$B$128,T608&lt;&gt;'Tabelas auxiliares'!$B$129),"FOLHA DE PESSOAL",IF(Y608='Tabelas auxiliares'!$A$129,"CUSTEIO",IF(Y608='Tabelas auxiliares'!$A$128,"INVESTIMENTO","ERRO - VERIFICAR"))))</f>
        <v/>
      </c>
      <c r="AA608" s="104"/>
      <c r="AB608" s="104"/>
      <c r="AC608" s="32"/>
      <c r="AD608" s="32"/>
      <c r="AE608" s="32"/>
      <c r="AF608" s="32"/>
      <c r="AG608" s="32"/>
    </row>
    <row r="609" spans="6:33" x14ac:dyDescent="0.25">
      <c r="F609" s="15" t="str">
        <f>IFERROR(VLOOKUP(D609,'Tabelas auxiliares'!$A$3:$B$65,2,FALSE),"")</f>
        <v/>
      </c>
      <c r="G609" s="15" t="str">
        <f>IFERROR(VLOOKUP($B609,'Tabelas auxiliares'!$A$68:$C$105,2,FALSE),"")</f>
        <v/>
      </c>
      <c r="H609" s="15" t="str">
        <f>IFERROR(VLOOKUP($B609,'Tabelas auxiliares'!$A$68:$C$105,3,FALSE),"")</f>
        <v/>
      </c>
      <c r="Y609" s="15" t="str">
        <f t="shared" si="9"/>
        <v/>
      </c>
      <c r="Z609" s="15" t="str">
        <f>IF(T609="","",IF(AND(T609&lt;&gt;'Tabelas auxiliares'!$B$128,T609&lt;&gt;'Tabelas auxiliares'!$B$129),"FOLHA DE PESSOAL",IF(Y609='Tabelas auxiliares'!$A$129,"CUSTEIO",IF(Y609='Tabelas auxiliares'!$A$128,"INVESTIMENTO","ERRO - VERIFICAR"))))</f>
        <v/>
      </c>
      <c r="AA609" s="104"/>
      <c r="AB609" s="104"/>
      <c r="AC609" s="32"/>
      <c r="AD609" s="32"/>
      <c r="AE609" s="32"/>
      <c r="AF609" s="32"/>
      <c r="AG609" s="32"/>
    </row>
    <row r="610" spans="6:33" x14ac:dyDescent="0.25">
      <c r="F610" s="15" t="str">
        <f>IFERROR(VLOOKUP(D610,'Tabelas auxiliares'!$A$3:$B$65,2,FALSE),"")</f>
        <v/>
      </c>
      <c r="G610" s="15" t="str">
        <f>IFERROR(VLOOKUP($B610,'Tabelas auxiliares'!$A$68:$C$105,2,FALSE),"")</f>
        <v/>
      </c>
      <c r="H610" s="15" t="str">
        <f>IFERROR(VLOOKUP($B610,'Tabelas auxiliares'!$A$68:$C$105,3,FALSE),"")</f>
        <v/>
      </c>
      <c r="Y610" s="15" t="str">
        <f t="shared" si="9"/>
        <v/>
      </c>
      <c r="Z610" s="15" t="str">
        <f>IF(T610="","",IF(AND(T610&lt;&gt;'Tabelas auxiliares'!$B$128,T610&lt;&gt;'Tabelas auxiliares'!$B$129),"FOLHA DE PESSOAL",IF(Y610='Tabelas auxiliares'!$A$129,"CUSTEIO",IF(Y610='Tabelas auxiliares'!$A$128,"INVESTIMENTO","ERRO - VERIFICAR"))))</f>
        <v/>
      </c>
      <c r="AA610" s="104"/>
      <c r="AB610" s="104"/>
      <c r="AC610" s="32"/>
      <c r="AD610" s="32"/>
      <c r="AE610" s="32"/>
      <c r="AF610" s="32"/>
      <c r="AG610" s="32"/>
    </row>
    <row r="611" spans="6:33" x14ac:dyDescent="0.25">
      <c r="F611" s="15" t="str">
        <f>IFERROR(VLOOKUP(D611,'Tabelas auxiliares'!$A$3:$B$65,2,FALSE),"")</f>
        <v/>
      </c>
      <c r="G611" s="15" t="str">
        <f>IFERROR(VLOOKUP($B611,'Tabelas auxiliares'!$A$68:$C$105,2,FALSE),"")</f>
        <v/>
      </c>
      <c r="H611" s="15" t="str">
        <f>IFERROR(VLOOKUP($B611,'Tabelas auxiliares'!$A$68:$C$105,3,FALSE),"")</f>
        <v/>
      </c>
      <c r="Y611" s="15" t="str">
        <f t="shared" si="9"/>
        <v/>
      </c>
      <c r="Z611" s="15" t="str">
        <f>IF(T611="","",IF(AND(T611&lt;&gt;'Tabelas auxiliares'!$B$128,T611&lt;&gt;'Tabelas auxiliares'!$B$129),"FOLHA DE PESSOAL",IF(Y611='Tabelas auxiliares'!$A$129,"CUSTEIO",IF(Y611='Tabelas auxiliares'!$A$128,"INVESTIMENTO","ERRO - VERIFICAR"))))</f>
        <v/>
      </c>
      <c r="AA611" s="104"/>
      <c r="AB611" s="104"/>
      <c r="AC611" s="32"/>
      <c r="AD611" s="32"/>
      <c r="AE611" s="32"/>
      <c r="AF611" s="32"/>
      <c r="AG611" s="32"/>
    </row>
    <row r="612" spans="6:33" x14ac:dyDescent="0.25">
      <c r="F612" s="15" t="str">
        <f>IFERROR(VLOOKUP(D612,'Tabelas auxiliares'!$A$3:$B$65,2,FALSE),"")</f>
        <v/>
      </c>
      <c r="G612" s="15" t="str">
        <f>IFERROR(VLOOKUP($B612,'Tabelas auxiliares'!$A$68:$C$105,2,FALSE),"")</f>
        <v/>
      </c>
      <c r="H612" s="15" t="str">
        <f>IFERROR(VLOOKUP($B612,'Tabelas auxiliares'!$A$68:$C$105,3,FALSE),"")</f>
        <v/>
      </c>
      <c r="Y612" s="15" t="str">
        <f t="shared" si="9"/>
        <v/>
      </c>
      <c r="Z612" s="15" t="str">
        <f>IF(T612="","",IF(AND(T612&lt;&gt;'Tabelas auxiliares'!$B$128,T612&lt;&gt;'Tabelas auxiliares'!$B$129),"FOLHA DE PESSOAL",IF(Y612='Tabelas auxiliares'!$A$129,"CUSTEIO",IF(Y612='Tabelas auxiliares'!$A$128,"INVESTIMENTO","ERRO - VERIFICAR"))))</f>
        <v/>
      </c>
      <c r="AA612" s="104"/>
      <c r="AB612" s="104"/>
      <c r="AC612" s="32"/>
      <c r="AD612" s="32"/>
      <c r="AE612" s="32"/>
      <c r="AF612" s="32"/>
      <c r="AG612" s="32"/>
    </row>
    <row r="613" spans="6:33" x14ac:dyDescent="0.25">
      <c r="F613" s="15" t="str">
        <f>IFERROR(VLOOKUP(D613,'Tabelas auxiliares'!$A$3:$B$65,2,FALSE),"")</f>
        <v/>
      </c>
      <c r="G613" s="15" t="str">
        <f>IFERROR(VLOOKUP($B613,'Tabelas auxiliares'!$A$68:$C$105,2,FALSE),"")</f>
        <v/>
      </c>
      <c r="H613" s="15" t="str">
        <f>IFERROR(VLOOKUP($B613,'Tabelas auxiliares'!$A$68:$C$105,3,FALSE),"")</f>
        <v/>
      </c>
      <c r="Y613" s="15" t="str">
        <f t="shared" si="9"/>
        <v/>
      </c>
      <c r="Z613" s="15" t="str">
        <f>IF(T613="","",IF(AND(T613&lt;&gt;'Tabelas auxiliares'!$B$128,T613&lt;&gt;'Tabelas auxiliares'!$B$129),"FOLHA DE PESSOAL",IF(Y613='Tabelas auxiliares'!$A$129,"CUSTEIO",IF(Y613='Tabelas auxiliares'!$A$128,"INVESTIMENTO","ERRO - VERIFICAR"))))</f>
        <v/>
      </c>
      <c r="AA613" s="104"/>
      <c r="AB613" s="104"/>
      <c r="AC613" s="32"/>
      <c r="AD613" s="32"/>
      <c r="AE613" s="32"/>
      <c r="AF613" s="32"/>
      <c r="AG613" s="32"/>
    </row>
    <row r="614" spans="6:33" x14ac:dyDescent="0.25">
      <c r="F614" s="15" t="str">
        <f>IFERROR(VLOOKUP(D614,'Tabelas auxiliares'!$A$3:$B$65,2,FALSE),"")</f>
        <v/>
      </c>
      <c r="G614" s="15" t="str">
        <f>IFERROR(VLOOKUP($B614,'Tabelas auxiliares'!$A$68:$C$105,2,FALSE),"")</f>
        <v/>
      </c>
      <c r="H614" s="15" t="str">
        <f>IFERROR(VLOOKUP($B614,'Tabelas auxiliares'!$A$68:$C$105,3,FALSE),"")</f>
        <v/>
      </c>
      <c r="Y614" s="15" t="str">
        <f t="shared" si="9"/>
        <v/>
      </c>
      <c r="Z614" s="15" t="str">
        <f>IF(T614="","",IF(AND(T614&lt;&gt;'Tabelas auxiliares'!$B$128,T614&lt;&gt;'Tabelas auxiliares'!$B$129),"FOLHA DE PESSOAL",IF(Y614='Tabelas auxiliares'!$A$129,"CUSTEIO",IF(Y614='Tabelas auxiliares'!$A$128,"INVESTIMENTO","ERRO - VERIFICAR"))))</f>
        <v/>
      </c>
      <c r="AA614" s="104"/>
      <c r="AB614" s="104"/>
      <c r="AC614" s="32"/>
      <c r="AD614" s="32"/>
      <c r="AE614" s="32"/>
      <c r="AF614" s="32"/>
      <c r="AG614" s="32"/>
    </row>
    <row r="615" spans="6:33" x14ac:dyDescent="0.25">
      <c r="F615" s="15" t="str">
        <f>IFERROR(VLOOKUP(D615,'Tabelas auxiliares'!$A$3:$B$65,2,FALSE),"")</f>
        <v/>
      </c>
      <c r="G615" s="15" t="str">
        <f>IFERROR(VLOOKUP($B615,'Tabelas auxiliares'!$A$68:$C$105,2,FALSE),"")</f>
        <v/>
      </c>
      <c r="H615" s="15" t="str">
        <f>IFERROR(VLOOKUP($B615,'Tabelas auxiliares'!$A$68:$C$105,3,FALSE),"")</f>
        <v/>
      </c>
      <c r="Y615" s="15" t="str">
        <f t="shared" si="9"/>
        <v/>
      </c>
      <c r="Z615" s="15" t="str">
        <f>IF(T615="","",IF(AND(T615&lt;&gt;'Tabelas auxiliares'!$B$128,T615&lt;&gt;'Tabelas auxiliares'!$B$129),"FOLHA DE PESSOAL",IF(Y615='Tabelas auxiliares'!$A$129,"CUSTEIO",IF(Y615='Tabelas auxiliares'!$A$128,"INVESTIMENTO","ERRO - VERIFICAR"))))</f>
        <v/>
      </c>
      <c r="AA615" s="104"/>
      <c r="AB615" s="104"/>
      <c r="AC615" s="32"/>
      <c r="AD615" s="32"/>
      <c r="AE615" s="32"/>
      <c r="AF615" s="32"/>
      <c r="AG615" s="32"/>
    </row>
    <row r="616" spans="6:33" x14ac:dyDescent="0.25">
      <c r="F616" s="15" t="str">
        <f>IFERROR(VLOOKUP(D616,'Tabelas auxiliares'!$A$3:$B$65,2,FALSE),"")</f>
        <v/>
      </c>
      <c r="G616" s="15" t="str">
        <f>IFERROR(VLOOKUP($B616,'Tabelas auxiliares'!$A$68:$C$105,2,FALSE),"")</f>
        <v/>
      </c>
      <c r="H616" s="15" t="str">
        <f>IFERROR(VLOOKUP($B616,'Tabelas auxiliares'!$A$68:$C$105,3,FALSE),"")</f>
        <v/>
      </c>
      <c r="Y616" s="15" t="str">
        <f t="shared" si="9"/>
        <v/>
      </c>
      <c r="Z616" s="15" t="str">
        <f>IF(T616="","",IF(AND(T616&lt;&gt;'Tabelas auxiliares'!$B$128,T616&lt;&gt;'Tabelas auxiliares'!$B$129),"FOLHA DE PESSOAL",IF(Y616='Tabelas auxiliares'!$A$129,"CUSTEIO",IF(Y616='Tabelas auxiliares'!$A$128,"INVESTIMENTO","ERRO - VERIFICAR"))))</f>
        <v/>
      </c>
      <c r="AA616" s="104"/>
      <c r="AB616" s="104"/>
      <c r="AC616" s="32"/>
      <c r="AD616" s="32"/>
      <c r="AE616" s="32"/>
      <c r="AF616" s="32"/>
      <c r="AG616" s="32"/>
    </row>
    <row r="617" spans="6:33" x14ac:dyDescent="0.25">
      <c r="F617" s="15" t="str">
        <f>IFERROR(VLOOKUP(D617,'Tabelas auxiliares'!$A$3:$B$65,2,FALSE),"")</f>
        <v/>
      </c>
      <c r="G617" s="15" t="str">
        <f>IFERROR(VLOOKUP($B617,'Tabelas auxiliares'!$A$68:$C$105,2,FALSE),"")</f>
        <v/>
      </c>
      <c r="H617" s="15" t="str">
        <f>IFERROR(VLOOKUP($B617,'Tabelas auxiliares'!$A$68:$C$105,3,FALSE),"")</f>
        <v/>
      </c>
      <c r="Y617" s="15" t="str">
        <f t="shared" si="9"/>
        <v/>
      </c>
      <c r="Z617" s="15" t="str">
        <f>IF(T617="","",IF(AND(T617&lt;&gt;'Tabelas auxiliares'!$B$128,T617&lt;&gt;'Tabelas auxiliares'!$B$129),"FOLHA DE PESSOAL",IF(Y617='Tabelas auxiliares'!$A$129,"CUSTEIO",IF(Y617='Tabelas auxiliares'!$A$128,"INVESTIMENTO","ERRO - VERIFICAR"))))</f>
        <v/>
      </c>
      <c r="AA617" s="104"/>
      <c r="AB617" s="104"/>
      <c r="AC617" s="32"/>
      <c r="AD617" s="32"/>
      <c r="AE617" s="32"/>
      <c r="AF617" s="32"/>
      <c r="AG617" s="32"/>
    </row>
    <row r="618" spans="6:33" x14ac:dyDescent="0.25">
      <c r="F618" s="15" t="str">
        <f>IFERROR(VLOOKUP(D618,'Tabelas auxiliares'!$A$3:$B$65,2,FALSE),"")</f>
        <v/>
      </c>
      <c r="G618" s="15" t="str">
        <f>IFERROR(VLOOKUP($B618,'Tabelas auxiliares'!$A$68:$C$105,2,FALSE),"")</f>
        <v/>
      </c>
      <c r="H618" s="15" t="str">
        <f>IFERROR(VLOOKUP($B618,'Tabelas auxiliares'!$A$68:$C$105,3,FALSE),"")</f>
        <v/>
      </c>
      <c r="Y618" s="15" t="str">
        <f t="shared" si="9"/>
        <v/>
      </c>
      <c r="Z618" s="15" t="str">
        <f>IF(T618="","",IF(AND(T618&lt;&gt;'Tabelas auxiliares'!$B$128,T618&lt;&gt;'Tabelas auxiliares'!$B$129),"FOLHA DE PESSOAL",IF(Y618='Tabelas auxiliares'!$A$129,"CUSTEIO",IF(Y618='Tabelas auxiliares'!$A$128,"INVESTIMENTO","ERRO - VERIFICAR"))))</f>
        <v/>
      </c>
      <c r="AA618" s="104"/>
      <c r="AB618" s="104"/>
      <c r="AC618" s="32"/>
      <c r="AD618" s="32"/>
      <c r="AE618" s="32"/>
      <c r="AF618" s="32"/>
      <c r="AG618" s="32"/>
    </row>
    <row r="619" spans="6:33" x14ac:dyDescent="0.25">
      <c r="F619" s="15" t="str">
        <f>IFERROR(VLOOKUP(D619,'Tabelas auxiliares'!$A$3:$B$65,2,FALSE),"")</f>
        <v/>
      </c>
      <c r="G619" s="15" t="str">
        <f>IFERROR(VLOOKUP($B619,'Tabelas auxiliares'!$A$68:$C$105,2,FALSE),"")</f>
        <v/>
      </c>
      <c r="H619" s="15" t="str">
        <f>IFERROR(VLOOKUP($B619,'Tabelas auxiliares'!$A$68:$C$105,3,FALSE),"")</f>
        <v/>
      </c>
      <c r="Y619" s="15" t="str">
        <f t="shared" si="9"/>
        <v/>
      </c>
      <c r="Z619" s="15" t="str">
        <f>IF(T619="","",IF(AND(T619&lt;&gt;'Tabelas auxiliares'!$B$128,T619&lt;&gt;'Tabelas auxiliares'!$B$129),"FOLHA DE PESSOAL",IF(Y619='Tabelas auxiliares'!$A$129,"CUSTEIO",IF(Y619='Tabelas auxiliares'!$A$128,"INVESTIMENTO","ERRO - VERIFICAR"))))</f>
        <v/>
      </c>
      <c r="AA619" s="104"/>
      <c r="AB619" s="104"/>
      <c r="AC619" s="32"/>
      <c r="AD619" s="32"/>
      <c r="AE619" s="32"/>
      <c r="AF619" s="32"/>
      <c r="AG619" s="32"/>
    </row>
    <row r="620" spans="6:33" x14ac:dyDescent="0.25">
      <c r="F620" s="15" t="str">
        <f>IFERROR(VLOOKUP(D620,'Tabelas auxiliares'!$A$3:$B$65,2,FALSE),"")</f>
        <v/>
      </c>
      <c r="G620" s="15" t="str">
        <f>IFERROR(VLOOKUP($B620,'Tabelas auxiliares'!$A$68:$C$105,2,FALSE),"")</f>
        <v/>
      </c>
      <c r="H620" s="15" t="str">
        <f>IFERROR(VLOOKUP($B620,'Tabelas auxiliares'!$A$68:$C$105,3,FALSE),"")</f>
        <v/>
      </c>
      <c r="Y620" s="15" t="str">
        <f t="shared" si="9"/>
        <v/>
      </c>
      <c r="Z620" s="15" t="str">
        <f>IF(T620="","",IF(AND(T620&lt;&gt;'Tabelas auxiliares'!$B$128,T620&lt;&gt;'Tabelas auxiliares'!$B$129),"FOLHA DE PESSOAL",IF(Y620='Tabelas auxiliares'!$A$129,"CUSTEIO",IF(Y620='Tabelas auxiliares'!$A$128,"INVESTIMENTO","ERRO - VERIFICAR"))))</f>
        <v/>
      </c>
      <c r="AA620" s="104"/>
      <c r="AB620" s="104"/>
      <c r="AC620" s="32"/>
      <c r="AD620" s="32"/>
      <c r="AE620" s="32"/>
      <c r="AF620" s="32"/>
      <c r="AG620" s="32"/>
    </row>
    <row r="621" spans="6:33" x14ac:dyDescent="0.25">
      <c r="F621" s="15" t="str">
        <f>IFERROR(VLOOKUP(D621,'Tabelas auxiliares'!$A$3:$B$65,2,FALSE),"")</f>
        <v/>
      </c>
      <c r="G621" s="15" t="str">
        <f>IFERROR(VLOOKUP($B621,'Tabelas auxiliares'!$A$68:$C$105,2,FALSE),"")</f>
        <v/>
      </c>
      <c r="H621" s="15" t="str">
        <f>IFERROR(VLOOKUP($B621,'Tabelas auxiliares'!$A$68:$C$105,3,FALSE),"")</f>
        <v/>
      </c>
      <c r="Y621" s="15" t="str">
        <f t="shared" si="9"/>
        <v/>
      </c>
      <c r="Z621" s="15" t="str">
        <f>IF(T621="","",IF(AND(T621&lt;&gt;'Tabelas auxiliares'!$B$128,T621&lt;&gt;'Tabelas auxiliares'!$B$129),"FOLHA DE PESSOAL",IF(Y621='Tabelas auxiliares'!$A$129,"CUSTEIO",IF(Y621='Tabelas auxiliares'!$A$128,"INVESTIMENTO","ERRO - VERIFICAR"))))</f>
        <v/>
      </c>
      <c r="AA621" s="104"/>
      <c r="AB621" s="104"/>
      <c r="AC621" s="32"/>
      <c r="AD621" s="32"/>
      <c r="AE621" s="32"/>
      <c r="AF621" s="32"/>
      <c r="AG621" s="32"/>
    </row>
    <row r="622" spans="6:33" x14ac:dyDescent="0.25">
      <c r="F622" s="15" t="str">
        <f>IFERROR(VLOOKUP(D622,'Tabelas auxiliares'!$A$3:$B$65,2,FALSE),"")</f>
        <v/>
      </c>
      <c r="G622" s="15" t="str">
        <f>IFERROR(VLOOKUP($B622,'Tabelas auxiliares'!$A$68:$C$105,2,FALSE),"")</f>
        <v/>
      </c>
      <c r="H622" s="15" t="str">
        <f>IFERROR(VLOOKUP($B622,'Tabelas auxiliares'!$A$68:$C$105,3,FALSE),"")</f>
        <v/>
      </c>
      <c r="Y622" s="15" t="str">
        <f t="shared" si="9"/>
        <v/>
      </c>
      <c r="Z622" s="15" t="str">
        <f>IF(T622="","",IF(AND(T622&lt;&gt;'Tabelas auxiliares'!$B$128,T622&lt;&gt;'Tabelas auxiliares'!$B$129),"FOLHA DE PESSOAL",IF(Y622='Tabelas auxiliares'!$A$129,"CUSTEIO",IF(Y622='Tabelas auxiliares'!$A$128,"INVESTIMENTO","ERRO - VERIFICAR"))))</f>
        <v/>
      </c>
      <c r="AA622" s="104"/>
      <c r="AB622" s="104"/>
      <c r="AC622" s="32"/>
      <c r="AD622" s="32"/>
      <c r="AE622" s="32"/>
      <c r="AF622" s="32"/>
      <c r="AG622" s="32"/>
    </row>
    <row r="623" spans="6:33" x14ac:dyDescent="0.25">
      <c r="F623" s="15" t="str">
        <f>IFERROR(VLOOKUP(D623,'Tabelas auxiliares'!$A$3:$B$65,2,FALSE),"")</f>
        <v/>
      </c>
      <c r="G623" s="15" t="str">
        <f>IFERROR(VLOOKUP($B623,'Tabelas auxiliares'!$A$68:$C$105,2,FALSE),"")</f>
        <v/>
      </c>
      <c r="H623" s="15" t="str">
        <f>IFERROR(VLOOKUP($B623,'Tabelas auxiliares'!$A$68:$C$105,3,FALSE),"")</f>
        <v/>
      </c>
      <c r="Y623" s="15" t="str">
        <f t="shared" si="9"/>
        <v/>
      </c>
      <c r="Z623" s="15" t="str">
        <f>IF(T623="","",IF(AND(T623&lt;&gt;'Tabelas auxiliares'!$B$128,T623&lt;&gt;'Tabelas auxiliares'!$B$129),"FOLHA DE PESSOAL",IF(Y623='Tabelas auxiliares'!$A$129,"CUSTEIO",IF(Y623='Tabelas auxiliares'!$A$128,"INVESTIMENTO","ERRO - VERIFICAR"))))</f>
        <v/>
      </c>
      <c r="AA623" s="104"/>
      <c r="AB623" s="104"/>
      <c r="AC623" s="32"/>
      <c r="AD623" s="32"/>
      <c r="AE623" s="32"/>
      <c r="AF623" s="32"/>
      <c r="AG623" s="32"/>
    </row>
    <row r="624" spans="6:33" x14ac:dyDescent="0.25">
      <c r="F624" s="15" t="str">
        <f>IFERROR(VLOOKUP(D624,'Tabelas auxiliares'!$A$3:$B$65,2,FALSE),"")</f>
        <v/>
      </c>
      <c r="G624" s="15" t="str">
        <f>IFERROR(VLOOKUP($B624,'Tabelas auxiliares'!$A$68:$C$105,2,FALSE),"")</f>
        <v/>
      </c>
      <c r="H624" s="15" t="str">
        <f>IFERROR(VLOOKUP($B624,'Tabelas auxiliares'!$A$68:$C$105,3,FALSE),"")</f>
        <v/>
      </c>
      <c r="Y624" s="15" t="str">
        <f t="shared" si="9"/>
        <v/>
      </c>
      <c r="Z624" s="15" t="str">
        <f>IF(T624="","",IF(AND(T624&lt;&gt;'Tabelas auxiliares'!$B$128,T624&lt;&gt;'Tabelas auxiliares'!$B$129),"FOLHA DE PESSOAL",IF(Y624='Tabelas auxiliares'!$A$129,"CUSTEIO",IF(Y624='Tabelas auxiliares'!$A$128,"INVESTIMENTO","ERRO - VERIFICAR"))))</f>
        <v/>
      </c>
      <c r="AA624" s="104"/>
      <c r="AB624" s="104"/>
      <c r="AC624" s="32"/>
      <c r="AD624" s="32"/>
      <c r="AE624" s="32"/>
      <c r="AF624" s="32"/>
      <c r="AG624" s="32"/>
    </row>
    <row r="625" spans="6:33" x14ac:dyDescent="0.25">
      <c r="F625" s="15" t="str">
        <f>IFERROR(VLOOKUP(D625,'Tabelas auxiliares'!$A$3:$B$65,2,FALSE),"")</f>
        <v/>
      </c>
      <c r="G625" s="15" t="str">
        <f>IFERROR(VLOOKUP($B625,'Tabelas auxiliares'!$A$68:$C$105,2,FALSE),"")</f>
        <v/>
      </c>
      <c r="H625" s="15" t="str">
        <f>IFERROR(VLOOKUP($B625,'Tabelas auxiliares'!$A$68:$C$105,3,FALSE),"")</f>
        <v/>
      </c>
      <c r="Y625" s="15" t="str">
        <f t="shared" si="9"/>
        <v/>
      </c>
      <c r="Z625" s="15" t="str">
        <f>IF(T625="","",IF(AND(T625&lt;&gt;'Tabelas auxiliares'!$B$128,T625&lt;&gt;'Tabelas auxiliares'!$B$129),"FOLHA DE PESSOAL",IF(Y625='Tabelas auxiliares'!$A$129,"CUSTEIO",IF(Y625='Tabelas auxiliares'!$A$128,"INVESTIMENTO","ERRO - VERIFICAR"))))</f>
        <v/>
      </c>
      <c r="AA625" s="104"/>
      <c r="AB625" s="104"/>
      <c r="AC625" s="32"/>
      <c r="AD625" s="32"/>
      <c r="AE625" s="32"/>
      <c r="AF625" s="32"/>
      <c r="AG625" s="32"/>
    </row>
    <row r="626" spans="6:33" x14ac:dyDescent="0.25">
      <c r="F626" s="15" t="str">
        <f>IFERROR(VLOOKUP(D626,'Tabelas auxiliares'!$A$3:$B$65,2,FALSE),"")</f>
        <v/>
      </c>
      <c r="G626" s="15" t="str">
        <f>IFERROR(VLOOKUP($B626,'Tabelas auxiliares'!$A$68:$C$105,2,FALSE),"")</f>
        <v/>
      </c>
      <c r="H626" s="15" t="str">
        <f>IFERROR(VLOOKUP($B626,'Tabelas auxiliares'!$A$68:$C$105,3,FALSE),"")</f>
        <v/>
      </c>
      <c r="Y626" s="15" t="str">
        <f t="shared" si="9"/>
        <v/>
      </c>
      <c r="Z626" s="15" t="str">
        <f>IF(T626="","",IF(AND(T626&lt;&gt;'Tabelas auxiliares'!$B$128,T626&lt;&gt;'Tabelas auxiliares'!$B$129),"FOLHA DE PESSOAL",IF(Y626='Tabelas auxiliares'!$A$129,"CUSTEIO",IF(Y626='Tabelas auxiliares'!$A$128,"INVESTIMENTO","ERRO - VERIFICAR"))))</f>
        <v/>
      </c>
      <c r="AA626" s="104"/>
      <c r="AB626" s="104"/>
      <c r="AC626" s="32"/>
      <c r="AD626" s="32"/>
      <c r="AE626" s="32"/>
      <c r="AF626" s="32"/>
      <c r="AG626" s="32"/>
    </row>
    <row r="627" spans="6:33" x14ac:dyDescent="0.25">
      <c r="F627" s="15" t="str">
        <f>IFERROR(VLOOKUP(D627,'Tabelas auxiliares'!$A$3:$B$65,2,FALSE),"")</f>
        <v/>
      </c>
      <c r="G627" s="15" t="str">
        <f>IFERROR(VLOOKUP($B627,'Tabelas auxiliares'!$A$68:$C$105,2,FALSE),"")</f>
        <v/>
      </c>
      <c r="H627" s="15" t="str">
        <f>IFERROR(VLOOKUP($B627,'Tabelas auxiliares'!$A$68:$C$105,3,FALSE),"")</f>
        <v/>
      </c>
      <c r="Y627" s="15" t="str">
        <f t="shared" si="9"/>
        <v/>
      </c>
      <c r="Z627" s="15" t="str">
        <f>IF(T627="","",IF(AND(T627&lt;&gt;'Tabelas auxiliares'!$B$128,T627&lt;&gt;'Tabelas auxiliares'!$B$129),"FOLHA DE PESSOAL",IF(Y627='Tabelas auxiliares'!$A$129,"CUSTEIO",IF(Y627='Tabelas auxiliares'!$A$128,"INVESTIMENTO","ERRO - VERIFICAR"))))</f>
        <v/>
      </c>
      <c r="AA627" s="104"/>
      <c r="AB627" s="104"/>
      <c r="AC627" s="32"/>
      <c r="AD627" s="32"/>
      <c r="AE627" s="32"/>
      <c r="AF627" s="32"/>
      <c r="AG627" s="32"/>
    </row>
    <row r="628" spans="6:33" x14ac:dyDescent="0.25">
      <c r="F628" s="15" t="str">
        <f>IFERROR(VLOOKUP(D628,'Tabelas auxiliares'!$A$3:$B$65,2,FALSE),"")</f>
        <v/>
      </c>
      <c r="G628" s="15" t="str">
        <f>IFERROR(VLOOKUP($B628,'Tabelas auxiliares'!$A$68:$C$105,2,FALSE),"")</f>
        <v/>
      </c>
      <c r="H628" s="15" t="str">
        <f>IFERROR(VLOOKUP($B628,'Tabelas auxiliares'!$A$68:$C$105,3,FALSE),"")</f>
        <v/>
      </c>
      <c r="Y628" s="15" t="str">
        <f t="shared" si="9"/>
        <v/>
      </c>
      <c r="Z628" s="15" t="str">
        <f>IF(T628="","",IF(AND(T628&lt;&gt;'Tabelas auxiliares'!$B$128,T628&lt;&gt;'Tabelas auxiliares'!$B$129),"FOLHA DE PESSOAL",IF(Y628='Tabelas auxiliares'!$A$129,"CUSTEIO",IF(Y628='Tabelas auxiliares'!$A$128,"INVESTIMENTO","ERRO - VERIFICAR"))))</f>
        <v/>
      </c>
      <c r="AA628" s="104"/>
      <c r="AB628" s="104"/>
      <c r="AC628" s="32"/>
      <c r="AD628" s="32"/>
      <c r="AE628" s="32"/>
      <c r="AF628" s="32"/>
      <c r="AG628" s="32"/>
    </row>
    <row r="629" spans="6:33" x14ac:dyDescent="0.25">
      <c r="F629" s="15" t="str">
        <f>IFERROR(VLOOKUP(D629,'Tabelas auxiliares'!$A$3:$B$65,2,FALSE),"")</f>
        <v/>
      </c>
      <c r="G629" s="15" t="str">
        <f>IFERROR(VLOOKUP($B629,'Tabelas auxiliares'!$A$68:$C$105,2,FALSE),"")</f>
        <v/>
      </c>
      <c r="H629" s="15" t="str">
        <f>IFERROR(VLOOKUP($B629,'Tabelas auxiliares'!$A$68:$C$105,3,FALSE),"")</f>
        <v/>
      </c>
      <c r="Y629" s="15" t="str">
        <f t="shared" si="9"/>
        <v/>
      </c>
      <c r="Z629" s="15" t="str">
        <f>IF(T629="","",IF(AND(T629&lt;&gt;'Tabelas auxiliares'!$B$128,T629&lt;&gt;'Tabelas auxiliares'!$B$129),"FOLHA DE PESSOAL",IF(Y629='Tabelas auxiliares'!$A$129,"CUSTEIO",IF(Y629='Tabelas auxiliares'!$A$128,"INVESTIMENTO","ERRO - VERIFICAR"))))</f>
        <v/>
      </c>
      <c r="AA629" s="104"/>
      <c r="AB629" s="104"/>
      <c r="AC629" s="32"/>
      <c r="AD629" s="32"/>
      <c r="AE629" s="32"/>
      <c r="AF629" s="32"/>
      <c r="AG629" s="32"/>
    </row>
    <row r="630" spans="6:33" x14ac:dyDescent="0.25">
      <c r="F630" s="15" t="str">
        <f>IFERROR(VLOOKUP(D630,'Tabelas auxiliares'!$A$3:$B$65,2,FALSE),"")</f>
        <v/>
      </c>
      <c r="G630" s="15" t="str">
        <f>IFERROR(VLOOKUP($B630,'Tabelas auxiliares'!$A$68:$C$105,2,FALSE),"")</f>
        <v/>
      </c>
      <c r="H630" s="15" t="str">
        <f>IFERROR(VLOOKUP($B630,'Tabelas auxiliares'!$A$68:$C$105,3,FALSE),"")</f>
        <v/>
      </c>
      <c r="Y630" s="15" t="str">
        <f t="shared" si="9"/>
        <v/>
      </c>
      <c r="Z630" s="15" t="str">
        <f>IF(T630="","",IF(AND(T630&lt;&gt;'Tabelas auxiliares'!$B$128,T630&lt;&gt;'Tabelas auxiliares'!$B$129),"FOLHA DE PESSOAL",IF(Y630='Tabelas auxiliares'!$A$129,"CUSTEIO",IF(Y630='Tabelas auxiliares'!$A$128,"INVESTIMENTO","ERRO - VERIFICAR"))))</f>
        <v/>
      </c>
      <c r="AA630" s="104"/>
      <c r="AB630" s="104"/>
      <c r="AC630" s="32"/>
      <c r="AD630" s="32"/>
      <c r="AE630" s="32"/>
      <c r="AF630" s="32"/>
      <c r="AG630" s="32"/>
    </row>
    <row r="631" spans="6:33" x14ac:dyDescent="0.25">
      <c r="F631" s="15" t="str">
        <f>IFERROR(VLOOKUP(D631,'Tabelas auxiliares'!$A$3:$B$65,2,FALSE),"")</f>
        <v/>
      </c>
      <c r="G631" s="15" t="str">
        <f>IFERROR(VLOOKUP($B631,'Tabelas auxiliares'!$A$68:$C$105,2,FALSE),"")</f>
        <v/>
      </c>
      <c r="H631" s="15" t="str">
        <f>IFERROR(VLOOKUP($B631,'Tabelas auxiliares'!$A$68:$C$105,3,FALSE),"")</f>
        <v/>
      </c>
      <c r="Y631" s="15" t="str">
        <f t="shared" si="9"/>
        <v/>
      </c>
      <c r="Z631" s="15" t="str">
        <f>IF(T631="","",IF(AND(T631&lt;&gt;'Tabelas auxiliares'!$B$128,T631&lt;&gt;'Tabelas auxiliares'!$B$129),"FOLHA DE PESSOAL",IF(Y631='Tabelas auxiliares'!$A$129,"CUSTEIO",IF(Y631='Tabelas auxiliares'!$A$128,"INVESTIMENTO","ERRO - VERIFICAR"))))</f>
        <v/>
      </c>
      <c r="AA631" s="104"/>
      <c r="AB631" s="104"/>
      <c r="AC631" s="32"/>
      <c r="AD631" s="32"/>
      <c r="AE631" s="32"/>
      <c r="AF631" s="32"/>
      <c r="AG631" s="32"/>
    </row>
    <row r="632" spans="6:33" x14ac:dyDescent="0.25">
      <c r="F632" s="15" t="str">
        <f>IFERROR(VLOOKUP(D632,'Tabelas auxiliares'!$A$3:$B$65,2,FALSE),"")</f>
        <v/>
      </c>
      <c r="G632" s="15" t="str">
        <f>IFERROR(VLOOKUP($B632,'Tabelas auxiliares'!$A$68:$C$105,2,FALSE),"")</f>
        <v/>
      </c>
      <c r="H632" s="15" t="str">
        <f>IFERROR(VLOOKUP($B632,'Tabelas auxiliares'!$A$68:$C$105,3,FALSE),"")</f>
        <v/>
      </c>
      <c r="Y632" s="15" t="str">
        <f t="shared" si="9"/>
        <v/>
      </c>
      <c r="Z632" s="15" t="str">
        <f>IF(T632="","",IF(AND(T632&lt;&gt;'Tabelas auxiliares'!$B$128,T632&lt;&gt;'Tabelas auxiliares'!$B$129),"FOLHA DE PESSOAL",IF(Y632='Tabelas auxiliares'!$A$129,"CUSTEIO",IF(Y632='Tabelas auxiliares'!$A$128,"INVESTIMENTO","ERRO - VERIFICAR"))))</f>
        <v/>
      </c>
      <c r="AA632" s="104"/>
      <c r="AB632" s="104"/>
      <c r="AC632" s="32"/>
      <c r="AD632" s="32"/>
      <c r="AE632" s="32"/>
      <c r="AF632" s="32"/>
      <c r="AG632" s="32"/>
    </row>
    <row r="633" spans="6:33" x14ac:dyDescent="0.25">
      <c r="F633" s="15" t="str">
        <f>IFERROR(VLOOKUP(D633,'Tabelas auxiliares'!$A$3:$B$65,2,FALSE),"")</f>
        <v/>
      </c>
      <c r="G633" s="15" t="str">
        <f>IFERROR(VLOOKUP($B633,'Tabelas auxiliares'!$A$68:$C$105,2,FALSE),"")</f>
        <v/>
      </c>
      <c r="H633" s="15" t="str">
        <f>IFERROR(VLOOKUP($B633,'Tabelas auxiliares'!$A$68:$C$105,3,FALSE),"")</f>
        <v/>
      </c>
      <c r="Y633" s="15" t="str">
        <f t="shared" si="9"/>
        <v/>
      </c>
      <c r="Z633" s="15" t="str">
        <f>IF(T633="","",IF(AND(T633&lt;&gt;'Tabelas auxiliares'!$B$128,T633&lt;&gt;'Tabelas auxiliares'!$B$129),"FOLHA DE PESSOAL",IF(Y633='Tabelas auxiliares'!$A$129,"CUSTEIO",IF(Y633='Tabelas auxiliares'!$A$128,"INVESTIMENTO","ERRO - VERIFICAR"))))</f>
        <v/>
      </c>
      <c r="AA633" s="104"/>
      <c r="AB633" s="104"/>
      <c r="AC633" s="32"/>
      <c r="AD633" s="32"/>
      <c r="AE633" s="32"/>
      <c r="AF633" s="32"/>
      <c r="AG633" s="32"/>
    </row>
    <row r="634" spans="6:33" x14ac:dyDescent="0.25">
      <c r="F634" s="15" t="str">
        <f>IFERROR(VLOOKUP(D634,'Tabelas auxiliares'!$A$3:$B$65,2,FALSE),"")</f>
        <v/>
      </c>
      <c r="G634" s="15" t="str">
        <f>IFERROR(VLOOKUP($B634,'Tabelas auxiliares'!$A$68:$C$105,2,FALSE),"")</f>
        <v/>
      </c>
      <c r="H634" s="15" t="str">
        <f>IFERROR(VLOOKUP($B634,'Tabelas auxiliares'!$A$68:$C$105,3,FALSE),"")</f>
        <v/>
      </c>
      <c r="Y634" s="15" t="str">
        <f t="shared" si="9"/>
        <v/>
      </c>
      <c r="Z634" s="15" t="str">
        <f>IF(T634="","",IF(AND(T634&lt;&gt;'Tabelas auxiliares'!$B$128,T634&lt;&gt;'Tabelas auxiliares'!$B$129),"FOLHA DE PESSOAL",IF(Y634='Tabelas auxiliares'!$A$129,"CUSTEIO",IF(Y634='Tabelas auxiliares'!$A$128,"INVESTIMENTO","ERRO - VERIFICAR"))))</f>
        <v/>
      </c>
      <c r="AA634" s="104"/>
      <c r="AB634" s="104"/>
      <c r="AC634" s="32"/>
      <c r="AD634" s="32"/>
      <c r="AE634" s="32"/>
      <c r="AF634" s="32"/>
      <c r="AG634" s="32"/>
    </row>
    <row r="635" spans="6:33" x14ac:dyDescent="0.25">
      <c r="F635" s="15" t="str">
        <f>IFERROR(VLOOKUP(D635,'Tabelas auxiliares'!$A$3:$B$65,2,FALSE),"")</f>
        <v/>
      </c>
      <c r="G635" s="15" t="str">
        <f>IFERROR(VLOOKUP($B635,'Tabelas auxiliares'!$A$68:$C$105,2,FALSE),"")</f>
        <v/>
      </c>
      <c r="H635" s="15" t="str">
        <f>IFERROR(VLOOKUP($B635,'Tabelas auxiliares'!$A$68:$C$105,3,FALSE),"")</f>
        <v/>
      </c>
      <c r="Y635" s="15" t="str">
        <f t="shared" si="9"/>
        <v/>
      </c>
      <c r="Z635" s="15" t="str">
        <f>IF(T635="","",IF(AND(T635&lt;&gt;'Tabelas auxiliares'!$B$128,T635&lt;&gt;'Tabelas auxiliares'!$B$129),"FOLHA DE PESSOAL",IF(Y635='Tabelas auxiliares'!$A$129,"CUSTEIO",IF(Y635='Tabelas auxiliares'!$A$128,"INVESTIMENTO","ERRO - VERIFICAR"))))</f>
        <v/>
      </c>
      <c r="AA635" s="104"/>
      <c r="AB635" s="104"/>
      <c r="AC635" s="32"/>
      <c r="AD635" s="32"/>
      <c r="AE635" s="32"/>
      <c r="AF635" s="32"/>
      <c r="AG635" s="32"/>
    </row>
    <row r="636" spans="6:33" x14ac:dyDescent="0.25">
      <c r="F636" s="15" t="str">
        <f>IFERROR(VLOOKUP(D636,'Tabelas auxiliares'!$A$3:$B$65,2,FALSE),"")</f>
        <v/>
      </c>
      <c r="G636" s="15" t="str">
        <f>IFERROR(VLOOKUP($B636,'Tabelas auxiliares'!$A$68:$C$105,2,FALSE),"")</f>
        <v/>
      </c>
      <c r="H636" s="15" t="str">
        <f>IFERROR(VLOOKUP($B636,'Tabelas auxiliares'!$A$68:$C$105,3,FALSE),"")</f>
        <v/>
      </c>
      <c r="Y636" s="15" t="str">
        <f t="shared" si="9"/>
        <v/>
      </c>
      <c r="Z636" s="15" t="str">
        <f>IF(T636="","",IF(AND(T636&lt;&gt;'Tabelas auxiliares'!$B$128,T636&lt;&gt;'Tabelas auxiliares'!$B$129),"FOLHA DE PESSOAL",IF(Y636='Tabelas auxiliares'!$A$129,"CUSTEIO",IF(Y636='Tabelas auxiliares'!$A$128,"INVESTIMENTO","ERRO - VERIFICAR"))))</f>
        <v/>
      </c>
      <c r="AA636" s="104"/>
      <c r="AB636" s="104"/>
      <c r="AC636" s="32"/>
      <c r="AD636" s="32"/>
      <c r="AE636" s="32"/>
      <c r="AF636" s="32"/>
      <c r="AG636" s="32"/>
    </row>
    <row r="637" spans="6:33" x14ac:dyDescent="0.25">
      <c r="F637" s="15" t="str">
        <f>IFERROR(VLOOKUP(D637,'Tabelas auxiliares'!$A$3:$B$65,2,FALSE),"")</f>
        <v/>
      </c>
      <c r="G637" s="15" t="str">
        <f>IFERROR(VLOOKUP($B637,'Tabelas auxiliares'!$A$68:$C$105,2,FALSE),"")</f>
        <v/>
      </c>
      <c r="H637" s="15" t="str">
        <f>IFERROR(VLOOKUP($B637,'Tabelas auxiliares'!$A$68:$C$105,3,FALSE),"")</f>
        <v/>
      </c>
      <c r="Y637" s="15" t="str">
        <f t="shared" si="9"/>
        <v/>
      </c>
      <c r="Z637" s="15" t="str">
        <f>IF(T637="","",IF(AND(T637&lt;&gt;'Tabelas auxiliares'!$B$128,T637&lt;&gt;'Tabelas auxiliares'!$B$129),"FOLHA DE PESSOAL",IF(Y637='Tabelas auxiliares'!$A$129,"CUSTEIO",IF(Y637='Tabelas auxiliares'!$A$128,"INVESTIMENTO","ERRO - VERIFICAR"))))</f>
        <v/>
      </c>
      <c r="AA637" s="104"/>
      <c r="AB637" s="104"/>
      <c r="AC637" s="32"/>
      <c r="AD637" s="32"/>
      <c r="AE637" s="32"/>
      <c r="AF637" s="32"/>
      <c r="AG637" s="32"/>
    </row>
    <row r="638" spans="6:33" x14ac:dyDescent="0.25">
      <c r="F638" s="15" t="str">
        <f>IFERROR(VLOOKUP(D638,'Tabelas auxiliares'!$A$3:$B$65,2,FALSE),"")</f>
        <v/>
      </c>
      <c r="G638" s="15" t="str">
        <f>IFERROR(VLOOKUP($B638,'Tabelas auxiliares'!$A$68:$C$105,2,FALSE),"")</f>
        <v/>
      </c>
      <c r="H638" s="15" t="str">
        <f>IFERROR(VLOOKUP($B638,'Tabelas auxiliares'!$A$68:$C$105,3,FALSE),"")</f>
        <v/>
      </c>
      <c r="Y638" s="15" t="str">
        <f t="shared" si="9"/>
        <v/>
      </c>
      <c r="Z638" s="15" t="str">
        <f>IF(T638="","",IF(AND(T638&lt;&gt;'Tabelas auxiliares'!$B$128,T638&lt;&gt;'Tabelas auxiliares'!$B$129),"FOLHA DE PESSOAL",IF(Y638='Tabelas auxiliares'!$A$129,"CUSTEIO",IF(Y638='Tabelas auxiliares'!$A$128,"INVESTIMENTO","ERRO - VERIFICAR"))))</f>
        <v/>
      </c>
      <c r="AA638" s="104"/>
      <c r="AB638" s="104"/>
      <c r="AC638" s="32"/>
      <c r="AD638" s="32"/>
      <c r="AE638" s="32"/>
      <c r="AF638" s="32"/>
      <c r="AG638" s="32"/>
    </row>
    <row r="639" spans="6:33" x14ac:dyDescent="0.25">
      <c r="F639" s="15" t="str">
        <f>IFERROR(VLOOKUP(D639,'Tabelas auxiliares'!$A$3:$B$65,2,FALSE),"")</f>
        <v/>
      </c>
      <c r="G639" s="15" t="str">
        <f>IFERROR(VLOOKUP($B639,'Tabelas auxiliares'!$A$68:$C$105,2,FALSE),"")</f>
        <v/>
      </c>
      <c r="H639" s="15" t="str">
        <f>IFERROR(VLOOKUP($B639,'Tabelas auxiliares'!$A$68:$C$105,3,FALSE),"")</f>
        <v/>
      </c>
      <c r="Y639" s="15" t="str">
        <f t="shared" si="9"/>
        <v/>
      </c>
      <c r="Z639" s="15" t="str">
        <f>IF(T639="","",IF(AND(T639&lt;&gt;'Tabelas auxiliares'!$B$128,T639&lt;&gt;'Tabelas auxiliares'!$B$129),"FOLHA DE PESSOAL",IF(Y639='Tabelas auxiliares'!$A$129,"CUSTEIO",IF(Y639='Tabelas auxiliares'!$A$128,"INVESTIMENTO","ERRO - VERIFICAR"))))</f>
        <v/>
      </c>
      <c r="AA639" s="104"/>
      <c r="AB639" s="104"/>
      <c r="AC639" s="32"/>
      <c r="AD639" s="32"/>
      <c r="AE639" s="32"/>
      <c r="AF639" s="32"/>
      <c r="AG639" s="32"/>
    </row>
    <row r="640" spans="6:33" x14ac:dyDescent="0.25">
      <c r="F640" s="15" t="str">
        <f>IFERROR(VLOOKUP(D640,'Tabelas auxiliares'!$A$3:$B$65,2,FALSE),"")</f>
        <v/>
      </c>
      <c r="G640" s="15" t="str">
        <f>IFERROR(VLOOKUP($B640,'Tabelas auxiliares'!$A$68:$C$105,2,FALSE),"")</f>
        <v/>
      </c>
      <c r="H640" s="15" t="str">
        <f>IFERROR(VLOOKUP($B640,'Tabelas auxiliares'!$A$68:$C$105,3,FALSE),"")</f>
        <v/>
      </c>
      <c r="Y640" s="15" t="str">
        <f t="shared" si="9"/>
        <v/>
      </c>
      <c r="Z640" s="15" t="str">
        <f>IF(T640="","",IF(AND(T640&lt;&gt;'Tabelas auxiliares'!$B$128,T640&lt;&gt;'Tabelas auxiliares'!$B$129),"FOLHA DE PESSOAL",IF(Y640='Tabelas auxiliares'!$A$129,"CUSTEIO",IF(Y640='Tabelas auxiliares'!$A$128,"INVESTIMENTO","ERRO - VERIFICAR"))))</f>
        <v/>
      </c>
      <c r="AA640" s="104"/>
      <c r="AB640" s="104"/>
      <c r="AC640" s="32"/>
      <c r="AD640" s="32"/>
      <c r="AE640" s="32"/>
      <c r="AF640" s="32"/>
      <c r="AG640" s="32"/>
    </row>
    <row r="641" spans="6:33" x14ac:dyDescent="0.25">
      <c r="F641" s="15" t="str">
        <f>IFERROR(VLOOKUP(D641,'Tabelas auxiliares'!$A$3:$B$65,2,FALSE),"")</f>
        <v/>
      </c>
      <c r="G641" s="15" t="str">
        <f>IFERROR(VLOOKUP($B641,'Tabelas auxiliares'!$A$68:$C$105,2,FALSE),"")</f>
        <v/>
      </c>
      <c r="H641" s="15" t="str">
        <f>IFERROR(VLOOKUP($B641,'Tabelas auxiliares'!$A$68:$C$105,3,FALSE),"")</f>
        <v/>
      </c>
      <c r="Y641" s="15" t="str">
        <f t="shared" si="9"/>
        <v/>
      </c>
      <c r="Z641" s="15" t="str">
        <f>IF(T641="","",IF(AND(T641&lt;&gt;'Tabelas auxiliares'!$B$128,T641&lt;&gt;'Tabelas auxiliares'!$B$129),"FOLHA DE PESSOAL",IF(Y641='Tabelas auxiliares'!$A$129,"CUSTEIO",IF(Y641='Tabelas auxiliares'!$A$128,"INVESTIMENTO","ERRO - VERIFICAR"))))</f>
        <v/>
      </c>
      <c r="AA641" s="104"/>
      <c r="AB641" s="104"/>
      <c r="AC641" s="32"/>
      <c r="AD641" s="32"/>
      <c r="AE641" s="32"/>
      <c r="AF641" s="32"/>
      <c r="AG641" s="32"/>
    </row>
    <row r="642" spans="6:33" x14ac:dyDescent="0.25">
      <c r="F642" s="15" t="str">
        <f>IFERROR(VLOOKUP(D642,'Tabelas auxiliares'!$A$3:$B$65,2,FALSE),"")</f>
        <v/>
      </c>
      <c r="G642" s="15" t="str">
        <f>IFERROR(VLOOKUP($B642,'Tabelas auxiliares'!$A$68:$C$105,2,FALSE),"")</f>
        <v/>
      </c>
      <c r="H642" s="15" t="str">
        <f>IFERROR(VLOOKUP($B642,'Tabelas auxiliares'!$A$68:$C$105,3,FALSE),"")</f>
        <v/>
      </c>
      <c r="Y642" s="15" t="str">
        <f t="shared" si="9"/>
        <v/>
      </c>
      <c r="Z642" s="15" t="str">
        <f>IF(T642="","",IF(AND(T642&lt;&gt;'Tabelas auxiliares'!$B$128,T642&lt;&gt;'Tabelas auxiliares'!$B$129),"FOLHA DE PESSOAL",IF(Y642='Tabelas auxiliares'!$A$129,"CUSTEIO",IF(Y642='Tabelas auxiliares'!$A$128,"INVESTIMENTO","ERRO - VERIFICAR"))))</f>
        <v/>
      </c>
      <c r="AA642" s="104"/>
      <c r="AB642" s="104"/>
      <c r="AC642" s="32"/>
      <c r="AD642" s="32"/>
      <c r="AE642" s="32"/>
      <c r="AF642" s="32"/>
      <c r="AG642" s="32"/>
    </row>
    <row r="643" spans="6:33" x14ac:dyDescent="0.25">
      <c r="F643" s="15" t="str">
        <f>IFERROR(VLOOKUP(D643,'Tabelas auxiliares'!$A$3:$B$65,2,FALSE),"")</f>
        <v/>
      </c>
      <c r="G643" s="15" t="str">
        <f>IFERROR(VLOOKUP($B643,'Tabelas auxiliares'!$A$68:$C$105,2,FALSE),"")</f>
        <v/>
      </c>
      <c r="H643" s="15" t="str">
        <f>IFERROR(VLOOKUP($B643,'Tabelas auxiliares'!$A$68:$C$105,3,FALSE),"")</f>
        <v/>
      </c>
      <c r="Y643" s="15" t="str">
        <f t="shared" si="9"/>
        <v/>
      </c>
      <c r="Z643" s="15" t="str">
        <f>IF(T643="","",IF(AND(T643&lt;&gt;'Tabelas auxiliares'!$B$128,T643&lt;&gt;'Tabelas auxiliares'!$B$129),"FOLHA DE PESSOAL",IF(Y643='Tabelas auxiliares'!$A$129,"CUSTEIO",IF(Y643='Tabelas auxiliares'!$A$128,"INVESTIMENTO","ERRO - VERIFICAR"))))</f>
        <v/>
      </c>
      <c r="AA643" s="104"/>
      <c r="AB643" s="104"/>
      <c r="AC643" s="32"/>
      <c r="AD643" s="32"/>
      <c r="AE643" s="32"/>
      <c r="AF643" s="32"/>
      <c r="AG643" s="32"/>
    </row>
    <row r="644" spans="6:33" x14ac:dyDescent="0.25">
      <c r="F644" s="15" t="str">
        <f>IFERROR(VLOOKUP(D644,'Tabelas auxiliares'!$A$3:$B$65,2,FALSE),"")</f>
        <v/>
      </c>
      <c r="G644" s="15" t="str">
        <f>IFERROR(VLOOKUP($B644,'Tabelas auxiliares'!$A$68:$C$105,2,FALSE),"")</f>
        <v/>
      </c>
      <c r="H644" s="15" t="str">
        <f>IFERROR(VLOOKUP($B644,'Tabelas auxiliares'!$A$68:$C$105,3,FALSE),"")</f>
        <v/>
      </c>
      <c r="Y644" s="15" t="str">
        <f t="shared" ref="Y644:Y707" si="10">LEFT(V644,1)</f>
        <v/>
      </c>
      <c r="Z644" s="15" t="str">
        <f>IF(T644="","",IF(AND(T644&lt;&gt;'Tabelas auxiliares'!$B$128,T644&lt;&gt;'Tabelas auxiliares'!$B$129),"FOLHA DE PESSOAL",IF(Y644='Tabelas auxiliares'!$A$129,"CUSTEIO",IF(Y644='Tabelas auxiliares'!$A$128,"INVESTIMENTO","ERRO - VERIFICAR"))))</f>
        <v/>
      </c>
      <c r="AA644" s="104"/>
      <c r="AB644" s="104"/>
      <c r="AC644" s="32"/>
      <c r="AD644" s="32"/>
      <c r="AE644" s="32"/>
      <c r="AF644" s="32"/>
      <c r="AG644" s="32"/>
    </row>
    <row r="645" spans="6:33" x14ac:dyDescent="0.25">
      <c r="F645" s="15" t="str">
        <f>IFERROR(VLOOKUP(D645,'Tabelas auxiliares'!$A$3:$B$65,2,FALSE),"")</f>
        <v/>
      </c>
      <c r="G645" s="15" t="str">
        <f>IFERROR(VLOOKUP($B645,'Tabelas auxiliares'!$A$68:$C$105,2,FALSE),"")</f>
        <v/>
      </c>
      <c r="H645" s="15" t="str">
        <f>IFERROR(VLOOKUP($B645,'Tabelas auxiliares'!$A$68:$C$105,3,FALSE),"")</f>
        <v/>
      </c>
      <c r="Y645" s="15" t="str">
        <f t="shared" si="10"/>
        <v/>
      </c>
      <c r="Z645" s="15" t="str">
        <f>IF(T645="","",IF(AND(T645&lt;&gt;'Tabelas auxiliares'!$B$128,T645&lt;&gt;'Tabelas auxiliares'!$B$129),"FOLHA DE PESSOAL",IF(Y645='Tabelas auxiliares'!$A$129,"CUSTEIO",IF(Y645='Tabelas auxiliares'!$A$128,"INVESTIMENTO","ERRO - VERIFICAR"))))</f>
        <v/>
      </c>
      <c r="AA645" s="104"/>
      <c r="AB645" s="104"/>
      <c r="AC645" s="32"/>
      <c r="AD645" s="32"/>
      <c r="AE645" s="32"/>
      <c r="AF645" s="32"/>
      <c r="AG645" s="32"/>
    </row>
    <row r="646" spans="6:33" x14ac:dyDescent="0.25">
      <c r="F646" s="15" t="str">
        <f>IFERROR(VLOOKUP(D646,'Tabelas auxiliares'!$A$3:$B$65,2,FALSE),"")</f>
        <v/>
      </c>
      <c r="G646" s="15" t="str">
        <f>IFERROR(VLOOKUP($B646,'Tabelas auxiliares'!$A$68:$C$105,2,FALSE),"")</f>
        <v/>
      </c>
      <c r="H646" s="15" t="str">
        <f>IFERROR(VLOOKUP($B646,'Tabelas auxiliares'!$A$68:$C$105,3,FALSE),"")</f>
        <v/>
      </c>
      <c r="Y646" s="15" t="str">
        <f t="shared" si="10"/>
        <v/>
      </c>
      <c r="Z646" s="15" t="str">
        <f>IF(T646="","",IF(AND(T646&lt;&gt;'Tabelas auxiliares'!$B$128,T646&lt;&gt;'Tabelas auxiliares'!$B$129),"FOLHA DE PESSOAL",IF(Y646='Tabelas auxiliares'!$A$129,"CUSTEIO",IF(Y646='Tabelas auxiliares'!$A$128,"INVESTIMENTO","ERRO - VERIFICAR"))))</f>
        <v/>
      </c>
      <c r="AA646" s="104"/>
      <c r="AB646" s="104"/>
      <c r="AC646" s="32"/>
      <c r="AD646" s="32"/>
      <c r="AE646" s="32"/>
      <c r="AF646" s="32"/>
      <c r="AG646" s="32"/>
    </row>
    <row r="647" spans="6:33" x14ac:dyDescent="0.25">
      <c r="F647" s="15" t="str">
        <f>IFERROR(VLOOKUP(D647,'Tabelas auxiliares'!$A$3:$B$65,2,FALSE),"")</f>
        <v/>
      </c>
      <c r="G647" s="15" t="str">
        <f>IFERROR(VLOOKUP($B647,'Tabelas auxiliares'!$A$68:$C$105,2,FALSE),"")</f>
        <v/>
      </c>
      <c r="H647" s="15" t="str">
        <f>IFERROR(VLOOKUP($B647,'Tabelas auxiliares'!$A$68:$C$105,3,FALSE),"")</f>
        <v/>
      </c>
      <c r="Y647" s="15" t="str">
        <f t="shared" si="10"/>
        <v/>
      </c>
      <c r="Z647" s="15" t="str">
        <f>IF(T647="","",IF(AND(T647&lt;&gt;'Tabelas auxiliares'!$B$128,T647&lt;&gt;'Tabelas auxiliares'!$B$129),"FOLHA DE PESSOAL",IF(Y647='Tabelas auxiliares'!$A$129,"CUSTEIO",IF(Y647='Tabelas auxiliares'!$A$128,"INVESTIMENTO","ERRO - VERIFICAR"))))</f>
        <v/>
      </c>
      <c r="AA647" s="104"/>
      <c r="AB647" s="104"/>
      <c r="AC647" s="32"/>
      <c r="AD647" s="32"/>
      <c r="AE647" s="32"/>
      <c r="AF647" s="32"/>
      <c r="AG647" s="32"/>
    </row>
    <row r="648" spans="6:33" x14ac:dyDescent="0.25">
      <c r="F648" s="15" t="str">
        <f>IFERROR(VLOOKUP(D648,'Tabelas auxiliares'!$A$3:$B$65,2,FALSE),"")</f>
        <v/>
      </c>
      <c r="G648" s="15" t="str">
        <f>IFERROR(VLOOKUP($B648,'Tabelas auxiliares'!$A$68:$C$105,2,FALSE),"")</f>
        <v/>
      </c>
      <c r="H648" s="15" t="str">
        <f>IFERROR(VLOOKUP($B648,'Tabelas auxiliares'!$A$68:$C$105,3,FALSE),"")</f>
        <v/>
      </c>
      <c r="Y648" s="15" t="str">
        <f t="shared" si="10"/>
        <v/>
      </c>
      <c r="Z648" s="15" t="str">
        <f>IF(T648="","",IF(AND(T648&lt;&gt;'Tabelas auxiliares'!$B$128,T648&lt;&gt;'Tabelas auxiliares'!$B$129),"FOLHA DE PESSOAL",IF(Y648='Tabelas auxiliares'!$A$129,"CUSTEIO",IF(Y648='Tabelas auxiliares'!$A$128,"INVESTIMENTO","ERRO - VERIFICAR"))))</f>
        <v/>
      </c>
      <c r="AA648" s="104"/>
      <c r="AB648" s="104"/>
      <c r="AC648" s="32"/>
      <c r="AD648" s="32"/>
      <c r="AE648" s="32"/>
      <c r="AF648" s="32"/>
      <c r="AG648" s="32"/>
    </row>
    <row r="649" spans="6:33" x14ac:dyDescent="0.25">
      <c r="F649" s="15" t="str">
        <f>IFERROR(VLOOKUP(D649,'Tabelas auxiliares'!$A$3:$B$65,2,FALSE),"")</f>
        <v/>
      </c>
      <c r="G649" s="15" t="str">
        <f>IFERROR(VLOOKUP($B649,'Tabelas auxiliares'!$A$68:$C$105,2,FALSE),"")</f>
        <v/>
      </c>
      <c r="H649" s="15" t="str">
        <f>IFERROR(VLOOKUP($B649,'Tabelas auxiliares'!$A$68:$C$105,3,FALSE),"")</f>
        <v/>
      </c>
      <c r="Y649" s="15" t="str">
        <f t="shared" si="10"/>
        <v/>
      </c>
      <c r="Z649" s="15" t="str">
        <f>IF(T649="","",IF(AND(T649&lt;&gt;'Tabelas auxiliares'!$B$128,T649&lt;&gt;'Tabelas auxiliares'!$B$129),"FOLHA DE PESSOAL",IF(Y649='Tabelas auxiliares'!$A$129,"CUSTEIO",IF(Y649='Tabelas auxiliares'!$A$128,"INVESTIMENTO","ERRO - VERIFICAR"))))</f>
        <v/>
      </c>
      <c r="AA649" s="104"/>
      <c r="AB649" s="104"/>
      <c r="AC649" s="32"/>
      <c r="AD649" s="32"/>
      <c r="AE649" s="32"/>
      <c r="AF649" s="32"/>
      <c r="AG649" s="32"/>
    </row>
    <row r="650" spans="6:33" x14ac:dyDescent="0.25">
      <c r="F650" s="15" t="str">
        <f>IFERROR(VLOOKUP(D650,'Tabelas auxiliares'!$A$3:$B$65,2,FALSE),"")</f>
        <v/>
      </c>
      <c r="G650" s="15" t="str">
        <f>IFERROR(VLOOKUP($B650,'Tabelas auxiliares'!$A$68:$C$105,2,FALSE),"")</f>
        <v/>
      </c>
      <c r="H650" s="15" t="str">
        <f>IFERROR(VLOOKUP($B650,'Tabelas auxiliares'!$A$68:$C$105,3,FALSE),"")</f>
        <v/>
      </c>
      <c r="Y650" s="15" t="str">
        <f t="shared" si="10"/>
        <v/>
      </c>
      <c r="Z650" s="15" t="str">
        <f>IF(T650="","",IF(AND(T650&lt;&gt;'Tabelas auxiliares'!$B$128,T650&lt;&gt;'Tabelas auxiliares'!$B$129),"FOLHA DE PESSOAL",IF(Y650='Tabelas auxiliares'!$A$129,"CUSTEIO",IF(Y650='Tabelas auxiliares'!$A$128,"INVESTIMENTO","ERRO - VERIFICAR"))))</f>
        <v/>
      </c>
      <c r="AA650" s="104"/>
      <c r="AB650" s="104"/>
      <c r="AC650" s="32"/>
      <c r="AD650" s="32"/>
      <c r="AE650" s="32"/>
      <c r="AF650" s="32"/>
      <c r="AG650" s="32"/>
    </row>
    <row r="651" spans="6:33" x14ac:dyDescent="0.25">
      <c r="F651" s="15" t="str">
        <f>IFERROR(VLOOKUP(D651,'Tabelas auxiliares'!$A$3:$B$65,2,FALSE),"")</f>
        <v/>
      </c>
      <c r="G651" s="15" t="str">
        <f>IFERROR(VLOOKUP($B651,'Tabelas auxiliares'!$A$68:$C$105,2,FALSE),"")</f>
        <v/>
      </c>
      <c r="H651" s="15" t="str">
        <f>IFERROR(VLOOKUP($B651,'Tabelas auxiliares'!$A$68:$C$105,3,FALSE),"")</f>
        <v/>
      </c>
      <c r="Y651" s="15" t="str">
        <f t="shared" si="10"/>
        <v/>
      </c>
      <c r="Z651" s="15" t="str">
        <f>IF(T651="","",IF(AND(T651&lt;&gt;'Tabelas auxiliares'!$B$128,T651&lt;&gt;'Tabelas auxiliares'!$B$129),"FOLHA DE PESSOAL",IF(Y651='Tabelas auxiliares'!$A$129,"CUSTEIO",IF(Y651='Tabelas auxiliares'!$A$128,"INVESTIMENTO","ERRO - VERIFICAR"))))</f>
        <v/>
      </c>
      <c r="AA651" s="104"/>
      <c r="AB651" s="104"/>
      <c r="AC651" s="32"/>
      <c r="AD651" s="32"/>
      <c r="AE651" s="32"/>
      <c r="AF651" s="32"/>
      <c r="AG651" s="32"/>
    </row>
    <row r="652" spans="6:33" x14ac:dyDescent="0.25">
      <c r="F652" s="15" t="str">
        <f>IFERROR(VLOOKUP(D652,'Tabelas auxiliares'!$A$3:$B$65,2,FALSE),"")</f>
        <v/>
      </c>
      <c r="G652" s="15" t="str">
        <f>IFERROR(VLOOKUP($B652,'Tabelas auxiliares'!$A$68:$C$105,2,FALSE),"")</f>
        <v/>
      </c>
      <c r="H652" s="15" t="str">
        <f>IFERROR(VLOOKUP($B652,'Tabelas auxiliares'!$A$68:$C$105,3,FALSE),"")</f>
        <v/>
      </c>
      <c r="Y652" s="15" t="str">
        <f t="shared" si="10"/>
        <v/>
      </c>
      <c r="Z652" s="15" t="str">
        <f>IF(T652="","",IF(AND(T652&lt;&gt;'Tabelas auxiliares'!$B$128,T652&lt;&gt;'Tabelas auxiliares'!$B$129),"FOLHA DE PESSOAL",IF(Y652='Tabelas auxiliares'!$A$129,"CUSTEIO",IF(Y652='Tabelas auxiliares'!$A$128,"INVESTIMENTO","ERRO - VERIFICAR"))))</f>
        <v/>
      </c>
      <c r="AA652" s="104"/>
      <c r="AB652" s="104"/>
      <c r="AC652" s="32"/>
      <c r="AD652" s="32"/>
      <c r="AE652" s="32"/>
      <c r="AF652" s="32"/>
      <c r="AG652" s="32"/>
    </row>
    <row r="653" spans="6:33" x14ac:dyDescent="0.25">
      <c r="F653" s="15" t="str">
        <f>IFERROR(VLOOKUP(D653,'Tabelas auxiliares'!$A$3:$B$65,2,FALSE),"")</f>
        <v/>
      </c>
      <c r="G653" s="15" t="str">
        <f>IFERROR(VLOOKUP($B653,'Tabelas auxiliares'!$A$68:$C$105,2,FALSE),"")</f>
        <v/>
      </c>
      <c r="H653" s="15" t="str">
        <f>IFERROR(VLOOKUP($B653,'Tabelas auxiliares'!$A$68:$C$105,3,FALSE),"")</f>
        <v/>
      </c>
      <c r="Y653" s="15" t="str">
        <f t="shared" si="10"/>
        <v/>
      </c>
      <c r="Z653" s="15" t="str">
        <f>IF(T653="","",IF(AND(T653&lt;&gt;'Tabelas auxiliares'!$B$128,T653&lt;&gt;'Tabelas auxiliares'!$B$129),"FOLHA DE PESSOAL",IF(Y653='Tabelas auxiliares'!$A$129,"CUSTEIO",IF(Y653='Tabelas auxiliares'!$A$128,"INVESTIMENTO","ERRO - VERIFICAR"))))</f>
        <v/>
      </c>
      <c r="AA653" s="104"/>
      <c r="AB653" s="104"/>
      <c r="AC653" s="32"/>
      <c r="AD653" s="32"/>
      <c r="AE653" s="32"/>
      <c r="AF653" s="32"/>
      <c r="AG653" s="32"/>
    </row>
    <row r="654" spans="6:33" x14ac:dyDescent="0.25">
      <c r="F654" s="15" t="str">
        <f>IFERROR(VLOOKUP(D654,'Tabelas auxiliares'!$A$3:$B$65,2,FALSE),"")</f>
        <v/>
      </c>
      <c r="G654" s="15" t="str">
        <f>IFERROR(VLOOKUP($B654,'Tabelas auxiliares'!$A$68:$C$105,2,FALSE),"")</f>
        <v/>
      </c>
      <c r="H654" s="15" t="str">
        <f>IFERROR(VLOOKUP($B654,'Tabelas auxiliares'!$A$68:$C$105,3,FALSE),"")</f>
        <v/>
      </c>
      <c r="Y654" s="15" t="str">
        <f t="shared" si="10"/>
        <v/>
      </c>
      <c r="Z654" s="15" t="str">
        <f>IF(T654="","",IF(AND(T654&lt;&gt;'Tabelas auxiliares'!$B$128,T654&lt;&gt;'Tabelas auxiliares'!$B$129),"FOLHA DE PESSOAL",IF(Y654='Tabelas auxiliares'!$A$129,"CUSTEIO",IF(Y654='Tabelas auxiliares'!$A$128,"INVESTIMENTO","ERRO - VERIFICAR"))))</f>
        <v/>
      </c>
      <c r="AA654" s="104"/>
      <c r="AB654" s="104"/>
      <c r="AC654" s="32"/>
      <c r="AD654" s="32"/>
      <c r="AE654" s="32"/>
      <c r="AF654" s="32"/>
      <c r="AG654" s="32"/>
    </row>
    <row r="655" spans="6:33" x14ac:dyDescent="0.25">
      <c r="F655" s="15" t="str">
        <f>IFERROR(VLOOKUP(D655,'Tabelas auxiliares'!$A$3:$B$65,2,FALSE),"")</f>
        <v/>
      </c>
      <c r="G655" s="15" t="str">
        <f>IFERROR(VLOOKUP($B655,'Tabelas auxiliares'!$A$68:$C$105,2,FALSE),"")</f>
        <v/>
      </c>
      <c r="H655" s="15" t="str">
        <f>IFERROR(VLOOKUP($B655,'Tabelas auxiliares'!$A$68:$C$105,3,FALSE),"")</f>
        <v/>
      </c>
      <c r="Y655" s="15" t="str">
        <f t="shared" si="10"/>
        <v/>
      </c>
      <c r="Z655" s="15" t="str">
        <f>IF(T655="","",IF(AND(T655&lt;&gt;'Tabelas auxiliares'!$B$128,T655&lt;&gt;'Tabelas auxiliares'!$B$129),"FOLHA DE PESSOAL",IF(Y655='Tabelas auxiliares'!$A$129,"CUSTEIO",IF(Y655='Tabelas auxiliares'!$A$128,"INVESTIMENTO","ERRO - VERIFICAR"))))</f>
        <v/>
      </c>
      <c r="AA655" s="104"/>
      <c r="AB655" s="104"/>
      <c r="AC655" s="32"/>
      <c r="AD655" s="32"/>
      <c r="AE655" s="32"/>
      <c r="AF655" s="32"/>
      <c r="AG655" s="32"/>
    </row>
    <row r="656" spans="6:33" x14ac:dyDescent="0.25">
      <c r="F656" s="15" t="str">
        <f>IFERROR(VLOOKUP(D656,'Tabelas auxiliares'!$A$3:$B$65,2,FALSE),"")</f>
        <v/>
      </c>
      <c r="G656" s="15" t="str">
        <f>IFERROR(VLOOKUP($B656,'Tabelas auxiliares'!$A$68:$C$105,2,FALSE),"")</f>
        <v/>
      </c>
      <c r="H656" s="15" t="str">
        <f>IFERROR(VLOOKUP($B656,'Tabelas auxiliares'!$A$68:$C$105,3,FALSE),"")</f>
        <v/>
      </c>
      <c r="Y656" s="15" t="str">
        <f t="shared" si="10"/>
        <v/>
      </c>
      <c r="Z656" s="15" t="str">
        <f>IF(T656="","",IF(AND(T656&lt;&gt;'Tabelas auxiliares'!$B$128,T656&lt;&gt;'Tabelas auxiliares'!$B$129),"FOLHA DE PESSOAL",IF(Y656='Tabelas auxiliares'!$A$129,"CUSTEIO",IF(Y656='Tabelas auxiliares'!$A$128,"INVESTIMENTO","ERRO - VERIFICAR"))))</f>
        <v/>
      </c>
      <c r="AA656" s="104"/>
      <c r="AB656" s="104"/>
      <c r="AC656" s="32"/>
      <c r="AD656" s="32"/>
      <c r="AE656" s="32"/>
      <c r="AF656" s="32"/>
      <c r="AG656" s="32"/>
    </row>
    <row r="657" spans="6:33" x14ac:dyDescent="0.25">
      <c r="F657" s="15" t="str">
        <f>IFERROR(VLOOKUP(D657,'Tabelas auxiliares'!$A$3:$B$65,2,FALSE),"")</f>
        <v/>
      </c>
      <c r="G657" s="15" t="str">
        <f>IFERROR(VLOOKUP($B657,'Tabelas auxiliares'!$A$68:$C$105,2,FALSE),"")</f>
        <v/>
      </c>
      <c r="H657" s="15" t="str">
        <f>IFERROR(VLOOKUP($B657,'Tabelas auxiliares'!$A$68:$C$105,3,FALSE),"")</f>
        <v/>
      </c>
      <c r="Y657" s="15" t="str">
        <f t="shared" si="10"/>
        <v/>
      </c>
      <c r="Z657" s="15" t="str">
        <f>IF(T657="","",IF(AND(T657&lt;&gt;'Tabelas auxiliares'!$B$128,T657&lt;&gt;'Tabelas auxiliares'!$B$129),"FOLHA DE PESSOAL",IF(Y657='Tabelas auxiliares'!$A$129,"CUSTEIO",IF(Y657='Tabelas auxiliares'!$A$128,"INVESTIMENTO","ERRO - VERIFICAR"))))</f>
        <v/>
      </c>
      <c r="AA657" s="104"/>
      <c r="AB657" s="104"/>
      <c r="AC657" s="32"/>
      <c r="AD657" s="32"/>
      <c r="AE657" s="32"/>
      <c r="AF657" s="32"/>
      <c r="AG657" s="32"/>
    </row>
    <row r="658" spans="6:33" x14ac:dyDescent="0.25">
      <c r="F658" s="15" t="str">
        <f>IFERROR(VLOOKUP(D658,'Tabelas auxiliares'!$A$3:$B$65,2,FALSE),"")</f>
        <v/>
      </c>
      <c r="G658" s="15" t="str">
        <f>IFERROR(VLOOKUP($B658,'Tabelas auxiliares'!$A$68:$C$105,2,FALSE),"")</f>
        <v/>
      </c>
      <c r="H658" s="15" t="str">
        <f>IFERROR(VLOOKUP($B658,'Tabelas auxiliares'!$A$68:$C$105,3,FALSE),"")</f>
        <v/>
      </c>
      <c r="Y658" s="15" t="str">
        <f t="shared" si="10"/>
        <v/>
      </c>
      <c r="Z658" s="15" t="str">
        <f>IF(T658="","",IF(AND(T658&lt;&gt;'Tabelas auxiliares'!$B$128,T658&lt;&gt;'Tabelas auxiliares'!$B$129),"FOLHA DE PESSOAL",IF(Y658='Tabelas auxiliares'!$A$129,"CUSTEIO",IF(Y658='Tabelas auxiliares'!$A$128,"INVESTIMENTO","ERRO - VERIFICAR"))))</f>
        <v/>
      </c>
      <c r="AA658" s="104"/>
      <c r="AB658" s="104"/>
      <c r="AC658" s="32"/>
      <c r="AD658" s="32"/>
      <c r="AE658" s="32"/>
      <c r="AF658" s="32"/>
      <c r="AG658" s="32"/>
    </row>
    <row r="659" spans="6:33" x14ac:dyDescent="0.25">
      <c r="F659" s="15" t="str">
        <f>IFERROR(VLOOKUP(D659,'Tabelas auxiliares'!$A$3:$B$65,2,FALSE),"")</f>
        <v/>
      </c>
      <c r="G659" s="15" t="str">
        <f>IFERROR(VLOOKUP($B659,'Tabelas auxiliares'!$A$68:$C$105,2,FALSE),"")</f>
        <v/>
      </c>
      <c r="H659" s="15" t="str">
        <f>IFERROR(VLOOKUP($B659,'Tabelas auxiliares'!$A$68:$C$105,3,FALSE),"")</f>
        <v/>
      </c>
      <c r="Y659" s="15" t="str">
        <f t="shared" si="10"/>
        <v/>
      </c>
      <c r="Z659" s="15" t="str">
        <f>IF(T659="","",IF(AND(T659&lt;&gt;'Tabelas auxiliares'!$B$128,T659&lt;&gt;'Tabelas auxiliares'!$B$129),"FOLHA DE PESSOAL",IF(Y659='Tabelas auxiliares'!$A$129,"CUSTEIO",IF(Y659='Tabelas auxiliares'!$A$128,"INVESTIMENTO","ERRO - VERIFICAR"))))</f>
        <v/>
      </c>
      <c r="AA659" s="104"/>
      <c r="AB659" s="104"/>
      <c r="AC659" s="32"/>
      <c r="AD659" s="32"/>
      <c r="AE659" s="32"/>
      <c r="AF659" s="32"/>
      <c r="AG659" s="32"/>
    </row>
    <row r="660" spans="6:33" x14ac:dyDescent="0.25">
      <c r="F660" s="15" t="str">
        <f>IFERROR(VLOOKUP(D660,'Tabelas auxiliares'!$A$3:$B$65,2,FALSE),"")</f>
        <v/>
      </c>
      <c r="G660" s="15" t="str">
        <f>IFERROR(VLOOKUP($B660,'Tabelas auxiliares'!$A$68:$C$105,2,FALSE),"")</f>
        <v/>
      </c>
      <c r="H660" s="15" t="str">
        <f>IFERROR(VLOOKUP($B660,'Tabelas auxiliares'!$A$68:$C$105,3,FALSE),"")</f>
        <v/>
      </c>
      <c r="Y660" s="15" t="str">
        <f t="shared" si="10"/>
        <v/>
      </c>
      <c r="Z660" s="15" t="str">
        <f>IF(T660="","",IF(AND(T660&lt;&gt;'Tabelas auxiliares'!$B$128,T660&lt;&gt;'Tabelas auxiliares'!$B$129),"FOLHA DE PESSOAL",IF(Y660='Tabelas auxiliares'!$A$129,"CUSTEIO",IF(Y660='Tabelas auxiliares'!$A$128,"INVESTIMENTO","ERRO - VERIFICAR"))))</f>
        <v/>
      </c>
      <c r="AA660" s="104"/>
      <c r="AB660" s="104"/>
      <c r="AC660" s="32"/>
      <c r="AD660" s="32"/>
      <c r="AE660" s="32"/>
      <c r="AF660" s="32"/>
      <c r="AG660" s="32"/>
    </row>
    <row r="661" spans="6:33" x14ac:dyDescent="0.25">
      <c r="F661" s="15" t="str">
        <f>IFERROR(VLOOKUP(D661,'Tabelas auxiliares'!$A$3:$B$65,2,FALSE),"")</f>
        <v/>
      </c>
      <c r="G661" s="15" t="str">
        <f>IFERROR(VLOOKUP($B661,'Tabelas auxiliares'!$A$68:$C$105,2,FALSE),"")</f>
        <v/>
      </c>
      <c r="H661" s="15" t="str">
        <f>IFERROR(VLOOKUP($B661,'Tabelas auxiliares'!$A$68:$C$105,3,FALSE),"")</f>
        <v/>
      </c>
      <c r="Y661" s="15" t="str">
        <f t="shared" si="10"/>
        <v/>
      </c>
      <c r="Z661" s="15" t="str">
        <f>IF(T661="","",IF(AND(T661&lt;&gt;'Tabelas auxiliares'!$B$128,T661&lt;&gt;'Tabelas auxiliares'!$B$129),"FOLHA DE PESSOAL",IF(Y661='Tabelas auxiliares'!$A$129,"CUSTEIO",IF(Y661='Tabelas auxiliares'!$A$128,"INVESTIMENTO","ERRO - VERIFICAR"))))</f>
        <v/>
      </c>
      <c r="AA661" s="104"/>
      <c r="AB661" s="104"/>
      <c r="AC661" s="32"/>
      <c r="AD661" s="32"/>
      <c r="AE661" s="32"/>
      <c r="AF661" s="32"/>
      <c r="AG661" s="32"/>
    </row>
    <row r="662" spans="6:33" x14ac:dyDescent="0.25">
      <c r="F662" s="15" t="str">
        <f>IFERROR(VLOOKUP(D662,'Tabelas auxiliares'!$A$3:$B$65,2,FALSE),"")</f>
        <v/>
      </c>
      <c r="G662" s="15" t="str">
        <f>IFERROR(VLOOKUP($B662,'Tabelas auxiliares'!$A$68:$C$105,2,FALSE),"")</f>
        <v/>
      </c>
      <c r="H662" s="15" t="str">
        <f>IFERROR(VLOOKUP($B662,'Tabelas auxiliares'!$A$68:$C$105,3,FALSE),"")</f>
        <v/>
      </c>
      <c r="Y662" s="15" t="str">
        <f t="shared" si="10"/>
        <v/>
      </c>
      <c r="Z662" s="15" t="str">
        <f>IF(T662="","",IF(AND(T662&lt;&gt;'Tabelas auxiliares'!$B$128,T662&lt;&gt;'Tabelas auxiliares'!$B$129),"FOLHA DE PESSOAL",IF(Y662='Tabelas auxiliares'!$A$129,"CUSTEIO",IF(Y662='Tabelas auxiliares'!$A$128,"INVESTIMENTO","ERRO - VERIFICAR"))))</f>
        <v/>
      </c>
      <c r="AA662" s="104"/>
      <c r="AB662" s="104"/>
      <c r="AC662" s="32"/>
      <c r="AD662" s="32"/>
      <c r="AE662" s="32"/>
      <c r="AF662" s="32"/>
      <c r="AG662" s="32"/>
    </row>
    <row r="663" spans="6:33" x14ac:dyDescent="0.25">
      <c r="F663" s="15" t="str">
        <f>IFERROR(VLOOKUP(D663,'Tabelas auxiliares'!$A$3:$B$65,2,FALSE),"")</f>
        <v/>
      </c>
      <c r="G663" s="15" t="str">
        <f>IFERROR(VLOOKUP($B663,'Tabelas auxiliares'!$A$68:$C$105,2,FALSE),"")</f>
        <v/>
      </c>
      <c r="H663" s="15" t="str">
        <f>IFERROR(VLOOKUP($B663,'Tabelas auxiliares'!$A$68:$C$105,3,FALSE),"")</f>
        <v/>
      </c>
      <c r="Y663" s="15" t="str">
        <f t="shared" si="10"/>
        <v/>
      </c>
      <c r="Z663" s="15" t="str">
        <f>IF(T663="","",IF(AND(T663&lt;&gt;'Tabelas auxiliares'!$B$128,T663&lt;&gt;'Tabelas auxiliares'!$B$129),"FOLHA DE PESSOAL",IF(Y663='Tabelas auxiliares'!$A$129,"CUSTEIO",IF(Y663='Tabelas auxiliares'!$A$128,"INVESTIMENTO","ERRO - VERIFICAR"))))</f>
        <v/>
      </c>
      <c r="AA663" s="104"/>
      <c r="AB663" s="104"/>
      <c r="AC663" s="32"/>
      <c r="AD663" s="32"/>
      <c r="AE663" s="32"/>
      <c r="AF663" s="32"/>
      <c r="AG663" s="32"/>
    </row>
    <row r="664" spans="6:33" x14ac:dyDescent="0.25">
      <c r="F664" s="15" t="str">
        <f>IFERROR(VLOOKUP(D664,'Tabelas auxiliares'!$A$3:$B$65,2,FALSE),"")</f>
        <v/>
      </c>
      <c r="G664" s="15" t="str">
        <f>IFERROR(VLOOKUP($B664,'Tabelas auxiliares'!$A$68:$C$105,2,FALSE),"")</f>
        <v/>
      </c>
      <c r="H664" s="15" t="str">
        <f>IFERROR(VLOOKUP($B664,'Tabelas auxiliares'!$A$68:$C$105,3,FALSE),"")</f>
        <v/>
      </c>
      <c r="Y664" s="15" t="str">
        <f t="shared" si="10"/>
        <v/>
      </c>
      <c r="Z664" s="15" t="str">
        <f>IF(T664="","",IF(AND(T664&lt;&gt;'Tabelas auxiliares'!$B$128,T664&lt;&gt;'Tabelas auxiliares'!$B$129),"FOLHA DE PESSOAL",IF(Y664='Tabelas auxiliares'!$A$129,"CUSTEIO",IF(Y664='Tabelas auxiliares'!$A$128,"INVESTIMENTO","ERRO - VERIFICAR"))))</f>
        <v/>
      </c>
      <c r="AA664" s="104"/>
      <c r="AB664" s="104"/>
      <c r="AC664" s="32"/>
      <c r="AD664" s="32"/>
      <c r="AE664" s="32"/>
      <c r="AF664" s="32"/>
      <c r="AG664" s="32"/>
    </row>
    <row r="665" spans="6:33" x14ac:dyDescent="0.25">
      <c r="F665" s="15" t="str">
        <f>IFERROR(VLOOKUP(D665,'Tabelas auxiliares'!$A$3:$B$65,2,FALSE),"")</f>
        <v/>
      </c>
      <c r="G665" s="15" t="str">
        <f>IFERROR(VLOOKUP($B665,'Tabelas auxiliares'!$A$68:$C$105,2,FALSE),"")</f>
        <v/>
      </c>
      <c r="H665" s="15" t="str">
        <f>IFERROR(VLOOKUP($B665,'Tabelas auxiliares'!$A$68:$C$105,3,FALSE),"")</f>
        <v/>
      </c>
      <c r="Y665" s="15" t="str">
        <f t="shared" si="10"/>
        <v/>
      </c>
      <c r="Z665" s="15" t="str">
        <f>IF(T665="","",IF(AND(T665&lt;&gt;'Tabelas auxiliares'!$B$128,T665&lt;&gt;'Tabelas auxiliares'!$B$129),"FOLHA DE PESSOAL",IF(Y665='Tabelas auxiliares'!$A$129,"CUSTEIO",IF(Y665='Tabelas auxiliares'!$A$128,"INVESTIMENTO","ERRO - VERIFICAR"))))</f>
        <v/>
      </c>
      <c r="AA665" s="104"/>
      <c r="AB665" s="104"/>
      <c r="AC665" s="32"/>
      <c r="AD665" s="32"/>
      <c r="AE665" s="32"/>
      <c r="AF665" s="32"/>
      <c r="AG665" s="32"/>
    </row>
    <row r="666" spans="6:33" x14ac:dyDescent="0.25">
      <c r="F666" s="15" t="str">
        <f>IFERROR(VLOOKUP(D666,'Tabelas auxiliares'!$A$3:$B$65,2,FALSE),"")</f>
        <v/>
      </c>
      <c r="G666" s="15" t="str">
        <f>IFERROR(VLOOKUP($B666,'Tabelas auxiliares'!$A$68:$C$105,2,FALSE),"")</f>
        <v/>
      </c>
      <c r="H666" s="15" t="str">
        <f>IFERROR(VLOOKUP($B666,'Tabelas auxiliares'!$A$68:$C$105,3,FALSE),"")</f>
        <v/>
      </c>
      <c r="Y666" s="15" t="str">
        <f t="shared" si="10"/>
        <v/>
      </c>
      <c r="Z666" s="15" t="str">
        <f>IF(T666="","",IF(AND(T666&lt;&gt;'Tabelas auxiliares'!$B$128,T666&lt;&gt;'Tabelas auxiliares'!$B$129),"FOLHA DE PESSOAL",IF(Y666='Tabelas auxiliares'!$A$129,"CUSTEIO",IF(Y666='Tabelas auxiliares'!$A$128,"INVESTIMENTO","ERRO - VERIFICAR"))))</f>
        <v/>
      </c>
      <c r="AA666" s="104"/>
      <c r="AB666" s="104"/>
      <c r="AC666" s="32"/>
      <c r="AD666" s="32"/>
      <c r="AE666" s="32"/>
      <c r="AF666" s="32"/>
      <c r="AG666" s="32"/>
    </row>
    <row r="667" spans="6:33" x14ac:dyDescent="0.25">
      <c r="F667" s="15" t="str">
        <f>IFERROR(VLOOKUP(D667,'Tabelas auxiliares'!$A$3:$B$65,2,FALSE),"")</f>
        <v/>
      </c>
      <c r="G667" s="15" t="str">
        <f>IFERROR(VLOOKUP($B667,'Tabelas auxiliares'!$A$68:$C$105,2,FALSE),"")</f>
        <v/>
      </c>
      <c r="H667" s="15" t="str">
        <f>IFERROR(VLOOKUP($B667,'Tabelas auxiliares'!$A$68:$C$105,3,FALSE),"")</f>
        <v/>
      </c>
      <c r="Y667" s="15" t="str">
        <f t="shared" si="10"/>
        <v/>
      </c>
      <c r="Z667" s="15" t="str">
        <f>IF(T667="","",IF(AND(T667&lt;&gt;'Tabelas auxiliares'!$B$128,T667&lt;&gt;'Tabelas auxiliares'!$B$129),"FOLHA DE PESSOAL",IF(Y667='Tabelas auxiliares'!$A$129,"CUSTEIO",IF(Y667='Tabelas auxiliares'!$A$128,"INVESTIMENTO","ERRO - VERIFICAR"))))</f>
        <v/>
      </c>
      <c r="AA667" s="104"/>
      <c r="AB667" s="104"/>
      <c r="AC667" s="32"/>
      <c r="AD667" s="32"/>
      <c r="AE667" s="32"/>
      <c r="AF667" s="32"/>
      <c r="AG667" s="32"/>
    </row>
    <row r="668" spans="6:33" x14ac:dyDescent="0.25">
      <c r="F668" s="15" t="str">
        <f>IFERROR(VLOOKUP(D668,'Tabelas auxiliares'!$A$3:$B$65,2,FALSE),"")</f>
        <v/>
      </c>
      <c r="G668" s="15" t="str">
        <f>IFERROR(VLOOKUP($B668,'Tabelas auxiliares'!$A$68:$C$105,2,FALSE),"")</f>
        <v/>
      </c>
      <c r="H668" s="15" t="str">
        <f>IFERROR(VLOOKUP($B668,'Tabelas auxiliares'!$A$68:$C$105,3,FALSE),"")</f>
        <v/>
      </c>
      <c r="Y668" s="15" t="str">
        <f t="shared" si="10"/>
        <v/>
      </c>
      <c r="Z668" s="15" t="str">
        <f>IF(T668="","",IF(AND(T668&lt;&gt;'Tabelas auxiliares'!$B$128,T668&lt;&gt;'Tabelas auxiliares'!$B$129),"FOLHA DE PESSOAL",IF(Y668='Tabelas auxiliares'!$A$129,"CUSTEIO",IF(Y668='Tabelas auxiliares'!$A$128,"INVESTIMENTO","ERRO - VERIFICAR"))))</f>
        <v/>
      </c>
      <c r="AA668" s="104"/>
      <c r="AB668" s="104"/>
      <c r="AC668" s="32"/>
      <c r="AD668" s="32"/>
      <c r="AE668" s="32"/>
      <c r="AF668" s="32"/>
      <c r="AG668" s="32"/>
    </row>
    <row r="669" spans="6:33" x14ac:dyDescent="0.25">
      <c r="F669" s="15" t="str">
        <f>IFERROR(VLOOKUP(D669,'Tabelas auxiliares'!$A$3:$B$65,2,FALSE),"")</f>
        <v/>
      </c>
      <c r="G669" s="15" t="str">
        <f>IFERROR(VLOOKUP($B669,'Tabelas auxiliares'!$A$68:$C$105,2,FALSE),"")</f>
        <v/>
      </c>
      <c r="H669" s="15" t="str">
        <f>IFERROR(VLOOKUP($B669,'Tabelas auxiliares'!$A$68:$C$105,3,FALSE),"")</f>
        <v/>
      </c>
      <c r="Y669" s="15" t="str">
        <f t="shared" si="10"/>
        <v/>
      </c>
      <c r="Z669" s="15" t="str">
        <f>IF(T669="","",IF(AND(T669&lt;&gt;'Tabelas auxiliares'!$B$128,T669&lt;&gt;'Tabelas auxiliares'!$B$129),"FOLHA DE PESSOAL",IF(Y669='Tabelas auxiliares'!$A$129,"CUSTEIO",IF(Y669='Tabelas auxiliares'!$A$128,"INVESTIMENTO","ERRO - VERIFICAR"))))</f>
        <v/>
      </c>
      <c r="AA669" s="104"/>
      <c r="AB669" s="104"/>
      <c r="AC669" s="32"/>
      <c r="AD669" s="32"/>
      <c r="AE669" s="32"/>
      <c r="AF669" s="32"/>
      <c r="AG669" s="32"/>
    </row>
    <row r="670" spans="6:33" x14ac:dyDescent="0.25">
      <c r="F670" s="15" t="str">
        <f>IFERROR(VLOOKUP(D670,'Tabelas auxiliares'!$A$3:$B$65,2,FALSE),"")</f>
        <v/>
      </c>
      <c r="G670" s="15" t="str">
        <f>IFERROR(VLOOKUP($B670,'Tabelas auxiliares'!$A$68:$C$105,2,FALSE),"")</f>
        <v/>
      </c>
      <c r="H670" s="15" t="str">
        <f>IFERROR(VLOOKUP($B670,'Tabelas auxiliares'!$A$68:$C$105,3,FALSE),"")</f>
        <v/>
      </c>
      <c r="Y670" s="15" t="str">
        <f t="shared" si="10"/>
        <v/>
      </c>
      <c r="Z670" s="15" t="str">
        <f>IF(T670="","",IF(AND(T670&lt;&gt;'Tabelas auxiliares'!$B$128,T670&lt;&gt;'Tabelas auxiliares'!$B$129),"FOLHA DE PESSOAL",IF(Y670='Tabelas auxiliares'!$A$129,"CUSTEIO",IF(Y670='Tabelas auxiliares'!$A$128,"INVESTIMENTO","ERRO - VERIFICAR"))))</f>
        <v/>
      </c>
      <c r="AA670" s="104"/>
      <c r="AB670" s="104"/>
      <c r="AC670" s="32"/>
      <c r="AD670" s="32"/>
      <c r="AE670" s="32"/>
      <c r="AF670" s="32"/>
      <c r="AG670" s="32"/>
    </row>
    <row r="671" spans="6:33" x14ac:dyDescent="0.25">
      <c r="F671" s="15" t="str">
        <f>IFERROR(VLOOKUP(D671,'Tabelas auxiliares'!$A$3:$B$65,2,FALSE),"")</f>
        <v/>
      </c>
      <c r="G671" s="15" t="str">
        <f>IFERROR(VLOOKUP($B671,'Tabelas auxiliares'!$A$68:$C$105,2,FALSE),"")</f>
        <v/>
      </c>
      <c r="H671" s="15" t="str">
        <f>IFERROR(VLOOKUP($B671,'Tabelas auxiliares'!$A$68:$C$105,3,FALSE),"")</f>
        <v/>
      </c>
      <c r="Y671" s="15" t="str">
        <f t="shared" si="10"/>
        <v/>
      </c>
      <c r="Z671" s="15" t="str">
        <f>IF(T671="","",IF(AND(T671&lt;&gt;'Tabelas auxiliares'!$B$128,T671&lt;&gt;'Tabelas auxiliares'!$B$129),"FOLHA DE PESSOAL",IF(Y671='Tabelas auxiliares'!$A$129,"CUSTEIO",IF(Y671='Tabelas auxiliares'!$A$128,"INVESTIMENTO","ERRO - VERIFICAR"))))</f>
        <v/>
      </c>
      <c r="AA671" s="104"/>
      <c r="AB671" s="104"/>
      <c r="AC671" s="32"/>
      <c r="AD671" s="32"/>
      <c r="AE671" s="32"/>
      <c r="AF671" s="32"/>
      <c r="AG671" s="32"/>
    </row>
    <row r="672" spans="6:33" x14ac:dyDescent="0.25">
      <c r="F672" s="15" t="str">
        <f>IFERROR(VLOOKUP(D672,'Tabelas auxiliares'!$A$3:$B$65,2,FALSE),"")</f>
        <v/>
      </c>
      <c r="G672" s="15" t="str">
        <f>IFERROR(VLOOKUP($B672,'Tabelas auxiliares'!$A$68:$C$105,2,FALSE),"")</f>
        <v/>
      </c>
      <c r="H672" s="15" t="str">
        <f>IFERROR(VLOOKUP($B672,'Tabelas auxiliares'!$A$68:$C$105,3,FALSE),"")</f>
        <v/>
      </c>
      <c r="Y672" s="15" t="str">
        <f t="shared" si="10"/>
        <v/>
      </c>
      <c r="Z672" s="15" t="str">
        <f>IF(T672="","",IF(AND(T672&lt;&gt;'Tabelas auxiliares'!$B$128,T672&lt;&gt;'Tabelas auxiliares'!$B$129),"FOLHA DE PESSOAL",IF(Y672='Tabelas auxiliares'!$A$129,"CUSTEIO",IF(Y672='Tabelas auxiliares'!$A$128,"INVESTIMENTO","ERRO - VERIFICAR"))))</f>
        <v/>
      </c>
      <c r="AA672" s="104"/>
      <c r="AB672" s="104"/>
      <c r="AC672" s="32"/>
      <c r="AD672" s="32"/>
      <c r="AE672" s="32"/>
      <c r="AF672" s="32"/>
      <c r="AG672" s="32"/>
    </row>
    <row r="673" spans="6:33" x14ac:dyDescent="0.25">
      <c r="F673" s="15" t="str">
        <f>IFERROR(VLOOKUP(D673,'Tabelas auxiliares'!$A$3:$B$65,2,FALSE),"")</f>
        <v/>
      </c>
      <c r="G673" s="15" t="str">
        <f>IFERROR(VLOOKUP($B673,'Tabelas auxiliares'!$A$68:$C$105,2,FALSE),"")</f>
        <v/>
      </c>
      <c r="H673" s="15" t="str">
        <f>IFERROR(VLOOKUP($B673,'Tabelas auxiliares'!$A$68:$C$105,3,FALSE),"")</f>
        <v/>
      </c>
      <c r="Y673" s="15" t="str">
        <f t="shared" si="10"/>
        <v/>
      </c>
      <c r="Z673" s="15" t="str">
        <f>IF(T673="","",IF(AND(T673&lt;&gt;'Tabelas auxiliares'!$B$128,T673&lt;&gt;'Tabelas auxiliares'!$B$129),"FOLHA DE PESSOAL",IF(Y673='Tabelas auxiliares'!$A$129,"CUSTEIO",IF(Y673='Tabelas auxiliares'!$A$128,"INVESTIMENTO","ERRO - VERIFICAR"))))</f>
        <v/>
      </c>
      <c r="AA673" s="104"/>
      <c r="AB673" s="104"/>
      <c r="AC673" s="32"/>
      <c r="AD673" s="32"/>
      <c r="AE673" s="32"/>
      <c r="AF673" s="32"/>
      <c r="AG673" s="32"/>
    </row>
    <row r="674" spans="6:33" x14ac:dyDescent="0.25">
      <c r="F674" s="15" t="str">
        <f>IFERROR(VLOOKUP(D674,'Tabelas auxiliares'!$A$3:$B$65,2,FALSE),"")</f>
        <v/>
      </c>
      <c r="G674" s="15" t="str">
        <f>IFERROR(VLOOKUP($B674,'Tabelas auxiliares'!$A$68:$C$105,2,FALSE),"")</f>
        <v/>
      </c>
      <c r="H674" s="15" t="str">
        <f>IFERROR(VLOOKUP($B674,'Tabelas auxiliares'!$A$68:$C$105,3,FALSE),"")</f>
        <v/>
      </c>
      <c r="Y674" s="15" t="str">
        <f t="shared" si="10"/>
        <v/>
      </c>
      <c r="Z674" s="15" t="str">
        <f>IF(T674="","",IF(AND(T674&lt;&gt;'Tabelas auxiliares'!$B$128,T674&lt;&gt;'Tabelas auxiliares'!$B$129),"FOLHA DE PESSOAL",IF(Y674='Tabelas auxiliares'!$A$129,"CUSTEIO",IF(Y674='Tabelas auxiliares'!$A$128,"INVESTIMENTO","ERRO - VERIFICAR"))))</f>
        <v/>
      </c>
      <c r="AA674" s="104"/>
      <c r="AB674" s="104"/>
      <c r="AC674" s="32"/>
      <c r="AD674" s="32"/>
      <c r="AE674" s="32"/>
      <c r="AF674" s="32"/>
      <c r="AG674" s="32"/>
    </row>
    <row r="675" spans="6:33" x14ac:dyDescent="0.25">
      <c r="F675" s="15" t="str">
        <f>IFERROR(VLOOKUP(D675,'Tabelas auxiliares'!$A$3:$B$65,2,FALSE),"")</f>
        <v/>
      </c>
      <c r="G675" s="15" t="str">
        <f>IFERROR(VLOOKUP($B675,'Tabelas auxiliares'!$A$68:$C$105,2,FALSE),"")</f>
        <v/>
      </c>
      <c r="H675" s="15" t="str">
        <f>IFERROR(VLOOKUP($B675,'Tabelas auxiliares'!$A$68:$C$105,3,FALSE),"")</f>
        <v/>
      </c>
      <c r="Y675" s="15" t="str">
        <f t="shared" si="10"/>
        <v/>
      </c>
      <c r="Z675" s="15" t="str">
        <f>IF(T675="","",IF(AND(T675&lt;&gt;'Tabelas auxiliares'!$B$128,T675&lt;&gt;'Tabelas auxiliares'!$B$129),"FOLHA DE PESSOAL",IF(Y675='Tabelas auxiliares'!$A$129,"CUSTEIO",IF(Y675='Tabelas auxiliares'!$A$128,"INVESTIMENTO","ERRO - VERIFICAR"))))</f>
        <v/>
      </c>
      <c r="AA675" s="104"/>
      <c r="AB675" s="104"/>
      <c r="AC675" s="32"/>
      <c r="AD675" s="32"/>
      <c r="AE675" s="32"/>
      <c r="AF675" s="32"/>
      <c r="AG675" s="32"/>
    </row>
    <row r="676" spans="6:33" x14ac:dyDescent="0.25">
      <c r="F676" s="15" t="str">
        <f>IFERROR(VLOOKUP(D676,'Tabelas auxiliares'!$A$3:$B$65,2,FALSE),"")</f>
        <v/>
      </c>
      <c r="G676" s="15" t="str">
        <f>IFERROR(VLOOKUP($B676,'Tabelas auxiliares'!$A$68:$C$105,2,FALSE),"")</f>
        <v/>
      </c>
      <c r="H676" s="15" t="str">
        <f>IFERROR(VLOOKUP($B676,'Tabelas auxiliares'!$A$68:$C$105,3,FALSE),"")</f>
        <v/>
      </c>
      <c r="Y676" s="15" t="str">
        <f t="shared" si="10"/>
        <v/>
      </c>
      <c r="Z676" s="15" t="str">
        <f>IF(T676="","",IF(AND(T676&lt;&gt;'Tabelas auxiliares'!$B$128,T676&lt;&gt;'Tabelas auxiliares'!$B$129),"FOLHA DE PESSOAL",IF(Y676='Tabelas auxiliares'!$A$129,"CUSTEIO",IF(Y676='Tabelas auxiliares'!$A$128,"INVESTIMENTO","ERRO - VERIFICAR"))))</f>
        <v/>
      </c>
      <c r="AA676" s="104"/>
      <c r="AB676" s="104"/>
      <c r="AC676" s="32"/>
      <c r="AD676" s="32"/>
      <c r="AE676" s="32"/>
      <c r="AF676" s="32"/>
      <c r="AG676" s="32"/>
    </row>
    <row r="677" spans="6:33" x14ac:dyDescent="0.25">
      <c r="F677" s="15" t="str">
        <f>IFERROR(VLOOKUP(D677,'Tabelas auxiliares'!$A$3:$B$65,2,FALSE),"")</f>
        <v/>
      </c>
      <c r="G677" s="15" t="str">
        <f>IFERROR(VLOOKUP($B677,'Tabelas auxiliares'!$A$68:$C$105,2,FALSE),"")</f>
        <v/>
      </c>
      <c r="H677" s="15" t="str">
        <f>IFERROR(VLOOKUP($B677,'Tabelas auxiliares'!$A$68:$C$105,3,FALSE),"")</f>
        <v/>
      </c>
      <c r="Y677" s="15" t="str">
        <f t="shared" si="10"/>
        <v/>
      </c>
      <c r="Z677" s="15" t="str">
        <f>IF(T677="","",IF(AND(T677&lt;&gt;'Tabelas auxiliares'!$B$128,T677&lt;&gt;'Tabelas auxiliares'!$B$129),"FOLHA DE PESSOAL",IF(Y677='Tabelas auxiliares'!$A$129,"CUSTEIO",IF(Y677='Tabelas auxiliares'!$A$128,"INVESTIMENTO","ERRO - VERIFICAR"))))</f>
        <v/>
      </c>
      <c r="AA677" s="104"/>
      <c r="AB677" s="104"/>
      <c r="AC677" s="32"/>
      <c r="AD677" s="32"/>
      <c r="AE677" s="32"/>
      <c r="AF677" s="32"/>
      <c r="AG677" s="32"/>
    </row>
    <row r="678" spans="6:33" x14ac:dyDescent="0.25">
      <c r="F678" s="15" t="str">
        <f>IFERROR(VLOOKUP(D678,'Tabelas auxiliares'!$A$3:$B$65,2,FALSE),"")</f>
        <v/>
      </c>
      <c r="G678" s="15" t="str">
        <f>IFERROR(VLOOKUP($B678,'Tabelas auxiliares'!$A$68:$C$105,2,FALSE),"")</f>
        <v/>
      </c>
      <c r="H678" s="15" t="str">
        <f>IFERROR(VLOOKUP($B678,'Tabelas auxiliares'!$A$68:$C$105,3,FALSE),"")</f>
        <v/>
      </c>
      <c r="Y678" s="15" t="str">
        <f t="shared" si="10"/>
        <v/>
      </c>
      <c r="Z678" s="15" t="str">
        <f>IF(T678="","",IF(AND(T678&lt;&gt;'Tabelas auxiliares'!$B$128,T678&lt;&gt;'Tabelas auxiliares'!$B$129),"FOLHA DE PESSOAL",IF(Y678='Tabelas auxiliares'!$A$129,"CUSTEIO",IF(Y678='Tabelas auxiliares'!$A$128,"INVESTIMENTO","ERRO - VERIFICAR"))))</f>
        <v/>
      </c>
      <c r="AA678" s="104"/>
      <c r="AB678" s="104"/>
      <c r="AC678" s="32"/>
      <c r="AD678" s="32"/>
      <c r="AE678" s="32"/>
      <c r="AF678" s="32"/>
      <c r="AG678" s="32"/>
    </row>
    <row r="679" spans="6:33" x14ac:dyDescent="0.25">
      <c r="F679" s="15" t="str">
        <f>IFERROR(VLOOKUP(D679,'Tabelas auxiliares'!$A$3:$B$65,2,FALSE),"")</f>
        <v/>
      </c>
      <c r="G679" s="15" t="str">
        <f>IFERROR(VLOOKUP($B679,'Tabelas auxiliares'!$A$68:$C$105,2,FALSE),"")</f>
        <v/>
      </c>
      <c r="H679" s="15" t="str">
        <f>IFERROR(VLOOKUP($B679,'Tabelas auxiliares'!$A$68:$C$105,3,FALSE),"")</f>
        <v/>
      </c>
      <c r="Y679" s="15" t="str">
        <f t="shared" si="10"/>
        <v/>
      </c>
      <c r="Z679" s="15" t="str">
        <f>IF(T679="","",IF(AND(T679&lt;&gt;'Tabelas auxiliares'!$B$128,T679&lt;&gt;'Tabelas auxiliares'!$B$129),"FOLHA DE PESSOAL",IF(Y679='Tabelas auxiliares'!$A$129,"CUSTEIO",IF(Y679='Tabelas auxiliares'!$A$128,"INVESTIMENTO","ERRO - VERIFICAR"))))</f>
        <v/>
      </c>
      <c r="AA679" s="104"/>
      <c r="AB679" s="104"/>
      <c r="AC679" s="32"/>
      <c r="AD679" s="32"/>
      <c r="AE679" s="32"/>
      <c r="AF679" s="32"/>
      <c r="AG679" s="32"/>
    </row>
    <row r="680" spans="6:33" x14ac:dyDescent="0.25">
      <c r="F680" s="15" t="str">
        <f>IFERROR(VLOOKUP(D680,'Tabelas auxiliares'!$A$3:$B$65,2,FALSE),"")</f>
        <v/>
      </c>
      <c r="G680" s="15" t="str">
        <f>IFERROR(VLOOKUP($B680,'Tabelas auxiliares'!$A$68:$C$105,2,FALSE),"")</f>
        <v/>
      </c>
      <c r="H680" s="15" t="str">
        <f>IFERROR(VLOOKUP($B680,'Tabelas auxiliares'!$A$68:$C$105,3,FALSE),"")</f>
        <v/>
      </c>
      <c r="Y680" s="15" t="str">
        <f t="shared" si="10"/>
        <v/>
      </c>
      <c r="Z680" s="15" t="str">
        <f>IF(T680="","",IF(AND(T680&lt;&gt;'Tabelas auxiliares'!$B$128,T680&lt;&gt;'Tabelas auxiliares'!$B$129),"FOLHA DE PESSOAL",IF(Y680='Tabelas auxiliares'!$A$129,"CUSTEIO",IF(Y680='Tabelas auxiliares'!$A$128,"INVESTIMENTO","ERRO - VERIFICAR"))))</f>
        <v/>
      </c>
      <c r="AA680" s="104"/>
      <c r="AB680" s="104"/>
      <c r="AC680" s="32"/>
      <c r="AD680" s="32"/>
      <c r="AE680" s="32"/>
      <c r="AF680" s="32"/>
      <c r="AG680" s="32"/>
    </row>
    <row r="681" spans="6:33" x14ac:dyDescent="0.25">
      <c r="F681" s="15" t="str">
        <f>IFERROR(VLOOKUP(D681,'Tabelas auxiliares'!$A$3:$B$65,2,FALSE),"")</f>
        <v/>
      </c>
      <c r="G681" s="15" t="str">
        <f>IFERROR(VLOOKUP($B681,'Tabelas auxiliares'!$A$68:$C$105,2,FALSE),"")</f>
        <v/>
      </c>
      <c r="H681" s="15" t="str">
        <f>IFERROR(VLOOKUP($B681,'Tabelas auxiliares'!$A$68:$C$105,3,FALSE),"")</f>
        <v/>
      </c>
      <c r="Y681" s="15" t="str">
        <f t="shared" si="10"/>
        <v/>
      </c>
      <c r="Z681" s="15" t="str">
        <f>IF(T681="","",IF(AND(T681&lt;&gt;'Tabelas auxiliares'!$B$128,T681&lt;&gt;'Tabelas auxiliares'!$B$129),"FOLHA DE PESSOAL",IF(Y681='Tabelas auxiliares'!$A$129,"CUSTEIO",IF(Y681='Tabelas auxiliares'!$A$128,"INVESTIMENTO","ERRO - VERIFICAR"))))</f>
        <v/>
      </c>
      <c r="AA681" s="104"/>
      <c r="AB681" s="104"/>
      <c r="AC681" s="32"/>
      <c r="AD681" s="32"/>
      <c r="AE681" s="32"/>
      <c r="AF681" s="32"/>
      <c r="AG681" s="32"/>
    </row>
    <row r="682" spans="6:33" x14ac:dyDescent="0.25">
      <c r="F682" s="15" t="str">
        <f>IFERROR(VLOOKUP(D682,'Tabelas auxiliares'!$A$3:$B$65,2,FALSE),"")</f>
        <v/>
      </c>
      <c r="G682" s="15" t="str">
        <f>IFERROR(VLOOKUP($B682,'Tabelas auxiliares'!$A$68:$C$105,2,FALSE),"")</f>
        <v/>
      </c>
      <c r="H682" s="15" t="str">
        <f>IFERROR(VLOOKUP($B682,'Tabelas auxiliares'!$A$68:$C$105,3,FALSE),"")</f>
        <v/>
      </c>
      <c r="Y682" s="15" t="str">
        <f t="shared" si="10"/>
        <v/>
      </c>
      <c r="Z682" s="15" t="str">
        <f>IF(T682="","",IF(AND(T682&lt;&gt;'Tabelas auxiliares'!$B$128,T682&lt;&gt;'Tabelas auxiliares'!$B$129),"FOLHA DE PESSOAL",IF(Y682='Tabelas auxiliares'!$A$129,"CUSTEIO",IF(Y682='Tabelas auxiliares'!$A$128,"INVESTIMENTO","ERRO - VERIFICAR"))))</f>
        <v/>
      </c>
      <c r="AA682" s="104"/>
      <c r="AB682" s="104"/>
      <c r="AC682" s="32"/>
      <c r="AD682" s="32"/>
      <c r="AE682" s="32"/>
      <c r="AF682" s="32"/>
      <c r="AG682" s="32"/>
    </row>
    <row r="683" spans="6:33" x14ac:dyDescent="0.25">
      <c r="F683" s="15" t="str">
        <f>IFERROR(VLOOKUP(D683,'Tabelas auxiliares'!$A$3:$B$65,2,FALSE),"")</f>
        <v/>
      </c>
      <c r="G683" s="15" t="str">
        <f>IFERROR(VLOOKUP($B683,'Tabelas auxiliares'!$A$68:$C$105,2,FALSE),"")</f>
        <v/>
      </c>
      <c r="H683" s="15" t="str">
        <f>IFERROR(VLOOKUP($B683,'Tabelas auxiliares'!$A$68:$C$105,3,FALSE),"")</f>
        <v/>
      </c>
      <c r="Y683" s="15" t="str">
        <f t="shared" si="10"/>
        <v/>
      </c>
      <c r="Z683" s="15" t="str">
        <f>IF(T683="","",IF(AND(T683&lt;&gt;'Tabelas auxiliares'!$B$128,T683&lt;&gt;'Tabelas auxiliares'!$B$129),"FOLHA DE PESSOAL",IF(Y683='Tabelas auxiliares'!$A$129,"CUSTEIO",IF(Y683='Tabelas auxiliares'!$A$128,"INVESTIMENTO","ERRO - VERIFICAR"))))</f>
        <v/>
      </c>
      <c r="AA683" s="104"/>
      <c r="AB683" s="104"/>
      <c r="AC683" s="32"/>
      <c r="AD683" s="32"/>
      <c r="AE683" s="32"/>
      <c r="AF683" s="32"/>
      <c r="AG683" s="32"/>
    </row>
    <row r="684" spans="6:33" x14ac:dyDescent="0.25">
      <c r="F684" s="15" t="str">
        <f>IFERROR(VLOOKUP(D684,'Tabelas auxiliares'!$A$3:$B$65,2,FALSE),"")</f>
        <v/>
      </c>
      <c r="G684" s="15" t="str">
        <f>IFERROR(VLOOKUP($B684,'Tabelas auxiliares'!$A$68:$C$105,2,FALSE),"")</f>
        <v/>
      </c>
      <c r="H684" s="15" t="str">
        <f>IFERROR(VLOOKUP($B684,'Tabelas auxiliares'!$A$68:$C$105,3,FALSE),"")</f>
        <v/>
      </c>
      <c r="Y684" s="15" t="str">
        <f t="shared" si="10"/>
        <v/>
      </c>
      <c r="Z684" s="15" t="str">
        <f>IF(T684="","",IF(AND(T684&lt;&gt;'Tabelas auxiliares'!$B$128,T684&lt;&gt;'Tabelas auxiliares'!$B$129),"FOLHA DE PESSOAL",IF(Y684='Tabelas auxiliares'!$A$129,"CUSTEIO",IF(Y684='Tabelas auxiliares'!$A$128,"INVESTIMENTO","ERRO - VERIFICAR"))))</f>
        <v/>
      </c>
      <c r="AA684" s="104"/>
      <c r="AB684" s="104"/>
      <c r="AC684" s="32"/>
      <c r="AD684" s="32"/>
      <c r="AE684" s="32"/>
      <c r="AF684" s="32"/>
      <c r="AG684" s="32"/>
    </row>
    <row r="685" spans="6:33" x14ac:dyDescent="0.25">
      <c r="F685" s="15" t="str">
        <f>IFERROR(VLOOKUP(D685,'Tabelas auxiliares'!$A$3:$B$65,2,FALSE),"")</f>
        <v/>
      </c>
      <c r="G685" s="15" t="str">
        <f>IFERROR(VLOOKUP($B685,'Tabelas auxiliares'!$A$68:$C$105,2,FALSE),"")</f>
        <v/>
      </c>
      <c r="H685" s="15" t="str">
        <f>IFERROR(VLOOKUP($B685,'Tabelas auxiliares'!$A$68:$C$105,3,FALSE),"")</f>
        <v/>
      </c>
      <c r="Y685" s="15" t="str">
        <f t="shared" si="10"/>
        <v/>
      </c>
      <c r="Z685" s="15" t="str">
        <f>IF(T685="","",IF(AND(T685&lt;&gt;'Tabelas auxiliares'!$B$128,T685&lt;&gt;'Tabelas auxiliares'!$B$129),"FOLHA DE PESSOAL",IF(Y685='Tabelas auxiliares'!$A$129,"CUSTEIO",IF(Y685='Tabelas auxiliares'!$A$128,"INVESTIMENTO","ERRO - VERIFICAR"))))</f>
        <v/>
      </c>
      <c r="AA685" s="104"/>
      <c r="AB685" s="104"/>
      <c r="AC685" s="32"/>
      <c r="AD685" s="32"/>
      <c r="AE685" s="32"/>
      <c r="AF685" s="32"/>
      <c r="AG685" s="32"/>
    </row>
    <row r="686" spans="6:33" x14ac:dyDescent="0.25">
      <c r="F686" s="15" t="str">
        <f>IFERROR(VLOOKUP(D686,'Tabelas auxiliares'!$A$3:$B$65,2,FALSE),"")</f>
        <v/>
      </c>
      <c r="G686" s="15" t="str">
        <f>IFERROR(VLOOKUP($B686,'Tabelas auxiliares'!$A$68:$C$105,2,FALSE),"")</f>
        <v/>
      </c>
      <c r="H686" s="15" t="str">
        <f>IFERROR(VLOOKUP($B686,'Tabelas auxiliares'!$A$68:$C$105,3,FALSE),"")</f>
        <v/>
      </c>
      <c r="Y686" s="15" t="str">
        <f t="shared" si="10"/>
        <v/>
      </c>
      <c r="Z686" s="15" t="str">
        <f>IF(T686="","",IF(AND(T686&lt;&gt;'Tabelas auxiliares'!$B$128,T686&lt;&gt;'Tabelas auxiliares'!$B$129),"FOLHA DE PESSOAL",IF(Y686='Tabelas auxiliares'!$A$129,"CUSTEIO",IF(Y686='Tabelas auxiliares'!$A$128,"INVESTIMENTO","ERRO - VERIFICAR"))))</f>
        <v/>
      </c>
      <c r="AA686" s="104"/>
      <c r="AB686" s="104"/>
      <c r="AC686" s="32"/>
      <c r="AD686" s="32"/>
      <c r="AE686" s="32"/>
      <c r="AF686" s="32"/>
      <c r="AG686" s="32"/>
    </row>
    <row r="687" spans="6:33" x14ac:dyDescent="0.25">
      <c r="F687" s="15" t="str">
        <f>IFERROR(VLOOKUP(D687,'Tabelas auxiliares'!$A$3:$B$65,2,FALSE),"")</f>
        <v/>
      </c>
      <c r="G687" s="15" t="str">
        <f>IFERROR(VLOOKUP($B687,'Tabelas auxiliares'!$A$68:$C$105,2,FALSE),"")</f>
        <v/>
      </c>
      <c r="H687" s="15" t="str">
        <f>IFERROR(VLOOKUP($B687,'Tabelas auxiliares'!$A$68:$C$105,3,FALSE),"")</f>
        <v/>
      </c>
      <c r="Y687" s="15" t="str">
        <f t="shared" si="10"/>
        <v/>
      </c>
      <c r="Z687" s="15" t="str">
        <f>IF(T687="","",IF(AND(T687&lt;&gt;'Tabelas auxiliares'!$B$128,T687&lt;&gt;'Tabelas auxiliares'!$B$129),"FOLHA DE PESSOAL",IF(Y687='Tabelas auxiliares'!$A$129,"CUSTEIO",IF(Y687='Tabelas auxiliares'!$A$128,"INVESTIMENTO","ERRO - VERIFICAR"))))</f>
        <v/>
      </c>
      <c r="AA687" s="104"/>
      <c r="AB687" s="104"/>
      <c r="AC687" s="32"/>
      <c r="AD687" s="32"/>
      <c r="AE687" s="32"/>
      <c r="AF687" s="32"/>
      <c r="AG687" s="32"/>
    </row>
    <row r="688" spans="6:33" x14ac:dyDescent="0.25">
      <c r="F688" s="15" t="str">
        <f>IFERROR(VLOOKUP(D688,'Tabelas auxiliares'!$A$3:$B$65,2,FALSE),"")</f>
        <v/>
      </c>
      <c r="G688" s="15" t="str">
        <f>IFERROR(VLOOKUP($B688,'Tabelas auxiliares'!$A$68:$C$105,2,FALSE),"")</f>
        <v/>
      </c>
      <c r="H688" s="15" t="str">
        <f>IFERROR(VLOOKUP($B688,'Tabelas auxiliares'!$A$68:$C$105,3,FALSE),"")</f>
        <v/>
      </c>
      <c r="Y688" s="15" t="str">
        <f t="shared" si="10"/>
        <v/>
      </c>
      <c r="Z688" s="15" t="str">
        <f>IF(T688="","",IF(AND(T688&lt;&gt;'Tabelas auxiliares'!$B$128,T688&lt;&gt;'Tabelas auxiliares'!$B$129),"FOLHA DE PESSOAL",IF(Y688='Tabelas auxiliares'!$A$129,"CUSTEIO",IF(Y688='Tabelas auxiliares'!$A$128,"INVESTIMENTO","ERRO - VERIFICAR"))))</f>
        <v/>
      </c>
      <c r="AA688" s="104"/>
      <c r="AB688" s="104"/>
      <c r="AC688" s="32"/>
      <c r="AD688" s="32"/>
      <c r="AE688" s="32"/>
      <c r="AF688" s="32"/>
      <c r="AG688" s="32"/>
    </row>
    <row r="689" spans="6:33" x14ac:dyDescent="0.25">
      <c r="F689" s="15" t="str">
        <f>IFERROR(VLOOKUP(D689,'Tabelas auxiliares'!$A$3:$B$65,2,FALSE),"")</f>
        <v/>
      </c>
      <c r="G689" s="15" t="str">
        <f>IFERROR(VLOOKUP($B689,'Tabelas auxiliares'!$A$68:$C$105,2,FALSE),"")</f>
        <v/>
      </c>
      <c r="H689" s="15" t="str">
        <f>IFERROR(VLOOKUP($B689,'Tabelas auxiliares'!$A$68:$C$105,3,FALSE),"")</f>
        <v/>
      </c>
      <c r="Y689" s="15" t="str">
        <f t="shared" si="10"/>
        <v/>
      </c>
      <c r="Z689" s="15" t="str">
        <f>IF(T689="","",IF(AND(T689&lt;&gt;'Tabelas auxiliares'!$B$128,T689&lt;&gt;'Tabelas auxiliares'!$B$129),"FOLHA DE PESSOAL",IF(Y689='Tabelas auxiliares'!$A$129,"CUSTEIO",IF(Y689='Tabelas auxiliares'!$A$128,"INVESTIMENTO","ERRO - VERIFICAR"))))</f>
        <v/>
      </c>
      <c r="AA689" s="104"/>
      <c r="AB689" s="104"/>
      <c r="AC689" s="32"/>
      <c r="AD689" s="32"/>
      <c r="AE689" s="32"/>
      <c r="AF689" s="32"/>
      <c r="AG689" s="32"/>
    </row>
    <row r="690" spans="6:33" x14ac:dyDescent="0.25">
      <c r="F690" s="15" t="str">
        <f>IFERROR(VLOOKUP(D690,'Tabelas auxiliares'!$A$3:$B$65,2,FALSE),"")</f>
        <v/>
      </c>
      <c r="G690" s="15" t="str">
        <f>IFERROR(VLOOKUP($B690,'Tabelas auxiliares'!$A$68:$C$105,2,FALSE),"")</f>
        <v/>
      </c>
      <c r="H690" s="15" t="str">
        <f>IFERROR(VLOOKUP($B690,'Tabelas auxiliares'!$A$68:$C$105,3,FALSE),"")</f>
        <v/>
      </c>
      <c r="Y690" s="15" t="str">
        <f t="shared" si="10"/>
        <v/>
      </c>
      <c r="Z690" s="15" t="str">
        <f>IF(T690="","",IF(AND(T690&lt;&gt;'Tabelas auxiliares'!$B$128,T690&lt;&gt;'Tabelas auxiliares'!$B$129),"FOLHA DE PESSOAL",IF(Y690='Tabelas auxiliares'!$A$129,"CUSTEIO",IF(Y690='Tabelas auxiliares'!$A$128,"INVESTIMENTO","ERRO - VERIFICAR"))))</f>
        <v/>
      </c>
      <c r="AA690" s="104"/>
      <c r="AB690" s="104"/>
      <c r="AC690" s="32"/>
      <c r="AD690" s="32"/>
      <c r="AE690" s="32"/>
      <c r="AF690" s="32"/>
      <c r="AG690" s="32"/>
    </row>
    <row r="691" spans="6:33" x14ac:dyDescent="0.25">
      <c r="F691" s="15" t="str">
        <f>IFERROR(VLOOKUP(D691,'Tabelas auxiliares'!$A$3:$B$65,2,FALSE),"")</f>
        <v/>
      </c>
      <c r="G691" s="15" t="str">
        <f>IFERROR(VLOOKUP($B691,'Tabelas auxiliares'!$A$68:$C$105,2,FALSE),"")</f>
        <v/>
      </c>
      <c r="H691" s="15" t="str">
        <f>IFERROR(VLOOKUP($B691,'Tabelas auxiliares'!$A$68:$C$105,3,FALSE),"")</f>
        <v/>
      </c>
      <c r="Y691" s="15" t="str">
        <f t="shared" si="10"/>
        <v/>
      </c>
      <c r="Z691" s="15" t="str">
        <f>IF(T691="","",IF(AND(T691&lt;&gt;'Tabelas auxiliares'!$B$128,T691&lt;&gt;'Tabelas auxiliares'!$B$129),"FOLHA DE PESSOAL",IF(Y691='Tabelas auxiliares'!$A$129,"CUSTEIO",IF(Y691='Tabelas auxiliares'!$A$128,"INVESTIMENTO","ERRO - VERIFICAR"))))</f>
        <v/>
      </c>
      <c r="AA691" s="104"/>
      <c r="AB691" s="104"/>
      <c r="AC691" s="32"/>
      <c r="AD691" s="32"/>
      <c r="AE691" s="32"/>
      <c r="AF691" s="32"/>
      <c r="AG691" s="32"/>
    </row>
    <row r="692" spans="6:33" x14ac:dyDescent="0.25">
      <c r="F692" s="15" t="str">
        <f>IFERROR(VLOOKUP(D692,'Tabelas auxiliares'!$A$3:$B$65,2,FALSE),"")</f>
        <v/>
      </c>
      <c r="G692" s="15" t="str">
        <f>IFERROR(VLOOKUP($B692,'Tabelas auxiliares'!$A$68:$C$105,2,FALSE),"")</f>
        <v/>
      </c>
      <c r="H692" s="15" t="str">
        <f>IFERROR(VLOOKUP($B692,'Tabelas auxiliares'!$A$68:$C$105,3,FALSE),"")</f>
        <v/>
      </c>
      <c r="Y692" s="15" t="str">
        <f t="shared" si="10"/>
        <v/>
      </c>
      <c r="Z692" s="15" t="str">
        <f>IF(T692="","",IF(AND(T692&lt;&gt;'Tabelas auxiliares'!$B$128,T692&lt;&gt;'Tabelas auxiliares'!$B$129),"FOLHA DE PESSOAL",IF(Y692='Tabelas auxiliares'!$A$129,"CUSTEIO",IF(Y692='Tabelas auxiliares'!$A$128,"INVESTIMENTO","ERRO - VERIFICAR"))))</f>
        <v/>
      </c>
      <c r="AA692" s="104"/>
      <c r="AB692" s="104"/>
      <c r="AC692" s="32"/>
      <c r="AD692" s="32"/>
      <c r="AE692" s="32"/>
      <c r="AF692" s="32"/>
      <c r="AG692" s="32"/>
    </row>
    <row r="693" spans="6:33" x14ac:dyDescent="0.25">
      <c r="F693" s="15" t="str">
        <f>IFERROR(VLOOKUP(D693,'Tabelas auxiliares'!$A$3:$B$65,2,FALSE),"")</f>
        <v/>
      </c>
      <c r="G693" s="15" t="str">
        <f>IFERROR(VLOOKUP($B693,'Tabelas auxiliares'!$A$68:$C$105,2,FALSE),"")</f>
        <v/>
      </c>
      <c r="H693" s="15" t="str">
        <f>IFERROR(VLOOKUP($B693,'Tabelas auxiliares'!$A$68:$C$105,3,FALSE),"")</f>
        <v/>
      </c>
      <c r="Y693" s="15" t="str">
        <f t="shared" si="10"/>
        <v/>
      </c>
      <c r="Z693" s="15" t="str">
        <f>IF(T693="","",IF(AND(T693&lt;&gt;'Tabelas auxiliares'!$B$128,T693&lt;&gt;'Tabelas auxiliares'!$B$129),"FOLHA DE PESSOAL",IF(Y693='Tabelas auxiliares'!$A$129,"CUSTEIO",IF(Y693='Tabelas auxiliares'!$A$128,"INVESTIMENTO","ERRO - VERIFICAR"))))</f>
        <v/>
      </c>
      <c r="AA693" s="104"/>
      <c r="AB693" s="104"/>
      <c r="AC693" s="32"/>
      <c r="AD693" s="32"/>
      <c r="AE693" s="32"/>
      <c r="AF693" s="32"/>
      <c r="AG693" s="32"/>
    </row>
    <row r="694" spans="6:33" x14ac:dyDescent="0.25">
      <c r="F694" s="15" t="str">
        <f>IFERROR(VLOOKUP(D694,'Tabelas auxiliares'!$A$3:$B$65,2,FALSE),"")</f>
        <v/>
      </c>
      <c r="G694" s="15" t="str">
        <f>IFERROR(VLOOKUP($B694,'Tabelas auxiliares'!$A$68:$C$105,2,FALSE),"")</f>
        <v/>
      </c>
      <c r="H694" s="15" t="str">
        <f>IFERROR(VLOOKUP($B694,'Tabelas auxiliares'!$A$68:$C$105,3,FALSE),"")</f>
        <v/>
      </c>
      <c r="Y694" s="15" t="str">
        <f t="shared" si="10"/>
        <v/>
      </c>
      <c r="Z694" s="15" t="str">
        <f>IF(T694="","",IF(AND(T694&lt;&gt;'Tabelas auxiliares'!$B$128,T694&lt;&gt;'Tabelas auxiliares'!$B$129),"FOLHA DE PESSOAL",IF(Y694='Tabelas auxiliares'!$A$129,"CUSTEIO",IF(Y694='Tabelas auxiliares'!$A$128,"INVESTIMENTO","ERRO - VERIFICAR"))))</f>
        <v/>
      </c>
      <c r="AA694" s="104"/>
      <c r="AB694" s="104"/>
      <c r="AC694" s="32"/>
      <c r="AD694" s="32"/>
      <c r="AE694" s="32"/>
      <c r="AF694" s="32"/>
      <c r="AG694" s="32"/>
    </row>
    <row r="695" spans="6:33" x14ac:dyDescent="0.25">
      <c r="F695" s="15" t="str">
        <f>IFERROR(VLOOKUP(D695,'Tabelas auxiliares'!$A$3:$B$65,2,FALSE),"")</f>
        <v/>
      </c>
      <c r="G695" s="15" t="str">
        <f>IFERROR(VLOOKUP($B695,'Tabelas auxiliares'!$A$68:$C$105,2,FALSE),"")</f>
        <v/>
      </c>
      <c r="H695" s="15" t="str">
        <f>IFERROR(VLOOKUP($B695,'Tabelas auxiliares'!$A$68:$C$105,3,FALSE),"")</f>
        <v/>
      </c>
      <c r="Y695" s="15" t="str">
        <f t="shared" si="10"/>
        <v/>
      </c>
      <c r="Z695" s="15" t="str">
        <f>IF(T695="","",IF(AND(T695&lt;&gt;'Tabelas auxiliares'!$B$128,T695&lt;&gt;'Tabelas auxiliares'!$B$129),"FOLHA DE PESSOAL",IF(Y695='Tabelas auxiliares'!$A$129,"CUSTEIO",IF(Y695='Tabelas auxiliares'!$A$128,"INVESTIMENTO","ERRO - VERIFICAR"))))</f>
        <v/>
      </c>
      <c r="AA695" s="104"/>
      <c r="AB695" s="104"/>
      <c r="AC695" s="32"/>
      <c r="AD695" s="32"/>
      <c r="AE695" s="32"/>
      <c r="AF695" s="32"/>
      <c r="AG695" s="32"/>
    </row>
    <row r="696" spans="6:33" x14ac:dyDescent="0.25">
      <c r="F696" s="15" t="str">
        <f>IFERROR(VLOOKUP(D696,'Tabelas auxiliares'!$A$3:$B$65,2,FALSE),"")</f>
        <v/>
      </c>
      <c r="G696" s="15" t="str">
        <f>IFERROR(VLOOKUP($B696,'Tabelas auxiliares'!$A$68:$C$105,2,FALSE),"")</f>
        <v/>
      </c>
      <c r="H696" s="15" t="str">
        <f>IFERROR(VLOOKUP($B696,'Tabelas auxiliares'!$A$68:$C$105,3,FALSE),"")</f>
        <v/>
      </c>
      <c r="Y696" s="15" t="str">
        <f t="shared" si="10"/>
        <v/>
      </c>
      <c r="Z696" s="15" t="str">
        <f>IF(T696="","",IF(AND(T696&lt;&gt;'Tabelas auxiliares'!$B$128,T696&lt;&gt;'Tabelas auxiliares'!$B$129),"FOLHA DE PESSOAL",IF(Y696='Tabelas auxiliares'!$A$129,"CUSTEIO",IF(Y696='Tabelas auxiliares'!$A$128,"INVESTIMENTO","ERRO - VERIFICAR"))))</f>
        <v/>
      </c>
      <c r="AA696" s="104"/>
      <c r="AB696" s="104"/>
      <c r="AC696" s="32"/>
      <c r="AD696" s="32"/>
      <c r="AE696" s="32"/>
      <c r="AF696" s="32"/>
      <c r="AG696" s="32"/>
    </row>
    <row r="697" spans="6:33" x14ac:dyDescent="0.25">
      <c r="F697" s="15" t="str">
        <f>IFERROR(VLOOKUP(D697,'Tabelas auxiliares'!$A$3:$B$65,2,FALSE),"")</f>
        <v/>
      </c>
      <c r="G697" s="15" t="str">
        <f>IFERROR(VLOOKUP($B697,'Tabelas auxiliares'!$A$68:$C$105,2,FALSE),"")</f>
        <v/>
      </c>
      <c r="H697" s="15" t="str">
        <f>IFERROR(VLOOKUP($B697,'Tabelas auxiliares'!$A$68:$C$105,3,FALSE),"")</f>
        <v/>
      </c>
      <c r="Y697" s="15" t="str">
        <f t="shared" si="10"/>
        <v/>
      </c>
      <c r="Z697" s="15" t="str">
        <f>IF(T697="","",IF(AND(T697&lt;&gt;'Tabelas auxiliares'!$B$128,T697&lt;&gt;'Tabelas auxiliares'!$B$129),"FOLHA DE PESSOAL",IF(Y697='Tabelas auxiliares'!$A$129,"CUSTEIO",IF(Y697='Tabelas auxiliares'!$A$128,"INVESTIMENTO","ERRO - VERIFICAR"))))</f>
        <v/>
      </c>
      <c r="AA697" s="104"/>
      <c r="AB697" s="104"/>
      <c r="AC697" s="32"/>
      <c r="AD697" s="32"/>
      <c r="AE697" s="32"/>
      <c r="AF697" s="32"/>
      <c r="AG697" s="32"/>
    </row>
    <row r="698" spans="6:33" x14ac:dyDescent="0.25">
      <c r="F698" s="15" t="str">
        <f>IFERROR(VLOOKUP(D698,'Tabelas auxiliares'!$A$3:$B$65,2,FALSE),"")</f>
        <v/>
      </c>
      <c r="G698" s="15" t="str">
        <f>IFERROR(VLOOKUP($B698,'Tabelas auxiliares'!$A$68:$C$105,2,FALSE),"")</f>
        <v/>
      </c>
      <c r="H698" s="15" t="str">
        <f>IFERROR(VLOOKUP($B698,'Tabelas auxiliares'!$A$68:$C$105,3,FALSE),"")</f>
        <v/>
      </c>
      <c r="Y698" s="15" t="str">
        <f t="shared" si="10"/>
        <v/>
      </c>
      <c r="Z698" s="15" t="str">
        <f>IF(T698="","",IF(AND(T698&lt;&gt;'Tabelas auxiliares'!$B$128,T698&lt;&gt;'Tabelas auxiliares'!$B$129),"FOLHA DE PESSOAL",IF(Y698='Tabelas auxiliares'!$A$129,"CUSTEIO",IF(Y698='Tabelas auxiliares'!$A$128,"INVESTIMENTO","ERRO - VERIFICAR"))))</f>
        <v/>
      </c>
      <c r="AA698" s="104"/>
      <c r="AB698" s="104"/>
      <c r="AC698" s="32"/>
      <c r="AD698" s="32"/>
      <c r="AE698" s="32"/>
      <c r="AF698" s="32"/>
      <c r="AG698" s="32"/>
    </row>
    <row r="699" spans="6:33" x14ac:dyDescent="0.25">
      <c r="F699" s="15" t="str">
        <f>IFERROR(VLOOKUP(D699,'Tabelas auxiliares'!$A$3:$B$65,2,FALSE),"")</f>
        <v/>
      </c>
      <c r="G699" s="15" t="str">
        <f>IFERROR(VLOOKUP($B699,'Tabelas auxiliares'!$A$68:$C$105,2,FALSE),"")</f>
        <v/>
      </c>
      <c r="H699" s="15" t="str">
        <f>IFERROR(VLOOKUP($B699,'Tabelas auxiliares'!$A$68:$C$105,3,FALSE),"")</f>
        <v/>
      </c>
      <c r="Y699" s="15" t="str">
        <f t="shared" si="10"/>
        <v/>
      </c>
      <c r="Z699" s="15" t="str">
        <f>IF(T699="","",IF(AND(T699&lt;&gt;'Tabelas auxiliares'!$B$128,T699&lt;&gt;'Tabelas auxiliares'!$B$129),"FOLHA DE PESSOAL",IF(Y699='Tabelas auxiliares'!$A$129,"CUSTEIO",IF(Y699='Tabelas auxiliares'!$A$128,"INVESTIMENTO","ERRO - VERIFICAR"))))</f>
        <v/>
      </c>
      <c r="AA699" s="104"/>
      <c r="AB699" s="104"/>
      <c r="AC699" s="32"/>
      <c r="AD699" s="32"/>
      <c r="AE699" s="32"/>
      <c r="AF699" s="32"/>
      <c r="AG699" s="32"/>
    </row>
    <row r="700" spans="6:33" x14ac:dyDescent="0.25">
      <c r="F700" s="15" t="str">
        <f>IFERROR(VLOOKUP(D700,'Tabelas auxiliares'!$A$3:$B$65,2,FALSE),"")</f>
        <v/>
      </c>
      <c r="G700" s="15" t="str">
        <f>IFERROR(VLOOKUP($B700,'Tabelas auxiliares'!$A$68:$C$105,2,FALSE),"")</f>
        <v/>
      </c>
      <c r="H700" s="15" t="str">
        <f>IFERROR(VLOOKUP($B700,'Tabelas auxiliares'!$A$68:$C$105,3,FALSE),"")</f>
        <v/>
      </c>
      <c r="Y700" s="15" t="str">
        <f t="shared" si="10"/>
        <v/>
      </c>
      <c r="Z700" s="15" t="str">
        <f>IF(T700="","",IF(AND(T700&lt;&gt;'Tabelas auxiliares'!$B$128,T700&lt;&gt;'Tabelas auxiliares'!$B$129),"FOLHA DE PESSOAL",IF(Y700='Tabelas auxiliares'!$A$129,"CUSTEIO",IF(Y700='Tabelas auxiliares'!$A$128,"INVESTIMENTO","ERRO - VERIFICAR"))))</f>
        <v/>
      </c>
      <c r="AA700" s="104"/>
      <c r="AB700" s="104"/>
      <c r="AC700" s="32"/>
      <c r="AD700" s="32"/>
      <c r="AE700" s="32"/>
      <c r="AF700" s="32"/>
      <c r="AG700" s="32"/>
    </row>
    <row r="701" spans="6:33" x14ac:dyDescent="0.25">
      <c r="F701" s="15" t="str">
        <f>IFERROR(VLOOKUP(D701,'Tabelas auxiliares'!$A$3:$B$65,2,FALSE),"")</f>
        <v/>
      </c>
      <c r="G701" s="15" t="str">
        <f>IFERROR(VLOOKUP($B701,'Tabelas auxiliares'!$A$68:$C$105,2,FALSE),"")</f>
        <v/>
      </c>
      <c r="H701" s="15" t="str">
        <f>IFERROR(VLOOKUP($B701,'Tabelas auxiliares'!$A$68:$C$105,3,FALSE),"")</f>
        <v/>
      </c>
      <c r="Y701" s="15" t="str">
        <f t="shared" si="10"/>
        <v/>
      </c>
      <c r="Z701" s="15" t="str">
        <f>IF(T701="","",IF(AND(T701&lt;&gt;'Tabelas auxiliares'!$B$128,T701&lt;&gt;'Tabelas auxiliares'!$B$129),"FOLHA DE PESSOAL",IF(Y701='Tabelas auxiliares'!$A$129,"CUSTEIO",IF(Y701='Tabelas auxiliares'!$A$128,"INVESTIMENTO","ERRO - VERIFICAR"))))</f>
        <v/>
      </c>
      <c r="AA701" s="104"/>
      <c r="AB701" s="104"/>
      <c r="AC701" s="32"/>
      <c r="AD701" s="32"/>
      <c r="AE701" s="32"/>
      <c r="AF701" s="32"/>
      <c r="AG701" s="32"/>
    </row>
    <row r="702" spans="6:33" x14ac:dyDescent="0.25">
      <c r="F702" s="15" t="str">
        <f>IFERROR(VLOOKUP(D702,'Tabelas auxiliares'!$A$3:$B$65,2,FALSE),"")</f>
        <v/>
      </c>
      <c r="G702" s="15" t="str">
        <f>IFERROR(VLOOKUP($B702,'Tabelas auxiliares'!$A$68:$C$105,2,FALSE),"")</f>
        <v/>
      </c>
      <c r="H702" s="15" t="str">
        <f>IFERROR(VLOOKUP($B702,'Tabelas auxiliares'!$A$68:$C$105,3,FALSE),"")</f>
        <v/>
      </c>
      <c r="Y702" s="15" t="str">
        <f t="shared" si="10"/>
        <v/>
      </c>
      <c r="Z702" s="15" t="str">
        <f>IF(T702="","",IF(AND(T702&lt;&gt;'Tabelas auxiliares'!$B$128,T702&lt;&gt;'Tabelas auxiliares'!$B$129),"FOLHA DE PESSOAL",IF(Y702='Tabelas auxiliares'!$A$129,"CUSTEIO",IF(Y702='Tabelas auxiliares'!$A$128,"INVESTIMENTO","ERRO - VERIFICAR"))))</f>
        <v/>
      </c>
      <c r="AA702" s="104"/>
      <c r="AB702" s="104"/>
      <c r="AC702" s="32"/>
      <c r="AD702" s="32"/>
      <c r="AE702" s="32"/>
      <c r="AF702" s="32"/>
      <c r="AG702" s="32"/>
    </row>
    <row r="703" spans="6:33" x14ac:dyDescent="0.25">
      <c r="F703" s="15" t="str">
        <f>IFERROR(VLOOKUP(D703,'Tabelas auxiliares'!$A$3:$B$65,2,FALSE),"")</f>
        <v/>
      </c>
      <c r="G703" s="15" t="str">
        <f>IFERROR(VLOOKUP($B703,'Tabelas auxiliares'!$A$68:$C$105,2,FALSE),"")</f>
        <v/>
      </c>
      <c r="H703" s="15" t="str">
        <f>IFERROR(VLOOKUP($B703,'Tabelas auxiliares'!$A$68:$C$105,3,FALSE),"")</f>
        <v/>
      </c>
      <c r="Y703" s="15" t="str">
        <f t="shared" si="10"/>
        <v/>
      </c>
      <c r="Z703" s="15" t="str">
        <f>IF(T703="","",IF(AND(T703&lt;&gt;'Tabelas auxiliares'!$B$128,T703&lt;&gt;'Tabelas auxiliares'!$B$129),"FOLHA DE PESSOAL",IF(Y703='Tabelas auxiliares'!$A$129,"CUSTEIO",IF(Y703='Tabelas auxiliares'!$A$128,"INVESTIMENTO","ERRO - VERIFICAR"))))</f>
        <v/>
      </c>
      <c r="AA703" s="104"/>
      <c r="AB703" s="104"/>
      <c r="AC703" s="32"/>
      <c r="AD703" s="32"/>
      <c r="AE703" s="32"/>
      <c r="AF703" s="32"/>
      <c r="AG703" s="32"/>
    </row>
    <row r="704" spans="6:33" x14ac:dyDescent="0.25">
      <c r="F704" s="15" t="str">
        <f>IFERROR(VLOOKUP(D704,'Tabelas auxiliares'!$A$3:$B$65,2,FALSE),"")</f>
        <v/>
      </c>
      <c r="G704" s="15" t="str">
        <f>IFERROR(VLOOKUP($B704,'Tabelas auxiliares'!$A$68:$C$105,2,FALSE),"")</f>
        <v/>
      </c>
      <c r="H704" s="15" t="str">
        <f>IFERROR(VLOOKUP($B704,'Tabelas auxiliares'!$A$68:$C$105,3,FALSE),"")</f>
        <v/>
      </c>
      <c r="Y704" s="15" t="str">
        <f t="shared" si="10"/>
        <v/>
      </c>
      <c r="Z704" s="15" t="str">
        <f>IF(T704="","",IF(AND(T704&lt;&gt;'Tabelas auxiliares'!$B$128,T704&lt;&gt;'Tabelas auxiliares'!$B$129),"FOLHA DE PESSOAL",IF(Y704='Tabelas auxiliares'!$A$129,"CUSTEIO",IF(Y704='Tabelas auxiliares'!$A$128,"INVESTIMENTO","ERRO - VERIFICAR"))))</f>
        <v/>
      </c>
      <c r="AA704" s="104"/>
      <c r="AB704" s="104"/>
      <c r="AC704" s="32"/>
      <c r="AD704" s="32"/>
      <c r="AE704" s="32"/>
      <c r="AF704" s="32"/>
      <c r="AG704" s="32"/>
    </row>
    <row r="705" spans="6:33" x14ac:dyDescent="0.25">
      <c r="F705" s="15" t="str">
        <f>IFERROR(VLOOKUP(D705,'Tabelas auxiliares'!$A$3:$B$65,2,FALSE),"")</f>
        <v/>
      </c>
      <c r="G705" s="15" t="str">
        <f>IFERROR(VLOOKUP($B705,'Tabelas auxiliares'!$A$68:$C$105,2,FALSE),"")</f>
        <v/>
      </c>
      <c r="H705" s="15" t="str">
        <f>IFERROR(VLOOKUP($B705,'Tabelas auxiliares'!$A$68:$C$105,3,FALSE),"")</f>
        <v/>
      </c>
      <c r="Y705" s="15" t="str">
        <f t="shared" si="10"/>
        <v/>
      </c>
      <c r="Z705" s="15" t="str">
        <f>IF(T705="","",IF(AND(T705&lt;&gt;'Tabelas auxiliares'!$B$128,T705&lt;&gt;'Tabelas auxiliares'!$B$129),"FOLHA DE PESSOAL",IF(Y705='Tabelas auxiliares'!$A$129,"CUSTEIO",IF(Y705='Tabelas auxiliares'!$A$128,"INVESTIMENTO","ERRO - VERIFICAR"))))</f>
        <v/>
      </c>
      <c r="AA705" s="104"/>
      <c r="AB705" s="104"/>
      <c r="AC705" s="32"/>
      <c r="AD705" s="32"/>
      <c r="AE705" s="32"/>
      <c r="AF705" s="32"/>
      <c r="AG705" s="32"/>
    </row>
    <row r="706" spans="6:33" x14ac:dyDescent="0.25">
      <c r="F706" s="15" t="str">
        <f>IFERROR(VLOOKUP(D706,'Tabelas auxiliares'!$A$3:$B$65,2,FALSE),"")</f>
        <v/>
      </c>
      <c r="G706" s="15" t="str">
        <f>IFERROR(VLOOKUP($B706,'Tabelas auxiliares'!$A$68:$C$105,2,FALSE),"")</f>
        <v/>
      </c>
      <c r="H706" s="15" t="str">
        <f>IFERROR(VLOOKUP($B706,'Tabelas auxiliares'!$A$68:$C$105,3,FALSE),"")</f>
        <v/>
      </c>
      <c r="Y706" s="15" t="str">
        <f t="shared" si="10"/>
        <v/>
      </c>
      <c r="Z706" s="15" t="str">
        <f>IF(T706="","",IF(AND(T706&lt;&gt;'Tabelas auxiliares'!$B$128,T706&lt;&gt;'Tabelas auxiliares'!$B$129),"FOLHA DE PESSOAL",IF(Y706='Tabelas auxiliares'!$A$129,"CUSTEIO",IF(Y706='Tabelas auxiliares'!$A$128,"INVESTIMENTO","ERRO - VERIFICAR"))))</f>
        <v/>
      </c>
      <c r="AA706" s="104"/>
      <c r="AB706" s="104"/>
      <c r="AC706" s="32"/>
      <c r="AD706" s="32"/>
      <c r="AE706" s="32"/>
      <c r="AF706" s="32"/>
      <c r="AG706" s="32"/>
    </row>
    <row r="707" spans="6:33" x14ac:dyDescent="0.25">
      <c r="F707" s="15" t="str">
        <f>IFERROR(VLOOKUP(D707,'Tabelas auxiliares'!$A$3:$B$65,2,FALSE),"")</f>
        <v/>
      </c>
      <c r="G707" s="15" t="str">
        <f>IFERROR(VLOOKUP($B707,'Tabelas auxiliares'!$A$68:$C$105,2,FALSE),"")</f>
        <v/>
      </c>
      <c r="H707" s="15" t="str">
        <f>IFERROR(VLOOKUP($B707,'Tabelas auxiliares'!$A$68:$C$105,3,FALSE),"")</f>
        <v/>
      </c>
      <c r="Y707" s="15" t="str">
        <f t="shared" si="10"/>
        <v/>
      </c>
      <c r="Z707" s="15" t="str">
        <f>IF(T707="","",IF(AND(T707&lt;&gt;'Tabelas auxiliares'!$B$128,T707&lt;&gt;'Tabelas auxiliares'!$B$129),"FOLHA DE PESSOAL",IF(Y707='Tabelas auxiliares'!$A$129,"CUSTEIO",IF(Y707='Tabelas auxiliares'!$A$128,"INVESTIMENTO","ERRO - VERIFICAR"))))</f>
        <v/>
      </c>
      <c r="AA707" s="104"/>
      <c r="AB707" s="104"/>
      <c r="AC707" s="32"/>
      <c r="AD707" s="32"/>
      <c r="AE707" s="32"/>
      <c r="AF707" s="32"/>
      <c r="AG707" s="32"/>
    </row>
    <row r="708" spans="6:33" x14ac:dyDescent="0.25">
      <c r="F708" s="15" t="str">
        <f>IFERROR(VLOOKUP(D708,'Tabelas auxiliares'!$A$3:$B$65,2,FALSE),"")</f>
        <v/>
      </c>
      <c r="G708" s="15" t="str">
        <f>IFERROR(VLOOKUP($B708,'Tabelas auxiliares'!$A$68:$C$105,2,FALSE),"")</f>
        <v/>
      </c>
      <c r="H708" s="15" t="str">
        <f>IFERROR(VLOOKUP($B708,'Tabelas auxiliares'!$A$68:$C$105,3,FALSE),"")</f>
        <v/>
      </c>
      <c r="Y708" s="15" t="str">
        <f t="shared" ref="Y708:Y771" si="11">LEFT(V708,1)</f>
        <v/>
      </c>
      <c r="Z708" s="15" t="str">
        <f>IF(T708="","",IF(AND(T708&lt;&gt;'Tabelas auxiliares'!$B$128,T708&lt;&gt;'Tabelas auxiliares'!$B$129),"FOLHA DE PESSOAL",IF(Y708='Tabelas auxiliares'!$A$129,"CUSTEIO",IF(Y708='Tabelas auxiliares'!$A$128,"INVESTIMENTO","ERRO - VERIFICAR"))))</f>
        <v/>
      </c>
      <c r="AA708" s="104"/>
      <c r="AB708" s="104"/>
      <c r="AC708" s="32"/>
      <c r="AD708" s="32"/>
      <c r="AE708" s="32"/>
      <c r="AF708" s="32"/>
      <c r="AG708" s="32"/>
    </row>
    <row r="709" spans="6:33" x14ac:dyDescent="0.25">
      <c r="F709" s="15" t="str">
        <f>IFERROR(VLOOKUP(D709,'Tabelas auxiliares'!$A$3:$B$65,2,FALSE),"")</f>
        <v/>
      </c>
      <c r="G709" s="15" t="str">
        <f>IFERROR(VLOOKUP($B709,'Tabelas auxiliares'!$A$68:$C$105,2,FALSE),"")</f>
        <v/>
      </c>
      <c r="H709" s="15" t="str">
        <f>IFERROR(VLOOKUP($B709,'Tabelas auxiliares'!$A$68:$C$105,3,FALSE),"")</f>
        <v/>
      </c>
      <c r="Y709" s="15" t="str">
        <f t="shared" si="11"/>
        <v/>
      </c>
      <c r="Z709" s="15" t="str">
        <f>IF(T709="","",IF(AND(T709&lt;&gt;'Tabelas auxiliares'!$B$128,T709&lt;&gt;'Tabelas auxiliares'!$B$129),"FOLHA DE PESSOAL",IF(Y709='Tabelas auxiliares'!$A$129,"CUSTEIO",IF(Y709='Tabelas auxiliares'!$A$128,"INVESTIMENTO","ERRO - VERIFICAR"))))</f>
        <v/>
      </c>
      <c r="AA709" s="104"/>
      <c r="AB709" s="104"/>
      <c r="AC709" s="32"/>
      <c r="AD709" s="32"/>
      <c r="AE709" s="32"/>
      <c r="AF709" s="32"/>
      <c r="AG709" s="32"/>
    </row>
    <row r="710" spans="6:33" x14ac:dyDescent="0.25">
      <c r="F710" s="15" t="str">
        <f>IFERROR(VLOOKUP(D710,'Tabelas auxiliares'!$A$3:$B$65,2,FALSE),"")</f>
        <v/>
      </c>
      <c r="G710" s="15" t="str">
        <f>IFERROR(VLOOKUP($B710,'Tabelas auxiliares'!$A$68:$C$105,2,FALSE),"")</f>
        <v/>
      </c>
      <c r="H710" s="15" t="str">
        <f>IFERROR(VLOOKUP($B710,'Tabelas auxiliares'!$A$68:$C$105,3,FALSE),"")</f>
        <v/>
      </c>
      <c r="Y710" s="15" t="str">
        <f t="shared" si="11"/>
        <v/>
      </c>
      <c r="Z710" s="15" t="str">
        <f>IF(T710="","",IF(AND(T710&lt;&gt;'Tabelas auxiliares'!$B$128,T710&lt;&gt;'Tabelas auxiliares'!$B$129),"FOLHA DE PESSOAL",IF(Y710='Tabelas auxiliares'!$A$129,"CUSTEIO",IF(Y710='Tabelas auxiliares'!$A$128,"INVESTIMENTO","ERRO - VERIFICAR"))))</f>
        <v/>
      </c>
      <c r="AA710" s="104"/>
      <c r="AB710" s="104"/>
      <c r="AC710" s="32"/>
      <c r="AD710" s="32"/>
      <c r="AE710" s="32"/>
      <c r="AF710" s="32"/>
      <c r="AG710" s="32"/>
    </row>
    <row r="711" spans="6:33" x14ac:dyDescent="0.25">
      <c r="F711" s="15" t="str">
        <f>IFERROR(VLOOKUP(D711,'Tabelas auxiliares'!$A$3:$B$65,2,FALSE),"")</f>
        <v/>
      </c>
      <c r="G711" s="15" t="str">
        <f>IFERROR(VLOOKUP($B711,'Tabelas auxiliares'!$A$68:$C$105,2,FALSE),"")</f>
        <v/>
      </c>
      <c r="H711" s="15" t="str">
        <f>IFERROR(VLOOKUP($B711,'Tabelas auxiliares'!$A$68:$C$105,3,FALSE),"")</f>
        <v/>
      </c>
      <c r="Y711" s="15" t="str">
        <f t="shared" si="11"/>
        <v/>
      </c>
      <c r="Z711" s="15" t="str">
        <f>IF(T711="","",IF(AND(T711&lt;&gt;'Tabelas auxiliares'!$B$128,T711&lt;&gt;'Tabelas auxiliares'!$B$129),"FOLHA DE PESSOAL",IF(Y711='Tabelas auxiliares'!$A$129,"CUSTEIO",IF(Y711='Tabelas auxiliares'!$A$128,"INVESTIMENTO","ERRO - VERIFICAR"))))</f>
        <v/>
      </c>
      <c r="AA711" s="104"/>
      <c r="AB711" s="104"/>
      <c r="AC711" s="32"/>
      <c r="AD711" s="32"/>
      <c r="AE711" s="32"/>
      <c r="AF711" s="32"/>
      <c r="AG711" s="32"/>
    </row>
    <row r="712" spans="6:33" x14ac:dyDescent="0.25">
      <c r="F712" s="15" t="str">
        <f>IFERROR(VLOOKUP(D712,'Tabelas auxiliares'!$A$3:$B$65,2,FALSE),"")</f>
        <v/>
      </c>
      <c r="G712" s="15" t="str">
        <f>IFERROR(VLOOKUP($B712,'Tabelas auxiliares'!$A$68:$C$105,2,FALSE),"")</f>
        <v/>
      </c>
      <c r="H712" s="15" t="str">
        <f>IFERROR(VLOOKUP($B712,'Tabelas auxiliares'!$A$68:$C$105,3,FALSE),"")</f>
        <v/>
      </c>
      <c r="Y712" s="15" t="str">
        <f t="shared" si="11"/>
        <v/>
      </c>
      <c r="Z712" s="15" t="str">
        <f>IF(T712="","",IF(AND(T712&lt;&gt;'Tabelas auxiliares'!$B$128,T712&lt;&gt;'Tabelas auxiliares'!$B$129),"FOLHA DE PESSOAL",IF(Y712='Tabelas auxiliares'!$A$129,"CUSTEIO",IF(Y712='Tabelas auxiliares'!$A$128,"INVESTIMENTO","ERRO - VERIFICAR"))))</f>
        <v/>
      </c>
      <c r="AA712" s="104"/>
      <c r="AB712" s="104"/>
      <c r="AC712" s="32"/>
      <c r="AD712" s="32"/>
      <c r="AE712" s="32"/>
      <c r="AF712" s="32"/>
      <c r="AG712" s="32"/>
    </row>
    <row r="713" spans="6:33" x14ac:dyDescent="0.25">
      <c r="F713" s="15" t="str">
        <f>IFERROR(VLOOKUP(D713,'Tabelas auxiliares'!$A$3:$B$65,2,FALSE),"")</f>
        <v/>
      </c>
      <c r="G713" s="15" t="str">
        <f>IFERROR(VLOOKUP($B713,'Tabelas auxiliares'!$A$68:$C$105,2,FALSE),"")</f>
        <v/>
      </c>
      <c r="H713" s="15" t="str">
        <f>IFERROR(VLOOKUP($B713,'Tabelas auxiliares'!$A$68:$C$105,3,FALSE),"")</f>
        <v/>
      </c>
      <c r="Y713" s="15" t="str">
        <f t="shared" si="11"/>
        <v/>
      </c>
      <c r="Z713" s="15" t="str">
        <f>IF(T713="","",IF(AND(T713&lt;&gt;'Tabelas auxiliares'!$B$128,T713&lt;&gt;'Tabelas auxiliares'!$B$129),"FOLHA DE PESSOAL",IF(Y713='Tabelas auxiliares'!$A$129,"CUSTEIO",IF(Y713='Tabelas auxiliares'!$A$128,"INVESTIMENTO","ERRO - VERIFICAR"))))</f>
        <v/>
      </c>
      <c r="AA713" s="104"/>
      <c r="AB713" s="104"/>
      <c r="AC713" s="32"/>
      <c r="AD713" s="32"/>
      <c r="AE713" s="32"/>
      <c r="AF713" s="32"/>
      <c r="AG713" s="32"/>
    </row>
    <row r="714" spans="6:33" x14ac:dyDescent="0.25">
      <c r="F714" s="15" t="str">
        <f>IFERROR(VLOOKUP(D714,'Tabelas auxiliares'!$A$3:$B$65,2,FALSE),"")</f>
        <v/>
      </c>
      <c r="G714" s="15" t="str">
        <f>IFERROR(VLOOKUP($B714,'Tabelas auxiliares'!$A$68:$C$105,2,FALSE),"")</f>
        <v/>
      </c>
      <c r="H714" s="15" t="str">
        <f>IFERROR(VLOOKUP($B714,'Tabelas auxiliares'!$A$68:$C$105,3,FALSE),"")</f>
        <v/>
      </c>
      <c r="Y714" s="15" t="str">
        <f t="shared" si="11"/>
        <v/>
      </c>
      <c r="Z714" s="15" t="str">
        <f>IF(T714="","",IF(AND(T714&lt;&gt;'Tabelas auxiliares'!$B$128,T714&lt;&gt;'Tabelas auxiliares'!$B$129),"FOLHA DE PESSOAL",IF(Y714='Tabelas auxiliares'!$A$129,"CUSTEIO",IF(Y714='Tabelas auxiliares'!$A$128,"INVESTIMENTO","ERRO - VERIFICAR"))))</f>
        <v/>
      </c>
      <c r="AA714" s="104"/>
      <c r="AB714" s="104"/>
      <c r="AC714" s="32"/>
      <c r="AD714" s="32"/>
      <c r="AE714" s="32"/>
      <c r="AF714" s="32"/>
      <c r="AG714" s="32"/>
    </row>
    <row r="715" spans="6:33" x14ac:dyDescent="0.25">
      <c r="F715" s="15" t="str">
        <f>IFERROR(VLOOKUP(D715,'Tabelas auxiliares'!$A$3:$B$65,2,FALSE),"")</f>
        <v/>
      </c>
      <c r="G715" s="15" t="str">
        <f>IFERROR(VLOOKUP($B715,'Tabelas auxiliares'!$A$68:$C$105,2,FALSE),"")</f>
        <v/>
      </c>
      <c r="H715" s="15" t="str">
        <f>IFERROR(VLOOKUP($B715,'Tabelas auxiliares'!$A$68:$C$105,3,FALSE),"")</f>
        <v/>
      </c>
      <c r="Y715" s="15" t="str">
        <f t="shared" si="11"/>
        <v/>
      </c>
      <c r="Z715" s="15" t="str">
        <f>IF(T715="","",IF(AND(T715&lt;&gt;'Tabelas auxiliares'!$B$128,T715&lt;&gt;'Tabelas auxiliares'!$B$129),"FOLHA DE PESSOAL",IF(Y715='Tabelas auxiliares'!$A$129,"CUSTEIO",IF(Y715='Tabelas auxiliares'!$A$128,"INVESTIMENTO","ERRO - VERIFICAR"))))</f>
        <v/>
      </c>
      <c r="AA715" s="104"/>
      <c r="AB715" s="104"/>
      <c r="AC715" s="32"/>
      <c r="AD715" s="32"/>
      <c r="AE715" s="32"/>
      <c r="AF715" s="32"/>
      <c r="AG715" s="32"/>
    </row>
    <row r="716" spans="6:33" x14ac:dyDescent="0.25">
      <c r="F716" s="15" t="str">
        <f>IFERROR(VLOOKUP(D716,'Tabelas auxiliares'!$A$3:$B$65,2,FALSE),"")</f>
        <v/>
      </c>
      <c r="G716" s="15" t="str">
        <f>IFERROR(VLOOKUP($B716,'Tabelas auxiliares'!$A$68:$C$105,2,FALSE),"")</f>
        <v/>
      </c>
      <c r="H716" s="15" t="str">
        <f>IFERROR(VLOOKUP($B716,'Tabelas auxiliares'!$A$68:$C$105,3,FALSE),"")</f>
        <v/>
      </c>
      <c r="Y716" s="15" t="str">
        <f t="shared" si="11"/>
        <v/>
      </c>
      <c r="Z716" s="15" t="str">
        <f>IF(T716="","",IF(AND(T716&lt;&gt;'Tabelas auxiliares'!$B$128,T716&lt;&gt;'Tabelas auxiliares'!$B$129),"FOLHA DE PESSOAL",IF(Y716='Tabelas auxiliares'!$A$129,"CUSTEIO",IF(Y716='Tabelas auxiliares'!$A$128,"INVESTIMENTO","ERRO - VERIFICAR"))))</f>
        <v/>
      </c>
      <c r="AA716" s="104"/>
      <c r="AB716" s="104"/>
      <c r="AC716" s="32"/>
      <c r="AD716" s="32"/>
      <c r="AE716" s="32"/>
      <c r="AF716" s="32"/>
      <c r="AG716" s="32"/>
    </row>
    <row r="717" spans="6:33" x14ac:dyDescent="0.25">
      <c r="F717" s="15" t="str">
        <f>IFERROR(VLOOKUP(D717,'Tabelas auxiliares'!$A$3:$B$65,2,FALSE),"")</f>
        <v/>
      </c>
      <c r="G717" s="15" t="str">
        <f>IFERROR(VLOOKUP($B717,'Tabelas auxiliares'!$A$68:$C$105,2,FALSE),"")</f>
        <v/>
      </c>
      <c r="H717" s="15" t="str">
        <f>IFERROR(VLOOKUP($B717,'Tabelas auxiliares'!$A$68:$C$105,3,FALSE),"")</f>
        <v/>
      </c>
      <c r="Y717" s="15" t="str">
        <f t="shared" si="11"/>
        <v/>
      </c>
      <c r="Z717" s="15" t="str">
        <f>IF(T717="","",IF(AND(T717&lt;&gt;'Tabelas auxiliares'!$B$128,T717&lt;&gt;'Tabelas auxiliares'!$B$129),"FOLHA DE PESSOAL",IF(Y717='Tabelas auxiliares'!$A$129,"CUSTEIO",IF(Y717='Tabelas auxiliares'!$A$128,"INVESTIMENTO","ERRO - VERIFICAR"))))</f>
        <v/>
      </c>
      <c r="AA717" s="104"/>
      <c r="AB717" s="104"/>
      <c r="AC717" s="32"/>
      <c r="AD717" s="32"/>
      <c r="AE717" s="32"/>
      <c r="AF717" s="32"/>
      <c r="AG717" s="32"/>
    </row>
    <row r="718" spans="6:33" x14ac:dyDescent="0.25">
      <c r="F718" s="15" t="str">
        <f>IFERROR(VLOOKUP(D718,'Tabelas auxiliares'!$A$3:$B$65,2,FALSE),"")</f>
        <v/>
      </c>
      <c r="G718" s="15" t="str">
        <f>IFERROR(VLOOKUP($B718,'Tabelas auxiliares'!$A$68:$C$105,2,FALSE),"")</f>
        <v/>
      </c>
      <c r="H718" s="15" t="str">
        <f>IFERROR(VLOOKUP($B718,'Tabelas auxiliares'!$A$68:$C$105,3,FALSE),"")</f>
        <v/>
      </c>
      <c r="Y718" s="15" t="str">
        <f t="shared" si="11"/>
        <v/>
      </c>
      <c r="Z718" s="15" t="str">
        <f>IF(T718="","",IF(AND(T718&lt;&gt;'Tabelas auxiliares'!$B$128,T718&lt;&gt;'Tabelas auxiliares'!$B$129),"FOLHA DE PESSOAL",IF(Y718='Tabelas auxiliares'!$A$129,"CUSTEIO",IF(Y718='Tabelas auxiliares'!$A$128,"INVESTIMENTO","ERRO - VERIFICAR"))))</f>
        <v/>
      </c>
      <c r="AA718" s="104"/>
      <c r="AB718" s="104"/>
      <c r="AC718" s="32"/>
      <c r="AD718" s="32"/>
      <c r="AE718" s="32"/>
      <c r="AF718" s="32"/>
      <c r="AG718" s="32"/>
    </row>
    <row r="719" spans="6:33" x14ac:dyDescent="0.25">
      <c r="F719" s="15" t="str">
        <f>IFERROR(VLOOKUP(D719,'Tabelas auxiliares'!$A$3:$B$65,2,FALSE),"")</f>
        <v/>
      </c>
      <c r="G719" s="15" t="str">
        <f>IFERROR(VLOOKUP($B719,'Tabelas auxiliares'!$A$68:$C$105,2,FALSE),"")</f>
        <v/>
      </c>
      <c r="H719" s="15" t="str">
        <f>IFERROR(VLOOKUP($B719,'Tabelas auxiliares'!$A$68:$C$105,3,FALSE),"")</f>
        <v/>
      </c>
      <c r="Y719" s="15" t="str">
        <f t="shared" si="11"/>
        <v/>
      </c>
      <c r="Z719" s="15" t="str">
        <f>IF(T719="","",IF(AND(T719&lt;&gt;'Tabelas auxiliares'!$B$128,T719&lt;&gt;'Tabelas auxiliares'!$B$129),"FOLHA DE PESSOAL",IF(Y719='Tabelas auxiliares'!$A$129,"CUSTEIO",IF(Y719='Tabelas auxiliares'!$A$128,"INVESTIMENTO","ERRO - VERIFICAR"))))</f>
        <v/>
      </c>
      <c r="AA719" s="104"/>
      <c r="AB719" s="104"/>
      <c r="AC719" s="32"/>
      <c r="AD719" s="32"/>
      <c r="AE719" s="32"/>
      <c r="AF719" s="32"/>
      <c r="AG719" s="32"/>
    </row>
    <row r="720" spans="6:33" x14ac:dyDescent="0.25">
      <c r="F720" s="15" t="str">
        <f>IFERROR(VLOOKUP(D720,'Tabelas auxiliares'!$A$3:$B$65,2,FALSE),"")</f>
        <v/>
      </c>
      <c r="G720" s="15" t="str">
        <f>IFERROR(VLOOKUP($B720,'Tabelas auxiliares'!$A$68:$C$105,2,FALSE),"")</f>
        <v/>
      </c>
      <c r="H720" s="15" t="str">
        <f>IFERROR(VLOOKUP($B720,'Tabelas auxiliares'!$A$68:$C$105,3,FALSE),"")</f>
        <v/>
      </c>
      <c r="Y720" s="15" t="str">
        <f t="shared" si="11"/>
        <v/>
      </c>
      <c r="Z720" s="15" t="str">
        <f>IF(T720="","",IF(AND(T720&lt;&gt;'Tabelas auxiliares'!$B$128,T720&lt;&gt;'Tabelas auxiliares'!$B$129),"FOLHA DE PESSOAL",IF(Y720='Tabelas auxiliares'!$A$129,"CUSTEIO",IF(Y720='Tabelas auxiliares'!$A$128,"INVESTIMENTO","ERRO - VERIFICAR"))))</f>
        <v/>
      </c>
      <c r="AA720" s="104"/>
      <c r="AB720" s="104"/>
      <c r="AC720" s="32"/>
      <c r="AD720" s="32"/>
      <c r="AE720" s="32"/>
      <c r="AF720" s="32"/>
      <c r="AG720" s="32"/>
    </row>
    <row r="721" spans="6:33" x14ac:dyDescent="0.25">
      <c r="F721" s="15" t="str">
        <f>IFERROR(VLOOKUP(D721,'Tabelas auxiliares'!$A$3:$B$65,2,FALSE),"")</f>
        <v/>
      </c>
      <c r="G721" s="15" t="str">
        <f>IFERROR(VLOOKUP($B721,'Tabelas auxiliares'!$A$68:$C$105,2,FALSE),"")</f>
        <v/>
      </c>
      <c r="H721" s="15" t="str">
        <f>IFERROR(VLOOKUP($B721,'Tabelas auxiliares'!$A$68:$C$105,3,FALSE),"")</f>
        <v/>
      </c>
      <c r="Y721" s="15" t="str">
        <f t="shared" si="11"/>
        <v/>
      </c>
      <c r="Z721" s="15" t="str">
        <f>IF(T721="","",IF(AND(T721&lt;&gt;'Tabelas auxiliares'!$B$128,T721&lt;&gt;'Tabelas auxiliares'!$B$129),"FOLHA DE PESSOAL",IF(Y721='Tabelas auxiliares'!$A$129,"CUSTEIO",IF(Y721='Tabelas auxiliares'!$A$128,"INVESTIMENTO","ERRO - VERIFICAR"))))</f>
        <v/>
      </c>
      <c r="AA721" s="104"/>
      <c r="AB721" s="104"/>
      <c r="AC721" s="32"/>
      <c r="AD721" s="32"/>
      <c r="AE721" s="32"/>
      <c r="AF721" s="32"/>
      <c r="AG721" s="32"/>
    </row>
    <row r="722" spans="6:33" x14ac:dyDescent="0.25">
      <c r="F722" s="15" t="str">
        <f>IFERROR(VLOOKUP(D722,'Tabelas auxiliares'!$A$3:$B$65,2,FALSE),"")</f>
        <v/>
      </c>
      <c r="G722" s="15" t="str">
        <f>IFERROR(VLOOKUP($B722,'Tabelas auxiliares'!$A$68:$C$105,2,FALSE),"")</f>
        <v/>
      </c>
      <c r="H722" s="15" t="str">
        <f>IFERROR(VLOOKUP($B722,'Tabelas auxiliares'!$A$68:$C$105,3,FALSE),"")</f>
        <v/>
      </c>
      <c r="Y722" s="15" t="str">
        <f t="shared" si="11"/>
        <v/>
      </c>
      <c r="Z722" s="15" t="str">
        <f>IF(T722="","",IF(AND(T722&lt;&gt;'Tabelas auxiliares'!$B$128,T722&lt;&gt;'Tabelas auxiliares'!$B$129),"FOLHA DE PESSOAL",IF(Y722='Tabelas auxiliares'!$A$129,"CUSTEIO",IF(Y722='Tabelas auxiliares'!$A$128,"INVESTIMENTO","ERRO - VERIFICAR"))))</f>
        <v/>
      </c>
      <c r="AA722" s="104"/>
      <c r="AB722" s="104"/>
      <c r="AC722" s="32"/>
      <c r="AD722" s="32"/>
      <c r="AE722" s="32"/>
      <c r="AF722" s="32"/>
      <c r="AG722" s="32"/>
    </row>
    <row r="723" spans="6:33" x14ac:dyDescent="0.25">
      <c r="F723" s="15" t="str">
        <f>IFERROR(VLOOKUP(D723,'Tabelas auxiliares'!$A$3:$B$65,2,FALSE),"")</f>
        <v/>
      </c>
      <c r="G723" s="15" t="str">
        <f>IFERROR(VLOOKUP($B723,'Tabelas auxiliares'!$A$68:$C$105,2,FALSE),"")</f>
        <v/>
      </c>
      <c r="H723" s="15" t="str">
        <f>IFERROR(VLOOKUP($B723,'Tabelas auxiliares'!$A$68:$C$105,3,FALSE),"")</f>
        <v/>
      </c>
      <c r="Y723" s="15" t="str">
        <f t="shared" si="11"/>
        <v/>
      </c>
      <c r="Z723" s="15" t="str">
        <f>IF(T723="","",IF(AND(T723&lt;&gt;'Tabelas auxiliares'!$B$128,T723&lt;&gt;'Tabelas auxiliares'!$B$129),"FOLHA DE PESSOAL",IF(Y723='Tabelas auxiliares'!$A$129,"CUSTEIO",IF(Y723='Tabelas auxiliares'!$A$128,"INVESTIMENTO","ERRO - VERIFICAR"))))</f>
        <v/>
      </c>
      <c r="AA723" s="104"/>
      <c r="AB723" s="104"/>
      <c r="AC723" s="32"/>
      <c r="AD723" s="32"/>
      <c r="AE723" s="32"/>
      <c r="AF723" s="32"/>
      <c r="AG723" s="32"/>
    </row>
    <row r="724" spans="6:33" x14ac:dyDescent="0.25">
      <c r="F724" s="15" t="str">
        <f>IFERROR(VLOOKUP(D724,'Tabelas auxiliares'!$A$3:$B$65,2,FALSE),"")</f>
        <v/>
      </c>
      <c r="G724" s="15" t="str">
        <f>IFERROR(VLOOKUP($B724,'Tabelas auxiliares'!$A$68:$C$105,2,FALSE),"")</f>
        <v/>
      </c>
      <c r="H724" s="15" t="str">
        <f>IFERROR(VLOOKUP($B724,'Tabelas auxiliares'!$A$68:$C$105,3,FALSE),"")</f>
        <v/>
      </c>
      <c r="Y724" s="15" t="str">
        <f t="shared" si="11"/>
        <v/>
      </c>
      <c r="Z724" s="15" t="str">
        <f>IF(T724="","",IF(AND(T724&lt;&gt;'Tabelas auxiliares'!$B$128,T724&lt;&gt;'Tabelas auxiliares'!$B$129),"FOLHA DE PESSOAL",IF(Y724='Tabelas auxiliares'!$A$129,"CUSTEIO",IF(Y724='Tabelas auxiliares'!$A$128,"INVESTIMENTO","ERRO - VERIFICAR"))))</f>
        <v/>
      </c>
      <c r="AA724" s="104"/>
      <c r="AB724" s="104"/>
      <c r="AC724" s="32"/>
      <c r="AD724" s="32"/>
      <c r="AE724" s="32"/>
      <c r="AF724" s="32"/>
      <c r="AG724" s="32"/>
    </row>
    <row r="725" spans="6:33" x14ac:dyDescent="0.25">
      <c r="F725" s="15" t="str">
        <f>IFERROR(VLOOKUP(D725,'Tabelas auxiliares'!$A$3:$B$65,2,FALSE),"")</f>
        <v/>
      </c>
      <c r="G725" s="15" t="str">
        <f>IFERROR(VLOOKUP($B725,'Tabelas auxiliares'!$A$68:$C$105,2,FALSE),"")</f>
        <v/>
      </c>
      <c r="H725" s="15" t="str">
        <f>IFERROR(VLOOKUP($B725,'Tabelas auxiliares'!$A$68:$C$105,3,FALSE),"")</f>
        <v/>
      </c>
      <c r="Y725" s="15" t="str">
        <f t="shared" si="11"/>
        <v/>
      </c>
      <c r="Z725" s="15" t="str">
        <f>IF(T725="","",IF(AND(T725&lt;&gt;'Tabelas auxiliares'!$B$128,T725&lt;&gt;'Tabelas auxiliares'!$B$129),"FOLHA DE PESSOAL",IF(Y725='Tabelas auxiliares'!$A$129,"CUSTEIO",IF(Y725='Tabelas auxiliares'!$A$128,"INVESTIMENTO","ERRO - VERIFICAR"))))</f>
        <v/>
      </c>
      <c r="AA725" s="104"/>
      <c r="AB725" s="104"/>
      <c r="AC725" s="32"/>
      <c r="AD725" s="32"/>
      <c r="AE725" s="32"/>
      <c r="AF725" s="32"/>
      <c r="AG725" s="32"/>
    </row>
    <row r="726" spans="6:33" x14ac:dyDescent="0.25">
      <c r="F726" s="15" t="str">
        <f>IFERROR(VLOOKUP(D726,'Tabelas auxiliares'!$A$3:$B$65,2,FALSE),"")</f>
        <v/>
      </c>
      <c r="G726" s="15" t="str">
        <f>IFERROR(VLOOKUP($B726,'Tabelas auxiliares'!$A$68:$C$105,2,FALSE),"")</f>
        <v/>
      </c>
      <c r="H726" s="15" t="str">
        <f>IFERROR(VLOOKUP($B726,'Tabelas auxiliares'!$A$68:$C$105,3,FALSE),"")</f>
        <v/>
      </c>
      <c r="Y726" s="15" t="str">
        <f t="shared" si="11"/>
        <v/>
      </c>
      <c r="Z726" s="15" t="str">
        <f>IF(T726="","",IF(AND(T726&lt;&gt;'Tabelas auxiliares'!$B$128,T726&lt;&gt;'Tabelas auxiliares'!$B$129),"FOLHA DE PESSOAL",IF(Y726='Tabelas auxiliares'!$A$129,"CUSTEIO",IF(Y726='Tabelas auxiliares'!$A$128,"INVESTIMENTO","ERRO - VERIFICAR"))))</f>
        <v/>
      </c>
      <c r="AA726" s="104"/>
      <c r="AB726" s="104"/>
      <c r="AC726" s="32"/>
      <c r="AD726" s="32"/>
      <c r="AE726" s="32"/>
      <c r="AF726" s="32"/>
      <c r="AG726" s="32"/>
    </row>
    <row r="727" spans="6:33" x14ac:dyDescent="0.25">
      <c r="F727" s="15" t="str">
        <f>IFERROR(VLOOKUP(D727,'Tabelas auxiliares'!$A$3:$B$65,2,FALSE),"")</f>
        <v/>
      </c>
      <c r="G727" s="15" t="str">
        <f>IFERROR(VLOOKUP($B727,'Tabelas auxiliares'!$A$68:$C$105,2,FALSE),"")</f>
        <v/>
      </c>
      <c r="H727" s="15" t="str">
        <f>IFERROR(VLOOKUP($B727,'Tabelas auxiliares'!$A$68:$C$105,3,FALSE),"")</f>
        <v/>
      </c>
      <c r="Y727" s="15" t="str">
        <f t="shared" si="11"/>
        <v/>
      </c>
      <c r="Z727" s="15" t="str">
        <f>IF(T727="","",IF(AND(T727&lt;&gt;'Tabelas auxiliares'!$B$128,T727&lt;&gt;'Tabelas auxiliares'!$B$129),"FOLHA DE PESSOAL",IF(Y727='Tabelas auxiliares'!$A$129,"CUSTEIO",IF(Y727='Tabelas auxiliares'!$A$128,"INVESTIMENTO","ERRO - VERIFICAR"))))</f>
        <v/>
      </c>
      <c r="AA727" s="104"/>
      <c r="AB727" s="104"/>
      <c r="AC727" s="32"/>
      <c r="AD727" s="32"/>
      <c r="AE727" s="32"/>
      <c r="AF727" s="32"/>
      <c r="AG727" s="32"/>
    </row>
    <row r="728" spans="6:33" x14ac:dyDescent="0.25">
      <c r="F728" s="15" t="str">
        <f>IFERROR(VLOOKUP(D728,'Tabelas auxiliares'!$A$3:$B$65,2,FALSE),"")</f>
        <v/>
      </c>
      <c r="G728" s="15" t="str">
        <f>IFERROR(VLOOKUP($B728,'Tabelas auxiliares'!$A$68:$C$105,2,FALSE),"")</f>
        <v/>
      </c>
      <c r="H728" s="15" t="str">
        <f>IFERROR(VLOOKUP($B728,'Tabelas auxiliares'!$A$68:$C$105,3,FALSE),"")</f>
        <v/>
      </c>
      <c r="Y728" s="15" t="str">
        <f t="shared" si="11"/>
        <v/>
      </c>
      <c r="Z728" s="15" t="str">
        <f>IF(T728="","",IF(AND(T728&lt;&gt;'Tabelas auxiliares'!$B$128,T728&lt;&gt;'Tabelas auxiliares'!$B$129),"FOLHA DE PESSOAL",IF(Y728='Tabelas auxiliares'!$A$129,"CUSTEIO",IF(Y728='Tabelas auxiliares'!$A$128,"INVESTIMENTO","ERRO - VERIFICAR"))))</f>
        <v/>
      </c>
      <c r="AA728" s="104"/>
      <c r="AB728" s="104"/>
      <c r="AC728" s="32"/>
      <c r="AD728" s="32"/>
      <c r="AE728" s="32"/>
      <c r="AF728" s="32"/>
      <c r="AG728" s="32"/>
    </row>
    <row r="729" spans="6:33" x14ac:dyDescent="0.25">
      <c r="F729" s="15" t="str">
        <f>IFERROR(VLOOKUP(D729,'Tabelas auxiliares'!$A$3:$B$65,2,FALSE),"")</f>
        <v/>
      </c>
      <c r="G729" s="15" t="str">
        <f>IFERROR(VLOOKUP($B729,'Tabelas auxiliares'!$A$68:$C$105,2,FALSE),"")</f>
        <v/>
      </c>
      <c r="H729" s="15" t="str">
        <f>IFERROR(VLOOKUP($B729,'Tabelas auxiliares'!$A$68:$C$105,3,FALSE),"")</f>
        <v/>
      </c>
      <c r="Y729" s="15" t="str">
        <f t="shared" si="11"/>
        <v/>
      </c>
      <c r="Z729" s="15" t="str">
        <f>IF(T729="","",IF(AND(T729&lt;&gt;'Tabelas auxiliares'!$B$128,T729&lt;&gt;'Tabelas auxiliares'!$B$129),"FOLHA DE PESSOAL",IF(Y729='Tabelas auxiliares'!$A$129,"CUSTEIO",IF(Y729='Tabelas auxiliares'!$A$128,"INVESTIMENTO","ERRO - VERIFICAR"))))</f>
        <v/>
      </c>
      <c r="AA729" s="104"/>
      <c r="AB729" s="104"/>
      <c r="AC729" s="32"/>
      <c r="AD729" s="32"/>
      <c r="AE729" s="32"/>
      <c r="AF729" s="32"/>
      <c r="AG729" s="32"/>
    </row>
    <row r="730" spans="6:33" x14ac:dyDescent="0.25">
      <c r="F730" s="15" t="str">
        <f>IFERROR(VLOOKUP(D730,'Tabelas auxiliares'!$A$3:$B$65,2,FALSE),"")</f>
        <v/>
      </c>
      <c r="G730" s="15" t="str">
        <f>IFERROR(VLOOKUP($B730,'Tabelas auxiliares'!$A$68:$C$105,2,FALSE),"")</f>
        <v/>
      </c>
      <c r="H730" s="15" t="str">
        <f>IFERROR(VLOOKUP($B730,'Tabelas auxiliares'!$A$68:$C$105,3,FALSE),"")</f>
        <v/>
      </c>
      <c r="Y730" s="15" t="str">
        <f t="shared" si="11"/>
        <v/>
      </c>
      <c r="Z730" s="15" t="str">
        <f>IF(T730="","",IF(AND(T730&lt;&gt;'Tabelas auxiliares'!$B$128,T730&lt;&gt;'Tabelas auxiliares'!$B$129),"FOLHA DE PESSOAL",IF(Y730='Tabelas auxiliares'!$A$129,"CUSTEIO",IF(Y730='Tabelas auxiliares'!$A$128,"INVESTIMENTO","ERRO - VERIFICAR"))))</f>
        <v/>
      </c>
      <c r="AA730" s="104"/>
      <c r="AB730" s="104"/>
      <c r="AC730" s="32"/>
      <c r="AD730" s="32"/>
      <c r="AE730" s="32"/>
      <c r="AF730" s="32"/>
      <c r="AG730" s="32"/>
    </row>
    <row r="731" spans="6:33" x14ac:dyDescent="0.25">
      <c r="F731" s="15" t="str">
        <f>IFERROR(VLOOKUP(D731,'Tabelas auxiliares'!$A$3:$B$65,2,FALSE),"")</f>
        <v/>
      </c>
      <c r="G731" s="15" t="str">
        <f>IFERROR(VLOOKUP($B731,'Tabelas auxiliares'!$A$68:$C$105,2,FALSE),"")</f>
        <v/>
      </c>
      <c r="H731" s="15" t="str">
        <f>IFERROR(VLOOKUP($B731,'Tabelas auxiliares'!$A$68:$C$105,3,FALSE),"")</f>
        <v/>
      </c>
      <c r="Y731" s="15" t="str">
        <f t="shared" si="11"/>
        <v/>
      </c>
      <c r="Z731" s="15" t="str">
        <f>IF(T731="","",IF(AND(T731&lt;&gt;'Tabelas auxiliares'!$B$128,T731&lt;&gt;'Tabelas auxiliares'!$B$129),"FOLHA DE PESSOAL",IF(Y731='Tabelas auxiliares'!$A$129,"CUSTEIO",IF(Y731='Tabelas auxiliares'!$A$128,"INVESTIMENTO","ERRO - VERIFICAR"))))</f>
        <v/>
      </c>
      <c r="AA731" s="104"/>
      <c r="AB731" s="104"/>
      <c r="AC731" s="32"/>
      <c r="AD731" s="32"/>
      <c r="AE731" s="32"/>
      <c r="AF731" s="32"/>
      <c r="AG731" s="32"/>
    </row>
    <row r="732" spans="6:33" x14ac:dyDescent="0.25">
      <c r="F732" s="15" t="str">
        <f>IFERROR(VLOOKUP(D732,'Tabelas auxiliares'!$A$3:$B$65,2,FALSE),"")</f>
        <v/>
      </c>
      <c r="G732" s="15" t="str">
        <f>IFERROR(VLOOKUP($B732,'Tabelas auxiliares'!$A$68:$C$105,2,FALSE),"")</f>
        <v/>
      </c>
      <c r="H732" s="15" t="str">
        <f>IFERROR(VLOOKUP($B732,'Tabelas auxiliares'!$A$68:$C$105,3,FALSE),"")</f>
        <v/>
      </c>
      <c r="Y732" s="15" t="str">
        <f t="shared" si="11"/>
        <v/>
      </c>
      <c r="Z732" s="15" t="str">
        <f>IF(T732="","",IF(AND(T732&lt;&gt;'Tabelas auxiliares'!$B$128,T732&lt;&gt;'Tabelas auxiliares'!$B$129),"FOLHA DE PESSOAL",IF(Y732='Tabelas auxiliares'!$A$129,"CUSTEIO",IF(Y732='Tabelas auxiliares'!$A$128,"INVESTIMENTO","ERRO - VERIFICAR"))))</f>
        <v/>
      </c>
      <c r="AA732" s="104"/>
      <c r="AB732" s="104"/>
      <c r="AC732" s="32"/>
      <c r="AD732" s="32"/>
      <c r="AE732" s="32"/>
      <c r="AF732" s="32"/>
      <c r="AG732" s="32"/>
    </row>
    <row r="733" spans="6:33" x14ac:dyDescent="0.25">
      <c r="F733" s="15" t="str">
        <f>IFERROR(VLOOKUP(D733,'Tabelas auxiliares'!$A$3:$B$65,2,FALSE),"")</f>
        <v/>
      </c>
      <c r="G733" s="15" t="str">
        <f>IFERROR(VLOOKUP($B733,'Tabelas auxiliares'!$A$68:$C$105,2,FALSE),"")</f>
        <v/>
      </c>
      <c r="H733" s="15" t="str">
        <f>IFERROR(VLOOKUP($B733,'Tabelas auxiliares'!$A$68:$C$105,3,FALSE),"")</f>
        <v/>
      </c>
      <c r="Y733" s="15" t="str">
        <f t="shared" si="11"/>
        <v/>
      </c>
      <c r="Z733" s="15" t="str">
        <f>IF(T733="","",IF(AND(T733&lt;&gt;'Tabelas auxiliares'!$B$128,T733&lt;&gt;'Tabelas auxiliares'!$B$129),"FOLHA DE PESSOAL",IF(Y733='Tabelas auxiliares'!$A$129,"CUSTEIO",IF(Y733='Tabelas auxiliares'!$A$128,"INVESTIMENTO","ERRO - VERIFICAR"))))</f>
        <v/>
      </c>
      <c r="AA733" s="104"/>
      <c r="AB733" s="104"/>
      <c r="AC733" s="32"/>
      <c r="AD733" s="32"/>
      <c r="AE733" s="32"/>
      <c r="AF733" s="32"/>
      <c r="AG733" s="32"/>
    </row>
    <row r="734" spans="6:33" x14ac:dyDescent="0.25">
      <c r="F734" s="15" t="str">
        <f>IFERROR(VLOOKUP(D734,'Tabelas auxiliares'!$A$3:$B$65,2,FALSE),"")</f>
        <v/>
      </c>
      <c r="G734" s="15" t="str">
        <f>IFERROR(VLOOKUP($B734,'Tabelas auxiliares'!$A$68:$C$105,2,FALSE),"")</f>
        <v/>
      </c>
      <c r="H734" s="15" t="str">
        <f>IFERROR(VLOOKUP($B734,'Tabelas auxiliares'!$A$68:$C$105,3,FALSE),"")</f>
        <v/>
      </c>
      <c r="Y734" s="15" t="str">
        <f t="shared" si="11"/>
        <v/>
      </c>
      <c r="Z734" s="15" t="str">
        <f>IF(T734="","",IF(AND(T734&lt;&gt;'Tabelas auxiliares'!$B$128,T734&lt;&gt;'Tabelas auxiliares'!$B$129),"FOLHA DE PESSOAL",IF(Y734='Tabelas auxiliares'!$A$129,"CUSTEIO",IF(Y734='Tabelas auxiliares'!$A$128,"INVESTIMENTO","ERRO - VERIFICAR"))))</f>
        <v/>
      </c>
      <c r="AA734" s="104"/>
      <c r="AB734" s="104"/>
      <c r="AC734" s="32"/>
      <c r="AD734" s="32"/>
      <c r="AE734" s="32"/>
      <c r="AF734" s="32"/>
      <c r="AG734" s="32"/>
    </row>
    <row r="735" spans="6:33" x14ac:dyDescent="0.25">
      <c r="F735" s="15" t="str">
        <f>IFERROR(VLOOKUP(D735,'Tabelas auxiliares'!$A$3:$B$65,2,FALSE),"")</f>
        <v/>
      </c>
      <c r="G735" s="15" t="str">
        <f>IFERROR(VLOOKUP($B735,'Tabelas auxiliares'!$A$68:$C$105,2,FALSE),"")</f>
        <v/>
      </c>
      <c r="H735" s="15" t="str">
        <f>IFERROR(VLOOKUP($B735,'Tabelas auxiliares'!$A$68:$C$105,3,FALSE),"")</f>
        <v/>
      </c>
      <c r="Y735" s="15" t="str">
        <f t="shared" si="11"/>
        <v/>
      </c>
      <c r="Z735" s="15" t="str">
        <f>IF(T735="","",IF(AND(T735&lt;&gt;'Tabelas auxiliares'!$B$128,T735&lt;&gt;'Tabelas auxiliares'!$B$129),"FOLHA DE PESSOAL",IF(Y735='Tabelas auxiliares'!$A$129,"CUSTEIO",IF(Y735='Tabelas auxiliares'!$A$128,"INVESTIMENTO","ERRO - VERIFICAR"))))</f>
        <v/>
      </c>
      <c r="AA735" s="104"/>
      <c r="AB735" s="104"/>
      <c r="AC735" s="32"/>
      <c r="AD735" s="32"/>
      <c r="AE735" s="32"/>
      <c r="AF735" s="32"/>
      <c r="AG735" s="32"/>
    </row>
    <row r="736" spans="6:33" x14ac:dyDescent="0.25">
      <c r="F736" s="15" t="str">
        <f>IFERROR(VLOOKUP(D736,'Tabelas auxiliares'!$A$3:$B$65,2,FALSE),"")</f>
        <v/>
      </c>
      <c r="G736" s="15" t="str">
        <f>IFERROR(VLOOKUP($B736,'Tabelas auxiliares'!$A$68:$C$105,2,FALSE),"")</f>
        <v/>
      </c>
      <c r="H736" s="15" t="str">
        <f>IFERROR(VLOOKUP($B736,'Tabelas auxiliares'!$A$68:$C$105,3,FALSE),"")</f>
        <v/>
      </c>
      <c r="Y736" s="15" t="str">
        <f t="shared" si="11"/>
        <v/>
      </c>
      <c r="Z736" s="15" t="str">
        <f>IF(T736="","",IF(AND(T736&lt;&gt;'Tabelas auxiliares'!$B$128,T736&lt;&gt;'Tabelas auxiliares'!$B$129),"FOLHA DE PESSOAL",IF(Y736='Tabelas auxiliares'!$A$129,"CUSTEIO",IF(Y736='Tabelas auxiliares'!$A$128,"INVESTIMENTO","ERRO - VERIFICAR"))))</f>
        <v/>
      </c>
      <c r="AA736" s="104"/>
      <c r="AB736" s="104"/>
      <c r="AC736" s="32"/>
      <c r="AD736" s="32"/>
      <c r="AE736" s="32"/>
      <c r="AF736" s="32"/>
      <c r="AG736" s="32"/>
    </row>
    <row r="737" spans="6:33" x14ac:dyDescent="0.25">
      <c r="F737" s="15" t="str">
        <f>IFERROR(VLOOKUP(D737,'Tabelas auxiliares'!$A$3:$B$65,2,FALSE),"")</f>
        <v/>
      </c>
      <c r="G737" s="15" t="str">
        <f>IFERROR(VLOOKUP($B737,'Tabelas auxiliares'!$A$68:$C$105,2,FALSE),"")</f>
        <v/>
      </c>
      <c r="H737" s="15" t="str">
        <f>IFERROR(VLOOKUP($B737,'Tabelas auxiliares'!$A$68:$C$105,3,FALSE),"")</f>
        <v/>
      </c>
      <c r="Y737" s="15" t="str">
        <f t="shared" si="11"/>
        <v/>
      </c>
      <c r="Z737" s="15" t="str">
        <f>IF(T737="","",IF(AND(T737&lt;&gt;'Tabelas auxiliares'!$B$128,T737&lt;&gt;'Tabelas auxiliares'!$B$129),"FOLHA DE PESSOAL",IF(Y737='Tabelas auxiliares'!$A$129,"CUSTEIO",IF(Y737='Tabelas auxiliares'!$A$128,"INVESTIMENTO","ERRO - VERIFICAR"))))</f>
        <v/>
      </c>
      <c r="AA737" s="104"/>
      <c r="AB737" s="104"/>
      <c r="AC737" s="32"/>
      <c r="AD737" s="32"/>
      <c r="AE737" s="32"/>
      <c r="AF737" s="32"/>
      <c r="AG737" s="32"/>
    </row>
    <row r="738" spans="6:33" x14ac:dyDescent="0.25">
      <c r="F738" s="15" t="str">
        <f>IFERROR(VLOOKUP(D738,'Tabelas auxiliares'!$A$3:$B$65,2,FALSE),"")</f>
        <v/>
      </c>
      <c r="G738" s="15" t="str">
        <f>IFERROR(VLOOKUP($B738,'Tabelas auxiliares'!$A$68:$C$105,2,FALSE),"")</f>
        <v/>
      </c>
      <c r="H738" s="15" t="str">
        <f>IFERROR(VLOOKUP($B738,'Tabelas auxiliares'!$A$68:$C$105,3,FALSE),"")</f>
        <v/>
      </c>
      <c r="Y738" s="15" t="str">
        <f t="shared" si="11"/>
        <v/>
      </c>
      <c r="Z738" s="15" t="str">
        <f>IF(T738="","",IF(AND(T738&lt;&gt;'Tabelas auxiliares'!$B$128,T738&lt;&gt;'Tabelas auxiliares'!$B$129),"FOLHA DE PESSOAL",IF(Y738='Tabelas auxiliares'!$A$129,"CUSTEIO",IF(Y738='Tabelas auxiliares'!$A$128,"INVESTIMENTO","ERRO - VERIFICAR"))))</f>
        <v/>
      </c>
      <c r="AA738" s="104"/>
      <c r="AB738" s="104"/>
      <c r="AC738" s="32"/>
      <c r="AD738" s="32"/>
      <c r="AE738" s="32"/>
      <c r="AF738" s="32"/>
      <c r="AG738" s="32"/>
    </row>
    <row r="739" spans="6:33" x14ac:dyDescent="0.25">
      <c r="F739" s="15" t="str">
        <f>IFERROR(VLOOKUP(D739,'Tabelas auxiliares'!$A$3:$B$65,2,FALSE),"")</f>
        <v/>
      </c>
      <c r="G739" s="15" t="str">
        <f>IFERROR(VLOOKUP($B739,'Tabelas auxiliares'!$A$68:$C$105,2,FALSE),"")</f>
        <v/>
      </c>
      <c r="H739" s="15" t="str">
        <f>IFERROR(VLOOKUP($B739,'Tabelas auxiliares'!$A$68:$C$105,3,FALSE),"")</f>
        <v/>
      </c>
      <c r="Y739" s="15" t="str">
        <f t="shared" si="11"/>
        <v/>
      </c>
      <c r="Z739" s="15" t="str">
        <f>IF(T739="","",IF(AND(T739&lt;&gt;'Tabelas auxiliares'!$B$128,T739&lt;&gt;'Tabelas auxiliares'!$B$129),"FOLHA DE PESSOAL",IF(Y739='Tabelas auxiliares'!$A$129,"CUSTEIO",IF(Y739='Tabelas auxiliares'!$A$128,"INVESTIMENTO","ERRO - VERIFICAR"))))</f>
        <v/>
      </c>
      <c r="AA739" s="104"/>
      <c r="AB739" s="104"/>
      <c r="AC739" s="32"/>
      <c r="AD739" s="32"/>
      <c r="AE739" s="32"/>
      <c r="AF739" s="32"/>
      <c r="AG739" s="32"/>
    </row>
    <row r="740" spans="6:33" x14ac:dyDescent="0.25">
      <c r="F740" s="15" t="str">
        <f>IFERROR(VLOOKUP(D740,'Tabelas auxiliares'!$A$3:$B$65,2,FALSE),"")</f>
        <v/>
      </c>
      <c r="G740" s="15" t="str">
        <f>IFERROR(VLOOKUP($B740,'Tabelas auxiliares'!$A$68:$C$105,2,FALSE),"")</f>
        <v/>
      </c>
      <c r="H740" s="15" t="str">
        <f>IFERROR(VLOOKUP($B740,'Tabelas auxiliares'!$A$68:$C$105,3,FALSE),"")</f>
        <v/>
      </c>
      <c r="Y740" s="15" t="str">
        <f t="shared" si="11"/>
        <v/>
      </c>
      <c r="Z740" s="15" t="str">
        <f>IF(T740="","",IF(AND(T740&lt;&gt;'Tabelas auxiliares'!$B$128,T740&lt;&gt;'Tabelas auxiliares'!$B$129),"FOLHA DE PESSOAL",IF(Y740='Tabelas auxiliares'!$A$129,"CUSTEIO",IF(Y740='Tabelas auxiliares'!$A$128,"INVESTIMENTO","ERRO - VERIFICAR"))))</f>
        <v/>
      </c>
      <c r="AA740" s="104"/>
      <c r="AB740" s="104"/>
      <c r="AC740" s="32"/>
      <c r="AD740" s="32"/>
      <c r="AE740" s="32"/>
      <c r="AF740" s="32"/>
      <c r="AG740" s="32"/>
    </row>
    <row r="741" spans="6:33" x14ac:dyDescent="0.25">
      <c r="F741" s="15" t="str">
        <f>IFERROR(VLOOKUP(D741,'Tabelas auxiliares'!$A$3:$B$65,2,FALSE),"")</f>
        <v/>
      </c>
      <c r="G741" s="15" t="str">
        <f>IFERROR(VLOOKUP($B741,'Tabelas auxiliares'!$A$68:$C$105,2,FALSE),"")</f>
        <v/>
      </c>
      <c r="H741" s="15" t="str">
        <f>IFERROR(VLOOKUP($B741,'Tabelas auxiliares'!$A$68:$C$105,3,FALSE),"")</f>
        <v/>
      </c>
      <c r="Y741" s="15" t="str">
        <f t="shared" si="11"/>
        <v/>
      </c>
      <c r="Z741" s="15" t="str">
        <f>IF(T741="","",IF(AND(T741&lt;&gt;'Tabelas auxiliares'!$B$128,T741&lt;&gt;'Tabelas auxiliares'!$B$129),"FOLHA DE PESSOAL",IF(Y741='Tabelas auxiliares'!$A$129,"CUSTEIO",IF(Y741='Tabelas auxiliares'!$A$128,"INVESTIMENTO","ERRO - VERIFICAR"))))</f>
        <v/>
      </c>
      <c r="AA741" s="104"/>
      <c r="AB741" s="104"/>
      <c r="AC741" s="32"/>
      <c r="AD741" s="32"/>
      <c r="AE741" s="32"/>
      <c r="AF741" s="32"/>
      <c r="AG741" s="32"/>
    </row>
    <row r="742" spans="6:33" x14ac:dyDescent="0.25">
      <c r="F742" s="15" t="str">
        <f>IFERROR(VLOOKUP(D742,'Tabelas auxiliares'!$A$3:$B$65,2,FALSE),"")</f>
        <v/>
      </c>
      <c r="G742" s="15" t="str">
        <f>IFERROR(VLOOKUP($B742,'Tabelas auxiliares'!$A$68:$C$105,2,FALSE),"")</f>
        <v/>
      </c>
      <c r="H742" s="15" t="str">
        <f>IFERROR(VLOOKUP($B742,'Tabelas auxiliares'!$A$68:$C$105,3,FALSE),"")</f>
        <v/>
      </c>
      <c r="Y742" s="15" t="str">
        <f t="shared" si="11"/>
        <v/>
      </c>
      <c r="Z742" s="15" t="str">
        <f>IF(T742="","",IF(AND(T742&lt;&gt;'Tabelas auxiliares'!$B$128,T742&lt;&gt;'Tabelas auxiliares'!$B$129),"FOLHA DE PESSOAL",IF(Y742='Tabelas auxiliares'!$A$129,"CUSTEIO",IF(Y742='Tabelas auxiliares'!$A$128,"INVESTIMENTO","ERRO - VERIFICAR"))))</f>
        <v/>
      </c>
      <c r="AA742" s="104"/>
      <c r="AB742" s="104"/>
      <c r="AC742" s="32"/>
      <c r="AD742" s="32"/>
      <c r="AE742" s="32"/>
      <c r="AF742" s="32"/>
      <c r="AG742" s="32"/>
    </row>
    <row r="743" spans="6:33" x14ac:dyDescent="0.25">
      <c r="F743" s="15" t="str">
        <f>IFERROR(VLOOKUP(D743,'Tabelas auxiliares'!$A$3:$B$65,2,FALSE),"")</f>
        <v/>
      </c>
      <c r="G743" s="15" t="str">
        <f>IFERROR(VLOOKUP($B743,'Tabelas auxiliares'!$A$68:$C$105,2,FALSE),"")</f>
        <v/>
      </c>
      <c r="H743" s="15" t="str">
        <f>IFERROR(VLOOKUP($B743,'Tabelas auxiliares'!$A$68:$C$105,3,FALSE),"")</f>
        <v/>
      </c>
      <c r="Y743" s="15" t="str">
        <f t="shared" si="11"/>
        <v/>
      </c>
      <c r="Z743" s="15" t="str">
        <f>IF(T743="","",IF(AND(T743&lt;&gt;'Tabelas auxiliares'!$B$128,T743&lt;&gt;'Tabelas auxiliares'!$B$129),"FOLHA DE PESSOAL",IF(Y743='Tabelas auxiliares'!$A$129,"CUSTEIO",IF(Y743='Tabelas auxiliares'!$A$128,"INVESTIMENTO","ERRO - VERIFICAR"))))</f>
        <v/>
      </c>
      <c r="AA743" s="104"/>
      <c r="AB743" s="104"/>
      <c r="AC743" s="32"/>
      <c r="AD743" s="32"/>
      <c r="AE743" s="32"/>
      <c r="AF743" s="32"/>
      <c r="AG743" s="32"/>
    </row>
    <row r="744" spans="6:33" x14ac:dyDescent="0.25">
      <c r="F744" s="15" t="str">
        <f>IFERROR(VLOOKUP(D744,'Tabelas auxiliares'!$A$3:$B$65,2,FALSE),"")</f>
        <v/>
      </c>
      <c r="G744" s="15" t="str">
        <f>IFERROR(VLOOKUP($B744,'Tabelas auxiliares'!$A$68:$C$105,2,FALSE),"")</f>
        <v/>
      </c>
      <c r="H744" s="15" t="str">
        <f>IFERROR(VLOOKUP($B744,'Tabelas auxiliares'!$A$68:$C$105,3,FALSE),"")</f>
        <v/>
      </c>
      <c r="Y744" s="15" t="str">
        <f t="shared" si="11"/>
        <v/>
      </c>
      <c r="Z744" s="15" t="str">
        <f>IF(T744="","",IF(AND(T744&lt;&gt;'Tabelas auxiliares'!$B$128,T744&lt;&gt;'Tabelas auxiliares'!$B$129),"FOLHA DE PESSOAL",IF(Y744='Tabelas auxiliares'!$A$129,"CUSTEIO",IF(Y744='Tabelas auxiliares'!$A$128,"INVESTIMENTO","ERRO - VERIFICAR"))))</f>
        <v/>
      </c>
      <c r="AA744" s="104"/>
      <c r="AB744" s="104"/>
      <c r="AC744" s="32"/>
      <c r="AD744" s="32"/>
      <c r="AE744" s="32"/>
      <c r="AF744" s="32"/>
      <c r="AG744" s="32"/>
    </row>
    <row r="745" spans="6:33" x14ac:dyDescent="0.25">
      <c r="F745" s="15" t="str">
        <f>IFERROR(VLOOKUP(D745,'Tabelas auxiliares'!$A$3:$B$65,2,FALSE),"")</f>
        <v/>
      </c>
      <c r="G745" s="15" t="str">
        <f>IFERROR(VLOOKUP($B745,'Tabelas auxiliares'!$A$68:$C$105,2,FALSE),"")</f>
        <v/>
      </c>
      <c r="H745" s="15" t="str">
        <f>IFERROR(VLOOKUP($B745,'Tabelas auxiliares'!$A$68:$C$105,3,FALSE),"")</f>
        <v/>
      </c>
      <c r="Y745" s="15" t="str">
        <f t="shared" si="11"/>
        <v/>
      </c>
      <c r="Z745" s="15" t="str">
        <f>IF(T745="","",IF(AND(T745&lt;&gt;'Tabelas auxiliares'!$B$128,T745&lt;&gt;'Tabelas auxiliares'!$B$129),"FOLHA DE PESSOAL",IF(Y745='Tabelas auxiliares'!$A$129,"CUSTEIO",IF(Y745='Tabelas auxiliares'!$A$128,"INVESTIMENTO","ERRO - VERIFICAR"))))</f>
        <v/>
      </c>
      <c r="AA745" s="104"/>
      <c r="AB745" s="104"/>
      <c r="AC745" s="32"/>
      <c r="AD745" s="32"/>
      <c r="AE745" s="32"/>
      <c r="AF745" s="32"/>
      <c r="AG745" s="32"/>
    </row>
    <row r="746" spans="6:33" x14ac:dyDescent="0.25">
      <c r="F746" s="15" t="str">
        <f>IFERROR(VLOOKUP(D746,'Tabelas auxiliares'!$A$3:$B$65,2,FALSE),"")</f>
        <v/>
      </c>
      <c r="G746" s="15" t="str">
        <f>IFERROR(VLOOKUP($B746,'Tabelas auxiliares'!$A$68:$C$105,2,FALSE),"")</f>
        <v/>
      </c>
      <c r="H746" s="15" t="str">
        <f>IFERROR(VLOOKUP($B746,'Tabelas auxiliares'!$A$68:$C$105,3,FALSE),"")</f>
        <v/>
      </c>
      <c r="Y746" s="15" t="str">
        <f t="shared" si="11"/>
        <v/>
      </c>
      <c r="Z746" s="15" t="str">
        <f>IF(T746="","",IF(AND(T746&lt;&gt;'Tabelas auxiliares'!$B$128,T746&lt;&gt;'Tabelas auxiliares'!$B$129),"FOLHA DE PESSOAL",IF(Y746='Tabelas auxiliares'!$A$129,"CUSTEIO",IF(Y746='Tabelas auxiliares'!$A$128,"INVESTIMENTO","ERRO - VERIFICAR"))))</f>
        <v/>
      </c>
      <c r="AA746" s="104"/>
      <c r="AB746" s="104"/>
      <c r="AC746" s="32"/>
      <c r="AD746" s="32"/>
      <c r="AE746" s="32"/>
      <c r="AF746" s="32"/>
      <c r="AG746" s="32"/>
    </row>
    <row r="747" spans="6:33" x14ac:dyDescent="0.25">
      <c r="F747" s="15" t="str">
        <f>IFERROR(VLOOKUP(D747,'Tabelas auxiliares'!$A$3:$B$65,2,FALSE),"")</f>
        <v/>
      </c>
      <c r="G747" s="15" t="str">
        <f>IFERROR(VLOOKUP($B747,'Tabelas auxiliares'!$A$68:$C$105,2,FALSE),"")</f>
        <v/>
      </c>
      <c r="H747" s="15" t="str">
        <f>IFERROR(VLOOKUP($B747,'Tabelas auxiliares'!$A$68:$C$105,3,FALSE),"")</f>
        <v/>
      </c>
      <c r="Y747" s="15" t="str">
        <f t="shared" si="11"/>
        <v/>
      </c>
      <c r="Z747" s="15" t="str">
        <f>IF(T747="","",IF(AND(T747&lt;&gt;'Tabelas auxiliares'!$B$128,T747&lt;&gt;'Tabelas auxiliares'!$B$129),"FOLHA DE PESSOAL",IF(Y747='Tabelas auxiliares'!$A$129,"CUSTEIO",IF(Y747='Tabelas auxiliares'!$A$128,"INVESTIMENTO","ERRO - VERIFICAR"))))</f>
        <v/>
      </c>
      <c r="AA747" s="104"/>
      <c r="AB747" s="104"/>
      <c r="AC747" s="32"/>
      <c r="AD747" s="32"/>
      <c r="AE747" s="32"/>
      <c r="AF747" s="32"/>
      <c r="AG747" s="32"/>
    </row>
    <row r="748" spans="6:33" x14ac:dyDescent="0.25">
      <c r="F748" s="15" t="str">
        <f>IFERROR(VLOOKUP(D748,'Tabelas auxiliares'!$A$3:$B$65,2,FALSE),"")</f>
        <v/>
      </c>
      <c r="G748" s="15" t="str">
        <f>IFERROR(VLOOKUP($B748,'Tabelas auxiliares'!$A$68:$C$105,2,FALSE),"")</f>
        <v/>
      </c>
      <c r="H748" s="15" t="str">
        <f>IFERROR(VLOOKUP($B748,'Tabelas auxiliares'!$A$68:$C$105,3,FALSE),"")</f>
        <v/>
      </c>
      <c r="Y748" s="15" t="str">
        <f t="shared" si="11"/>
        <v/>
      </c>
      <c r="Z748" s="15" t="str">
        <f>IF(T748="","",IF(AND(T748&lt;&gt;'Tabelas auxiliares'!$B$128,T748&lt;&gt;'Tabelas auxiliares'!$B$129),"FOLHA DE PESSOAL",IF(Y748='Tabelas auxiliares'!$A$129,"CUSTEIO",IF(Y748='Tabelas auxiliares'!$A$128,"INVESTIMENTO","ERRO - VERIFICAR"))))</f>
        <v/>
      </c>
      <c r="AA748" s="104"/>
      <c r="AB748" s="104"/>
      <c r="AC748" s="32"/>
      <c r="AD748" s="32"/>
      <c r="AE748" s="32"/>
      <c r="AF748" s="32"/>
      <c r="AG748" s="32"/>
    </row>
    <row r="749" spans="6:33" x14ac:dyDescent="0.25">
      <c r="F749" s="15" t="str">
        <f>IFERROR(VLOOKUP(D749,'Tabelas auxiliares'!$A$3:$B$65,2,FALSE),"")</f>
        <v/>
      </c>
      <c r="G749" s="15" t="str">
        <f>IFERROR(VLOOKUP($B749,'Tabelas auxiliares'!$A$68:$C$105,2,FALSE),"")</f>
        <v/>
      </c>
      <c r="H749" s="15" t="str">
        <f>IFERROR(VLOOKUP($B749,'Tabelas auxiliares'!$A$68:$C$105,3,FALSE),"")</f>
        <v/>
      </c>
      <c r="Y749" s="15" t="str">
        <f t="shared" si="11"/>
        <v/>
      </c>
      <c r="Z749" s="15" t="str">
        <f>IF(T749="","",IF(AND(T749&lt;&gt;'Tabelas auxiliares'!$B$128,T749&lt;&gt;'Tabelas auxiliares'!$B$129),"FOLHA DE PESSOAL",IF(Y749='Tabelas auxiliares'!$A$129,"CUSTEIO",IF(Y749='Tabelas auxiliares'!$A$128,"INVESTIMENTO","ERRO - VERIFICAR"))))</f>
        <v/>
      </c>
      <c r="AA749" s="104"/>
      <c r="AB749" s="104"/>
      <c r="AC749" s="32"/>
      <c r="AD749" s="32"/>
      <c r="AE749" s="32"/>
      <c r="AF749" s="32"/>
      <c r="AG749" s="32"/>
    </row>
    <row r="750" spans="6:33" x14ac:dyDescent="0.25">
      <c r="F750" s="15" t="str">
        <f>IFERROR(VLOOKUP(D750,'Tabelas auxiliares'!$A$3:$B$65,2,FALSE),"")</f>
        <v/>
      </c>
      <c r="G750" s="15" t="str">
        <f>IFERROR(VLOOKUP($B750,'Tabelas auxiliares'!$A$68:$C$105,2,FALSE),"")</f>
        <v/>
      </c>
      <c r="H750" s="15" t="str">
        <f>IFERROR(VLOOKUP($B750,'Tabelas auxiliares'!$A$68:$C$105,3,FALSE),"")</f>
        <v/>
      </c>
      <c r="Y750" s="15" t="str">
        <f t="shared" si="11"/>
        <v/>
      </c>
      <c r="Z750" s="15" t="str">
        <f>IF(T750="","",IF(AND(T750&lt;&gt;'Tabelas auxiliares'!$B$128,T750&lt;&gt;'Tabelas auxiliares'!$B$129),"FOLHA DE PESSOAL",IF(Y750='Tabelas auxiliares'!$A$129,"CUSTEIO",IF(Y750='Tabelas auxiliares'!$A$128,"INVESTIMENTO","ERRO - VERIFICAR"))))</f>
        <v/>
      </c>
      <c r="AA750" s="104"/>
      <c r="AB750" s="104"/>
      <c r="AC750" s="32"/>
      <c r="AD750" s="32"/>
      <c r="AE750" s="32"/>
      <c r="AF750" s="32"/>
      <c r="AG750" s="32"/>
    </row>
    <row r="751" spans="6:33" x14ac:dyDescent="0.25">
      <c r="F751" s="15" t="str">
        <f>IFERROR(VLOOKUP(D751,'Tabelas auxiliares'!$A$3:$B$65,2,FALSE),"")</f>
        <v/>
      </c>
      <c r="G751" s="15" t="str">
        <f>IFERROR(VLOOKUP($B751,'Tabelas auxiliares'!$A$68:$C$105,2,FALSE),"")</f>
        <v/>
      </c>
      <c r="H751" s="15" t="str">
        <f>IFERROR(VLOOKUP($B751,'Tabelas auxiliares'!$A$68:$C$105,3,FALSE),"")</f>
        <v/>
      </c>
      <c r="Y751" s="15" t="str">
        <f t="shared" si="11"/>
        <v/>
      </c>
      <c r="Z751" s="15" t="str">
        <f>IF(T751="","",IF(AND(T751&lt;&gt;'Tabelas auxiliares'!$B$128,T751&lt;&gt;'Tabelas auxiliares'!$B$129),"FOLHA DE PESSOAL",IF(Y751='Tabelas auxiliares'!$A$129,"CUSTEIO",IF(Y751='Tabelas auxiliares'!$A$128,"INVESTIMENTO","ERRO - VERIFICAR"))))</f>
        <v/>
      </c>
      <c r="AA751" s="104"/>
      <c r="AB751" s="104"/>
      <c r="AC751" s="32"/>
      <c r="AD751" s="32"/>
      <c r="AE751" s="32"/>
      <c r="AF751" s="32"/>
      <c r="AG751" s="32"/>
    </row>
    <row r="752" spans="6:33" x14ac:dyDescent="0.25">
      <c r="F752" s="15" t="str">
        <f>IFERROR(VLOOKUP(D752,'Tabelas auxiliares'!$A$3:$B$65,2,FALSE),"")</f>
        <v/>
      </c>
      <c r="G752" s="15" t="str">
        <f>IFERROR(VLOOKUP($B752,'Tabelas auxiliares'!$A$68:$C$105,2,FALSE),"")</f>
        <v/>
      </c>
      <c r="H752" s="15" t="str">
        <f>IFERROR(VLOOKUP($B752,'Tabelas auxiliares'!$A$68:$C$105,3,FALSE),"")</f>
        <v/>
      </c>
      <c r="Y752" s="15" t="str">
        <f t="shared" si="11"/>
        <v/>
      </c>
      <c r="Z752" s="15" t="str">
        <f>IF(T752="","",IF(AND(T752&lt;&gt;'Tabelas auxiliares'!$B$128,T752&lt;&gt;'Tabelas auxiliares'!$B$129),"FOLHA DE PESSOAL",IF(Y752='Tabelas auxiliares'!$A$129,"CUSTEIO",IF(Y752='Tabelas auxiliares'!$A$128,"INVESTIMENTO","ERRO - VERIFICAR"))))</f>
        <v/>
      </c>
      <c r="AA752" s="104"/>
      <c r="AB752" s="104"/>
      <c r="AC752" s="32"/>
      <c r="AD752" s="32"/>
      <c r="AE752" s="32"/>
      <c r="AF752" s="32"/>
      <c r="AG752" s="32"/>
    </row>
    <row r="753" spans="6:33" x14ac:dyDescent="0.25">
      <c r="F753" s="15" t="str">
        <f>IFERROR(VLOOKUP(D753,'Tabelas auxiliares'!$A$3:$B$65,2,FALSE),"")</f>
        <v/>
      </c>
      <c r="G753" s="15" t="str">
        <f>IFERROR(VLOOKUP($B753,'Tabelas auxiliares'!$A$68:$C$105,2,FALSE),"")</f>
        <v/>
      </c>
      <c r="H753" s="15" t="str">
        <f>IFERROR(VLOOKUP($B753,'Tabelas auxiliares'!$A$68:$C$105,3,FALSE),"")</f>
        <v/>
      </c>
      <c r="Y753" s="15" t="str">
        <f t="shared" si="11"/>
        <v/>
      </c>
      <c r="Z753" s="15" t="str">
        <f>IF(T753="","",IF(AND(T753&lt;&gt;'Tabelas auxiliares'!$B$128,T753&lt;&gt;'Tabelas auxiliares'!$B$129),"FOLHA DE PESSOAL",IF(Y753='Tabelas auxiliares'!$A$129,"CUSTEIO",IF(Y753='Tabelas auxiliares'!$A$128,"INVESTIMENTO","ERRO - VERIFICAR"))))</f>
        <v/>
      </c>
      <c r="AA753" s="104"/>
      <c r="AB753" s="104"/>
      <c r="AC753" s="32"/>
      <c r="AD753" s="32"/>
      <c r="AE753" s="32"/>
      <c r="AF753" s="32"/>
      <c r="AG753" s="32"/>
    </row>
    <row r="754" spans="6:33" x14ac:dyDescent="0.25">
      <c r="F754" s="15" t="str">
        <f>IFERROR(VLOOKUP(D754,'Tabelas auxiliares'!$A$3:$B$65,2,FALSE),"")</f>
        <v/>
      </c>
      <c r="G754" s="15" t="str">
        <f>IFERROR(VLOOKUP($B754,'Tabelas auxiliares'!$A$68:$C$105,2,FALSE),"")</f>
        <v/>
      </c>
      <c r="H754" s="15" t="str">
        <f>IFERROR(VLOOKUP($B754,'Tabelas auxiliares'!$A$68:$C$105,3,FALSE),"")</f>
        <v/>
      </c>
      <c r="Y754" s="15" t="str">
        <f t="shared" si="11"/>
        <v/>
      </c>
      <c r="Z754" s="15" t="str">
        <f>IF(T754="","",IF(AND(T754&lt;&gt;'Tabelas auxiliares'!$B$128,T754&lt;&gt;'Tabelas auxiliares'!$B$129),"FOLHA DE PESSOAL",IF(Y754='Tabelas auxiliares'!$A$129,"CUSTEIO",IF(Y754='Tabelas auxiliares'!$A$128,"INVESTIMENTO","ERRO - VERIFICAR"))))</f>
        <v/>
      </c>
      <c r="AA754" s="104"/>
      <c r="AB754" s="104"/>
      <c r="AC754" s="32"/>
      <c r="AD754" s="32"/>
      <c r="AE754" s="32"/>
      <c r="AF754" s="32"/>
      <c r="AG754" s="32"/>
    </row>
    <row r="755" spans="6:33" x14ac:dyDescent="0.25">
      <c r="F755" s="15" t="str">
        <f>IFERROR(VLOOKUP(D755,'Tabelas auxiliares'!$A$3:$B$65,2,FALSE),"")</f>
        <v/>
      </c>
      <c r="G755" s="15" t="str">
        <f>IFERROR(VLOOKUP($B755,'Tabelas auxiliares'!$A$68:$C$105,2,FALSE),"")</f>
        <v/>
      </c>
      <c r="H755" s="15" t="str">
        <f>IFERROR(VLOOKUP($B755,'Tabelas auxiliares'!$A$68:$C$105,3,FALSE),"")</f>
        <v/>
      </c>
      <c r="Y755" s="15" t="str">
        <f t="shared" si="11"/>
        <v/>
      </c>
      <c r="Z755" s="15" t="str">
        <f>IF(T755="","",IF(AND(T755&lt;&gt;'Tabelas auxiliares'!$B$128,T755&lt;&gt;'Tabelas auxiliares'!$B$129),"FOLHA DE PESSOAL",IF(Y755='Tabelas auxiliares'!$A$129,"CUSTEIO",IF(Y755='Tabelas auxiliares'!$A$128,"INVESTIMENTO","ERRO - VERIFICAR"))))</f>
        <v/>
      </c>
      <c r="AA755" s="104"/>
      <c r="AB755" s="104"/>
      <c r="AC755" s="32"/>
      <c r="AD755" s="32"/>
      <c r="AE755" s="32"/>
      <c r="AF755" s="32"/>
      <c r="AG755" s="32"/>
    </row>
    <row r="756" spans="6:33" x14ac:dyDescent="0.25">
      <c r="F756" s="15" t="str">
        <f>IFERROR(VLOOKUP(D756,'Tabelas auxiliares'!$A$3:$B$65,2,FALSE),"")</f>
        <v/>
      </c>
      <c r="G756" s="15" t="str">
        <f>IFERROR(VLOOKUP($B756,'Tabelas auxiliares'!$A$68:$C$105,2,FALSE),"")</f>
        <v/>
      </c>
      <c r="H756" s="15" t="str">
        <f>IFERROR(VLOOKUP($B756,'Tabelas auxiliares'!$A$68:$C$105,3,FALSE),"")</f>
        <v/>
      </c>
      <c r="Y756" s="15" t="str">
        <f t="shared" si="11"/>
        <v/>
      </c>
      <c r="Z756" s="15" t="str">
        <f>IF(T756="","",IF(AND(T756&lt;&gt;'Tabelas auxiliares'!$B$128,T756&lt;&gt;'Tabelas auxiliares'!$B$129),"FOLHA DE PESSOAL",IF(Y756='Tabelas auxiliares'!$A$129,"CUSTEIO",IF(Y756='Tabelas auxiliares'!$A$128,"INVESTIMENTO","ERRO - VERIFICAR"))))</f>
        <v/>
      </c>
      <c r="AA756" s="104"/>
      <c r="AB756" s="104"/>
      <c r="AC756" s="32"/>
      <c r="AD756" s="32"/>
      <c r="AE756" s="32"/>
      <c r="AF756" s="32"/>
      <c r="AG756" s="32"/>
    </row>
    <row r="757" spans="6:33" x14ac:dyDescent="0.25">
      <c r="F757" s="15" t="str">
        <f>IFERROR(VLOOKUP(D757,'Tabelas auxiliares'!$A$3:$B$65,2,FALSE),"")</f>
        <v/>
      </c>
      <c r="G757" s="15" t="str">
        <f>IFERROR(VLOOKUP($B757,'Tabelas auxiliares'!$A$68:$C$105,2,FALSE),"")</f>
        <v/>
      </c>
      <c r="H757" s="15" t="str">
        <f>IFERROR(VLOOKUP($B757,'Tabelas auxiliares'!$A$68:$C$105,3,FALSE),"")</f>
        <v/>
      </c>
      <c r="Y757" s="15" t="str">
        <f t="shared" si="11"/>
        <v/>
      </c>
      <c r="Z757" s="15" t="str">
        <f>IF(T757="","",IF(AND(T757&lt;&gt;'Tabelas auxiliares'!$B$128,T757&lt;&gt;'Tabelas auxiliares'!$B$129),"FOLHA DE PESSOAL",IF(Y757='Tabelas auxiliares'!$A$129,"CUSTEIO",IF(Y757='Tabelas auxiliares'!$A$128,"INVESTIMENTO","ERRO - VERIFICAR"))))</f>
        <v/>
      </c>
      <c r="AA757" s="104"/>
      <c r="AB757" s="104"/>
      <c r="AC757" s="32"/>
      <c r="AD757" s="32"/>
      <c r="AE757" s="32"/>
      <c r="AF757" s="32"/>
      <c r="AG757" s="32"/>
    </row>
    <row r="758" spans="6:33" x14ac:dyDescent="0.25">
      <c r="F758" s="15" t="str">
        <f>IFERROR(VLOOKUP(D758,'Tabelas auxiliares'!$A$3:$B$65,2,FALSE),"")</f>
        <v/>
      </c>
      <c r="G758" s="15" t="str">
        <f>IFERROR(VLOOKUP($B758,'Tabelas auxiliares'!$A$68:$C$105,2,FALSE),"")</f>
        <v/>
      </c>
      <c r="H758" s="15" t="str">
        <f>IFERROR(VLOOKUP($B758,'Tabelas auxiliares'!$A$68:$C$105,3,FALSE),"")</f>
        <v/>
      </c>
      <c r="Y758" s="15" t="str">
        <f t="shared" si="11"/>
        <v/>
      </c>
      <c r="Z758" s="15" t="str">
        <f>IF(T758="","",IF(AND(T758&lt;&gt;'Tabelas auxiliares'!$B$128,T758&lt;&gt;'Tabelas auxiliares'!$B$129),"FOLHA DE PESSOAL",IF(Y758='Tabelas auxiliares'!$A$129,"CUSTEIO",IF(Y758='Tabelas auxiliares'!$A$128,"INVESTIMENTO","ERRO - VERIFICAR"))))</f>
        <v/>
      </c>
      <c r="AA758" s="104"/>
      <c r="AB758" s="104"/>
      <c r="AC758" s="32"/>
      <c r="AD758" s="32"/>
      <c r="AE758" s="32"/>
      <c r="AF758" s="32"/>
      <c r="AG758" s="32"/>
    </row>
    <row r="759" spans="6:33" x14ac:dyDescent="0.25">
      <c r="F759" s="15" t="str">
        <f>IFERROR(VLOOKUP(D759,'Tabelas auxiliares'!$A$3:$B$65,2,FALSE),"")</f>
        <v/>
      </c>
      <c r="G759" s="15" t="str">
        <f>IFERROR(VLOOKUP($B759,'Tabelas auxiliares'!$A$68:$C$105,2,FALSE),"")</f>
        <v/>
      </c>
      <c r="H759" s="15" t="str">
        <f>IFERROR(VLOOKUP($B759,'Tabelas auxiliares'!$A$68:$C$105,3,FALSE),"")</f>
        <v/>
      </c>
      <c r="Y759" s="15" t="str">
        <f t="shared" si="11"/>
        <v/>
      </c>
      <c r="Z759" s="15" t="str">
        <f>IF(T759="","",IF(AND(T759&lt;&gt;'Tabelas auxiliares'!$B$128,T759&lt;&gt;'Tabelas auxiliares'!$B$129),"FOLHA DE PESSOAL",IF(Y759='Tabelas auxiliares'!$A$129,"CUSTEIO",IF(Y759='Tabelas auxiliares'!$A$128,"INVESTIMENTO","ERRO - VERIFICAR"))))</f>
        <v/>
      </c>
      <c r="AA759" s="104"/>
      <c r="AB759" s="104"/>
      <c r="AC759" s="32"/>
      <c r="AD759" s="32"/>
      <c r="AE759" s="32"/>
      <c r="AF759" s="32"/>
      <c r="AG759" s="32"/>
    </row>
    <row r="760" spans="6:33" x14ac:dyDescent="0.25">
      <c r="F760" s="15" t="str">
        <f>IFERROR(VLOOKUP(D760,'Tabelas auxiliares'!$A$3:$B$65,2,FALSE),"")</f>
        <v/>
      </c>
      <c r="G760" s="15" t="str">
        <f>IFERROR(VLOOKUP($B760,'Tabelas auxiliares'!$A$68:$C$105,2,FALSE),"")</f>
        <v/>
      </c>
      <c r="H760" s="15" t="str">
        <f>IFERROR(VLOOKUP($B760,'Tabelas auxiliares'!$A$68:$C$105,3,FALSE),"")</f>
        <v/>
      </c>
      <c r="Y760" s="15" t="str">
        <f t="shared" si="11"/>
        <v/>
      </c>
      <c r="Z760" s="15" t="str">
        <f>IF(T760="","",IF(AND(T760&lt;&gt;'Tabelas auxiliares'!$B$128,T760&lt;&gt;'Tabelas auxiliares'!$B$129),"FOLHA DE PESSOAL",IF(Y760='Tabelas auxiliares'!$A$129,"CUSTEIO",IF(Y760='Tabelas auxiliares'!$A$128,"INVESTIMENTO","ERRO - VERIFICAR"))))</f>
        <v/>
      </c>
      <c r="AA760" s="104"/>
      <c r="AB760" s="104"/>
      <c r="AC760" s="32"/>
      <c r="AD760" s="32"/>
      <c r="AE760" s="32"/>
      <c r="AF760" s="32"/>
      <c r="AG760" s="32"/>
    </row>
    <row r="761" spans="6:33" x14ac:dyDescent="0.25">
      <c r="F761" s="15" t="str">
        <f>IFERROR(VLOOKUP(D761,'Tabelas auxiliares'!$A$3:$B$65,2,FALSE),"")</f>
        <v/>
      </c>
      <c r="G761" s="15" t="str">
        <f>IFERROR(VLOOKUP($B761,'Tabelas auxiliares'!$A$68:$C$105,2,FALSE),"")</f>
        <v/>
      </c>
      <c r="H761" s="15" t="str">
        <f>IFERROR(VLOOKUP($B761,'Tabelas auxiliares'!$A$68:$C$105,3,FALSE),"")</f>
        <v/>
      </c>
      <c r="Y761" s="15" t="str">
        <f t="shared" si="11"/>
        <v/>
      </c>
      <c r="Z761" s="15" t="str">
        <f>IF(T761="","",IF(AND(T761&lt;&gt;'Tabelas auxiliares'!$B$128,T761&lt;&gt;'Tabelas auxiliares'!$B$129),"FOLHA DE PESSOAL",IF(Y761='Tabelas auxiliares'!$A$129,"CUSTEIO",IF(Y761='Tabelas auxiliares'!$A$128,"INVESTIMENTO","ERRO - VERIFICAR"))))</f>
        <v/>
      </c>
      <c r="AA761" s="104"/>
      <c r="AB761" s="104"/>
      <c r="AC761" s="32"/>
      <c r="AD761" s="32"/>
      <c r="AE761" s="32"/>
      <c r="AF761" s="32"/>
      <c r="AG761" s="32"/>
    </row>
    <row r="762" spans="6:33" x14ac:dyDescent="0.25">
      <c r="F762" s="15" t="str">
        <f>IFERROR(VLOOKUP(D762,'Tabelas auxiliares'!$A$3:$B$65,2,FALSE),"")</f>
        <v/>
      </c>
      <c r="G762" s="15" t="str">
        <f>IFERROR(VLOOKUP($B762,'Tabelas auxiliares'!$A$68:$C$105,2,FALSE),"")</f>
        <v/>
      </c>
      <c r="H762" s="15" t="str">
        <f>IFERROR(VLOOKUP($B762,'Tabelas auxiliares'!$A$68:$C$105,3,FALSE),"")</f>
        <v/>
      </c>
      <c r="Y762" s="15" t="str">
        <f t="shared" si="11"/>
        <v/>
      </c>
      <c r="Z762" s="15" t="str">
        <f>IF(T762="","",IF(AND(T762&lt;&gt;'Tabelas auxiliares'!$B$128,T762&lt;&gt;'Tabelas auxiliares'!$B$129),"FOLHA DE PESSOAL",IF(Y762='Tabelas auxiliares'!$A$129,"CUSTEIO",IF(Y762='Tabelas auxiliares'!$A$128,"INVESTIMENTO","ERRO - VERIFICAR"))))</f>
        <v/>
      </c>
      <c r="AA762" s="104"/>
      <c r="AB762" s="104"/>
      <c r="AC762" s="32"/>
      <c r="AD762" s="32"/>
      <c r="AE762" s="32"/>
      <c r="AF762" s="32"/>
      <c r="AG762" s="32"/>
    </row>
    <row r="763" spans="6:33" x14ac:dyDescent="0.25">
      <c r="F763" s="15" t="str">
        <f>IFERROR(VLOOKUP(D763,'Tabelas auxiliares'!$A$3:$B$65,2,FALSE),"")</f>
        <v/>
      </c>
      <c r="G763" s="15" t="str">
        <f>IFERROR(VLOOKUP($B763,'Tabelas auxiliares'!$A$68:$C$105,2,FALSE),"")</f>
        <v/>
      </c>
      <c r="H763" s="15" t="str">
        <f>IFERROR(VLOOKUP($B763,'Tabelas auxiliares'!$A$68:$C$105,3,FALSE),"")</f>
        <v/>
      </c>
      <c r="Y763" s="15" t="str">
        <f t="shared" si="11"/>
        <v/>
      </c>
      <c r="Z763" s="15" t="str">
        <f>IF(T763="","",IF(AND(T763&lt;&gt;'Tabelas auxiliares'!$B$128,T763&lt;&gt;'Tabelas auxiliares'!$B$129),"FOLHA DE PESSOAL",IF(Y763='Tabelas auxiliares'!$A$129,"CUSTEIO",IF(Y763='Tabelas auxiliares'!$A$128,"INVESTIMENTO","ERRO - VERIFICAR"))))</f>
        <v/>
      </c>
      <c r="AA763" s="104"/>
      <c r="AB763" s="104"/>
      <c r="AC763" s="32"/>
      <c r="AD763" s="32"/>
      <c r="AE763" s="32"/>
      <c r="AF763" s="32"/>
      <c r="AG763" s="32"/>
    </row>
    <row r="764" spans="6:33" x14ac:dyDescent="0.25">
      <c r="F764" s="15" t="str">
        <f>IFERROR(VLOOKUP(D764,'Tabelas auxiliares'!$A$3:$B$65,2,FALSE),"")</f>
        <v/>
      </c>
      <c r="G764" s="15" t="str">
        <f>IFERROR(VLOOKUP($B764,'Tabelas auxiliares'!$A$68:$C$105,2,FALSE),"")</f>
        <v/>
      </c>
      <c r="H764" s="15" t="str">
        <f>IFERROR(VLOOKUP($B764,'Tabelas auxiliares'!$A$68:$C$105,3,FALSE),"")</f>
        <v/>
      </c>
      <c r="Y764" s="15" t="str">
        <f t="shared" si="11"/>
        <v/>
      </c>
      <c r="Z764" s="15" t="str">
        <f>IF(T764="","",IF(AND(T764&lt;&gt;'Tabelas auxiliares'!$B$128,T764&lt;&gt;'Tabelas auxiliares'!$B$129),"FOLHA DE PESSOAL",IF(Y764='Tabelas auxiliares'!$A$129,"CUSTEIO",IF(Y764='Tabelas auxiliares'!$A$128,"INVESTIMENTO","ERRO - VERIFICAR"))))</f>
        <v/>
      </c>
      <c r="AA764" s="104"/>
      <c r="AB764" s="104"/>
      <c r="AC764" s="32"/>
      <c r="AD764" s="32"/>
      <c r="AE764" s="32"/>
      <c r="AF764" s="32"/>
      <c r="AG764" s="32"/>
    </row>
    <row r="765" spans="6:33" x14ac:dyDescent="0.25">
      <c r="F765" s="15" t="str">
        <f>IFERROR(VLOOKUP(D765,'Tabelas auxiliares'!$A$3:$B$65,2,FALSE),"")</f>
        <v/>
      </c>
      <c r="G765" s="15" t="str">
        <f>IFERROR(VLOOKUP($B765,'Tabelas auxiliares'!$A$68:$C$105,2,FALSE),"")</f>
        <v/>
      </c>
      <c r="H765" s="15" t="str">
        <f>IFERROR(VLOOKUP($B765,'Tabelas auxiliares'!$A$68:$C$105,3,FALSE),"")</f>
        <v/>
      </c>
      <c r="Y765" s="15" t="str">
        <f t="shared" si="11"/>
        <v/>
      </c>
      <c r="Z765" s="15" t="str">
        <f>IF(T765="","",IF(AND(T765&lt;&gt;'Tabelas auxiliares'!$B$128,T765&lt;&gt;'Tabelas auxiliares'!$B$129),"FOLHA DE PESSOAL",IF(Y765='Tabelas auxiliares'!$A$129,"CUSTEIO",IF(Y765='Tabelas auxiliares'!$A$128,"INVESTIMENTO","ERRO - VERIFICAR"))))</f>
        <v/>
      </c>
      <c r="AA765" s="104"/>
      <c r="AB765" s="104"/>
      <c r="AC765" s="32"/>
      <c r="AD765" s="32"/>
      <c r="AE765" s="32"/>
      <c r="AF765" s="32"/>
      <c r="AG765" s="32"/>
    </row>
    <row r="766" spans="6:33" x14ac:dyDescent="0.25">
      <c r="F766" s="15" t="str">
        <f>IFERROR(VLOOKUP(D766,'Tabelas auxiliares'!$A$3:$B$65,2,FALSE),"")</f>
        <v/>
      </c>
      <c r="G766" s="15" t="str">
        <f>IFERROR(VLOOKUP($B766,'Tabelas auxiliares'!$A$68:$C$105,2,FALSE),"")</f>
        <v/>
      </c>
      <c r="H766" s="15" t="str">
        <f>IFERROR(VLOOKUP($B766,'Tabelas auxiliares'!$A$68:$C$105,3,FALSE),"")</f>
        <v/>
      </c>
      <c r="Y766" s="15" t="str">
        <f t="shared" si="11"/>
        <v/>
      </c>
      <c r="Z766" s="15" t="str">
        <f>IF(T766="","",IF(AND(T766&lt;&gt;'Tabelas auxiliares'!$B$128,T766&lt;&gt;'Tabelas auxiliares'!$B$129),"FOLHA DE PESSOAL",IF(Y766='Tabelas auxiliares'!$A$129,"CUSTEIO",IF(Y766='Tabelas auxiliares'!$A$128,"INVESTIMENTO","ERRO - VERIFICAR"))))</f>
        <v/>
      </c>
      <c r="AA766" s="104"/>
      <c r="AB766" s="104"/>
      <c r="AC766" s="32"/>
      <c r="AD766" s="32"/>
      <c r="AE766" s="32"/>
      <c r="AF766" s="32"/>
      <c r="AG766" s="32"/>
    </row>
    <row r="767" spans="6:33" x14ac:dyDescent="0.25">
      <c r="F767" s="15" t="str">
        <f>IFERROR(VLOOKUP(D767,'Tabelas auxiliares'!$A$3:$B$65,2,FALSE),"")</f>
        <v/>
      </c>
      <c r="G767" s="15" t="str">
        <f>IFERROR(VLOOKUP($B767,'Tabelas auxiliares'!$A$68:$C$105,2,FALSE),"")</f>
        <v/>
      </c>
      <c r="H767" s="15" t="str">
        <f>IFERROR(VLOOKUP($B767,'Tabelas auxiliares'!$A$68:$C$105,3,FALSE),"")</f>
        <v/>
      </c>
      <c r="Y767" s="15" t="str">
        <f t="shared" si="11"/>
        <v/>
      </c>
      <c r="Z767" s="15" t="str">
        <f>IF(T767="","",IF(AND(T767&lt;&gt;'Tabelas auxiliares'!$B$128,T767&lt;&gt;'Tabelas auxiliares'!$B$129),"FOLHA DE PESSOAL",IF(Y767='Tabelas auxiliares'!$A$129,"CUSTEIO",IF(Y767='Tabelas auxiliares'!$A$128,"INVESTIMENTO","ERRO - VERIFICAR"))))</f>
        <v/>
      </c>
      <c r="AA767" s="104"/>
      <c r="AB767" s="104"/>
      <c r="AC767" s="32"/>
      <c r="AD767" s="32"/>
      <c r="AE767" s="32"/>
      <c r="AF767" s="32"/>
      <c r="AG767" s="32"/>
    </row>
    <row r="768" spans="6:33" x14ac:dyDescent="0.25">
      <c r="F768" s="15" t="str">
        <f>IFERROR(VLOOKUP(D768,'Tabelas auxiliares'!$A$3:$B$65,2,FALSE),"")</f>
        <v/>
      </c>
      <c r="G768" s="15" t="str">
        <f>IFERROR(VLOOKUP($B768,'Tabelas auxiliares'!$A$68:$C$105,2,FALSE),"")</f>
        <v/>
      </c>
      <c r="H768" s="15" t="str">
        <f>IFERROR(VLOOKUP($B768,'Tabelas auxiliares'!$A$68:$C$105,3,FALSE),"")</f>
        <v/>
      </c>
      <c r="Y768" s="15" t="str">
        <f t="shared" si="11"/>
        <v/>
      </c>
      <c r="Z768" s="15" t="str">
        <f>IF(T768="","",IF(AND(T768&lt;&gt;'Tabelas auxiliares'!$B$128,T768&lt;&gt;'Tabelas auxiliares'!$B$129),"FOLHA DE PESSOAL",IF(Y768='Tabelas auxiliares'!$A$129,"CUSTEIO",IF(Y768='Tabelas auxiliares'!$A$128,"INVESTIMENTO","ERRO - VERIFICAR"))))</f>
        <v/>
      </c>
      <c r="AA768" s="104"/>
      <c r="AB768" s="104"/>
      <c r="AC768" s="32"/>
      <c r="AD768" s="32"/>
      <c r="AE768" s="32"/>
      <c r="AF768" s="32"/>
      <c r="AG768" s="32"/>
    </row>
    <row r="769" spans="6:33" x14ac:dyDescent="0.25">
      <c r="F769" s="15" t="str">
        <f>IFERROR(VLOOKUP(D769,'Tabelas auxiliares'!$A$3:$B$65,2,FALSE),"")</f>
        <v/>
      </c>
      <c r="G769" s="15" t="str">
        <f>IFERROR(VLOOKUP($B769,'Tabelas auxiliares'!$A$68:$C$105,2,FALSE),"")</f>
        <v/>
      </c>
      <c r="H769" s="15" t="str">
        <f>IFERROR(VLOOKUP($B769,'Tabelas auxiliares'!$A$68:$C$105,3,FALSE),"")</f>
        <v/>
      </c>
      <c r="Y769" s="15" t="str">
        <f t="shared" si="11"/>
        <v/>
      </c>
      <c r="Z769" s="15" t="str">
        <f>IF(T769="","",IF(AND(T769&lt;&gt;'Tabelas auxiliares'!$B$128,T769&lt;&gt;'Tabelas auxiliares'!$B$129),"FOLHA DE PESSOAL",IF(Y769='Tabelas auxiliares'!$A$129,"CUSTEIO",IF(Y769='Tabelas auxiliares'!$A$128,"INVESTIMENTO","ERRO - VERIFICAR"))))</f>
        <v/>
      </c>
      <c r="AA769" s="104"/>
      <c r="AB769" s="104"/>
      <c r="AC769" s="32"/>
      <c r="AD769" s="32"/>
      <c r="AE769" s="32"/>
      <c r="AF769" s="32"/>
      <c r="AG769" s="32"/>
    </row>
    <row r="770" spans="6:33" x14ac:dyDescent="0.25">
      <c r="F770" s="15" t="str">
        <f>IFERROR(VLOOKUP(D770,'Tabelas auxiliares'!$A$3:$B$65,2,FALSE),"")</f>
        <v/>
      </c>
      <c r="G770" s="15" t="str">
        <f>IFERROR(VLOOKUP($B770,'Tabelas auxiliares'!$A$68:$C$105,2,FALSE),"")</f>
        <v/>
      </c>
      <c r="H770" s="15" t="str">
        <f>IFERROR(VLOOKUP($B770,'Tabelas auxiliares'!$A$68:$C$105,3,FALSE),"")</f>
        <v/>
      </c>
      <c r="Y770" s="15" t="str">
        <f t="shared" si="11"/>
        <v/>
      </c>
      <c r="Z770" s="15" t="str">
        <f>IF(T770="","",IF(AND(T770&lt;&gt;'Tabelas auxiliares'!$B$128,T770&lt;&gt;'Tabelas auxiliares'!$B$129),"FOLHA DE PESSOAL",IF(Y770='Tabelas auxiliares'!$A$129,"CUSTEIO",IF(Y770='Tabelas auxiliares'!$A$128,"INVESTIMENTO","ERRO - VERIFICAR"))))</f>
        <v/>
      </c>
      <c r="AA770" s="104"/>
      <c r="AB770" s="104"/>
      <c r="AC770" s="32"/>
      <c r="AD770" s="32"/>
      <c r="AE770" s="32"/>
      <c r="AF770" s="32"/>
      <c r="AG770" s="32"/>
    </row>
    <row r="771" spans="6:33" x14ac:dyDescent="0.25">
      <c r="F771" s="15" t="str">
        <f>IFERROR(VLOOKUP(D771,'Tabelas auxiliares'!$A$3:$B$65,2,FALSE),"")</f>
        <v/>
      </c>
      <c r="G771" s="15" t="str">
        <f>IFERROR(VLOOKUP($B771,'Tabelas auxiliares'!$A$68:$C$105,2,FALSE),"")</f>
        <v/>
      </c>
      <c r="H771" s="15" t="str">
        <f>IFERROR(VLOOKUP($B771,'Tabelas auxiliares'!$A$68:$C$105,3,FALSE),"")</f>
        <v/>
      </c>
      <c r="Y771" s="15" t="str">
        <f t="shared" si="11"/>
        <v/>
      </c>
      <c r="Z771" s="15" t="str">
        <f>IF(T771="","",IF(AND(T771&lt;&gt;'Tabelas auxiliares'!$B$128,T771&lt;&gt;'Tabelas auxiliares'!$B$129),"FOLHA DE PESSOAL",IF(Y771='Tabelas auxiliares'!$A$129,"CUSTEIO",IF(Y771='Tabelas auxiliares'!$A$128,"INVESTIMENTO","ERRO - VERIFICAR"))))</f>
        <v/>
      </c>
      <c r="AA771" s="104"/>
      <c r="AB771" s="104"/>
      <c r="AC771" s="32"/>
      <c r="AD771" s="32"/>
      <c r="AE771" s="32"/>
      <c r="AF771" s="32"/>
      <c r="AG771" s="32"/>
    </row>
    <row r="772" spans="6:33" x14ac:dyDescent="0.25">
      <c r="F772" s="15" t="str">
        <f>IFERROR(VLOOKUP(D772,'Tabelas auxiliares'!$A$3:$B$65,2,FALSE),"")</f>
        <v/>
      </c>
      <c r="G772" s="15" t="str">
        <f>IFERROR(VLOOKUP($B772,'Tabelas auxiliares'!$A$68:$C$105,2,FALSE),"")</f>
        <v/>
      </c>
      <c r="H772" s="15" t="str">
        <f>IFERROR(VLOOKUP($B772,'Tabelas auxiliares'!$A$68:$C$105,3,FALSE),"")</f>
        <v/>
      </c>
      <c r="Y772" s="15" t="str">
        <f t="shared" ref="Y772:Y835" si="12">LEFT(V772,1)</f>
        <v/>
      </c>
      <c r="Z772" s="15" t="str">
        <f>IF(T772="","",IF(AND(T772&lt;&gt;'Tabelas auxiliares'!$B$128,T772&lt;&gt;'Tabelas auxiliares'!$B$129),"FOLHA DE PESSOAL",IF(Y772='Tabelas auxiliares'!$A$129,"CUSTEIO",IF(Y772='Tabelas auxiliares'!$A$128,"INVESTIMENTO","ERRO - VERIFICAR"))))</f>
        <v/>
      </c>
      <c r="AA772" s="104"/>
      <c r="AB772" s="104"/>
      <c r="AC772" s="32"/>
      <c r="AD772" s="32"/>
      <c r="AE772" s="32"/>
      <c r="AF772" s="32"/>
      <c r="AG772" s="32"/>
    </row>
    <row r="773" spans="6:33" x14ac:dyDescent="0.25">
      <c r="F773" s="15" t="str">
        <f>IFERROR(VLOOKUP(D773,'Tabelas auxiliares'!$A$3:$B$65,2,FALSE),"")</f>
        <v/>
      </c>
      <c r="G773" s="15" t="str">
        <f>IFERROR(VLOOKUP($B773,'Tabelas auxiliares'!$A$68:$C$105,2,FALSE),"")</f>
        <v/>
      </c>
      <c r="H773" s="15" t="str">
        <f>IFERROR(VLOOKUP($B773,'Tabelas auxiliares'!$A$68:$C$105,3,FALSE),"")</f>
        <v/>
      </c>
      <c r="Y773" s="15" t="str">
        <f t="shared" si="12"/>
        <v/>
      </c>
      <c r="Z773" s="15" t="str">
        <f>IF(T773="","",IF(AND(T773&lt;&gt;'Tabelas auxiliares'!$B$128,T773&lt;&gt;'Tabelas auxiliares'!$B$129),"FOLHA DE PESSOAL",IF(Y773='Tabelas auxiliares'!$A$129,"CUSTEIO",IF(Y773='Tabelas auxiliares'!$A$128,"INVESTIMENTO","ERRO - VERIFICAR"))))</f>
        <v/>
      </c>
      <c r="AA773" s="104"/>
      <c r="AB773" s="104"/>
      <c r="AC773" s="32"/>
      <c r="AD773" s="32"/>
      <c r="AE773" s="32"/>
      <c r="AF773" s="32"/>
      <c r="AG773" s="32"/>
    </row>
    <row r="774" spans="6:33" x14ac:dyDescent="0.25">
      <c r="F774" s="15" t="str">
        <f>IFERROR(VLOOKUP(D774,'Tabelas auxiliares'!$A$3:$B$65,2,FALSE),"")</f>
        <v/>
      </c>
      <c r="G774" s="15" t="str">
        <f>IFERROR(VLOOKUP($B774,'Tabelas auxiliares'!$A$68:$C$105,2,FALSE),"")</f>
        <v/>
      </c>
      <c r="H774" s="15" t="str">
        <f>IFERROR(VLOOKUP($B774,'Tabelas auxiliares'!$A$68:$C$105,3,FALSE),"")</f>
        <v/>
      </c>
      <c r="Y774" s="15" t="str">
        <f t="shared" si="12"/>
        <v/>
      </c>
      <c r="Z774" s="15" t="str">
        <f>IF(T774="","",IF(AND(T774&lt;&gt;'Tabelas auxiliares'!$B$128,T774&lt;&gt;'Tabelas auxiliares'!$B$129),"FOLHA DE PESSOAL",IF(Y774='Tabelas auxiliares'!$A$129,"CUSTEIO",IF(Y774='Tabelas auxiliares'!$A$128,"INVESTIMENTO","ERRO - VERIFICAR"))))</f>
        <v/>
      </c>
      <c r="AA774" s="104"/>
      <c r="AB774" s="104"/>
      <c r="AC774" s="32"/>
      <c r="AD774" s="32"/>
      <c r="AE774" s="32"/>
      <c r="AF774" s="32"/>
      <c r="AG774" s="32"/>
    </row>
    <row r="775" spans="6:33" x14ac:dyDescent="0.25">
      <c r="F775" s="15" t="str">
        <f>IFERROR(VLOOKUP(D775,'Tabelas auxiliares'!$A$3:$B$65,2,FALSE),"")</f>
        <v/>
      </c>
      <c r="G775" s="15" t="str">
        <f>IFERROR(VLOOKUP($B775,'Tabelas auxiliares'!$A$68:$C$105,2,FALSE),"")</f>
        <v/>
      </c>
      <c r="H775" s="15" t="str">
        <f>IFERROR(VLOOKUP($B775,'Tabelas auxiliares'!$A$68:$C$105,3,FALSE),"")</f>
        <v/>
      </c>
      <c r="Y775" s="15" t="str">
        <f t="shared" si="12"/>
        <v/>
      </c>
      <c r="Z775" s="15" t="str">
        <f>IF(T775="","",IF(AND(T775&lt;&gt;'Tabelas auxiliares'!$B$128,T775&lt;&gt;'Tabelas auxiliares'!$B$129),"FOLHA DE PESSOAL",IF(Y775='Tabelas auxiliares'!$A$129,"CUSTEIO",IF(Y775='Tabelas auxiliares'!$A$128,"INVESTIMENTO","ERRO - VERIFICAR"))))</f>
        <v/>
      </c>
      <c r="AA775" s="104"/>
      <c r="AB775" s="104"/>
      <c r="AC775" s="32"/>
      <c r="AD775" s="32"/>
      <c r="AE775" s="32"/>
      <c r="AF775" s="32"/>
      <c r="AG775" s="32"/>
    </row>
    <row r="776" spans="6:33" x14ac:dyDescent="0.25">
      <c r="F776" s="15" t="str">
        <f>IFERROR(VLOOKUP(D776,'Tabelas auxiliares'!$A$3:$B$65,2,FALSE),"")</f>
        <v/>
      </c>
      <c r="G776" s="15" t="str">
        <f>IFERROR(VLOOKUP($B776,'Tabelas auxiliares'!$A$68:$C$105,2,FALSE),"")</f>
        <v/>
      </c>
      <c r="H776" s="15" t="str">
        <f>IFERROR(VLOOKUP($B776,'Tabelas auxiliares'!$A$68:$C$105,3,FALSE),"")</f>
        <v/>
      </c>
      <c r="Y776" s="15" t="str">
        <f t="shared" si="12"/>
        <v/>
      </c>
      <c r="Z776" s="15" t="str">
        <f>IF(T776="","",IF(AND(T776&lt;&gt;'Tabelas auxiliares'!$B$128,T776&lt;&gt;'Tabelas auxiliares'!$B$129),"FOLHA DE PESSOAL",IF(Y776='Tabelas auxiliares'!$A$129,"CUSTEIO",IF(Y776='Tabelas auxiliares'!$A$128,"INVESTIMENTO","ERRO - VERIFICAR"))))</f>
        <v/>
      </c>
      <c r="AA776" s="104"/>
      <c r="AB776" s="104"/>
      <c r="AC776" s="32"/>
      <c r="AD776" s="32"/>
      <c r="AE776" s="32"/>
      <c r="AF776" s="32"/>
      <c r="AG776" s="32"/>
    </row>
    <row r="777" spans="6:33" x14ac:dyDescent="0.25">
      <c r="F777" s="15" t="str">
        <f>IFERROR(VLOOKUP(D777,'Tabelas auxiliares'!$A$3:$B$65,2,FALSE),"")</f>
        <v/>
      </c>
      <c r="G777" s="15" t="str">
        <f>IFERROR(VLOOKUP($B777,'Tabelas auxiliares'!$A$68:$C$105,2,FALSE),"")</f>
        <v/>
      </c>
      <c r="H777" s="15" t="str">
        <f>IFERROR(VLOOKUP($B777,'Tabelas auxiliares'!$A$68:$C$105,3,FALSE),"")</f>
        <v/>
      </c>
      <c r="Y777" s="15" t="str">
        <f t="shared" si="12"/>
        <v/>
      </c>
      <c r="Z777" s="15" t="str">
        <f>IF(T777="","",IF(AND(T777&lt;&gt;'Tabelas auxiliares'!$B$128,T777&lt;&gt;'Tabelas auxiliares'!$B$129),"FOLHA DE PESSOAL",IF(Y777='Tabelas auxiliares'!$A$129,"CUSTEIO",IF(Y777='Tabelas auxiliares'!$A$128,"INVESTIMENTO","ERRO - VERIFICAR"))))</f>
        <v/>
      </c>
      <c r="AA777" s="104"/>
      <c r="AB777" s="104"/>
      <c r="AC777" s="32"/>
      <c r="AD777" s="32"/>
      <c r="AE777" s="32"/>
      <c r="AF777" s="32"/>
      <c r="AG777" s="32"/>
    </row>
    <row r="778" spans="6:33" x14ac:dyDescent="0.25">
      <c r="F778" s="15" t="str">
        <f>IFERROR(VLOOKUP(D778,'Tabelas auxiliares'!$A$3:$B$65,2,FALSE),"")</f>
        <v/>
      </c>
      <c r="G778" s="15" t="str">
        <f>IFERROR(VLOOKUP($B778,'Tabelas auxiliares'!$A$68:$C$105,2,FALSE),"")</f>
        <v/>
      </c>
      <c r="H778" s="15" t="str">
        <f>IFERROR(VLOOKUP($B778,'Tabelas auxiliares'!$A$68:$C$105,3,FALSE),"")</f>
        <v/>
      </c>
      <c r="Y778" s="15" t="str">
        <f t="shared" si="12"/>
        <v/>
      </c>
      <c r="Z778" s="15" t="str">
        <f>IF(T778="","",IF(AND(T778&lt;&gt;'Tabelas auxiliares'!$B$128,T778&lt;&gt;'Tabelas auxiliares'!$B$129),"FOLHA DE PESSOAL",IF(Y778='Tabelas auxiliares'!$A$129,"CUSTEIO",IF(Y778='Tabelas auxiliares'!$A$128,"INVESTIMENTO","ERRO - VERIFICAR"))))</f>
        <v/>
      </c>
      <c r="AA778" s="104"/>
      <c r="AB778" s="104"/>
      <c r="AC778" s="32"/>
      <c r="AD778" s="32"/>
      <c r="AE778" s="32"/>
      <c r="AF778" s="32"/>
      <c r="AG778" s="32"/>
    </row>
    <row r="779" spans="6:33" x14ac:dyDescent="0.25">
      <c r="F779" s="15" t="str">
        <f>IFERROR(VLOOKUP(D779,'Tabelas auxiliares'!$A$3:$B$65,2,FALSE),"")</f>
        <v/>
      </c>
      <c r="G779" s="15" t="str">
        <f>IFERROR(VLOOKUP($B779,'Tabelas auxiliares'!$A$68:$C$105,2,FALSE),"")</f>
        <v/>
      </c>
      <c r="H779" s="15" t="str">
        <f>IFERROR(VLOOKUP($B779,'Tabelas auxiliares'!$A$68:$C$105,3,FALSE),"")</f>
        <v/>
      </c>
      <c r="Y779" s="15" t="str">
        <f t="shared" si="12"/>
        <v/>
      </c>
      <c r="Z779" s="15" t="str">
        <f>IF(T779="","",IF(AND(T779&lt;&gt;'Tabelas auxiliares'!$B$128,T779&lt;&gt;'Tabelas auxiliares'!$B$129),"FOLHA DE PESSOAL",IF(Y779='Tabelas auxiliares'!$A$129,"CUSTEIO",IF(Y779='Tabelas auxiliares'!$A$128,"INVESTIMENTO","ERRO - VERIFICAR"))))</f>
        <v/>
      </c>
      <c r="AA779" s="104"/>
      <c r="AB779" s="104"/>
      <c r="AC779" s="32"/>
      <c r="AD779" s="32"/>
      <c r="AE779" s="32"/>
      <c r="AF779" s="32"/>
      <c r="AG779" s="32"/>
    </row>
    <row r="780" spans="6:33" x14ac:dyDescent="0.25">
      <c r="F780" s="15" t="str">
        <f>IFERROR(VLOOKUP(D780,'Tabelas auxiliares'!$A$3:$B$65,2,FALSE),"")</f>
        <v/>
      </c>
      <c r="G780" s="15" t="str">
        <f>IFERROR(VLOOKUP($B780,'Tabelas auxiliares'!$A$68:$C$105,2,FALSE),"")</f>
        <v/>
      </c>
      <c r="H780" s="15" t="str">
        <f>IFERROR(VLOOKUP($B780,'Tabelas auxiliares'!$A$68:$C$105,3,FALSE),"")</f>
        <v/>
      </c>
      <c r="Y780" s="15" t="str">
        <f t="shared" si="12"/>
        <v/>
      </c>
      <c r="Z780" s="15" t="str">
        <f>IF(T780="","",IF(AND(T780&lt;&gt;'Tabelas auxiliares'!$B$128,T780&lt;&gt;'Tabelas auxiliares'!$B$129),"FOLHA DE PESSOAL",IF(Y780='Tabelas auxiliares'!$A$129,"CUSTEIO",IF(Y780='Tabelas auxiliares'!$A$128,"INVESTIMENTO","ERRO - VERIFICAR"))))</f>
        <v/>
      </c>
      <c r="AA780" s="104"/>
      <c r="AB780" s="104"/>
      <c r="AC780" s="32"/>
      <c r="AD780" s="32"/>
      <c r="AE780" s="32"/>
      <c r="AF780" s="32"/>
      <c r="AG780" s="32"/>
    </row>
    <row r="781" spans="6:33" x14ac:dyDescent="0.25">
      <c r="F781" s="15" t="str">
        <f>IFERROR(VLOOKUP(D781,'Tabelas auxiliares'!$A$3:$B$65,2,FALSE),"")</f>
        <v/>
      </c>
      <c r="G781" s="15" t="str">
        <f>IFERROR(VLOOKUP($B781,'Tabelas auxiliares'!$A$68:$C$105,2,FALSE),"")</f>
        <v/>
      </c>
      <c r="H781" s="15" t="str">
        <f>IFERROR(VLOOKUP($B781,'Tabelas auxiliares'!$A$68:$C$105,3,FALSE),"")</f>
        <v/>
      </c>
      <c r="Y781" s="15" t="str">
        <f t="shared" si="12"/>
        <v/>
      </c>
      <c r="Z781" s="15" t="str">
        <f>IF(T781="","",IF(AND(T781&lt;&gt;'Tabelas auxiliares'!$B$128,T781&lt;&gt;'Tabelas auxiliares'!$B$129),"FOLHA DE PESSOAL",IF(Y781='Tabelas auxiliares'!$A$129,"CUSTEIO",IF(Y781='Tabelas auxiliares'!$A$128,"INVESTIMENTO","ERRO - VERIFICAR"))))</f>
        <v/>
      </c>
      <c r="AA781" s="104"/>
      <c r="AB781" s="104"/>
      <c r="AC781" s="32"/>
      <c r="AD781" s="32"/>
      <c r="AE781" s="32"/>
      <c r="AF781" s="32"/>
      <c r="AG781" s="32"/>
    </row>
    <row r="782" spans="6:33" x14ac:dyDescent="0.25">
      <c r="F782" s="15" t="str">
        <f>IFERROR(VLOOKUP(D782,'Tabelas auxiliares'!$A$3:$B$65,2,FALSE),"")</f>
        <v/>
      </c>
      <c r="G782" s="15" t="str">
        <f>IFERROR(VLOOKUP($B782,'Tabelas auxiliares'!$A$68:$C$105,2,FALSE),"")</f>
        <v/>
      </c>
      <c r="H782" s="15" t="str">
        <f>IFERROR(VLOOKUP($B782,'Tabelas auxiliares'!$A$68:$C$105,3,FALSE),"")</f>
        <v/>
      </c>
      <c r="Y782" s="15" t="str">
        <f t="shared" si="12"/>
        <v/>
      </c>
      <c r="Z782" s="15" t="str">
        <f>IF(T782="","",IF(AND(T782&lt;&gt;'Tabelas auxiliares'!$B$128,T782&lt;&gt;'Tabelas auxiliares'!$B$129),"FOLHA DE PESSOAL",IF(Y782='Tabelas auxiliares'!$A$129,"CUSTEIO",IF(Y782='Tabelas auxiliares'!$A$128,"INVESTIMENTO","ERRO - VERIFICAR"))))</f>
        <v/>
      </c>
      <c r="AA782" s="104"/>
      <c r="AB782" s="104"/>
      <c r="AC782" s="32"/>
      <c r="AD782" s="32"/>
      <c r="AE782" s="32"/>
      <c r="AF782" s="32"/>
      <c r="AG782" s="32"/>
    </row>
    <row r="783" spans="6:33" x14ac:dyDescent="0.25">
      <c r="F783" s="15" t="str">
        <f>IFERROR(VLOOKUP(D783,'Tabelas auxiliares'!$A$3:$B$65,2,FALSE),"")</f>
        <v/>
      </c>
      <c r="G783" s="15" t="str">
        <f>IFERROR(VLOOKUP($B783,'Tabelas auxiliares'!$A$68:$C$105,2,FALSE),"")</f>
        <v/>
      </c>
      <c r="H783" s="15" t="str">
        <f>IFERROR(VLOOKUP($B783,'Tabelas auxiliares'!$A$68:$C$105,3,FALSE),"")</f>
        <v/>
      </c>
      <c r="Y783" s="15" t="str">
        <f t="shared" si="12"/>
        <v/>
      </c>
      <c r="Z783" s="15" t="str">
        <f>IF(T783="","",IF(AND(T783&lt;&gt;'Tabelas auxiliares'!$B$128,T783&lt;&gt;'Tabelas auxiliares'!$B$129),"FOLHA DE PESSOAL",IF(Y783='Tabelas auxiliares'!$A$129,"CUSTEIO",IF(Y783='Tabelas auxiliares'!$A$128,"INVESTIMENTO","ERRO - VERIFICAR"))))</f>
        <v/>
      </c>
      <c r="AA783" s="104"/>
      <c r="AB783" s="104"/>
      <c r="AC783" s="32"/>
      <c r="AD783" s="32"/>
      <c r="AE783" s="32"/>
      <c r="AF783" s="32"/>
      <c r="AG783" s="32"/>
    </row>
    <row r="784" spans="6:33" x14ac:dyDescent="0.25">
      <c r="F784" s="15" t="str">
        <f>IFERROR(VLOOKUP(D784,'Tabelas auxiliares'!$A$3:$B$65,2,FALSE),"")</f>
        <v/>
      </c>
      <c r="G784" s="15" t="str">
        <f>IFERROR(VLOOKUP($B784,'Tabelas auxiliares'!$A$68:$C$105,2,FALSE),"")</f>
        <v/>
      </c>
      <c r="H784" s="15" t="str">
        <f>IFERROR(VLOOKUP($B784,'Tabelas auxiliares'!$A$68:$C$105,3,FALSE),"")</f>
        <v/>
      </c>
      <c r="Y784" s="15" t="str">
        <f t="shared" si="12"/>
        <v/>
      </c>
      <c r="Z784" s="15" t="str">
        <f>IF(T784="","",IF(AND(T784&lt;&gt;'Tabelas auxiliares'!$B$128,T784&lt;&gt;'Tabelas auxiliares'!$B$129),"FOLHA DE PESSOAL",IF(Y784='Tabelas auxiliares'!$A$129,"CUSTEIO",IF(Y784='Tabelas auxiliares'!$A$128,"INVESTIMENTO","ERRO - VERIFICAR"))))</f>
        <v/>
      </c>
      <c r="AA784" s="104"/>
      <c r="AB784" s="104"/>
      <c r="AC784" s="32"/>
      <c r="AD784" s="32"/>
      <c r="AE784" s="32"/>
      <c r="AF784" s="32"/>
      <c r="AG784" s="32"/>
    </row>
    <row r="785" spans="6:33" x14ac:dyDescent="0.25">
      <c r="F785" s="15" t="str">
        <f>IFERROR(VLOOKUP(D785,'Tabelas auxiliares'!$A$3:$B$65,2,FALSE),"")</f>
        <v/>
      </c>
      <c r="G785" s="15" t="str">
        <f>IFERROR(VLOOKUP($B785,'Tabelas auxiliares'!$A$68:$C$105,2,FALSE),"")</f>
        <v/>
      </c>
      <c r="H785" s="15" t="str">
        <f>IFERROR(VLOOKUP($B785,'Tabelas auxiliares'!$A$68:$C$105,3,FALSE),"")</f>
        <v/>
      </c>
      <c r="Y785" s="15" t="str">
        <f t="shared" si="12"/>
        <v/>
      </c>
      <c r="Z785" s="15" t="str">
        <f>IF(T785="","",IF(AND(T785&lt;&gt;'Tabelas auxiliares'!$B$128,T785&lt;&gt;'Tabelas auxiliares'!$B$129),"FOLHA DE PESSOAL",IF(Y785='Tabelas auxiliares'!$A$129,"CUSTEIO",IF(Y785='Tabelas auxiliares'!$A$128,"INVESTIMENTO","ERRO - VERIFICAR"))))</f>
        <v/>
      </c>
      <c r="AA785" s="104"/>
      <c r="AB785" s="104"/>
      <c r="AC785" s="32"/>
      <c r="AD785" s="32"/>
      <c r="AE785" s="32"/>
      <c r="AF785" s="32"/>
      <c r="AG785" s="32"/>
    </row>
    <row r="786" spans="6:33" x14ac:dyDescent="0.25">
      <c r="F786" s="15" t="str">
        <f>IFERROR(VLOOKUP(D786,'Tabelas auxiliares'!$A$3:$B$65,2,FALSE),"")</f>
        <v/>
      </c>
      <c r="G786" s="15" t="str">
        <f>IFERROR(VLOOKUP($B786,'Tabelas auxiliares'!$A$68:$C$105,2,FALSE),"")</f>
        <v/>
      </c>
      <c r="H786" s="15" t="str">
        <f>IFERROR(VLOOKUP($B786,'Tabelas auxiliares'!$A$68:$C$105,3,FALSE),"")</f>
        <v/>
      </c>
      <c r="Y786" s="15" t="str">
        <f t="shared" si="12"/>
        <v/>
      </c>
      <c r="Z786" s="15" t="str">
        <f>IF(T786="","",IF(AND(T786&lt;&gt;'Tabelas auxiliares'!$B$128,T786&lt;&gt;'Tabelas auxiliares'!$B$129),"FOLHA DE PESSOAL",IF(Y786='Tabelas auxiliares'!$A$129,"CUSTEIO",IF(Y786='Tabelas auxiliares'!$A$128,"INVESTIMENTO","ERRO - VERIFICAR"))))</f>
        <v/>
      </c>
      <c r="AA786" s="104"/>
      <c r="AB786" s="104"/>
      <c r="AC786" s="32"/>
      <c r="AD786" s="32"/>
      <c r="AE786" s="32"/>
      <c r="AF786" s="32"/>
      <c r="AG786" s="32"/>
    </row>
    <row r="787" spans="6:33" x14ac:dyDescent="0.25">
      <c r="F787" s="15" t="str">
        <f>IFERROR(VLOOKUP(D787,'Tabelas auxiliares'!$A$3:$B$65,2,FALSE),"")</f>
        <v/>
      </c>
      <c r="G787" s="15" t="str">
        <f>IFERROR(VLOOKUP($B787,'Tabelas auxiliares'!$A$68:$C$105,2,FALSE),"")</f>
        <v/>
      </c>
      <c r="H787" s="15" t="str">
        <f>IFERROR(VLOOKUP($B787,'Tabelas auxiliares'!$A$68:$C$105,3,FALSE),"")</f>
        <v/>
      </c>
      <c r="Y787" s="15" t="str">
        <f t="shared" si="12"/>
        <v/>
      </c>
      <c r="Z787" s="15" t="str">
        <f>IF(T787="","",IF(AND(T787&lt;&gt;'Tabelas auxiliares'!$B$128,T787&lt;&gt;'Tabelas auxiliares'!$B$129),"FOLHA DE PESSOAL",IF(Y787='Tabelas auxiliares'!$A$129,"CUSTEIO",IF(Y787='Tabelas auxiliares'!$A$128,"INVESTIMENTO","ERRO - VERIFICAR"))))</f>
        <v/>
      </c>
      <c r="AA787" s="104"/>
      <c r="AB787" s="104"/>
      <c r="AC787" s="32"/>
      <c r="AD787" s="32"/>
      <c r="AE787" s="32"/>
      <c r="AF787" s="32"/>
      <c r="AG787" s="32"/>
    </row>
    <row r="788" spans="6:33" x14ac:dyDescent="0.25">
      <c r="F788" s="15" t="str">
        <f>IFERROR(VLOOKUP(D788,'Tabelas auxiliares'!$A$3:$B$65,2,FALSE),"")</f>
        <v/>
      </c>
      <c r="G788" s="15" t="str">
        <f>IFERROR(VLOOKUP($B788,'Tabelas auxiliares'!$A$68:$C$105,2,FALSE),"")</f>
        <v/>
      </c>
      <c r="H788" s="15" t="str">
        <f>IFERROR(VLOOKUP($B788,'Tabelas auxiliares'!$A$68:$C$105,3,FALSE),"")</f>
        <v/>
      </c>
      <c r="Y788" s="15" t="str">
        <f t="shared" si="12"/>
        <v/>
      </c>
      <c r="Z788" s="15" t="str">
        <f>IF(T788="","",IF(AND(T788&lt;&gt;'Tabelas auxiliares'!$B$128,T788&lt;&gt;'Tabelas auxiliares'!$B$129),"FOLHA DE PESSOAL",IF(Y788='Tabelas auxiliares'!$A$129,"CUSTEIO",IF(Y788='Tabelas auxiliares'!$A$128,"INVESTIMENTO","ERRO - VERIFICAR"))))</f>
        <v/>
      </c>
      <c r="AA788" s="104"/>
      <c r="AB788" s="104"/>
      <c r="AC788" s="32"/>
      <c r="AD788" s="32"/>
      <c r="AE788" s="32"/>
      <c r="AF788" s="32"/>
      <c r="AG788" s="32"/>
    </row>
    <row r="789" spans="6:33" x14ac:dyDescent="0.25">
      <c r="F789" s="15" t="str">
        <f>IFERROR(VLOOKUP(D789,'Tabelas auxiliares'!$A$3:$B$65,2,FALSE),"")</f>
        <v/>
      </c>
      <c r="G789" s="15" t="str">
        <f>IFERROR(VLOOKUP($B789,'Tabelas auxiliares'!$A$68:$C$105,2,FALSE),"")</f>
        <v/>
      </c>
      <c r="H789" s="15" t="str">
        <f>IFERROR(VLOOKUP($B789,'Tabelas auxiliares'!$A$68:$C$105,3,FALSE),"")</f>
        <v/>
      </c>
      <c r="Y789" s="15" t="str">
        <f t="shared" si="12"/>
        <v/>
      </c>
      <c r="Z789" s="15" t="str">
        <f>IF(T789="","",IF(AND(T789&lt;&gt;'Tabelas auxiliares'!$B$128,T789&lt;&gt;'Tabelas auxiliares'!$B$129),"FOLHA DE PESSOAL",IF(Y789='Tabelas auxiliares'!$A$129,"CUSTEIO",IF(Y789='Tabelas auxiliares'!$A$128,"INVESTIMENTO","ERRO - VERIFICAR"))))</f>
        <v/>
      </c>
      <c r="AA789" s="104"/>
      <c r="AB789" s="104"/>
      <c r="AC789" s="32"/>
      <c r="AD789" s="32"/>
      <c r="AE789" s="32"/>
      <c r="AF789" s="32"/>
      <c r="AG789" s="32"/>
    </row>
    <row r="790" spans="6:33" x14ac:dyDescent="0.25">
      <c r="F790" s="15" t="str">
        <f>IFERROR(VLOOKUP(D790,'Tabelas auxiliares'!$A$3:$B$65,2,FALSE),"")</f>
        <v/>
      </c>
      <c r="G790" s="15" t="str">
        <f>IFERROR(VLOOKUP($B790,'Tabelas auxiliares'!$A$68:$C$105,2,FALSE),"")</f>
        <v/>
      </c>
      <c r="H790" s="15" t="str">
        <f>IFERROR(VLOOKUP($B790,'Tabelas auxiliares'!$A$68:$C$105,3,FALSE),"")</f>
        <v/>
      </c>
      <c r="Y790" s="15" t="str">
        <f t="shared" si="12"/>
        <v/>
      </c>
      <c r="Z790" s="15" t="str">
        <f>IF(T790="","",IF(AND(T790&lt;&gt;'Tabelas auxiliares'!$B$128,T790&lt;&gt;'Tabelas auxiliares'!$B$129),"FOLHA DE PESSOAL",IF(Y790='Tabelas auxiliares'!$A$129,"CUSTEIO",IF(Y790='Tabelas auxiliares'!$A$128,"INVESTIMENTO","ERRO - VERIFICAR"))))</f>
        <v/>
      </c>
      <c r="AA790" s="104"/>
      <c r="AB790" s="104"/>
      <c r="AC790" s="32"/>
      <c r="AD790" s="32"/>
      <c r="AE790" s="32"/>
      <c r="AF790" s="32"/>
      <c r="AG790" s="32"/>
    </row>
    <row r="791" spans="6:33" x14ac:dyDescent="0.25">
      <c r="F791" s="15" t="str">
        <f>IFERROR(VLOOKUP(D791,'Tabelas auxiliares'!$A$3:$B$65,2,FALSE),"")</f>
        <v/>
      </c>
      <c r="G791" s="15" t="str">
        <f>IFERROR(VLOOKUP($B791,'Tabelas auxiliares'!$A$68:$C$105,2,FALSE),"")</f>
        <v/>
      </c>
      <c r="H791" s="15" t="str">
        <f>IFERROR(VLOOKUP($B791,'Tabelas auxiliares'!$A$68:$C$105,3,FALSE),"")</f>
        <v/>
      </c>
      <c r="Y791" s="15" t="str">
        <f t="shared" si="12"/>
        <v/>
      </c>
      <c r="Z791" s="15" t="str">
        <f>IF(T791="","",IF(AND(T791&lt;&gt;'Tabelas auxiliares'!$B$128,T791&lt;&gt;'Tabelas auxiliares'!$B$129),"FOLHA DE PESSOAL",IF(Y791='Tabelas auxiliares'!$A$129,"CUSTEIO",IF(Y791='Tabelas auxiliares'!$A$128,"INVESTIMENTO","ERRO - VERIFICAR"))))</f>
        <v/>
      </c>
      <c r="AA791" s="104"/>
      <c r="AB791" s="104"/>
      <c r="AC791" s="32"/>
      <c r="AD791" s="32"/>
      <c r="AE791" s="32"/>
      <c r="AF791" s="32"/>
      <c r="AG791" s="32"/>
    </row>
    <row r="792" spans="6:33" x14ac:dyDescent="0.25">
      <c r="F792" s="15" t="str">
        <f>IFERROR(VLOOKUP(D792,'Tabelas auxiliares'!$A$3:$B$65,2,FALSE),"")</f>
        <v/>
      </c>
      <c r="G792" s="15" t="str">
        <f>IFERROR(VLOOKUP($B792,'Tabelas auxiliares'!$A$68:$C$105,2,FALSE),"")</f>
        <v/>
      </c>
      <c r="H792" s="15" t="str">
        <f>IFERROR(VLOOKUP($B792,'Tabelas auxiliares'!$A$68:$C$105,3,FALSE),"")</f>
        <v/>
      </c>
      <c r="Y792" s="15" t="str">
        <f t="shared" si="12"/>
        <v/>
      </c>
      <c r="Z792" s="15" t="str">
        <f>IF(T792="","",IF(AND(T792&lt;&gt;'Tabelas auxiliares'!$B$128,T792&lt;&gt;'Tabelas auxiliares'!$B$129),"FOLHA DE PESSOAL",IF(Y792='Tabelas auxiliares'!$A$129,"CUSTEIO",IF(Y792='Tabelas auxiliares'!$A$128,"INVESTIMENTO","ERRO - VERIFICAR"))))</f>
        <v/>
      </c>
      <c r="AA792" s="104"/>
      <c r="AB792" s="104"/>
      <c r="AC792" s="32"/>
      <c r="AD792" s="32"/>
      <c r="AE792" s="32"/>
      <c r="AF792" s="32"/>
      <c r="AG792" s="32"/>
    </row>
    <row r="793" spans="6:33" x14ac:dyDescent="0.25">
      <c r="F793" s="15" t="str">
        <f>IFERROR(VLOOKUP(D793,'Tabelas auxiliares'!$A$3:$B$65,2,FALSE),"")</f>
        <v/>
      </c>
      <c r="G793" s="15" t="str">
        <f>IFERROR(VLOOKUP($B793,'Tabelas auxiliares'!$A$68:$C$105,2,FALSE),"")</f>
        <v/>
      </c>
      <c r="H793" s="15" t="str">
        <f>IFERROR(VLOOKUP($B793,'Tabelas auxiliares'!$A$68:$C$105,3,FALSE),"")</f>
        <v/>
      </c>
      <c r="Y793" s="15" t="str">
        <f t="shared" si="12"/>
        <v/>
      </c>
      <c r="Z793" s="15" t="str">
        <f>IF(T793="","",IF(AND(T793&lt;&gt;'Tabelas auxiliares'!$B$128,T793&lt;&gt;'Tabelas auxiliares'!$B$129),"FOLHA DE PESSOAL",IF(Y793='Tabelas auxiliares'!$A$129,"CUSTEIO",IF(Y793='Tabelas auxiliares'!$A$128,"INVESTIMENTO","ERRO - VERIFICAR"))))</f>
        <v/>
      </c>
      <c r="AA793" s="104"/>
      <c r="AB793" s="104"/>
      <c r="AC793" s="32"/>
      <c r="AD793" s="32"/>
      <c r="AE793" s="32"/>
      <c r="AF793" s="32"/>
      <c r="AG793" s="32"/>
    </row>
    <row r="794" spans="6:33" x14ac:dyDescent="0.25">
      <c r="F794" s="15" t="str">
        <f>IFERROR(VLOOKUP(D794,'Tabelas auxiliares'!$A$3:$B$65,2,FALSE),"")</f>
        <v/>
      </c>
      <c r="G794" s="15" t="str">
        <f>IFERROR(VLOOKUP($B794,'Tabelas auxiliares'!$A$68:$C$105,2,FALSE),"")</f>
        <v/>
      </c>
      <c r="H794" s="15" t="str">
        <f>IFERROR(VLOOKUP($B794,'Tabelas auxiliares'!$A$68:$C$105,3,FALSE),"")</f>
        <v/>
      </c>
      <c r="Y794" s="15" t="str">
        <f t="shared" si="12"/>
        <v/>
      </c>
      <c r="Z794" s="15" t="str">
        <f>IF(T794="","",IF(AND(T794&lt;&gt;'Tabelas auxiliares'!$B$128,T794&lt;&gt;'Tabelas auxiliares'!$B$129),"FOLHA DE PESSOAL",IF(Y794='Tabelas auxiliares'!$A$129,"CUSTEIO",IF(Y794='Tabelas auxiliares'!$A$128,"INVESTIMENTO","ERRO - VERIFICAR"))))</f>
        <v/>
      </c>
      <c r="AA794" s="104"/>
      <c r="AB794" s="104"/>
      <c r="AC794" s="32"/>
      <c r="AD794" s="32"/>
      <c r="AE794" s="32"/>
      <c r="AF794" s="32"/>
      <c r="AG794" s="32"/>
    </row>
    <row r="795" spans="6:33" x14ac:dyDescent="0.25">
      <c r="F795" s="15" t="str">
        <f>IFERROR(VLOOKUP(D795,'Tabelas auxiliares'!$A$3:$B$65,2,FALSE),"")</f>
        <v/>
      </c>
      <c r="G795" s="15" t="str">
        <f>IFERROR(VLOOKUP($B795,'Tabelas auxiliares'!$A$68:$C$105,2,FALSE),"")</f>
        <v/>
      </c>
      <c r="H795" s="15" t="str">
        <f>IFERROR(VLOOKUP($B795,'Tabelas auxiliares'!$A$68:$C$105,3,FALSE),"")</f>
        <v/>
      </c>
      <c r="Y795" s="15" t="str">
        <f t="shared" si="12"/>
        <v/>
      </c>
      <c r="Z795" s="15" t="str">
        <f>IF(T795="","",IF(AND(T795&lt;&gt;'Tabelas auxiliares'!$B$128,T795&lt;&gt;'Tabelas auxiliares'!$B$129),"FOLHA DE PESSOAL",IF(Y795='Tabelas auxiliares'!$A$129,"CUSTEIO",IF(Y795='Tabelas auxiliares'!$A$128,"INVESTIMENTO","ERRO - VERIFICAR"))))</f>
        <v/>
      </c>
      <c r="AA795" s="104"/>
      <c r="AB795" s="104"/>
      <c r="AC795" s="32"/>
      <c r="AD795" s="32"/>
      <c r="AE795" s="32"/>
      <c r="AF795" s="32"/>
      <c r="AG795" s="32"/>
    </row>
    <row r="796" spans="6:33" x14ac:dyDescent="0.25">
      <c r="F796" s="15" t="str">
        <f>IFERROR(VLOOKUP(D796,'Tabelas auxiliares'!$A$3:$B$65,2,FALSE),"")</f>
        <v/>
      </c>
      <c r="G796" s="15" t="str">
        <f>IFERROR(VLOOKUP($B796,'Tabelas auxiliares'!$A$68:$C$105,2,FALSE),"")</f>
        <v/>
      </c>
      <c r="H796" s="15" t="str">
        <f>IFERROR(VLOOKUP($B796,'Tabelas auxiliares'!$A$68:$C$105,3,FALSE),"")</f>
        <v/>
      </c>
      <c r="Y796" s="15" t="str">
        <f t="shared" si="12"/>
        <v/>
      </c>
      <c r="Z796" s="15" t="str">
        <f>IF(T796="","",IF(AND(T796&lt;&gt;'Tabelas auxiliares'!$B$128,T796&lt;&gt;'Tabelas auxiliares'!$B$129),"FOLHA DE PESSOAL",IF(Y796='Tabelas auxiliares'!$A$129,"CUSTEIO",IF(Y796='Tabelas auxiliares'!$A$128,"INVESTIMENTO","ERRO - VERIFICAR"))))</f>
        <v/>
      </c>
      <c r="AA796" s="104"/>
      <c r="AB796" s="104"/>
      <c r="AC796" s="32"/>
      <c r="AD796" s="32"/>
      <c r="AE796" s="32"/>
      <c r="AF796" s="32"/>
      <c r="AG796" s="32"/>
    </row>
    <row r="797" spans="6:33" x14ac:dyDescent="0.25">
      <c r="F797" s="15" t="str">
        <f>IFERROR(VLOOKUP(D797,'Tabelas auxiliares'!$A$3:$B$65,2,FALSE),"")</f>
        <v/>
      </c>
      <c r="G797" s="15" t="str">
        <f>IFERROR(VLOOKUP($B797,'Tabelas auxiliares'!$A$68:$C$105,2,FALSE),"")</f>
        <v/>
      </c>
      <c r="H797" s="15" t="str">
        <f>IFERROR(VLOOKUP($B797,'Tabelas auxiliares'!$A$68:$C$105,3,FALSE),"")</f>
        <v/>
      </c>
      <c r="Y797" s="15" t="str">
        <f t="shared" si="12"/>
        <v/>
      </c>
      <c r="Z797" s="15" t="str">
        <f>IF(T797="","",IF(AND(T797&lt;&gt;'Tabelas auxiliares'!$B$128,T797&lt;&gt;'Tabelas auxiliares'!$B$129),"FOLHA DE PESSOAL",IF(Y797='Tabelas auxiliares'!$A$129,"CUSTEIO",IF(Y797='Tabelas auxiliares'!$A$128,"INVESTIMENTO","ERRO - VERIFICAR"))))</f>
        <v/>
      </c>
      <c r="AA797" s="104"/>
      <c r="AB797" s="104"/>
      <c r="AC797" s="32"/>
      <c r="AD797" s="32"/>
      <c r="AE797" s="32"/>
      <c r="AF797" s="32"/>
      <c r="AG797" s="32"/>
    </row>
    <row r="798" spans="6:33" x14ac:dyDescent="0.25">
      <c r="F798" s="15" t="str">
        <f>IFERROR(VLOOKUP(D798,'Tabelas auxiliares'!$A$3:$B$65,2,FALSE),"")</f>
        <v/>
      </c>
      <c r="G798" s="15" t="str">
        <f>IFERROR(VLOOKUP($B798,'Tabelas auxiliares'!$A$68:$C$105,2,FALSE),"")</f>
        <v/>
      </c>
      <c r="H798" s="15" t="str">
        <f>IFERROR(VLOOKUP($B798,'Tabelas auxiliares'!$A$68:$C$105,3,FALSE),"")</f>
        <v/>
      </c>
      <c r="Y798" s="15" t="str">
        <f t="shared" si="12"/>
        <v/>
      </c>
      <c r="Z798" s="15" t="str">
        <f>IF(T798="","",IF(AND(T798&lt;&gt;'Tabelas auxiliares'!$B$128,T798&lt;&gt;'Tabelas auxiliares'!$B$129),"FOLHA DE PESSOAL",IF(Y798='Tabelas auxiliares'!$A$129,"CUSTEIO",IF(Y798='Tabelas auxiliares'!$A$128,"INVESTIMENTO","ERRO - VERIFICAR"))))</f>
        <v/>
      </c>
      <c r="AA798" s="104"/>
      <c r="AB798" s="104"/>
      <c r="AC798" s="32"/>
      <c r="AD798" s="32"/>
      <c r="AE798" s="32"/>
      <c r="AF798" s="32"/>
      <c r="AG798" s="32"/>
    </row>
    <row r="799" spans="6:33" x14ac:dyDescent="0.25">
      <c r="F799" s="15" t="str">
        <f>IFERROR(VLOOKUP(D799,'Tabelas auxiliares'!$A$3:$B$65,2,FALSE),"")</f>
        <v/>
      </c>
      <c r="G799" s="15" t="str">
        <f>IFERROR(VLOOKUP($B799,'Tabelas auxiliares'!$A$68:$C$105,2,FALSE),"")</f>
        <v/>
      </c>
      <c r="H799" s="15" t="str">
        <f>IFERROR(VLOOKUP($B799,'Tabelas auxiliares'!$A$68:$C$105,3,FALSE),"")</f>
        <v/>
      </c>
      <c r="Y799" s="15" t="str">
        <f t="shared" si="12"/>
        <v/>
      </c>
      <c r="Z799" s="15" t="str">
        <f>IF(T799="","",IF(AND(T799&lt;&gt;'Tabelas auxiliares'!$B$128,T799&lt;&gt;'Tabelas auxiliares'!$B$129),"FOLHA DE PESSOAL",IF(Y799='Tabelas auxiliares'!$A$129,"CUSTEIO",IF(Y799='Tabelas auxiliares'!$A$128,"INVESTIMENTO","ERRO - VERIFICAR"))))</f>
        <v/>
      </c>
      <c r="AA799" s="104"/>
      <c r="AB799" s="104"/>
      <c r="AC799" s="32"/>
      <c r="AD799" s="32"/>
      <c r="AE799" s="32"/>
      <c r="AF799" s="32"/>
      <c r="AG799" s="32"/>
    </row>
    <row r="800" spans="6:33" x14ac:dyDescent="0.25">
      <c r="F800" s="15" t="str">
        <f>IFERROR(VLOOKUP(D800,'Tabelas auxiliares'!$A$3:$B$65,2,FALSE),"")</f>
        <v/>
      </c>
      <c r="G800" s="15" t="str">
        <f>IFERROR(VLOOKUP($B800,'Tabelas auxiliares'!$A$68:$C$105,2,FALSE),"")</f>
        <v/>
      </c>
      <c r="H800" s="15" t="str">
        <f>IFERROR(VLOOKUP($B800,'Tabelas auxiliares'!$A$68:$C$105,3,FALSE),"")</f>
        <v/>
      </c>
      <c r="Y800" s="15" t="str">
        <f t="shared" si="12"/>
        <v/>
      </c>
      <c r="Z800" s="15" t="str">
        <f>IF(T800="","",IF(AND(T800&lt;&gt;'Tabelas auxiliares'!$B$128,T800&lt;&gt;'Tabelas auxiliares'!$B$129),"FOLHA DE PESSOAL",IF(Y800='Tabelas auxiliares'!$A$129,"CUSTEIO",IF(Y800='Tabelas auxiliares'!$A$128,"INVESTIMENTO","ERRO - VERIFICAR"))))</f>
        <v/>
      </c>
      <c r="AA800" s="104"/>
      <c r="AB800" s="104"/>
      <c r="AC800" s="32"/>
      <c r="AD800" s="32"/>
      <c r="AE800" s="32"/>
      <c r="AF800" s="32"/>
      <c r="AG800" s="32"/>
    </row>
    <row r="801" spans="6:33" x14ac:dyDescent="0.25">
      <c r="F801" s="15" t="str">
        <f>IFERROR(VLOOKUP(D801,'Tabelas auxiliares'!$A$3:$B$65,2,FALSE),"")</f>
        <v/>
      </c>
      <c r="G801" s="15" t="str">
        <f>IFERROR(VLOOKUP($B801,'Tabelas auxiliares'!$A$68:$C$105,2,FALSE),"")</f>
        <v/>
      </c>
      <c r="H801" s="15" t="str">
        <f>IFERROR(VLOOKUP($B801,'Tabelas auxiliares'!$A$68:$C$105,3,FALSE),"")</f>
        <v/>
      </c>
      <c r="Y801" s="15" t="str">
        <f t="shared" si="12"/>
        <v/>
      </c>
      <c r="Z801" s="15" t="str">
        <f>IF(T801="","",IF(AND(T801&lt;&gt;'Tabelas auxiliares'!$B$128,T801&lt;&gt;'Tabelas auxiliares'!$B$129),"FOLHA DE PESSOAL",IF(Y801='Tabelas auxiliares'!$A$129,"CUSTEIO",IF(Y801='Tabelas auxiliares'!$A$128,"INVESTIMENTO","ERRO - VERIFICAR"))))</f>
        <v/>
      </c>
      <c r="AA801" s="104"/>
      <c r="AB801" s="104"/>
      <c r="AC801" s="32"/>
      <c r="AD801" s="32"/>
      <c r="AE801" s="32"/>
      <c r="AF801" s="32"/>
      <c r="AG801" s="32"/>
    </row>
    <row r="802" spans="6:33" x14ac:dyDescent="0.25">
      <c r="F802" s="15" t="str">
        <f>IFERROR(VLOOKUP(D802,'Tabelas auxiliares'!$A$3:$B$65,2,FALSE),"")</f>
        <v/>
      </c>
      <c r="G802" s="15" t="str">
        <f>IFERROR(VLOOKUP($B802,'Tabelas auxiliares'!$A$68:$C$105,2,FALSE),"")</f>
        <v/>
      </c>
      <c r="H802" s="15" t="str">
        <f>IFERROR(VLOOKUP($B802,'Tabelas auxiliares'!$A$68:$C$105,3,FALSE),"")</f>
        <v/>
      </c>
      <c r="Y802" s="15" t="str">
        <f t="shared" si="12"/>
        <v/>
      </c>
      <c r="Z802" s="15" t="str">
        <f>IF(T802="","",IF(AND(T802&lt;&gt;'Tabelas auxiliares'!$B$128,T802&lt;&gt;'Tabelas auxiliares'!$B$129),"FOLHA DE PESSOAL",IF(Y802='Tabelas auxiliares'!$A$129,"CUSTEIO",IF(Y802='Tabelas auxiliares'!$A$128,"INVESTIMENTO","ERRO - VERIFICAR"))))</f>
        <v/>
      </c>
      <c r="AA802" s="104"/>
      <c r="AB802" s="104"/>
      <c r="AC802" s="32"/>
      <c r="AD802" s="32"/>
      <c r="AE802" s="32"/>
      <c r="AF802" s="32"/>
      <c r="AG802" s="32"/>
    </row>
    <row r="803" spans="6:33" x14ac:dyDescent="0.25">
      <c r="F803" s="15" t="str">
        <f>IFERROR(VLOOKUP(D803,'Tabelas auxiliares'!$A$3:$B$65,2,FALSE),"")</f>
        <v/>
      </c>
      <c r="G803" s="15" t="str">
        <f>IFERROR(VLOOKUP($B803,'Tabelas auxiliares'!$A$68:$C$105,2,FALSE),"")</f>
        <v/>
      </c>
      <c r="H803" s="15" t="str">
        <f>IFERROR(VLOOKUP($B803,'Tabelas auxiliares'!$A$68:$C$105,3,FALSE),"")</f>
        <v/>
      </c>
      <c r="Y803" s="15" t="str">
        <f t="shared" si="12"/>
        <v/>
      </c>
      <c r="Z803" s="15" t="str">
        <f>IF(T803="","",IF(AND(T803&lt;&gt;'Tabelas auxiliares'!$B$128,T803&lt;&gt;'Tabelas auxiliares'!$B$129),"FOLHA DE PESSOAL",IF(Y803='Tabelas auxiliares'!$A$129,"CUSTEIO",IF(Y803='Tabelas auxiliares'!$A$128,"INVESTIMENTO","ERRO - VERIFICAR"))))</f>
        <v/>
      </c>
      <c r="AA803" s="104"/>
      <c r="AB803" s="104"/>
      <c r="AC803" s="32"/>
      <c r="AD803" s="32"/>
      <c r="AE803" s="32"/>
      <c r="AF803" s="32"/>
      <c r="AG803" s="32"/>
    </row>
    <row r="804" spans="6:33" x14ac:dyDescent="0.25">
      <c r="F804" s="15" t="str">
        <f>IFERROR(VLOOKUP(D804,'Tabelas auxiliares'!$A$3:$B$65,2,FALSE),"")</f>
        <v/>
      </c>
      <c r="G804" s="15" t="str">
        <f>IFERROR(VLOOKUP($B804,'Tabelas auxiliares'!$A$68:$C$105,2,FALSE),"")</f>
        <v/>
      </c>
      <c r="H804" s="15" t="str">
        <f>IFERROR(VLOOKUP($B804,'Tabelas auxiliares'!$A$68:$C$105,3,FALSE),"")</f>
        <v/>
      </c>
      <c r="Y804" s="15" t="str">
        <f t="shared" si="12"/>
        <v/>
      </c>
      <c r="Z804" s="15" t="str">
        <f>IF(T804="","",IF(AND(T804&lt;&gt;'Tabelas auxiliares'!$B$128,T804&lt;&gt;'Tabelas auxiliares'!$B$129),"FOLHA DE PESSOAL",IF(Y804='Tabelas auxiliares'!$A$129,"CUSTEIO",IF(Y804='Tabelas auxiliares'!$A$128,"INVESTIMENTO","ERRO - VERIFICAR"))))</f>
        <v/>
      </c>
      <c r="AA804" s="104"/>
      <c r="AB804" s="104"/>
      <c r="AC804" s="32"/>
      <c r="AD804" s="32"/>
      <c r="AE804" s="32"/>
      <c r="AF804" s="32"/>
      <c r="AG804" s="32"/>
    </row>
    <row r="805" spans="6:33" x14ac:dyDescent="0.25">
      <c r="F805" s="15" t="str">
        <f>IFERROR(VLOOKUP(D805,'Tabelas auxiliares'!$A$3:$B$65,2,FALSE),"")</f>
        <v/>
      </c>
      <c r="G805" s="15" t="str">
        <f>IFERROR(VLOOKUP($B805,'Tabelas auxiliares'!$A$68:$C$105,2,FALSE),"")</f>
        <v/>
      </c>
      <c r="H805" s="15" t="str">
        <f>IFERROR(VLOOKUP($B805,'Tabelas auxiliares'!$A$68:$C$105,3,FALSE),"")</f>
        <v/>
      </c>
      <c r="Y805" s="15" t="str">
        <f t="shared" si="12"/>
        <v/>
      </c>
      <c r="Z805" s="15" t="str">
        <f>IF(T805="","",IF(AND(T805&lt;&gt;'Tabelas auxiliares'!$B$128,T805&lt;&gt;'Tabelas auxiliares'!$B$129),"FOLHA DE PESSOAL",IF(Y805='Tabelas auxiliares'!$A$129,"CUSTEIO",IF(Y805='Tabelas auxiliares'!$A$128,"INVESTIMENTO","ERRO - VERIFICAR"))))</f>
        <v/>
      </c>
      <c r="AA805" s="104"/>
      <c r="AB805" s="104"/>
      <c r="AC805" s="32"/>
      <c r="AD805" s="32"/>
      <c r="AE805" s="32"/>
      <c r="AF805" s="32"/>
      <c r="AG805" s="32"/>
    </row>
    <row r="806" spans="6:33" x14ac:dyDescent="0.25">
      <c r="F806" s="15" t="str">
        <f>IFERROR(VLOOKUP(D806,'Tabelas auxiliares'!$A$3:$B$65,2,FALSE),"")</f>
        <v/>
      </c>
      <c r="G806" s="15" t="str">
        <f>IFERROR(VLOOKUP($B806,'Tabelas auxiliares'!$A$68:$C$105,2,FALSE),"")</f>
        <v/>
      </c>
      <c r="H806" s="15" t="str">
        <f>IFERROR(VLOOKUP($B806,'Tabelas auxiliares'!$A$68:$C$105,3,FALSE),"")</f>
        <v/>
      </c>
      <c r="Y806" s="15" t="str">
        <f t="shared" si="12"/>
        <v/>
      </c>
      <c r="Z806" s="15" t="str">
        <f>IF(T806="","",IF(AND(T806&lt;&gt;'Tabelas auxiliares'!$B$128,T806&lt;&gt;'Tabelas auxiliares'!$B$129),"FOLHA DE PESSOAL",IF(Y806='Tabelas auxiliares'!$A$129,"CUSTEIO",IF(Y806='Tabelas auxiliares'!$A$128,"INVESTIMENTO","ERRO - VERIFICAR"))))</f>
        <v/>
      </c>
      <c r="AA806" s="104"/>
      <c r="AB806" s="104"/>
      <c r="AC806" s="32"/>
      <c r="AD806" s="32"/>
      <c r="AE806" s="32"/>
      <c r="AF806" s="32"/>
      <c r="AG806" s="32"/>
    </row>
    <row r="807" spans="6:33" x14ac:dyDescent="0.25">
      <c r="F807" s="15" t="str">
        <f>IFERROR(VLOOKUP(D807,'Tabelas auxiliares'!$A$3:$B$65,2,FALSE),"")</f>
        <v/>
      </c>
      <c r="G807" s="15" t="str">
        <f>IFERROR(VLOOKUP($B807,'Tabelas auxiliares'!$A$68:$C$105,2,FALSE),"")</f>
        <v/>
      </c>
      <c r="H807" s="15" t="str">
        <f>IFERROR(VLOOKUP($B807,'Tabelas auxiliares'!$A$68:$C$105,3,FALSE),"")</f>
        <v/>
      </c>
      <c r="Y807" s="15" t="str">
        <f t="shared" si="12"/>
        <v/>
      </c>
      <c r="Z807" s="15" t="str">
        <f>IF(T807="","",IF(AND(T807&lt;&gt;'Tabelas auxiliares'!$B$128,T807&lt;&gt;'Tabelas auxiliares'!$B$129),"FOLHA DE PESSOAL",IF(Y807='Tabelas auxiliares'!$A$129,"CUSTEIO",IF(Y807='Tabelas auxiliares'!$A$128,"INVESTIMENTO","ERRO - VERIFICAR"))))</f>
        <v/>
      </c>
      <c r="AA807" s="104"/>
      <c r="AB807" s="104"/>
      <c r="AC807" s="32"/>
      <c r="AD807" s="32"/>
      <c r="AE807" s="32"/>
      <c r="AF807" s="32"/>
      <c r="AG807" s="32"/>
    </row>
    <row r="808" spans="6:33" x14ac:dyDescent="0.25">
      <c r="F808" s="15" t="str">
        <f>IFERROR(VLOOKUP(D808,'Tabelas auxiliares'!$A$3:$B$65,2,FALSE),"")</f>
        <v/>
      </c>
      <c r="G808" s="15" t="str">
        <f>IFERROR(VLOOKUP($B808,'Tabelas auxiliares'!$A$68:$C$105,2,FALSE),"")</f>
        <v/>
      </c>
      <c r="H808" s="15" t="str">
        <f>IFERROR(VLOOKUP($B808,'Tabelas auxiliares'!$A$68:$C$105,3,FALSE),"")</f>
        <v/>
      </c>
      <c r="Y808" s="15" t="str">
        <f t="shared" si="12"/>
        <v/>
      </c>
      <c r="Z808" s="15" t="str">
        <f>IF(T808="","",IF(AND(T808&lt;&gt;'Tabelas auxiliares'!$B$128,T808&lt;&gt;'Tabelas auxiliares'!$B$129),"FOLHA DE PESSOAL",IF(Y808='Tabelas auxiliares'!$A$129,"CUSTEIO",IF(Y808='Tabelas auxiliares'!$A$128,"INVESTIMENTO","ERRO - VERIFICAR"))))</f>
        <v/>
      </c>
      <c r="AA808" s="104"/>
      <c r="AB808" s="104"/>
      <c r="AC808" s="32"/>
      <c r="AD808" s="32"/>
      <c r="AE808" s="32"/>
      <c r="AF808" s="32"/>
      <c r="AG808" s="32"/>
    </row>
    <row r="809" spans="6:33" x14ac:dyDescent="0.25">
      <c r="F809" s="15" t="str">
        <f>IFERROR(VLOOKUP(D809,'Tabelas auxiliares'!$A$3:$B$65,2,FALSE),"")</f>
        <v/>
      </c>
      <c r="G809" s="15" t="str">
        <f>IFERROR(VLOOKUP($B809,'Tabelas auxiliares'!$A$68:$C$105,2,FALSE),"")</f>
        <v/>
      </c>
      <c r="H809" s="15" t="str">
        <f>IFERROR(VLOOKUP($B809,'Tabelas auxiliares'!$A$68:$C$105,3,FALSE),"")</f>
        <v/>
      </c>
      <c r="Y809" s="15" t="str">
        <f t="shared" si="12"/>
        <v/>
      </c>
      <c r="Z809" s="15" t="str">
        <f>IF(T809="","",IF(AND(T809&lt;&gt;'Tabelas auxiliares'!$B$128,T809&lt;&gt;'Tabelas auxiliares'!$B$129),"FOLHA DE PESSOAL",IF(Y809='Tabelas auxiliares'!$A$129,"CUSTEIO",IF(Y809='Tabelas auxiliares'!$A$128,"INVESTIMENTO","ERRO - VERIFICAR"))))</f>
        <v/>
      </c>
      <c r="AA809" s="104"/>
      <c r="AB809" s="104"/>
      <c r="AC809" s="32"/>
      <c r="AD809" s="32"/>
      <c r="AE809" s="32"/>
      <c r="AF809" s="32"/>
      <c r="AG809" s="32"/>
    </row>
    <row r="810" spans="6:33" x14ac:dyDescent="0.25">
      <c r="F810" s="15" t="str">
        <f>IFERROR(VLOOKUP(D810,'Tabelas auxiliares'!$A$3:$B$65,2,FALSE),"")</f>
        <v/>
      </c>
      <c r="G810" s="15" t="str">
        <f>IFERROR(VLOOKUP($B810,'Tabelas auxiliares'!$A$68:$C$105,2,FALSE),"")</f>
        <v/>
      </c>
      <c r="H810" s="15" t="str">
        <f>IFERROR(VLOOKUP($B810,'Tabelas auxiliares'!$A$68:$C$105,3,FALSE),"")</f>
        <v/>
      </c>
      <c r="Y810" s="15" t="str">
        <f t="shared" si="12"/>
        <v/>
      </c>
      <c r="Z810" s="15" t="str">
        <f>IF(T810="","",IF(AND(T810&lt;&gt;'Tabelas auxiliares'!$B$128,T810&lt;&gt;'Tabelas auxiliares'!$B$129),"FOLHA DE PESSOAL",IF(Y810='Tabelas auxiliares'!$A$129,"CUSTEIO",IF(Y810='Tabelas auxiliares'!$A$128,"INVESTIMENTO","ERRO - VERIFICAR"))))</f>
        <v/>
      </c>
      <c r="AA810" s="104"/>
      <c r="AB810" s="104"/>
      <c r="AC810" s="32"/>
      <c r="AD810" s="32"/>
      <c r="AE810" s="32"/>
      <c r="AF810" s="32"/>
      <c r="AG810" s="32"/>
    </row>
    <row r="811" spans="6:33" x14ac:dyDescent="0.25">
      <c r="F811" s="15" t="str">
        <f>IFERROR(VLOOKUP(D811,'Tabelas auxiliares'!$A$3:$B$65,2,FALSE),"")</f>
        <v/>
      </c>
      <c r="G811" s="15" t="str">
        <f>IFERROR(VLOOKUP($B811,'Tabelas auxiliares'!$A$68:$C$105,2,FALSE),"")</f>
        <v/>
      </c>
      <c r="H811" s="15" t="str">
        <f>IFERROR(VLOOKUP($B811,'Tabelas auxiliares'!$A$68:$C$105,3,FALSE),"")</f>
        <v/>
      </c>
      <c r="Y811" s="15" t="str">
        <f t="shared" si="12"/>
        <v/>
      </c>
      <c r="Z811" s="15" t="str">
        <f>IF(T811="","",IF(AND(T811&lt;&gt;'Tabelas auxiliares'!$B$128,T811&lt;&gt;'Tabelas auxiliares'!$B$129),"FOLHA DE PESSOAL",IF(Y811='Tabelas auxiliares'!$A$129,"CUSTEIO",IF(Y811='Tabelas auxiliares'!$A$128,"INVESTIMENTO","ERRO - VERIFICAR"))))</f>
        <v/>
      </c>
      <c r="AA811" s="104"/>
      <c r="AB811" s="104"/>
      <c r="AC811" s="32"/>
      <c r="AD811" s="32"/>
      <c r="AE811" s="32"/>
      <c r="AF811" s="32"/>
      <c r="AG811" s="32"/>
    </row>
    <row r="812" spans="6:33" x14ac:dyDescent="0.25">
      <c r="F812" s="15" t="str">
        <f>IFERROR(VLOOKUP(D812,'Tabelas auxiliares'!$A$3:$B$65,2,FALSE),"")</f>
        <v/>
      </c>
      <c r="G812" s="15" t="str">
        <f>IFERROR(VLOOKUP($B812,'Tabelas auxiliares'!$A$68:$C$105,2,FALSE),"")</f>
        <v/>
      </c>
      <c r="H812" s="15" t="str">
        <f>IFERROR(VLOOKUP($B812,'Tabelas auxiliares'!$A$68:$C$105,3,FALSE),"")</f>
        <v/>
      </c>
      <c r="Y812" s="15" t="str">
        <f t="shared" si="12"/>
        <v/>
      </c>
      <c r="Z812" s="15" t="str">
        <f>IF(T812="","",IF(AND(T812&lt;&gt;'Tabelas auxiliares'!$B$128,T812&lt;&gt;'Tabelas auxiliares'!$B$129),"FOLHA DE PESSOAL",IF(Y812='Tabelas auxiliares'!$A$129,"CUSTEIO",IF(Y812='Tabelas auxiliares'!$A$128,"INVESTIMENTO","ERRO - VERIFICAR"))))</f>
        <v/>
      </c>
      <c r="AA812" s="104"/>
      <c r="AB812" s="104"/>
      <c r="AC812" s="32"/>
      <c r="AD812" s="32"/>
      <c r="AE812" s="32"/>
      <c r="AF812" s="32"/>
      <c r="AG812" s="32"/>
    </row>
    <row r="813" spans="6:33" x14ac:dyDescent="0.25">
      <c r="F813" s="15" t="str">
        <f>IFERROR(VLOOKUP(D813,'Tabelas auxiliares'!$A$3:$B$65,2,FALSE),"")</f>
        <v/>
      </c>
      <c r="G813" s="15" t="str">
        <f>IFERROR(VLOOKUP($B813,'Tabelas auxiliares'!$A$68:$C$105,2,FALSE),"")</f>
        <v/>
      </c>
      <c r="H813" s="15" t="str">
        <f>IFERROR(VLOOKUP($B813,'Tabelas auxiliares'!$A$68:$C$105,3,FALSE),"")</f>
        <v/>
      </c>
      <c r="Y813" s="15" t="str">
        <f t="shared" si="12"/>
        <v/>
      </c>
      <c r="Z813" s="15" t="str">
        <f>IF(T813="","",IF(AND(T813&lt;&gt;'Tabelas auxiliares'!$B$128,T813&lt;&gt;'Tabelas auxiliares'!$B$129),"FOLHA DE PESSOAL",IF(Y813='Tabelas auxiliares'!$A$129,"CUSTEIO",IF(Y813='Tabelas auxiliares'!$A$128,"INVESTIMENTO","ERRO - VERIFICAR"))))</f>
        <v/>
      </c>
      <c r="AA813" s="104"/>
      <c r="AB813" s="104"/>
      <c r="AC813" s="32"/>
      <c r="AD813" s="32"/>
      <c r="AE813" s="32"/>
      <c r="AF813" s="32"/>
      <c r="AG813" s="32"/>
    </row>
    <row r="814" spans="6:33" x14ac:dyDescent="0.25">
      <c r="F814" s="15" t="str">
        <f>IFERROR(VLOOKUP(D814,'Tabelas auxiliares'!$A$3:$B$65,2,FALSE),"")</f>
        <v/>
      </c>
      <c r="G814" s="15" t="str">
        <f>IFERROR(VLOOKUP($B814,'Tabelas auxiliares'!$A$68:$C$105,2,FALSE),"")</f>
        <v/>
      </c>
      <c r="H814" s="15" t="str">
        <f>IFERROR(VLOOKUP($B814,'Tabelas auxiliares'!$A$68:$C$105,3,FALSE),"")</f>
        <v/>
      </c>
      <c r="Y814" s="15" t="str">
        <f t="shared" si="12"/>
        <v/>
      </c>
      <c r="Z814" s="15" t="str">
        <f>IF(T814="","",IF(AND(T814&lt;&gt;'Tabelas auxiliares'!$B$128,T814&lt;&gt;'Tabelas auxiliares'!$B$129),"FOLHA DE PESSOAL",IF(Y814='Tabelas auxiliares'!$A$129,"CUSTEIO",IF(Y814='Tabelas auxiliares'!$A$128,"INVESTIMENTO","ERRO - VERIFICAR"))))</f>
        <v/>
      </c>
      <c r="AA814" s="104"/>
      <c r="AB814" s="104"/>
      <c r="AC814" s="32"/>
      <c r="AD814" s="32"/>
      <c r="AE814" s="32"/>
      <c r="AF814" s="32"/>
      <c r="AG814" s="32"/>
    </row>
    <row r="815" spans="6:33" x14ac:dyDescent="0.25">
      <c r="F815" s="15" t="str">
        <f>IFERROR(VLOOKUP(D815,'Tabelas auxiliares'!$A$3:$B$65,2,FALSE),"")</f>
        <v/>
      </c>
      <c r="G815" s="15" t="str">
        <f>IFERROR(VLOOKUP($B815,'Tabelas auxiliares'!$A$68:$C$105,2,FALSE),"")</f>
        <v/>
      </c>
      <c r="H815" s="15" t="str">
        <f>IFERROR(VLOOKUP($B815,'Tabelas auxiliares'!$A$68:$C$105,3,FALSE),"")</f>
        <v/>
      </c>
      <c r="Y815" s="15" t="str">
        <f t="shared" si="12"/>
        <v/>
      </c>
      <c r="Z815" s="15" t="str">
        <f>IF(T815="","",IF(AND(T815&lt;&gt;'Tabelas auxiliares'!$B$128,T815&lt;&gt;'Tabelas auxiliares'!$B$129),"FOLHA DE PESSOAL",IF(Y815='Tabelas auxiliares'!$A$129,"CUSTEIO",IF(Y815='Tabelas auxiliares'!$A$128,"INVESTIMENTO","ERRO - VERIFICAR"))))</f>
        <v/>
      </c>
      <c r="AA815" s="104"/>
      <c r="AB815" s="104"/>
      <c r="AC815" s="32"/>
      <c r="AD815" s="32"/>
      <c r="AE815" s="32"/>
      <c r="AF815" s="32"/>
      <c r="AG815" s="32"/>
    </row>
    <row r="816" spans="6:33" x14ac:dyDescent="0.25">
      <c r="F816" s="15" t="str">
        <f>IFERROR(VLOOKUP(D816,'Tabelas auxiliares'!$A$3:$B$65,2,FALSE),"")</f>
        <v/>
      </c>
      <c r="G816" s="15" t="str">
        <f>IFERROR(VLOOKUP($B816,'Tabelas auxiliares'!$A$68:$C$105,2,FALSE),"")</f>
        <v/>
      </c>
      <c r="H816" s="15" t="str">
        <f>IFERROR(VLOOKUP($B816,'Tabelas auxiliares'!$A$68:$C$105,3,FALSE),"")</f>
        <v/>
      </c>
      <c r="Y816" s="15" t="str">
        <f t="shared" si="12"/>
        <v/>
      </c>
      <c r="Z816" s="15" t="str">
        <f>IF(T816="","",IF(AND(T816&lt;&gt;'Tabelas auxiliares'!$B$128,T816&lt;&gt;'Tabelas auxiliares'!$B$129),"FOLHA DE PESSOAL",IF(Y816='Tabelas auxiliares'!$A$129,"CUSTEIO",IF(Y816='Tabelas auxiliares'!$A$128,"INVESTIMENTO","ERRO - VERIFICAR"))))</f>
        <v/>
      </c>
      <c r="AA816" s="104"/>
      <c r="AB816" s="104"/>
      <c r="AC816" s="32"/>
      <c r="AD816" s="32"/>
      <c r="AE816" s="32"/>
      <c r="AF816" s="32"/>
      <c r="AG816" s="32"/>
    </row>
    <row r="817" spans="6:33" x14ac:dyDescent="0.25">
      <c r="F817" s="15" t="str">
        <f>IFERROR(VLOOKUP(D817,'Tabelas auxiliares'!$A$3:$B$65,2,FALSE),"")</f>
        <v/>
      </c>
      <c r="G817" s="15" t="str">
        <f>IFERROR(VLOOKUP($B817,'Tabelas auxiliares'!$A$68:$C$105,2,FALSE),"")</f>
        <v/>
      </c>
      <c r="H817" s="15" t="str">
        <f>IFERROR(VLOOKUP($B817,'Tabelas auxiliares'!$A$68:$C$105,3,FALSE),"")</f>
        <v/>
      </c>
      <c r="Y817" s="15" t="str">
        <f t="shared" si="12"/>
        <v/>
      </c>
      <c r="Z817" s="15" t="str">
        <f>IF(T817="","",IF(AND(T817&lt;&gt;'Tabelas auxiliares'!$B$128,T817&lt;&gt;'Tabelas auxiliares'!$B$129),"FOLHA DE PESSOAL",IF(Y817='Tabelas auxiliares'!$A$129,"CUSTEIO",IF(Y817='Tabelas auxiliares'!$A$128,"INVESTIMENTO","ERRO - VERIFICAR"))))</f>
        <v/>
      </c>
      <c r="AA817" s="104"/>
      <c r="AB817" s="104"/>
      <c r="AC817" s="32"/>
      <c r="AD817" s="32"/>
      <c r="AE817" s="32"/>
      <c r="AF817" s="32"/>
      <c r="AG817" s="32"/>
    </row>
    <row r="818" spans="6:33" x14ac:dyDescent="0.25">
      <c r="F818" s="15" t="str">
        <f>IFERROR(VLOOKUP(D818,'Tabelas auxiliares'!$A$3:$B$65,2,FALSE),"")</f>
        <v/>
      </c>
      <c r="G818" s="15" t="str">
        <f>IFERROR(VLOOKUP($B818,'Tabelas auxiliares'!$A$68:$C$105,2,FALSE),"")</f>
        <v/>
      </c>
      <c r="H818" s="15" t="str">
        <f>IFERROR(VLOOKUP($B818,'Tabelas auxiliares'!$A$68:$C$105,3,FALSE),"")</f>
        <v/>
      </c>
      <c r="Y818" s="15" t="str">
        <f t="shared" si="12"/>
        <v/>
      </c>
      <c r="Z818" s="15" t="str">
        <f>IF(T818="","",IF(AND(T818&lt;&gt;'Tabelas auxiliares'!$B$128,T818&lt;&gt;'Tabelas auxiliares'!$B$129),"FOLHA DE PESSOAL",IF(Y818='Tabelas auxiliares'!$A$129,"CUSTEIO",IF(Y818='Tabelas auxiliares'!$A$128,"INVESTIMENTO","ERRO - VERIFICAR"))))</f>
        <v/>
      </c>
      <c r="AA818" s="104"/>
      <c r="AB818" s="104"/>
      <c r="AC818" s="32"/>
      <c r="AD818" s="32"/>
      <c r="AE818" s="32"/>
      <c r="AF818" s="32"/>
      <c r="AG818" s="32"/>
    </row>
    <row r="819" spans="6:33" x14ac:dyDescent="0.25">
      <c r="F819" s="15" t="str">
        <f>IFERROR(VLOOKUP(D819,'Tabelas auxiliares'!$A$3:$B$65,2,FALSE),"")</f>
        <v/>
      </c>
      <c r="G819" s="15" t="str">
        <f>IFERROR(VLOOKUP($B819,'Tabelas auxiliares'!$A$68:$C$105,2,FALSE),"")</f>
        <v/>
      </c>
      <c r="H819" s="15" t="str">
        <f>IFERROR(VLOOKUP($B819,'Tabelas auxiliares'!$A$68:$C$105,3,FALSE),"")</f>
        <v/>
      </c>
      <c r="Y819" s="15" t="str">
        <f t="shared" si="12"/>
        <v/>
      </c>
      <c r="Z819" s="15" t="str">
        <f>IF(T819="","",IF(AND(T819&lt;&gt;'Tabelas auxiliares'!$B$128,T819&lt;&gt;'Tabelas auxiliares'!$B$129),"FOLHA DE PESSOAL",IF(Y819='Tabelas auxiliares'!$A$129,"CUSTEIO",IF(Y819='Tabelas auxiliares'!$A$128,"INVESTIMENTO","ERRO - VERIFICAR"))))</f>
        <v/>
      </c>
      <c r="AA819" s="104"/>
      <c r="AB819" s="104"/>
      <c r="AC819" s="32"/>
      <c r="AD819" s="32"/>
      <c r="AE819" s="32"/>
      <c r="AF819" s="32"/>
      <c r="AG819" s="32"/>
    </row>
    <row r="820" spans="6:33" x14ac:dyDescent="0.25">
      <c r="F820" s="15" t="str">
        <f>IFERROR(VLOOKUP(D820,'Tabelas auxiliares'!$A$3:$B$65,2,FALSE),"")</f>
        <v/>
      </c>
      <c r="G820" s="15" t="str">
        <f>IFERROR(VLOOKUP($B820,'Tabelas auxiliares'!$A$68:$C$105,2,FALSE),"")</f>
        <v/>
      </c>
      <c r="H820" s="15" t="str">
        <f>IFERROR(VLOOKUP($B820,'Tabelas auxiliares'!$A$68:$C$105,3,FALSE),"")</f>
        <v/>
      </c>
      <c r="Y820" s="15" t="str">
        <f t="shared" si="12"/>
        <v/>
      </c>
      <c r="Z820" s="15" t="str">
        <f>IF(T820="","",IF(AND(T820&lt;&gt;'Tabelas auxiliares'!$B$128,T820&lt;&gt;'Tabelas auxiliares'!$B$129),"FOLHA DE PESSOAL",IF(Y820='Tabelas auxiliares'!$A$129,"CUSTEIO",IF(Y820='Tabelas auxiliares'!$A$128,"INVESTIMENTO","ERRO - VERIFICAR"))))</f>
        <v/>
      </c>
      <c r="AA820" s="104"/>
      <c r="AB820" s="104"/>
      <c r="AC820" s="32"/>
      <c r="AD820" s="32"/>
      <c r="AE820" s="32"/>
      <c r="AF820" s="32"/>
      <c r="AG820" s="32"/>
    </row>
    <row r="821" spans="6:33" x14ac:dyDescent="0.25">
      <c r="F821" s="15" t="str">
        <f>IFERROR(VLOOKUP(D821,'Tabelas auxiliares'!$A$3:$B$65,2,FALSE),"")</f>
        <v/>
      </c>
      <c r="G821" s="15" t="str">
        <f>IFERROR(VLOOKUP($B821,'Tabelas auxiliares'!$A$68:$C$105,2,FALSE),"")</f>
        <v/>
      </c>
      <c r="H821" s="15" t="str">
        <f>IFERROR(VLOOKUP($B821,'Tabelas auxiliares'!$A$68:$C$105,3,FALSE),"")</f>
        <v/>
      </c>
      <c r="Y821" s="15" t="str">
        <f t="shared" si="12"/>
        <v/>
      </c>
      <c r="Z821" s="15" t="str">
        <f>IF(T821="","",IF(AND(T821&lt;&gt;'Tabelas auxiliares'!$B$128,T821&lt;&gt;'Tabelas auxiliares'!$B$129),"FOLHA DE PESSOAL",IF(Y821='Tabelas auxiliares'!$A$129,"CUSTEIO",IF(Y821='Tabelas auxiliares'!$A$128,"INVESTIMENTO","ERRO - VERIFICAR"))))</f>
        <v/>
      </c>
      <c r="AA821" s="104"/>
      <c r="AB821" s="104"/>
      <c r="AC821" s="32"/>
      <c r="AD821" s="32"/>
      <c r="AE821" s="32"/>
      <c r="AF821" s="32"/>
      <c r="AG821" s="32"/>
    </row>
    <row r="822" spans="6:33" x14ac:dyDescent="0.25">
      <c r="F822" s="15" t="str">
        <f>IFERROR(VLOOKUP(D822,'Tabelas auxiliares'!$A$3:$B$65,2,FALSE),"")</f>
        <v/>
      </c>
      <c r="G822" s="15" t="str">
        <f>IFERROR(VLOOKUP($B822,'Tabelas auxiliares'!$A$68:$C$105,2,FALSE),"")</f>
        <v/>
      </c>
      <c r="H822" s="15" t="str">
        <f>IFERROR(VLOOKUP($B822,'Tabelas auxiliares'!$A$68:$C$105,3,FALSE),"")</f>
        <v/>
      </c>
      <c r="Y822" s="15" t="str">
        <f t="shared" si="12"/>
        <v/>
      </c>
      <c r="Z822" s="15" t="str">
        <f>IF(T822="","",IF(AND(T822&lt;&gt;'Tabelas auxiliares'!$B$128,T822&lt;&gt;'Tabelas auxiliares'!$B$129),"FOLHA DE PESSOAL",IF(Y822='Tabelas auxiliares'!$A$129,"CUSTEIO",IF(Y822='Tabelas auxiliares'!$A$128,"INVESTIMENTO","ERRO - VERIFICAR"))))</f>
        <v/>
      </c>
      <c r="AA822" s="104"/>
      <c r="AB822" s="104"/>
      <c r="AC822" s="32"/>
      <c r="AD822" s="32"/>
      <c r="AE822" s="32"/>
      <c r="AF822" s="32"/>
      <c r="AG822" s="32"/>
    </row>
    <row r="823" spans="6:33" x14ac:dyDescent="0.25">
      <c r="F823" s="15" t="str">
        <f>IFERROR(VLOOKUP(D823,'Tabelas auxiliares'!$A$3:$B$65,2,FALSE),"")</f>
        <v/>
      </c>
      <c r="G823" s="15" t="str">
        <f>IFERROR(VLOOKUP($B823,'Tabelas auxiliares'!$A$68:$C$105,2,FALSE),"")</f>
        <v/>
      </c>
      <c r="H823" s="15" t="str">
        <f>IFERROR(VLOOKUP($B823,'Tabelas auxiliares'!$A$68:$C$105,3,FALSE),"")</f>
        <v/>
      </c>
      <c r="Y823" s="15" t="str">
        <f t="shared" si="12"/>
        <v/>
      </c>
      <c r="Z823" s="15" t="str">
        <f>IF(T823="","",IF(AND(T823&lt;&gt;'Tabelas auxiliares'!$B$128,T823&lt;&gt;'Tabelas auxiliares'!$B$129),"FOLHA DE PESSOAL",IF(Y823='Tabelas auxiliares'!$A$129,"CUSTEIO",IF(Y823='Tabelas auxiliares'!$A$128,"INVESTIMENTO","ERRO - VERIFICAR"))))</f>
        <v/>
      </c>
      <c r="AA823" s="104"/>
      <c r="AB823" s="104"/>
      <c r="AC823" s="32"/>
      <c r="AD823" s="32"/>
      <c r="AE823" s="32"/>
      <c r="AF823" s="32"/>
      <c r="AG823" s="32"/>
    </row>
    <row r="824" spans="6:33" x14ac:dyDescent="0.25">
      <c r="F824" s="15" t="str">
        <f>IFERROR(VLOOKUP(D824,'Tabelas auxiliares'!$A$3:$B$65,2,FALSE),"")</f>
        <v/>
      </c>
      <c r="G824" s="15" t="str">
        <f>IFERROR(VLOOKUP($B824,'Tabelas auxiliares'!$A$68:$C$105,2,FALSE),"")</f>
        <v/>
      </c>
      <c r="H824" s="15" t="str">
        <f>IFERROR(VLOOKUP($B824,'Tabelas auxiliares'!$A$68:$C$105,3,FALSE),"")</f>
        <v/>
      </c>
      <c r="Y824" s="15" t="str">
        <f t="shared" si="12"/>
        <v/>
      </c>
      <c r="Z824" s="15" t="str">
        <f>IF(T824="","",IF(AND(T824&lt;&gt;'Tabelas auxiliares'!$B$128,T824&lt;&gt;'Tabelas auxiliares'!$B$129),"FOLHA DE PESSOAL",IF(Y824='Tabelas auxiliares'!$A$129,"CUSTEIO",IF(Y824='Tabelas auxiliares'!$A$128,"INVESTIMENTO","ERRO - VERIFICAR"))))</f>
        <v/>
      </c>
      <c r="AA824" s="104"/>
      <c r="AB824" s="104"/>
      <c r="AC824" s="32"/>
      <c r="AD824" s="32"/>
      <c r="AE824" s="32"/>
      <c r="AF824" s="32"/>
      <c r="AG824" s="32"/>
    </row>
    <row r="825" spans="6:33" x14ac:dyDescent="0.25">
      <c r="F825" s="15" t="str">
        <f>IFERROR(VLOOKUP(D825,'Tabelas auxiliares'!$A$3:$B$65,2,FALSE),"")</f>
        <v/>
      </c>
      <c r="G825" s="15" t="str">
        <f>IFERROR(VLOOKUP($B825,'Tabelas auxiliares'!$A$68:$C$105,2,FALSE),"")</f>
        <v/>
      </c>
      <c r="H825" s="15" t="str">
        <f>IFERROR(VLOOKUP($B825,'Tabelas auxiliares'!$A$68:$C$105,3,FALSE),"")</f>
        <v/>
      </c>
      <c r="Y825" s="15" t="str">
        <f t="shared" si="12"/>
        <v/>
      </c>
      <c r="Z825" s="15" t="str">
        <f>IF(T825="","",IF(AND(T825&lt;&gt;'Tabelas auxiliares'!$B$128,T825&lt;&gt;'Tabelas auxiliares'!$B$129),"FOLHA DE PESSOAL",IF(Y825='Tabelas auxiliares'!$A$129,"CUSTEIO",IF(Y825='Tabelas auxiliares'!$A$128,"INVESTIMENTO","ERRO - VERIFICAR"))))</f>
        <v/>
      </c>
      <c r="AA825" s="104"/>
      <c r="AB825" s="104"/>
      <c r="AC825" s="32"/>
      <c r="AD825" s="32"/>
      <c r="AE825" s="32"/>
      <c r="AF825" s="32"/>
      <c r="AG825" s="32"/>
    </row>
    <row r="826" spans="6:33" x14ac:dyDescent="0.25">
      <c r="F826" s="15" t="str">
        <f>IFERROR(VLOOKUP(D826,'Tabelas auxiliares'!$A$3:$B$65,2,FALSE),"")</f>
        <v/>
      </c>
      <c r="G826" s="15" t="str">
        <f>IFERROR(VLOOKUP($B826,'Tabelas auxiliares'!$A$68:$C$105,2,FALSE),"")</f>
        <v/>
      </c>
      <c r="H826" s="15" t="str">
        <f>IFERROR(VLOOKUP($B826,'Tabelas auxiliares'!$A$68:$C$105,3,FALSE),"")</f>
        <v/>
      </c>
      <c r="Y826" s="15" t="str">
        <f t="shared" si="12"/>
        <v/>
      </c>
      <c r="Z826" s="15" t="str">
        <f>IF(T826="","",IF(AND(T826&lt;&gt;'Tabelas auxiliares'!$B$128,T826&lt;&gt;'Tabelas auxiliares'!$B$129),"FOLHA DE PESSOAL",IF(Y826='Tabelas auxiliares'!$A$129,"CUSTEIO",IF(Y826='Tabelas auxiliares'!$A$128,"INVESTIMENTO","ERRO - VERIFICAR"))))</f>
        <v/>
      </c>
      <c r="AA826" s="104"/>
      <c r="AB826" s="104"/>
      <c r="AC826" s="32"/>
      <c r="AD826" s="32"/>
      <c r="AE826" s="32"/>
      <c r="AF826" s="32"/>
      <c r="AG826" s="32"/>
    </row>
    <row r="827" spans="6:33" x14ac:dyDescent="0.25">
      <c r="F827" s="15" t="str">
        <f>IFERROR(VLOOKUP(D827,'Tabelas auxiliares'!$A$3:$B$65,2,FALSE),"")</f>
        <v/>
      </c>
      <c r="G827" s="15" t="str">
        <f>IFERROR(VLOOKUP($B827,'Tabelas auxiliares'!$A$68:$C$105,2,FALSE),"")</f>
        <v/>
      </c>
      <c r="H827" s="15" t="str">
        <f>IFERROR(VLOOKUP($B827,'Tabelas auxiliares'!$A$68:$C$105,3,FALSE),"")</f>
        <v/>
      </c>
      <c r="Y827" s="15" t="str">
        <f t="shared" si="12"/>
        <v/>
      </c>
      <c r="Z827" s="15" t="str">
        <f>IF(T827="","",IF(AND(T827&lt;&gt;'Tabelas auxiliares'!$B$128,T827&lt;&gt;'Tabelas auxiliares'!$B$129),"FOLHA DE PESSOAL",IF(Y827='Tabelas auxiliares'!$A$129,"CUSTEIO",IF(Y827='Tabelas auxiliares'!$A$128,"INVESTIMENTO","ERRO - VERIFICAR"))))</f>
        <v/>
      </c>
      <c r="AA827" s="104"/>
      <c r="AB827" s="104"/>
      <c r="AC827" s="32"/>
      <c r="AD827" s="32"/>
      <c r="AE827" s="32"/>
      <c r="AF827" s="32"/>
      <c r="AG827" s="32"/>
    </row>
    <row r="828" spans="6:33" x14ac:dyDescent="0.25">
      <c r="F828" s="15" t="str">
        <f>IFERROR(VLOOKUP(D828,'Tabelas auxiliares'!$A$3:$B$65,2,FALSE),"")</f>
        <v/>
      </c>
      <c r="G828" s="15" t="str">
        <f>IFERROR(VLOOKUP($B828,'Tabelas auxiliares'!$A$68:$C$105,2,FALSE),"")</f>
        <v/>
      </c>
      <c r="H828" s="15" t="str">
        <f>IFERROR(VLOOKUP($B828,'Tabelas auxiliares'!$A$68:$C$105,3,FALSE),"")</f>
        <v/>
      </c>
      <c r="Y828" s="15" t="str">
        <f t="shared" si="12"/>
        <v/>
      </c>
      <c r="Z828" s="15" t="str">
        <f>IF(T828="","",IF(AND(T828&lt;&gt;'Tabelas auxiliares'!$B$128,T828&lt;&gt;'Tabelas auxiliares'!$B$129),"FOLHA DE PESSOAL",IF(Y828='Tabelas auxiliares'!$A$129,"CUSTEIO",IF(Y828='Tabelas auxiliares'!$A$128,"INVESTIMENTO","ERRO - VERIFICAR"))))</f>
        <v/>
      </c>
      <c r="AA828" s="104"/>
      <c r="AB828" s="104"/>
      <c r="AC828" s="32"/>
      <c r="AD828" s="32"/>
      <c r="AE828" s="32"/>
      <c r="AF828" s="32"/>
      <c r="AG828" s="32"/>
    </row>
    <row r="829" spans="6:33" x14ac:dyDescent="0.25">
      <c r="F829" s="15" t="str">
        <f>IFERROR(VLOOKUP(D829,'Tabelas auxiliares'!$A$3:$B$65,2,FALSE),"")</f>
        <v/>
      </c>
      <c r="G829" s="15" t="str">
        <f>IFERROR(VLOOKUP($B829,'Tabelas auxiliares'!$A$68:$C$105,2,FALSE),"")</f>
        <v/>
      </c>
      <c r="H829" s="15" t="str">
        <f>IFERROR(VLOOKUP($B829,'Tabelas auxiliares'!$A$68:$C$105,3,FALSE),"")</f>
        <v/>
      </c>
      <c r="Y829" s="15" t="str">
        <f t="shared" si="12"/>
        <v/>
      </c>
      <c r="Z829" s="15" t="str">
        <f>IF(T829="","",IF(AND(T829&lt;&gt;'Tabelas auxiliares'!$B$128,T829&lt;&gt;'Tabelas auxiliares'!$B$129),"FOLHA DE PESSOAL",IF(Y829='Tabelas auxiliares'!$A$129,"CUSTEIO",IF(Y829='Tabelas auxiliares'!$A$128,"INVESTIMENTO","ERRO - VERIFICAR"))))</f>
        <v/>
      </c>
      <c r="AA829" s="104"/>
      <c r="AB829" s="104"/>
      <c r="AC829" s="32"/>
      <c r="AD829" s="32"/>
      <c r="AE829" s="32"/>
      <c r="AF829" s="32"/>
      <c r="AG829" s="32"/>
    </row>
    <row r="830" spans="6:33" x14ac:dyDescent="0.25">
      <c r="F830" s="15" t="str">
        <f>IFERROR(VLOOKUP(D830,'Tabelas auxiliares'!$A$3:$B$65,2,FALSE),"")</f>
        <v/>
      </c>
      <c r="G830" s="15" t="str">
        <f>IFERROR(VLOOKUP($B830,'Tabelas auxiliares'!$A$68:$C$105,2,FALSE),"")</f>
        <v/>
      </c>
      <c r="H830" s="15" t="str">
        <f>IFERROR(VLOOKUP($B830,'Tabelas auxiliares'!$A$68:$C$105,3,FALSE),"")</f>
        <v/>
      </c>
      <c r="Y830" s="15" t="str">
        <f t="shared" si="12"/>
        <v/>
      </c>
      <c r="Z830" s="15" t="str">
        <f>IF(T830="","",IF(AND(T830&lt;&gt;'Tabelas auxiliares'!$B$128,T830&lt;&gt;'Tabelas auxiliares'!$B$129),"FOLHA DE PESSOAL",IF(Y830='Tabelas auxiliares'!$A$129,"CUSTEIO",IF(Y830='Tabelas auxiliares'!$A$128,"INVESTIMENTO","ERRO - VERIFICAR"))))</f>
        <v/>
      </c>
      <c r="AA830" s="104"/>
      <c r="AB830" s="104"/>
      <c r="AC830" s="32"/>
      <c r="AD830" s="32"/>
      <c r="AE830" s="32"/>
      <c r="AF830" s="32"/>
      <c r="AG830" s="32"/>
    </row>
    <row r="831" spans="6:33" x14ac:dyDescent="0.25">
      <c r="F831" s="15" t="str">
        <f>IFERROR(VLOOKUP(D831,'Tabelas auxiliares'!$A$3:$B$65,2,FALSE),"")</f>
        <v/>
      </c>
      <c r="G831" s="15" t="str">
        <f>IFERROR(VLOOKUP($B831,'Tabelas auxiliares'!$A$68:$C$105,2,FALSE),"")</f>
        <v/>
      </c>
      <c r="H831" s="15" t="str">
        <f>IFERROR(VLOOKUP($B831,'Tabelas auxiliares'!$A$68:$C$105,3,FALSE),"")</f>
        <v/>
      </c>
      <c r="Y831" s="15" t="str">
        <f t="shared" si="12"/>
        <v/>
      </c>
      <c r="Z831" s="15" t="str">
        <f>IF(T831="","",IF(AND(T831&lt;&gt;'Tabelas auxiliares'!$B$128,T831&lt;&gt;'Tabelas auxiliares'!$B$129),"FOLHA DE PESSOAL",IF(Y831='Tabelas auxiliares'!$A$129,"CUSTEIO",IF(Y831='Tabelas auxiliares'!$A$128,"INVESTIMENTO","ERRO - VERIFICAR"))))</f>
        <v/>
      </c>
      <c r="AA831" s="104"/>
      <c r="AB831" s="104"/>
      <c r="AC831" s="32"/>
      <c r="AD831" s="32"/>
      <c r="AE831" s="32"/>
      <c r="AF831" s="32"/>
      <c r="AG831" s="32"/>
    </row>
    <row r="832" spans="6:33" x14ac:dyDescent="0.25">
      <c r="F832" s="15" t="str">
        <f>IFERROR(VLOOKUP(D832,'Tabelas auxiliares'!$A$3:$B$65,2,FALSE),"")</f>
        <v/>
      </c>
      <c r="G832" s="15" t="str">
        <f>IFERROR(VLOOKUP($B832,'Tabelas auxiliares'!$A$68:$C$105,2,FALSE),"")</f>
        <v/>
      </c>
      <c r="H832" s="15" t="str">
        <f>IFERROR(VLOOKUP($B832,'Tabelas auxiliares'!$A$68:$C$105,3,FALSE),"")</f>
        <v/>
      </c>
      <c r="Y832" s="15" t="str">
        <f t="shared" si="12"/>
        <v/>
      </c>
      <c r="Z832" s="15" t="str">
        <f>IF(T832="","",IF(AND(T832&lt;&gt;'Tabelas auxiliares'!$B$128,T832&lt;&gt;'Tabelas auxiliares'!$B$129),"FOLHA DE PESSOAL",IF(Y832='Tabelas auxiliares'!$A$129,"CUSTEIO",IF(Y832='Tabelas auxiliares'!$A$128,"INVESTIMENTO","ERRO - VERIFICAR"))))</f>
        <v/>
      </c>
      <c r="AA832" s="104"/>
      <c r="AB832" s="104"/>
      <c r="AC832" s="32"/>
      <c r="AD832" s="32"/>
      <c r="AE832" s="32"/>
      <c r="AF832" s="32"/>
      <c r="AG832" s="32"/>
    </row>
    <row r="833" spans="6:33" x14ac:dyDescent="0.25">
      <c r="F833" s="15" t="str">
        <f>IFERROR(VLOOKUP(D833,'Tabelas auxiliares'!$A$3:$B$65,2,FALSE),"")</f>
        <v/>
      </c>
      <c r="G833" s="15" t="str">
        <f>IFERROR(VLOOKUP($B833,'Tabelas auxiliares'!$A$68:$C$105,2,FALSE),"")</f>
        <v/>
      </c>
      <c r="H833" s="15" t="str">
        <f>IFERROR(VLOOKUP($B833,'Tabelas auxiliares'!$A$68:$C$105,3,FALSE),"")</f>
        <v/>
      </c>
      <c r="Y833" s="15" t="str">
        <f t="shared" si="12"/>
        <v/>
      </c>
      <c r="Z833" s="15" t="str">
        <f>IF(T833="","",IF(AND(T833&lt;&gt;'Tabelas auxiliares'!$B$128,T833&lt;&gt;'Tabelas auxiliares'!$B$129),"FOLHA DE PESSOAL",IF(Y833='Tabelas auxiliares'!$A$129,"CUSTEIO",IF(Y833='Tabelas auxiliares'!$A$128,"INVESTIMENTO","ERRO - VERIFICAR"))))</f>
        <v/>
      </c>
      <c r="AA833" s="104"/>
      <c r="AB833" s="104"/>
      <c r="AC833" s="32"/>
      <c r="AD833" s="32"/>
      <c r="AE833" s="32"/>
      <c r="AF833" s="32"/>
      <c r="AG833" s="32"/>
    </row>
    <row r="834" spans="6:33" x14ac:dyDescent="0.25">
      <c r="F834" s="15" t="str">
        <f>IFERROR(VLOOKUP(D834,'Tabelas auxiliares'!$A$3:$B$65,2,FALSE),"")</f>
        <v/>
      </c>
      <c r="G834" s="15" t="str">
        <f>IFERROR(VLOOKUP($B834,'Tabelas auxiliares'!$A$68:$C$105,2,FALSE),"")</f>
        <v/>
      </c>
      <c r="H834" s="15" t="str">
        <f>IFERROR(VLOOKUP($B834,'Tabelas auxiliares'!$A$68:$C$105,3,FALSE),"")</f>
        <v/>
      </c>
      <c r="Y834" s="15" t="str">
        <f t="shared" si="12"/>
        <v/>
      </c>
      <c r="Z834" s="15" t="str">
        <f>IF(T834="","",IF(AND(T834&lt;&gt;'Tabelas auxiliares'!$B$128,T834&lt;&gt;'Tabelas auxiliares'!$B$129),"FOLHA DE PESSOAL",IF(Y834='Tabelas auxiliares'!$A$129,"CUSTEIO",IF(Y834='Tabelas auxiliares'!$A$128,"INVESTIMENTO","ERRO - VERIFICAR"))))</f>
        <v/>
      </c>
      <c r="AA834" s="104"/>
      <c r="AB834" s="104"/>
      <c r="AC834" s="32"/>
      <c r="AD834" s="32"/>
      <c r="AE834" s="32"/>
      <c r="AF834" s="32"/>
      <c r="AG834" s="32"/>
    </row>
    <row r="835" spans="6:33" x14ac:dyDescent="0.25">
      <c r="F835" s="15" t="str">
        <f>IFERROR(VLOOKUP(D835,'Tabelas auxiliares'!$A$3:$B$65,2,FALSE),"")</f>
        <v/>
      </c>
      <c r="G835" s="15" t="str">
        <f>IFERROR(VLOOKUP($B835,'Tabelas auxiliares'!$A$68:$C$105,2,FALSE),"")</f>
        <v/>
      </c>
      <c r="H835" s="15" t="str">
        <f>IFERROR(VLOOKUP($B835,'Tabelas auxiliares'!$A$68:$C$105,3,FALSE),"")</f>
        <v/>
      </c>
      <c r="Y835" s="15" t="str">
        <f t="shared" si="12"/>
        <v/>
      </c>
      <c r="Z835" s="15" t="str">
        <f>IF(T835="","",IF(AND(T835&lt;&gt;'Tabelas auxiliares'!$B$128,T835&lt;&gt;'Tabelas auxiliares'!$B$129),"FOLHA DE PESSOAL",IF(Y835='Tabelas auxiliares'!$A$129,"CUSTEIO",IF(Y835='Tabelas auxiliares'!$A$128,"INVESTIMENTO","ERRO - VERIFICAR"))))</f>
        <v/>
      </c>
      <c r="AA835" s="104"/>
      <c r="AB835" s="104"/>
      <c r="AC835" s="32"/>
      <c r="AD835" s="32"/>
      <c r="AE835" s="32"/>
      <c r="AF835" s="32"/>
      <c r="AG835" s="32"/>
    </row>
    <row r="836" spans="6:33" x14ac:dyDescent="0.25">
      <c r="F836" s="15" t="str">
        <f>IFERROR(VLOOKUP(D836,'Tabelas auxiliares'!$A$3:$B$65,2,FALSE),"")</f>
        <v/>
      </c>
      <c r="G836" s="15" t="str">
        <f>IFERROR(VLOOKUP($B836,'Tabelas auxiliares'!$A$68:$C$105,2,FALSE),"")</f>
        <v/>
      </c>
      <c r="H836" s="15" t="str">
        <f>IFERROR(VLOOKUP($B836,'Tabelas auxiliares'!$A$68:$C$105,3,FALSE),"")</f>
        <v/>
      </c>
      <c r="Y836" s="15" t="str">
        <f t="shared" ref="Y836:Y899" si="13">LEFT(V836,1)</f>
        <v/>
      </c>
      <c r="Z836" s="15" t="str">
        <f>IF(T836="","",IF(AND(T836&lt;&gt;'Tabelas auxiliares'!$B$128,T836&lt;&gt;'Tabelas auxiliares'!$B$129),"FOLHA DE PESSOAL",IF(Y836='Tabelas auxiliares'!$A$129,"CUSTEIO",IF(Y836='Tabelas auxiliares'!$A$128,"INVESTIMENTO","ERRO - VERIFICAR"))))</f>
        <v/>
      </c>
      <c r="AA836" s="104"/>
      <c r="AB836" s="104"/>
      <c r="AC836" s="32"/>
      <c r="AD836" s="32"/>
      <c r="AE836" s="32"/>
      <c r="AF836" s="32"/>
      <c r="AG836" s="32"/>
    </row>
    <row r="837" spans="6:33" x14ac:dyDescent="0.25">
      <c r="F837" s="15" t="str">
        <f>IFERROR(VLOOKUP(D837,'Tabelas auxiliares'!$A$3:$B$65,2,FALSE),"")</f>
        <v/>
      </c>
      <c r="G837" s="15" t="str">
        <f>IFERROR(VLOOKUP($B837,'Tabelas auxiliares'!$A$68:$C$105,2,FALSE),"")</f>
        <v/>
      </c>
      <c r="H837" s="15" t="str">
        <f>IFERROR(VLOOKUP($B837,'Tabelas auxiliares'!$A$68:$C$105,3,FALSE),"")</f>
        <v/>
      </c>
      <c r="Y837" s="15" t="str">
        <f t="shared" si="13"/>
        <v/>
      </c>
      <c r="Z837" s="15" t="str">
        <f>IF(T837="","",IF(AND(T837&lt;&gt;'Tabelas auxiliares'!$B$128,T837&lt;&gt;'Tabelas auxiliares'!$B$129),"FOLHA DE PESSOAL",IF(Y837='Tabelas auxiliares'!$A$129,"CUSTEIO",IF(Y837='Tabelas auxiliares'!$A$128,"INVESTIMENTO","ERRO - VERIFICAR"))))</f>
        <v/>
      </c>
      <c r="AA837" s="104"/>
      <c r="AB837" s="104"/>
      <c r="AC837" s="32"/>
      <c r="AD837" s="32"/>
      <c r="AE837" s="32"/>
      <c r="AF837" s="32"/>
      <c r="AG837" s="32"/>
    </row>
    <row r="838" spans="6:33" x14ac:dyDescent="0.25">
      <c r="F838" s="15" t="str">
        <f>IFERROR(VLOOKUP(D838,'Tabelas auxiliares'!$A$3:$B$65,2,FALSE),"")</f>
        <v/>
      </c>
      <c r="G838" s="15" t="str">
        <f>IFERROR(VLOOKUP($B838,'Tabelas auxiliares'!$A$68:$C$105,2,FALSE),"")</f>
        <v/>
      </c>
      <c r="H838" s="15" t="str">
        <f>IFERROR(VLOOKUP($B838,'Tabelas auxiliares'!$A$68:$C$105,3,FALSE),"")</f>
        <v/>
      </c>
      <c r="Y838" s="15" t="str">
        <f t="shared" si="13"/>
        <v/>
      </c>
      <c r="Z838" s="15" t="str">
        <f>IF(T838="","",IF(AND(T838&lt;&gt;'Tabelas auxiliares'!$B$128,T838&lt;&gt;'Tabelas auxiliares'!$B$129),"FOLHA DE PESSOAL",IF(Y838='Tabelas auxiliares'!$A$129,"CUSTEIO",IF(Y838='Tabelas auxiliares'!$A$128,"INVESTIMENTO","ERRO - VERIFICAR"))))</f>
        <v/>
      </c>
      <c r="AA838" s="104"/>
      <c r="AB838" s="104"/>
      <c r="AC838" s="32"/>
      <c r="AD838" s="32"/>
      <c r="AE838" s="32"/>
      <c r="AF838" s="32"/>
      <c r="AG838" s="32"/>
    </row>
    <row r="839" spans="6:33" x14ac:dyDescent="0.25">
      <c r="F839" s="15" t="str">
        <f>IFERROR(VLOOKUP(D839,'Tabelas auxiliares'!$A$3:$B$65,2,FALSE),"")</f>
        <v/>
      </c>
      <c r="G839" s="15" t="str">
        <f>IFERROR(VLOOKUP($B839,'Tabelas auxiliares'!$A$68:$C$105,2,FALSE),"")</f>
        <v/>
      </c>
      <c r="H839" s="15" t="str">
        <f>IFERROR(VLOOKUP($B839,'Tabelas auxiliares'!$A$68:$C$105,3,FALSE),"")</f>
        <v/>
      </c>
      <c r="Y839" s="15" t="str">
        <f t="shared" si="13"/>
        <v/>
      </c>
      <c r="Z839" s="15" t="str">
        <f>IF(T839="","",IF(AND(T839&lt;&gt;'Tabelas auxiliares'!$B$128,T839&lt;&gt;'Tabelas auxiliares'!$B$129),"FOLHA DE PESSOAL",IF(Y839='Tabelas auxiliares'!$A$129,"CUSTEIO",IF(Y839='Tabelas auxiliares'!$A$128,"INVESTIMENTO","ERRO - VERIFICAR"))))</f>
        <v/>
      </c>
      <c r="AA839" s="104"/>
      <c r="AB839" s="104"/>
      <c r="AC839" s="32"/>
      <c r="AD839" s="32"/>
      <c r="AE839" s="32"/>
      <c r="AF839" s="32"/>
      <c r="AG839" s="32"/>
    </row>
    <row r="840" spans="6:33" x14ac:dyDescent="0.25">
      <c r="F840" s="15" t="str">
        <f>IFERROR(VLOOKUP(D840,'Tabelas auxiliares'!$A$3:$B$65,2,FALSE),"")</f>
        <v/>
      </c>
      <c r="G840" s="15" t="str">
        <f>IFERROR(VLOOKUP($B840,'Tabelas auxiliares'!$A$68:$C$105,2,FALSE),"")</f>
        <v/>
      </c>
      <c r="H840" s="15" t="str">
        <f>IFERROR(VLOOKUP($B840,'Tabelas auxiliares'!$A$68:$C$105,3,FALSE),"")</f>
        <v/>
      </c>
      <c r="Y840" s="15" t="str">
        <f t="shared" si="13"/>
        <v/>
      </c>
      <c r="Z840" s="15" t="str">
        <f>IF(T840="","",IF(AND(T840&lt;&gt;'Tabelas auxiliares'!$B$128,T840&lt;&gt;'Tabelas auxiliares'!$B$129),"FOLHA DE PESSOAL",IF(Y840='Tabelas auxiliares'!$A$129,"CUSTEIO",IF(Y840='Tabelas auxiliares'!$A$128,"INVESTIMENTO","ERRO - VERIFICAR"))))</f>
        <v/>
      </c>
      <c r="AA840" s="104"/>
      <c r="AB840" s="104"/>
      <c r="AC840" s="32"/>
      <c r="AD840" s="32"/>
      <c r="AE840" s="32"/>
      <c r="AF840" s="32"/>
      <c r="AG840" s="32"/>
    </row>
    <row r="841" spans="6:33" x14ac:dyDescent="0.25">
      <c r="F841" s="15" t="str">
        <f>IFERROR(VLOOKUP(D841,'Tabelas auxiliares'!$A$3:$B$65,2,FALSE),"")</f>
        <v/>
      </c>
      <c r="G841" s="15" t="str">
        <f>IFERROR(VLOOKUP($B841,'Tabelas auxiliares'!$A$68:$C$105,2,FALSE),"")</f>
        <v/>
      </c>
      <c r="H841" s="15" t="str">
        <f>IFERROR(VLOOKUP($B841,'Tabelas auxiliares'!$A$68:$C$105,3,FALSE),"")</f>
        <v/>
      </c>
      <c r="Y841" s="15" t="str">
        <f t="shared" si="13"/>
        <v/>
      </c>
      <c r="Z841" s="15" t="str">
        <f>IF(T841="","",IF(AND(T841&lt;&gt;'Tabelas auxiliares'!$B$128,T841&lt;&gt;'Tabelas auxiliares'!$B$129),"FOLHA DE PESSOAL",IF(Y841='Tabelas auxiliares'!$A$129,"CUSTEIO",IF(Y841='Tabelas auxiliares'!$A$128,"INVESTIMENTO","ERRO - VERIFICAR"))))</f>
        <v/>
      </c>
      <c r="AA841" s="104"/>
      <c r="AB841" s="104"/>
      <c r="AC841" s="32"/>
      <c r="AD841" s="32"/>
      <c r="AE841" s="32"/>
      <c r="AF841" s="32"/>
      <c r="AG841" s="32"/>
    </row>
    <row r="842" spans="6:33" x14ac:dyDescent="0.25">
      <c r="F842" s="15" t="str">
        <f>IFERROR(VLOOKUP(D842,'Tabelas auxiliares'!$A$3:$B$65,2,FALSE),"")</f>
        <v/>
      </c>
      <c r="G842" s="15" t="str">
        <f>IFERROR(VLOOKUP($B842,'Tabelas auxiliares'!$A$68:$C$105,2,FALSE),"")</f>
        <v/>
      </c>
      <c r="H842" s="15" t="str">
        <f>IFERROR(VLOOKUP($B842,'Tabelas auxiliares'!$A$68:$C$105,3,FALSE),"")</f>
        <v/>
      </c>
      <c r="Y842" s="15" t="str">
        <f t="shared" si="13"/>
        <v/>
      </c>
      <c r="Z842" s="15" t="str">
        <f>IF(T842="","",IF(AND(T842&lt;&gt;'Tabelas auxiliares'!$B$128,T842&lt;&gt;'Tabelas auxiliares'!$B$129),"FOLHA DE PESSOAL",IF(Y842='Tabelas auxiliares'!$A$129,"CUSTEIO",IF(Y842='Tabelas auxiliares'!$A$128,"INVESTIMENTO","ERRO - VERIFICAR"))))</f>
        <v/>
      </c>
      <c r="AA842" s="104"/>
      <c r="AB842" s="104"/>
      <c r="AC842" s="32"/>
      <c r="AD842" s="32"/>
      <c r="AE842" s="32"/>
      <c r="AF842" s="32"/>
      <c r="AG842" s="32"/>
    </row>
    <row r="843" spans="6:33" x14ac:dyDescent="0.25">
      <c r="F843" s="15" t="str">
        <f>IFERROR(VLOOKUP(D843,'Tabelas auxiliares'!$A$3:$B$65,2,FALSE),"")</f>
        <v/>
      </c>
      <c r="G843" s="15" t="str">
        <f>IFERROR(VLOOKUP($B843,'Tabelas auxiliares'!$A$68:$C$105,2,FALSE),"")</f>
        <v/>
      </c>
      <c r="H843" s="15" t="str">
        <f>IFERROR(VLOOKUP($B843,'Tabelas auxiliares'!$A$68:$C$105,3,FALSE),"")</f>
        <v/>
      </c>
      <c r="Y843" s="15" t="str">
        <f t="shared" si="13"/>
        <v/>
      </c>
      <c r="Z843" s="15" t="str">
        <f>IF(T843="","",IF(AND(T843&lt;&gt;'Tabelas auxiliares'!$B$128,T843&lt;&gt;'Tabelas auxiliares'!$B$129),"FOLHA DE PESSOAL",IF(Y843='Tabelas auxiliares'!$A$129,"CUSTEIO",IF(Y843='Tabelas auxiliares'!$A$128,"INVESTIMENTO","ERRO - VERIFICAR"))))</f>
        <v/>
      </c>
      <c r="AA843" s="104"/>
      <c r="AB843" s="104"/>
      <c r="AC843" s="32"/>
      <c r="AD843" s="32"/>
      <c r="AE843" s="32"/>
      <c r="AF843" s="32"/>
      <c r="AG843" s="32"/>
    </row>
    <row r="844" spans="6:33" x14ac:dyDescent="0.25">
      <c r="F844" s="15" t="str">
        <f>IFERROR(VLOOKUP(D844,'Tabelas auxiliares'!$A$3:$B$65,2,FALSE),"")</f>
        <v/>
      </c>
      <c r="G844" s="15" t="str">
        <f>IFERROR(VLOOKUP($B844,'Tabelas auxiliares'!$A$68:$C$105,2,FALSE),"")</f>
        <v/>
      </c>
      <c r="H844" s="15" t="str">
        <f>IFERROR(VLOOKUP($B844,'Tabelas auxiliares'!$A$68:$C$105,3,FALSE),"")</f>
        <v/>
      </c>
      <c r="Y844" s="15" t="str">
        <f t="shared" si="13"/>
        <v/>
      </c>
      <c r="Z844" s="15" t="str">
        <f>IF(T844="","",IF(AND(T844&lt;&gt;'Tabelas auxiliares'!$B$128,T844&lt;&gt;'Tabelas auxiliares'!$B$129),"FOLHA DE PESSOAL",IF(Y844='Tabelas auxiliares'!$A$129,"CUSTEIO",IF(Y844='Tabelas auxiliares'!$A$128,"INVESTIMENTO","ERRO - VERIFICAR"))))</f>
        <v/>
      </c>
      <c r="AA844" s="104"/>
      <c r="AB844" s="104"/>
      <c r="AC844" s="32"/>
      <c r="AD844" s="32"/>
      <c r="AE844" s="32"/>
      <c r="AF844" s="32"/>
      <c r="AG844" s="32"/>
    </row>
    <row r="845" spans="6:33" x14ac:dyDescent="0.25">
      <c r="F845" s="15" t="str">
        <f>IFERROR(VLOOKUP(D845,'Tabelas auxiliares'!$A$3:$B$65,2,FALSE),"")</f>
        <v/>
      </c>
      <c r="G845" s="15" t="str">
        <f>IFERROR(VLOOKUP($B845,'Tabelas auxiliares'!$A$68:$C$105,2,FALSE),"")</f>
        <v/>
      </c>
      <c r="H845" s="15" t="str">
        <f>IFERROR(VLOOKUP($B845,'Tabelas auxiliares'!$A$68:$C$105,3,FALSE),"")</f>
        <v/>
      </c>
      <c r="Y845" s="15" t="str">
        <f t="shared" si="13"/>
        <v/>
      </c>
      <c r="Z845" s="15" t="str">
        <f>IF(T845="","",IF(AND(T845&lt;&gt;'Tabelas auxiliares'!$B$128,T845&lt;&gt;'Tabelas auxiliares'!$B$129),"FOLHA DE PESSOAL",IF(Y845='Tabelas auxiliares'!$A$129,"CUSTEIO",IF(Y845='Tabelas auxiliares'!$A$128,"INVESTIMENTO","ERRO - VERIFICAR"))))</f>
        <v/>
      </c>
      <c r="AA845" s="104"/>
      <c r="AB845" s="104"/>
      <c r="AC845" s="32"/>
      <c r="AD845" s="32"/>
      <c r="AE845" s="32"/>
      <c r="AF845" s="32"/>
      <c r="AG845" s="32"/>
    </row>
    <row r="846" spans="6:33" x14ac:dyDescent="0.25">
      <c r="F846" s="15" t="str">
        <f>IFERROR(VLOOKUP(D846,'Tabelas auxiliares'!$A$3:$B$65,2,FALSE),"")</f>
        <v/>
      </c>
      <c r="G846" s="15" t="str">
        <f>IFERROR(VLOOKUP($B846,'Tabelas auxiliares'!$A$68:$C$105,2,FALSE),"")</f>
        <v/>
      </c>
      <c r="H846" s="15" t="str">
        <f>IFERROR(VLOOKUP($B846,'Tabelas auxiliares'!$A$68:$C$105,3,FALSE),"")</f>
        <v/>
      </c>
      <c r="Y846" s="15" t="str">
        <f t="shared" si="13"/>
        <v/>
      </c>
      <c r="Z846" s="15" t="str">
        <f>IF(T846="","",IF(AND(T846&lt;&gt;'Tabelas auxiliares'!$B$128,T846&lt;&gt;'Tabelas auxiliares'!$B$129),"FOLHA DE PESSOAL",IF(Y846='Tabelas auxiliares'!$A$129,"CUSTEIO",IF(Y846='Tabelas auxiliares'!$A$128,"INVESTIMENTO","ERRO - VERIFICAR"))))</f>
        <v/>
      </c>
      <c r="AA846" s="104"/>
      <c r="AB846" s="104"/>
      <c r="AC846" s="32"/>
      <c r="AD846" s="32"/>
      <c r="AE846" s="32"/>
      <c r="AF846" s="32"/>
      <c r="AG846" s="32"/>
    </row>
    <row r="847" spans="6:33" x14ac:dyDescent="0.25">
      <c r="F847" s="15" t="str">
        <f>IFERROR(VLOOKUP(D847,'Tabelas auxiliares'!$A$3:$B$65,2,FALSE),"")</f>
        <v/>
      </c>
      <c r="G847" s="15" t="str">
        <f>IFERROR(VLOOKUP($B847,'Tabelas auxiliares'!$A$68:$C$105,2,FALSE),"")</f>
        <v/>
      </c>
      <c r="H847" s="15" t="str">
        <f>IFERROR(VLOOKUP($B847,'Tabelas auxiliares'!$A$68:$C$105,3,FALSE),"")</f>
        <v/>
      </c>
      <c r="Y847" s="15" t="str">
        <f t="shared" si="13"/>
        <v/>
      </c>
      <c r="Z847" s="15" t="str">
        <f>IF(T847="","",IF(AND(T847&lt;&gt;'Tabelas auxiliares'!$B$128,T847&lt;&gt;'Tabelas auxiliares'!$B$129),"FOLHA DE PESSOAL",IF(Y847='Tabelas auxiliares'!$A$129,"CUSTEIO",IF(Y847='Tabelas auxiliares'!$A$128,"INVESTIMENTO","ERRO - VERIFICAR"))))</f>
        <v/>
      </c>
      <c r="AA847" s="104"/>
      <c r="AB847" s="104"/>
      <c r="AC847" s="32"/>
      <c r="AD847" s="32"/>
      <c r="AE847" s="32"/>
      <c r="AF847" s="32"/>
      <c r="AG847" s="32"/>
    </row>
    <row r="848" spans="6:33" x14ac:dyDescent="0.25">
      <c r="F848" s="15" t="str">
        <f>IFERROR(VLOOKUP(D848,'Tabelas auxiliares'!$A$3:$B$65,2,FALSE),"")</f>
        <v/>
      </c>
      <c r="G848" s="15" t="str">
        <f>IFERROR(VLOOKUP($B848,'Tabelas auxiliares'!$A$68:$C$105,2,FALSE),"")</f>
        <v/>
      </c>
      <c r="H848" s="15" t="str">
        <f>IFERROR(VLOOKUP($B848,'Tabelas auxiliares'!$A$68:$C$105,3,FALSE),"")</f>
        <v/>
      </c>
      <c r="Y848" s="15" t="str">
        <f t="shared" si="13"/>
        <v/>
      </c>
      <c r="Z848" s="15" t="str">
        <f>IF(T848="","",IF(AND(T848&lt;&gt;'Tabelas auxiliares'!$B$128,T848&lt;&gt;'Tabelas auxiliares'!$B$129),"FOLHA DE PESSOAL",IF(Y848='Tabelas auxiliares'!$A$129,"CUSTEIO",IF(Y848='Tabelas auxiliares'!$A$128,"INVESTIMENTO","ERRO - VERIFICAR"))))</f>
        <v/>
      </c>
      <c r="AA848" s="104"/>
      <c r="AB848" s="104"/>
      <c r="AC848" s="32"/>
      <c r="AD848" s="32"/>
      <c r="AE848" s="32"/>
      <c r="AF848" s="32"/>
      <c r="AG848" s="32"/>
    </row>
    <row r="849" spans="6:33" x14ac:dyDescent="0.25">
      <c r="F849" s="15" t="str">
        <f>IFERROR(VLOOKUP(D849,'Tabelas auxiliares'!$A$3:$B$65,2,FALSE),"")</f>
        <v/>
      </c>
      <c r="G849" s="15" t="str">
        <f>IFERROR(VLOOKUP($B849,'Tabelas auxiliares'!$A$68:$C$105,2,FALSE),"")</f>
        <v/>
      </c>
      <c r="H849" s="15" t="str">
        <f>IFERROR(VLOOKUP($B849,'Tabelas auxiliares'!$A$68:$C$105,3,FALSE),"")</f>
        <v/>
      </c>
      <c r="Y849" s="15" t="str">
        <f t="shared" si="13"/>
        <v/>
      </c>
      <c r="Z849" s="15" t="str">
        <f>IF(T849="","",IF(AND(T849&lt;&gt;'Tabelas auxiliares'!$B$128,T849&lt;&gt;'Tabelas auxiliares'!$B$129),"FOLHA DE PESSOAL",IF(Y849='Tabelas auxiliares'!$A$129,"CUSTEIO",IF(Y849='Tabelas auxiliares'!$A$128,"INVESTIMENTO","ERRO - VERIFICAR"))))</f>
        <v/>
      </c>
      <c r="AA849" s="104"/>
      <c r="AB849" s="104"/>
      <c r="AC849" s="32"/>
      <c r="AD849" s="32"/>
      <c r="AE849" s="32"/>
      <c r="AF849" s="32"/>
      <c r="AG849" s="32"/>
    </row>
    <row r="850" spans="6:33" x14ac:dyDescent="0.25">
      <c r="F850" s="15" t="str">
        <f>IFERROR(VLOOKUP(D850,'Tabelas auxiliares'!$A$3:$B$65,2,FALSE),"")</f>
        <v/>
      </c>
      <c r="G850" s="15" t="str">
        <f>IFERROR(VLOOKUP($B850,'Tabelas auxiliares'!$A$68:$C$105,2,FALSE),"")</f>
        <v/>
      </c>
      <c r="H850" s="15" t="str">
        <f>IFERROR(VLOOKUP($B850,'Tabelas auxiliares'!$A$68:$C$105,3,FALSE),"")</f>
        <v/>
      </c>
      <c r="Y850" s="15" t="str">
        <f t="shared" si="13"/>
        <v/>
      </c>
      <c r="Z850" s="15" t="str">
        <f>IF(T850="","",IF(AND(T850&lt;&gt;'Tabelas auxiliares'!$B$128,T850&lt;&gt;'Tabelas auxiliares'!$B$129),"FOLHA DE PESSOAL",IF(Y850='Tabelas auxiliares'!$A$129,"CUSTEIO",IF(Y850='Tabelas auxiliares'!$A$128,"INVESTIMENTO","ERRO - VERIFICAR"))))</f>
        <v/>
      </c>
      <c r="AA850" s="104"/>
      <c r="AB850" s="104"/>
      <c r="AC850" s="32"/>
      <c r="AD850" s="32"/>
      <c r="AE850" s="32"/>
      <c r="AF850" s="32"/>
      <c r="AG850" s="32"/>
    </row>
    <row r="851" spans="6:33" x14ac:dyDescent="0.25">
      <c r="F851" s="15" t="str">
        <f>IFERROR(VLOOKUP(D851,'Tabelas auxiliares'!$A$3:$B$65,2,FALSE),"")</f>
        <v/>
      </c>
      <c r="G851" s="15" t="str">
        <f>IFERROR(VLOOKUP($B851,'Tabelas auxiliares'!$A$68:$C$105,2,FALSE),"")</f>
        <v/>
      </c>
      <c r="H851" s="15" t="str">
        <f>IFERROR(VLOOKUP($B851,'Tabelas auxiliares'!$A$68:$C$105,3,FALSE),"")</f>
        <v/>
      </c>
      <c r="Y851" s="15" t="str">
        <f t="shared" si="13"/>
        <v/>
      </c>
      <c r="Z851" s="15" t="str">
        <f>IF(T851="","",IF(AND(T851&lt;&gt;'Tabelas auxiliares'!$B$128,T851&lt;&gt;'Tabelas auxiliares'!$B$129),"FOLHA DE PESSOAL",IF(Y851='Tabelas auxiliares'!$A$129,"CUSTEIO",IF(Y851='Tabelas auxiliares'!$A$128,"INVESTIMENTO","ERRO - VERIFICAR"))))</f>
        <v/>
      </c>
      <c r="AA851" s="104"/>
      <c r="AB851" s="104"/>
      <c r="AC851" s="32"/>
      <c r="AD851" s="32"/>
      <c r="AE851" s="32"/>
      <c r="AF851" s="32"/>
      <c r="AG851" s="32"/>
    </row>
    <row r="852" spans="6:33" x14ac:dyDescent="0.25">
      <c r="F852" s="15" t="str">
        <f>IFERROR(VLOOKUP(D852,'Tabelas auxiliares'!$A$3:$B$65,2,FALSE),"")</f>
        <v/>
      </c>
      <c r="G852" s="15" t="str">
        <f>IFERROR(VLOOKUP($B852,'Tabelas auxiliares'!$A$68:$C$105,2,FALSE),"")</f>
        <v/>
      </c>
      <c r="H852" s="15" t="str">
        <f>IFERROR(VLOOKUP($B852,'Tabelas auxiliares'!$A$68:$C$105,3,FALSE),"")</f>
        <v/>
      </c>
      <c r="Y852" s="15" t="str">
        <f t="shared" si="13"/>
        <v/>
      </c>
      <c r="Z852" s="15" t="str">
        <f>IF(T852="","",IF(AND(T852&lt;&gt;'Tabelas auxiliares'!$B$128,T852&lt;&gt;'Tabelas auxiliares'!$B$129),"FOLHA DE PESSOAL",IF(Y852='Tabelas auxiliares'!$A$129,"CUSTEIO",IF(Y852='Tabelas auxiliares'!$A$128,"INVESTIMENTO","ERRO - VERIFICAR"))))</f>
        <v/>
      </c>
      <c r="AA852" s="104"/>
      <c r="AB852" s="104"/>
      <c r="AC852" s="32"/>
      <c r="AD852" s="32"/>
      <c r="AE852" s="32"/>
      <c r="AF852" s="32"/>
      <c r="AG852" s="32"/>
    </row>
    <row r="853" spans="6:33" x14ac:dyDescent="0.25">
      <c r="F853" s="15" t="str">
        <f>IFERROR(VLOOKUP(D853,'Tabelas auxiliares'!$A$3:$B$65,2,FALSE),"")</f>
        <v/>
      </c>
      <c r="G853" s="15" t="str">
        <f>IFERROR(VLOOKUP($B853,'Tabelas auxiliares'!$A$68:$C$105,2,FALSE),"")</f>
        <v/>
      </c>
      <c r="H853" s="15" t="str">
        <f>IFERROR(VLOOKUP($B853,'Tabelas auxiliares'!$A$68:$C$105,3,FALSE),"")</f>
        <v/>
      </c>
      <c r="Y853" s="15" t="str">
        <f t="shared" si="13"/>
        <v/>
      </c>
      <c r="Z853" s="15" t="str">
        <f>IF(T853="","",IF(AND(T853&lt;&gt;'Tabelas auxiliares'!$B$128,T853&lt;&gt;'Tabelas auxiliares'!$B$129),"FOLHA DE PESSOAL",IF(Y853='Tabelas auxiliares'!$A$129,"CUSTEIO",IF(Y853='Tabelas auxiliares'!$A$128,"INVESTIMENTO","ERRO - VERIFICAR"))))</f>
        <v/>
      </c>
      <c r="AA853" s="104"/>
      <c r="AB853" s="104"/>
      <c r="AC853" s="32"/>
      <c r="AD853" s="32"/>
      <c r="AE853" s="32"/>
      <c r="AF853" s="32"/>
      <c r="AG853" s="32"/>
    </row>
    <row r="854" spans="6:33" x14ac:dyDescent="0.25">
      <c r="F854" s="15" t="str">
        <f>IFERROR(VLOOKUP(D854,'Tabelas auxiliares'!$A$3:$B$65,2,FALSE),"")</f>
        <v/>
      </c>
      <c r="G854" s="15" t="str">
        <f>IFERROR(VLOOKUP($B854,'Tabelas auxiliares'!$A$68:$C$105,2,FALSE),"")</f>
        <v/>
      </c>
      <c r="H854" s="15" t="str">
        <f>IFERROR(VLOOKUP($B854,'Tabelas auxiliares'!$A$68:$C$105,3,FALSE),"")</f>
        <v/>
      </c>
      <c r="Y854" s="15" t="str">
        <f t="shared" si="13"/>
        <v/>
      </c>
      <c r="Z854" s="15" t="str">
        <f>IF(T854="","",IF(AND(T854&lt;&gt;'Tabelas auxiliares'!$B$128,T854&lt;&gt;'Tabelas auxiliares'!$B$129),"FOLHA DE PESSOAL",IF(Y854='Tabelas auxiliares'!$A$129,"CUSTEIO",IF(Y854='Tabelas auxiliares'!$A$128,"INVESTIMENTO","ERRO - VERIFICAR"))))</f>
        <v/>
      </c>
      <c r="AA854" s="104"/>
      <c r="AB854" s="104"/>
      <c r="AC854" s="32"/>
      <c r="AD854" s="32"/>
      <c r="AE854" s="32"/>
      <c r="AF854" s="32"/>
      <c r="AG854" s="32"/>
    </row>
    <row r="855" spans="6:33" x14ac:dyDescent="0.25">
      <c r="F855" s="15" t="str">
        <f>IFERROR(VLOOKUP(D855,'Tabelas auxiliares'!$A$3:$B$65,2,FALSE),"")</f>
        <v/>
      </c>
      <c r="G855" s="15" t="str">
        <f>IFERROR(VLOOKUP($B855,'Tabelas auxiliares'!$A$68:$C$105,2,FALSE),"")</f>
        <v/>
      </c>
      <c r="H855" s="15" t="str">
        <f>IFERROR(VLOOKUP($B855,'Tabelas auxiliares'!$A$68:$C$105,3,FALSE),"")</f>
        <v/>
      </c>
      <c r="Y855" s="15" t="str">
        <f t="shared" si="13"/>
        <v/>
      </c>
      <c r="Z855" s="15" t="str">
        <f>IF(T855="","",IF(AND(T855&lt;&gt;'Tabelas auxiliares'!$B$128,T855&lt;&gt;'Tabelas auxiliares'!$B$129),"FOLHA DE PESSOAL",IF(Y855='Tabelas auxiliares'!$A$129,"CUSTEIO",IF(Y855='Tabelas auxiliares'!$A$128,"INVESTIMENTO","ERRO - VERIFICAR"))))</f>
        <v/>
      </c>
      <c r="AA855" s="104"/>
      <c r="AB855" s="104"/>
      <c r="AC855" s="32"/>
      <c r="AD855" s="32"/>
      <c r="AE855" s="32"/>
      <c r="AF855" s="32"/>
      <c r="AG855" s="32"/>
    </row>
    <row r="856" spans="6:33" x14ac:dyDescent="0.25">
      <c r="F856" s="15" t="str">
        <f>IFERROR(VLOOKUP(D856,'Tabelas auxiliares'!$A$3:$B$65,2,FALSE),"")</f>
        <v/>
      </c>
      <c r="G856" s="15" t="str">
        <f>IFERROR(VLOOKUP($B856,'Tabelas auxiliares'!$A$68:$C$105,2,FALSE),"")</f>
        <v/>
      </c>
      <c r="H856" s="15" t="str">
        <f>IFERROR(VLOOKUP($B856,'Tabelas auxiliares'!$A$68:$C$105,3,FALSE),"")</f>
        <v/>
      </c>
      <c r="Y856" s="15" t="str">
        <f t="shared" si="13"/>
        <v/>
      </c>
      <c r="Z856" s="15" t="str">
        <f>IF(T856="","",IF(AND(T856&lt;&gt;'Tabelas auxiliares'!$B$128,T856&lt;&gt;'Tabelas auxiliares'!$B$129),"FOLHA DE PESSOAL",IF(Y856='Tabelas auxiliares'!$A$129,"CUSTEIO",IF(Y856='Tabelas auxiliares'!$A$128,"INVESTIMENTO","ERRO - VERIFICAR"))))</f>
        <v/>
      </c>
      <c r="AA856" s="104"/>
      <c r="AB856" s="104"/>
      <c r="AC856" s="32"/>
      <c r="AD856" s="32"/>
      <c r="AE856" s="32"/>
      <c r="AF856" s="32"/>
      <c r="AG856" s="32"/>
    </row>
    <row r="857" spans="6:33" x14ac:dyDescent="0.25">
      <c r="F857" s="15" t="str">
        <f>IFERROR(VLOOKUP(D857,'Tabelas auxiliares'!$A$3:$B$65,2,FALSE),"")</f>
        <v/>
      </c>
      <c r="G857" s="15" t="str">
        <f>IFERROR(VLOOKUP($B857,'Tabelas auxiliares'!$A$68:$C$105,2,FALSE),"")</f>
        <v/>
      </c>
      <c r="H857" s="15" t="str">
        <f>IFERROR(VLOOKUP($B857,'Tabelas auxiliares'!$A$68:$C$105,3,FALSE),"")</f>
        <v/>
      </c>
      <c r="Y857" s="15" t="str">
        <f t="shared" si="13"/>
        <v/>
      </c>
      <c r="Z857" s="15" t="str">
        <f>IF(T857="","",IF(AND(T857&lt;&gt;'Tabelas auxiliares'!$B$128,T857&lt;&gt;'Tabelas auxiliares'!$B$129),"FOLHA DE PESSOAL",IF(Y857='Tabelas auxiliares'!$A$129,"CUSTEIO",IF(Y857='Tabelas auxiliares'!$A$128,"INVESTIMENTO","ERRO - VERIFICAR"))))</f>
        <v/>
      </c>
      <c r="AA857" s="104"/>
      <c r="AB857" s="104"/>
      <c r="AC857" s="32"/>
      <c r="AD857" s="32"/>
      <c r="AE857" s="32"/>
      <c r="AF857" s="32"/>
      <c r="AG857" s="32"/>
    </row>
    <row r="858" spans="6:33" x14ac:dyDescent="0.25">
      <c r="F858" s="15" t="str">
        <f>IFERROR(VLOOKUP(D858,'Tabelas auxiliares'!$A$3:$B$65,2,FALSE),"")</f>
        <v/>
      </c>
      <c r="G858" s="15" t="str">
        <f>IFERROR(VLOOKUP($B858,'Tabelas auxiliares'!$A$68:$C$105,2,FALSE),"")</f>
        <v/>
      </c>
      <c r="H858" s="15" t="str">
        <f>IFERROR(VLOOKUP($B858,'Tabelas auxiliares'!$A$68:$C$105,3,FALSE),"")</f>
        <v/>
      </c>
      <c r="Y858" s="15" t="str">
        <f t="shared" si="13"/>
        <v/>
      </c>
      <c r="Z858" s="15" t="str">
        <f>IF(T858="","",IF(AND(T858&lt;&gt;'Tabelas auxiliares'!$B$128,T858&lt;&gt;'Tabelas auxiliares'!$B$129),"FOLHA DE PESSOAL",IF(Y858='Tabelas auxiliares'!$A$129,"CUSTEIO",IF(Y858='Tabelas auxiliares'!$A$128,"INVESTIMENTO","ERRO - VERIFICAR"))))</f>
        <v/>
      </c>
      <c r="AA858" s="104"/>
      <c r="AB858" s="104"/>
      <c r="AC858" s="32"/>
      <c r="AD858" s="32"/>
      <c r="AE858" s="32"/>
      <c r="AF858" s="32"/>
      <c r="AG858" s="32"/>
    </row>
    <row r="859" spans="6:33" x14ac:dyDescent="0.25">
      <c r="F859" s="15" t="str">
        <f>IFERROR(VLOOKUP(D859,'Tabelas auxiliares'!$A$3:$B$65,2,FALSE),"")</f>
        <v/>
      </c>
      <c r="G859" s="15" t="str">
        <f>IFERROR(VLOOKUP($B859,'Tabelas auxiliares'!$A$68:$C$105,2,FALSE),"")</f>
        <v/>
      </c>
      <c r="H859" s="15" t="str">
        <f>IFERROR(VLOOKUP($B859,'Tabelas auxiliares'!$A$68:$C$105,3,FALSE),"")</f>
        <v/>
      </c>
      <c r="Y859" s="15" t="str">
        <f t="shared" si="13"/>
        <v/>
      </c>
      <c r="Z859" s="15" t="str">
        <f>IF(T859="","",IF(AND(T859&lt;&gt;'Tabelas auxiliares'!$B$128,T859&lt;&gt;'Tabelas auxiliares'!$B$129),"FOLHA DE PESSOAL",IF(Y859='Tabelas auxiliares'!$A$129,"CUSTEIO",IF(Y859='Tabelas auxiliares'!$A$128,"INVESTIMENTO","ERRO - VERIFICAR"))))</f>
        <v/>
      </c>
      <c r="AA859" s="104"/>
      <c r="AB859" s="104"/>
      <c r="AC859" s="32"/>
      <c r="AD859" s="32"/>
      <c r="AE859" s="32"/>
      <c r="AF859" s="32"/>
      <c r="AG859" s="32"/>
    </row>
    <row r="860" spans="6:33" x14ac:dyDescent="0.25">
      <c r="F860" s="15" t="str">
        <f>IFERROR(VLOOKUP(D860,'Tabelas auxiliares'!$A$3:$B$65,2,FALSE),"")</f>
        <v/>
      </c>
      <c r="G860" s="15" t="str">
        <f>IFERROR(VLOOKUP($B860,'Tabelas auxiliares'!$A$68:$C$105,2,FALSE),"")</f>
        <v/>
      </c>
      <c r="H860" s="15" t="str">
        <f>IFERROR(VLOOKUP($B860,'Tabelas auxiliares'!$A$68:$C$105,3,FALSE),"")</f>
        <v/>
      </c>
      <c r="Y860" s="15" t="str">
        <f t="shared" si="13"/>
        <v/>
      </c>
      <c r="Z860" s="15" t="str">
        <f>IF(T860="","",IF(AND(T860&lt;&gt;'Tabelas auxiliares'!$B$128,T860&lt;&gt;'Tabelas auxiliares'!$B$129),"FOLHA DE PESSOAL",IF(Y860='Tabelas auxiliares'!$A$129,"CUSTEIO",IF(Y860='Tabelas auxiliares'!$A$128,"INVESTIMENTO","ERRO - VERIFICAR"))))</f>
        <v/>
      </c>
      <c r="AA860" s="104"/>
      <c r="AB860" s="104"/>
      <c r="AC860" s="32"/>
      <c r="AD860" s="32"/>
      <c r="AE860" s="32"/>
      <c r="AF860" s="32"/>
      <c r="AG860" s="32"/>
    </row>
    <row r="861" spans="6:33" x14ac:dyDescent="0.25">
      <c r="F861" s="15" t="str">
        <f>IFERROR(VLOOKUP(D861,'Tabelas auxiliares'!$A$3:$B$65,2,FALSE),"")</f>
        <v/>
      </c>
      <c r="G861" s="15" t="str">
        <f>IFERROR(VLOOKUP($B861,'Tabelas auxiliares'!$A$68:$C$105,2,FALSE),"")</f>
        <v/>
      </c>
      <c r="H861" s="15" t="str">
        <f>IFERROR(VLOOKUP($B861,'Tabelas auxiliares'!$A$68:$C$105,3,FALSE),"")</f>
        <v/>
      </c>
      <c r="Y861" s="15" t="str">
        <f t="shared" si="13"/>
        <v/>
      </c>
      <c r="Z861" s="15" t="str">
        <f>IF(T861="","",IF(AND(T861&lt;&gt;'Tabelas auxiliares'!$B$128,T861&lt;&gt;'Tabelas auxiliares'!$B$129),"FOLHA DE PESSOAL",IF(Y861='Tabelas auxiliares'!$A$129,"CUSTEIO",IF(Y861='Tabelas auxiliares'!$A$128,"INVESTIMENTO","ERRO - VERIFICAR"))))</f>
        <v/>
      </c>
      <c r="AA861" s="104"/>
      <c r="AB861" s="104"/>
      <c r="AC861" s="32"/>
      <c r="AD861" s="32"/>
      <c r="AE861" s="32"/>
      <c r="AF861" s="32"/>
      <c r="AG861" s="32"/>
    </row>
    <row r="862" spans="6:33" x14ac:dyDescent="0.25">
      <c r="F862" s="15" t="str">
        <f>IFERROR(VLOOKUP(D862,'Tabelas auxiliares'!$A$3:$B$65,2,FALSE),"")</f>
        <v/>
      </c>
      <c r="G862" s="15" t="str">
        <f>IFERROR(VLOOKUP($B862,'Tabelas auxiliares'!$A$68:$C$105,2,FALSE),"")</f>
        <v/>
      </c>
      <c r="H862" s="15" t="str">
        <f>IFERROR(VLOOKUP($B862,'Tabelas auxiliares'!$A$68:$C$105,3,FALSE),"")</f>
        <v/>
      </c>
      <c r="Y862" s="15" t="str">
        <f t="shared" si="13"/>
        <v/>
      </c>
      <c r="Z862" s="15" t="str">
        <f>IF(T862="","",IF(AND(T862&lt;&gt;'Tabelas auxiliares'!$B$128,T862&lt;&gt;'Tabelas auxiliares'!$B$129),"FOLHA DE PESSOAL",IF(Y862='Tabelas auxiliares'!$A$129,"CUSTEIO",IF(Y862='Tabelas auxiliares'!$A$128,"INVESTIMENTO","ERRO - VERIFICAR"))))</f>
        <v/>
      </c>
      <c r="AA862" s="104"/>
      <c r="AB862" s="104"/>
      <c r="AC862" s="32"/>
      <c r="AD862" s="32"/>
      <c r="AE862" s="32"/>
      <c r="AF862" s="32"/>
      <c r="AG862" s="32"/>
    </row>
    <row r="863" spans="6:33" x14ac:dyDescent="0.25">
      <c r="F863" s="15" t="str">
        <f>IFERROR(VLOOKUP(D863,'Tabelas auxiliares'!$A$3:$B$65,2,FALSE),"")</f>
        <v/>
      </c>
      <c r="G863" s="15" t="str">
        <f>IFERROR(VLOOKUP($B863,'Tabelas auxiliares'!$A$68:$C$105,2,FALSE),"")</f>
        <v/>
      </c>
      <c r="H863" s="15" t="str">
        <f>IFERROR(VLOOKUP($B863,'Tabelas auxiliares'!$A$68:$C$105,3,FALSE),"")</f>
        <v/>
      </c>
      <c r="Y863" s="15" t="str">
        <f t="shared" si="13"/>
        <v/>
      </c>
      <c r="Z863" s="15" t="str">
        <f>IF(T863="","",IF(AND(T863&lt;&gt;'Tabelas auxiliares'!$B$128,T863&lt;&gt;'Tabelas auxiliares'!$B$129),"FOLHA DE PESSOAL",IF(Y863='Tabelas auxiliares'!$A$129,"CUSTEIO",IF(Y863='Tabelas auxiliares'!$A$128,"INVESTIMENTO","ERRO - VERIFICAR"))))</f>
        <v/>
      </c>
      <c r="AA863" s="104"/>
      <c r="AB863" s="104"/>
      <c r="AC863" s="32"/>
      <c r="AD863" s="32"/>
      <c r="AE863" s="32"/>
      <c r="AF863" s="32"/>
      <c r="AG863" s="32"/>
    </row>
    <row r="864" spans="6:33" x14ac:dyDescent="0.25">
      <c r="F864" s="15" t="str">
        <f>IFERROR(VLOOKUP(D864,'Tabelas auxiliares'!$A$3:$B$65,2,FALSE),"")</f>
        <v/>
      </c>
      <c r="G864" s="15" t="str">
        <f>IFERROR(VLOOKUP($B864,'Tabelas auxiliares'!$A$68:$C$105,2,FALSE),"")</f>
        <v/>
      </c>
      <c r="H864" s="15" t="str">
        <f>IFERROR(VLOOKUP($B864,'Tabelas auxiliares'!$A$68:$C$105,3,FALSE),"")</f>
        <v/>
      </c>
      <c r="Y864" s="15" t="str">
        <f t="shared" si="13"/>
        <v/>
      </c>
      <c r="Z864" s="15" t="str">
        <f>IF(T864="","",IF(AND(T864&lt;&gt;'Tabelas auxiliares'!$B$128,T864&lt;&gt;'Tabelas auxiliares'!$B$129),"FOLHA DE PESSOAL",IF(Y864='Tabelas auxiliares'!$A$129,"CUSTEIO",IF(Y864='Tabelas auxiliares'!$A$128,"INVESTIMENTO","ERRO - VERIFICAR"))))</f>
        <v/>
      </c>
      <c r="AA864" s="104"/>
      <c r="AB864" s="104"/>
      <c r="AC864" s="32"/>
      <c r="AD864" s="32"/>
      <c r="AE864" s="32"/>
      <c r="AF864" s="32"/>
      <c r="AG864" s="32"/>
    </row>
    <row r="865" spans="6:33" x14ac:dyDescent="0.25">
      <c r="F865" s="15" t="str">
        <f>IFERROR(VLOOKUP(D865,'Tabelas auxiliares'!$A$3:$B$65,2,FALSE),"")</f>
        <v/>
      </c>
      <c r="G865" s="15" t="str">
        <f>IFERROR(VLOOKUP($B865,'Tabelas auxiliares'!$A$68:$C$105,2,FALSE),"")</f>
        <v/>
      </c>
      <c r="H865" s="15" t="str">
        <f>IFERROR(VLOOKUP($B865,'Tabelas auxiliares'!$A$68:$C$105,3,FALSE),"")</f>
        <v/>
      </c>
      <c r="Y865" s="15" t="str">
        <f t="shared" si="13"/>
        <v/>
      </c>
      <c r="Z865" s="15" t="str">
        <f>IF(T865="","",IF(AND(T865&lt;&gt;'Tabelas auxiliares'!$B$128,T865&lt;&gt;'Tabelas auxiliares'!$B$129),"FOLHA DE PESSOAL",IF(Y865='Tabelas auxiliares'!$A$129,"CUSTEIO",IF(Y865='Tabelas auxiliares'!$A$128,"INVESTIMENTO","ERRO - VERIFICAR"))))</f>
        <v/>
      </c>
      <c r="AA865" s="104"/>
      <c r="AB865" s="104"/>
      <c r="AC865" s="32"/>
      <c r="AD865" s="32"/>
      <c r="AE865" s="32"/>
      <c r="AF865" s="32"/>
      <c r="AG865" s="32"/>
    </row>
    <row r="866" spans="6:33" x14ac:dyDescent="0.25">
      <c r="F866" s="15" t="str">
        <f>IFERROR(VLOOKUP(D866,'Tabelas auxiliares'!$A$3:$B$65,2,FALSE),"")</f>
        <v/>
      </c>
      <c r="G866" s="15" t="str">
        <f>IFERROR(VLOOKUP($B866,'Tabelas auxiliares'!$A$68:$C$105,2,FALSE),"")</f>
        <v/>
      </c>
      <c r="H866" s="15" t="str">
        <f>IFERROR(VLOOKUP($B866,'Tabelas auxiliares'!$A$68:$C$105,3,FALSE),"")</f>
        <v/>
      </c>
      <c r="Y866" s="15" t="str">
        <f t="shared" si="13"/>
        <v/>
      </c>
      <c r="Z866" s="15" t="str">
        <f>IF(T866="","",IF(AND(T866&lt;&gt;'Tabelas auxiliares'!$B$128,T866&lt;&gt;'Tabelas auxiliares'!$B$129),"FOLHA DE PESSOAL",IF(Y866='Tabelas auxiliares'!$A$129,"CUSTEIO",IF(Y866='Tabelas auxiliares'!$A$128,"INVESTIMENTO","ERRO - VERIFICAR"))))</f>
        <v/>
      </c>
      <c r="AA866" s="104"/>
      <c r="AB866" s="104"/>
      <c r="AC866" s="32"/>
      <c r="AD866" s="32"/>
      <c r="AE866" s="32"/>
      <c r="AF866" s="32"/>
      <c r="AG866" s="32"/>
    </row>
    <row r="867" spans="6:33" x14ac:dyDescent="0.25">
      <c r="F867" s="15" t="str">
        <f>IFERROR(VLOOKUP(D867,'Tabelas auxiliares'!$A$3:$B$65,2,FALSE),"")</f>
        <v/>
      </c>
      <c r="G867" s="15" t="str">
        <f>IFERROR(VLOOKUP($B867,'Tabelas auxiliares'!$A$68:$C$105,2,FALSE),"")</f>
        <v/>
      </c>
      <c r="H867" s="15" t="str">
        <f>IFERROR(VLOOKUP($B867,'Tabelas auxiliares'!$A$68:$C$105,3,FALSE),"")</f>
        <v/>
      </c>
      <c r="Y867" s="15" t="str">
        <f t="shared" si="13"/>
        <v/>
      </c>
      <c r="Z867" s="15" t="str">
        <f>IF(T867="","",IF(AND(T867&lt;&gt;'Tabelas auxiliares'!$B$128,T867&lt;&gt;'Tabelas auxiliares'!$B$129),"FOLHA DE PESSOAL",IF(Y867='Tabelas auxiliares'!$A$129,"CUSTEIO",IF(Y867='Tabelas auxiliares'!$A$128,"INVESTIMENTO","ERRO - VERIFICAR"))))</f>
        <v/>
      </c>
      <c r="AA867" s="104"/>
      <c r="AB867" s="104"/>
      <c r="AC867" s="32"/>
      <c r="AD867" s="32"/>
      <c r="AE867" s="32"/>
      <c r="AF867" s="32"/>
      <c r="AG867" s="32"/>
    </row>
    <row r="868" spans="6:33" x14ac:dyDescent="0.25">
      <c r="F868" s="15" t="str">
        <f>IFERROR(VLOOKUP(D868,'Tabelas auxiliares'!$A$3:$B$65,2,FALSE),"")</f>
        <v/>
      </c>
      <c r="G868" s="15" t="str">
        <f>IFERROR(VLOOKUP($B868,'Tabelas auxiliares'!$A$68:$C$105,2,FALSE),"")</f>
        <v/>
      </c>
      <c r="H868" s="15" t="str">
        <f>IFERROR(VLOOKUP($B868,'Tabelas auxiliares'!$A$68:$C$105,3,FALSE),"")</f>
        <v/>
      </c>
      <c r="Y868" s="15" t="str">
        <f t="shared" si="13"/>
        <v/>
      </c>
      <c r="Z868" s="15" t="str">
        <f>IF(T868="","",IF(AND(T868&lt;&gt;'Tabelas auxiliares'!$B$128,T868&lt;&gt;'Tabelas auxiliares'!$B$129),"FOLHA DE PESSOAL",IF(Y868='Tabelas auxiliares'!$A$129,"CUSTEIO",IF(Y868='Tabelas auxiliares'!$A$128,"INVESTIMENTO","ERRO - VERIFICAR"))))</f>
        <v/>
      </c>
      <c r="AA868" s="104"/>
      <c r="AB868" s="104"/>
      <c r="AC868" s="32"/>
      <c r="AD868" s="32"/>
      <c r="AE868" s="32"/>
      <c r="AF868" s="32"/>
      <c r="AG868" s="32"/>
    </row>
    <row r="869" spans="6:33" x14ac:dyDescent="0.25">
      <c r="F869" s="15" t="str">
        <f>IFERROR(VLOOKUP(D869,'Tabelas auxiliares'!$A$3:$B$65,2,FALSE),"")</f>
        <v/>
      </c>
      <c r="G869" s="15" t="str">
        <f>IFERROR(VLOOKUP($B869,'Tabelas auxiliares'!$A$68:$C$105,2,FALSE),"")</f>
        <v/>
      </c>
      <c r="H869" s="15" t="str">
        <f>IFERROR(VLOOKUP($B869,'Tabelas auxiliares'!$A$68:$C$105,3,FALSE),"")</f>
        <v/>
      </c>
      <c r="Y869" s="15" t="str">
        <f t="shared" si="13"/>
        <v/>
      </c>
      <c r="Z869" s="15" t="str">
        <f>IF(T869="","",IF(AND(T869&lt;&gt;'Tabelas auxiliares'!$B$128,T869&lt;&gt;'Tabelas auxiliares'!$B$129),"FOLHA DE PESSOAL",IF(Y869='Tabelas auxiliares'!$A$129,"CUSTEIO",IF(Y869='Tabelas auxiliares'!$A$128,"INVESTIMENTO","ERRO - VERIFICAR"))))</f>
        <v/>
      </c>
      <c r="AA869" s="104"/>
      <c r="AB869" s="104"/>
      <c r="AC869" s="32"/>
      <c r="AD869" s="32"/>
      <c r="AE869" s="32"/>
      <c r="AF869" s="32"/>
      <c r="AG869" s="32"/>
    </row>
    <row r="870" spans="6:33" x14ac:dyDescent="0.25">
      <c r="F870" s="15" t="str">
        <f>IFERROR(VLOOKUP(D870,'Tabelas auxiliares'!$A$3:$B$65,2,FALSE),"")</f>
        <v/>
      </c>
      <c r="G870" s="15" t="str">
        <f>IFERROR(VLOOKUP($B870,'Tabelas auxiliares'!$A$68:$C$105,2,FALSE),"")</f>
        <v/>
      </c>
      <c r="H870" s="15" t="str">
        <f>IFERROR(VLOOKUP($B870,'Tabelas auxiliares'!$A$68:$C$105,3,FALSE),"")</f>
        <v/>
      </c>
      <c r="Y870" s="15" t="str">
        <f t="shared" si="13"/>
        <v/>
      </c>
      <c r="Z870" s="15" t="str">
        <f>IF(T870="","",IF(AND(T870&lt;&gt;'Tabelas auxiliares'!$B$128,T870&lt;&gt;'Tabelas auxiliares'!$B$129),"FOLHA DE PESSOAL",IF(Y870='Tabelas auxiliares'!$A$129,"CUSTEIO",IF(Y870='Tabelas auxiliares'!$A$128,"INVESTIMENTO","ERRO - VERIFICAR"))))</f>
        <v/>
      </c>
      <c r="AA870" s="104"/>
      <c r="AB870" s="104"/>
      <c r="AC870" s="32"/>
      <c r="AD870" s="32"/>
      <c r="AE870" s="32"/>
      <c r="AF870" s="32"/>
      <c r="AG870" s="32"/>
    </row>
    <row r="871" spans="6:33" x14ac:dyDescent="0.25">
      <c r="F871" s="15" t="str">
        <f>IFERROR(VLOOKUP(D871,'Tabelas auxiliares'!$A$3:$B$65,2,FALSE),"")</f>
        <v/>
      </c>
      <c r="G871" s="15" t="str">
        <f>IFERROR(VLOOKUP($B871,'Tabelas auxiliares'!$A$68:$C$105,2,FALSE),"")</f>
        <v/>
      </c>
      <c r="H871" s="15" t="str">
        <f>IFERROR(VLOOKUP($B871,'Tabelas auxiliares'!$A$68:$C$105,3,FALSE),"")</f>
        <v/>
      </c>
      <c r="Y871" s="15" t="str">
        <f t="shared" si="13"/>
        <v/>
      </c>
      <c r="Z871" s="15" t="str">
        <f>IF(T871="","",IF(AND(T871&lt;&gt;'Tabelas auxiliares'!$B$128,T871&lt;&gt;'Tabelas auxiliares'!$B$129),"FOLHA DE PESSOAL",IF(Y871='Tabelas auxiliares'!$A$129,"CUSTEIO",IF(Y871='Tabelas auxiliares'!$A$128,"INVESTIMENTO","ERRO - VERIFICAR"))))</f>
        <v/>
      </c>
      <c r="AA871" s="104"/>
      <c r="AB871" s="104"/>
      <c r="AC871" s="32"/>
      <c r="AD871" s="32"/>
      <c r="AE871" s="32"/>
      <c r="AF871" s="32"/>
      <c r="AG871" s="32"/>
    </row>
    <row r="872" spans="6:33" x14ac:dyDescent="0.25">
      <c r="F872" s="15" t="str">
        <f>IFERROR(VLOOKUP(D872,'Tabelas auxiliares'!$A$3:$B$65,2,FALSE),"")</f>
        <v/>
      </c>
      <c r="G872" s="15" t="str">
        <f>IFERROR(VLOOKUP($B872,'Tabelas auxiliares'!$A$68:$C$105,2,FALSE),"")</f>
        <v/>
      </c>
      <c r="H872" s="15" t="str">
        <f>IFERROR(VLOOKUP($B872,'Tabelas auxiliares'!$A$68:$C$105,3,FALSE),"")</f>
        <v/>
      </c>
      <c r="Y872" s="15" t="str">
        <f t="shared" si="13"/>
        <v/>
      </c>
      <c r="Z872" s="15" t="str">
        <f>IF(T872="","",IF(AND(T872&lt;&gt;'Tabelas auxiliares'!$B$128,T872&lt;&gt;'Tabelas auxiliares'!$B$129),"FOLHA DE PESSOAL",IF(Y872='Tabelas auxiliares'!$A$129,"CUSTEIO",IF(Y872='Tabelas auxiliares'!$A$128,"INVESTIMENTO","ERRO - VERIFICAR"))))</f>
        <v/>
      </c>
      <c r="AA872" s="104"/>
      <c r="AB872" s="104"/>
      <c r="AC872" s="32"/>
      <c r="AD872" s="32"/>
      <c r="AE872" s="32"/>
      <c r="AF872" s="32"/>
      <c r="AG872" s="32"/>
    </row>
    <row r="873" spans="6:33" x14ac:dyDescent="0.25">
      <c r="F873" s="15" t="str">
        <f>IFERROR(VLOOKUP(D873,'Tabelas auxiliares'!$A$3:$B$65,2,FALSE),"")</f>
        <v/>
      </c>
      <c r="G873" s="15" t="str">
        <f>IFERROR(VLOOKUP($B873,'Tabelas auxiliares'!$A$68:$C$105,2,FALSE),"")</f>
        <v/>
      </c>
      <c r="H873" s="15" t="str">
        <f>IFERROR(VLOOKUP($B873,'Tabelas auxiliares'!$A$68:$C$105,3,FALSE),"")</f>
        <v/>
      </c>
      <c r="Y873" s="15" t="str">
        <f t="shared" si="13"/>
        <v/>
      </c>
      <c r="Z873" s="15" t="str">
        <f>IF(T873="","",IF(AND(T873&lt;&gt;'Tabelas auxiliares'!$B$128,T873&lt;&gt;'Tabelas auxiliares'!$B$129),"FOLHA DE PESSOAL",IF(Y873='Tabelas auxiliares'!$A$129,"CUSTEIO",IF(Y873='Tabelas auxiliares'!$A$128,"INVESTIMENTO","ERRO - VERIFICAR"))))</f>
        <v/>
      </c>
      <c r="AA873" s="104"/>
      <c r="AB873" s="104"/>
      <c r="AC873" s="32"/>
      <c r="AD873" s="32"/>
      <c r="AE873" s="32"/>
      <c r="AF873" s="32"/>
      <c r="AG873" s="32"/>
    </row>
    <row r="874" spans="6:33" x14ac:dyDescent="0.25">
      <c r="F874" s="15" t="str">
        <f>IFERROR(VLOOKUP(D874,'Tabelas auxiliares'!$A$3:$B$65,2,FALSE),"")</f>
        <v/>
      </c>
      <c r="G874" s="15" t="str">
        <f>IFERROR(VLOOKUP($B874,'Tabelas auxiliares'!$A$68:$C$105,2,FALSE),"")</f>
        <v/>
      </c>
      <c r="H874" s="15" t="str">
        <f>IFERROR(VLOOKUP($B874,'Tabelas auxiliares'!$A$68:$C$105,3,FALSE),"")</f>
        <v/>
      </c>
      <c r="Y874" s="15" t="str">
        <f t="shared" si="13"/>
        <v/>
      </c>
      <c r="Z874" s="15" t="str">
        <f>IF(T874="","",IF(AND(T874&lt;&gt;'Tabelas auxiliares'!$B$128,T874&lt;&gt;'Tabelas auxiliares'!$B$129),"FOLHA DE PESSOAL",IF(Y874='Tabelas auxiliares'!$A$129,"CUSTEIO",IF(Y874='Tabelas auxiliares'!$A$128,"INVESTIMENTO","ERRO - VERIFICAR"))))</f>
        <v/>
      </c>
      <c r="AA874" s="104"/>
      <c r="AB874" s="104"/>
      <c r="AC874" s="32"/>
      <c r="AD874" s="32"/>
      <c r="AE874" s="32"/>
      <c r="AF874" s="32"/>
      <c r="AG874" s="32"/>
    </row>
    <row r="875" spans="6:33" x14ac:dyDescent="0.25">
      <c r="F875" s="15" t="str">
        <f>IFERROR(VLOOKUP(D875,'Tabelas auxiliares'!$A$3:$B$65,2,FALSE),"")</f>
        <v/>
      </c>
      <c r="G875" s="15" t="str">
        <f>IFERROR(VLOOKUP($B875,'Tabelas auxiliares'!$A$68:$C$105,2,FALSE),"")</f>
        <v/>
      </c>
      <c r="H875" s="15" t="str">
        <f>IFERROR(VLOOKUP($B875,'Tabelas auxiliares'!$A$68:$C$105,3,FALSE),"")</f>
        <v/>
      </c>
      <c r="Y875" s="15" t="str">
        <f t="shared" si="13"/>
        <v/>
      </c>
      <c r="Z875" s="15" t="str">
        <f>IF(T875="","",IF(AND(T875&lt;&gt;'Tabelas auxiliares'!$B$128,T875&lt;&gt;'Tabelas auxiliares'!$B$129),"FOLHA DE PESSOAL",IF(Y875='Tabelas auxiliares'!$A$129,"CUSTEIO",IF(Y875='Tabelas auxiliares'!$A$128,"INVESTIMENTO","ERRO - VERIFICAR"))))</f>
        <v/>
      </c>
      <c r="AA875" s="104"/>
      <c r="AB875" s="104"/>
      <c r="AC875" s="32"/>
      <c r="AD875" s="32"/>
      <c r="AE875" s="32"/>
      <c r="AF875" s="32"/>
      <c r="AG875" s="32"/>
    </row>
    <row r="876" spans="6:33" x14ac:dyDescent="0.25">
      <c r="F876" s="15" t="str">
        <f>IFERROR(VLOOKUP(D876,'Tabelas auxiliares'!$A$3:$B$65,2,FALSE),"")</f>
        <v/>
      </c>
      <c r="G876" s="15" t="str">
        <f>IFERROR(VLOOKUP($B876,'Tabelas auxiliares'!$A$68:$C$105,2,FALSE),"")</f>
        <v/>
      </c>
      <c r="H876" s="15" t="str">
        <f>IFERROR(VLOOKUP($B876,'Tabelas auxiliares'!$A$68:$C$105,3,FALSE),"")</f>
        <v/>
      </c>
      <c r="Y876" s="15" t="str">
        <f t="shared" si="13"/>
        <v/>
      </c>
      <c r="Z876" s="15" t="str">
        <f>IF(T876="","",IF(AND(T876&lt;&gt;'Tabelas auxiliares'!$B$128,T876&lt;&gt;'Tabelas auxiliares'!$B$129),"FOLHA DE PESSOAL",IF(Y876='Tabelas auxiliares'!$A$129,"CUSTEIO",IF(Y876='Tabelas auxiliares'!$A$128,"INVESTIMENTO","ERRO - VERIFICAR"))))</f>
        <v/>
      </c>
      <c r="AA876" s="104"/>
      <c r="AB876" s="104"/>
      <c r="AC876" s="32"/>
      <c r="AD876" s="32"/>
      <c r="AE876" s="32"/>
      <c r="AF876" s="32"/>
      <c r="AG876" s="32"/>
    </row>
    <row r="877" spans="6:33" x14ac:dyDescent="0.25">
      <c r="F877" s="15" t="str">
        <f>IFERROR(VLOOKUP(D877,'Tabelas auxiliares'!$A$3:$B$65,2,FALSE),"")</f>
        <v/>
      </c>
      <c r="G877" s="15" t="str">
        <f>IFERROR(VLOOKUP($B877,'Tabelas auxiliares'!$A$68:$C$105,2,FALSE),"")</f>
        <v/>
      </c>
      <c r="H877" s="15" t="str">
        <f>IFERROR(VLOOKUP($B877,'Tabelas auxiliares'!$A$68:$C$105,3,FALSE),"")</f>
        <v/>
      </c>
      <c r="Y877" s="15" t="str">
        <f t="shared" si="13"/>
        <v/>
      </c>
      <c r="Z877" s="15" t="str">
        <f>IF(T877="","",IF(AND(T877&lt;&gt;'Tabelas auxiliares'!$B$128,T877&lt;&gt;'Tabelas auxiliares'!$B$129),"FOLHA DE PESSOAL",IF(Y877='Tabelas auxiliares'!$A$129,"CUSTEIO",IF(Y877='Tabelas auxiliares'!$A$128,"INVESTIMENTO","ERRO - VERIFICAR"))))</f>
        <v/>
      </c>
      <c r="AA877" s="104"/>
      <c r="AB877" s="104"/>
      <c r="AC877" s="32"/>
      <c r="AD877" s="32"/>
      <c r="AE877" s="32"/>
      <c r="AF877" s="32"/>
      <c r="AG877" s="32"/>
    </row>
    <row r="878" spans="6:33" x14ac:dyDescent="0.25">
      <c r="F878" s="15" t="str">
        <f>IFERROR(VLOOKUP(D878,'Tabelas auxiliares'!$A$3:$B$65,2,FALSE),"")</f>
        <v/>
      </c>
      <c r="G878" s="15" t="str">
        <f>IFERROR(VLOOKUP($B878,'Tabelas auxiliares'!$A$68:$C$105,2,FALSE),"")</f>
        <v/>
      </c>
      <c r="H878" s="15" t="str">
        <f>IFERROR(VLOOKUP($B878,'Tabelas auxiliares'!$A$68:$C$105,3,FALSE),"")</f>
        <v/>
      </c>
      <c r="Y878" s="15" t="str">
        <f t="shared" si="13"/>
        <v/>
      </c>
      <c r="Z878" s="15" t="str">
        <f>IF(T878="","",IF(AND(T878&lt;&gt;'Tabelas auxiliares'!$B$128,T878&lt;&gt;'Tabelas auxiliares'!$B$129),"FOLHA DE PESSOAL",IF(Y878='Tabelas auxiliares'!$A$129,"CUSTEIO",IF(Y878='Tabelas auxiliares'!$A$128,"INVESTIMENTO","ERRO - VERIFICAR"))))</f>
        <v/>
      </c>
      <c r="AA878" s="104"/>
      <c r="AB878" s="104"/>
      <c r="AC878" s="32"/>
      <c r="AD878" s="32"/>
      <c r="AE878" s="32"/>
      <c r="AF878" s="32"/>
      <c r="AG878" s="32"/>
    </row>
    <row r="879" spans="6:33" x14ac:dyDescent="0.25">
      <c r="F879" s="15" t="str">
        <f>IFERROR(VLOOKUP(D879,'Tabelas auxiliares'!$A$3:$B$65,2,FALSE),"")</f>
        <v/>
      </c>
      <c r="G879" s="15" t="str">
        <f>IFERROR(VLOOKUP($B879,'Tabelas auxiliares'!$A$68:$C$105,2,FALSE),"")</f>
        <v/>
      </c>
      <c r="H879" s="15" t="str">
        <f>IFERROR(VLOOKUP($B879,'Tabelas auxiliares'!$A$68:$C$105,3,FALSE),"")</f>
        <v/>
      </c>
      <c r="Y879" s="15" t="str">
        <f t="shared" si="13"/>
        <v/>
      </c>
      <c r="Z879" s="15" t="str">
        <f>IF(T879="","",IF(AND(T879&lt;&gt;'Tabelas auxiliares'!$B$128,T879&lt;&gt;'Tabelas auxiliares'!$B$129),"FOLHA DE PESSOAL",IF(Y879='Tabelas auxiliares'!$A$129,"CUSTEIO",IF(Y879='Tabelas auxiliares'!$A$128,"INVESTIMENTO","ERRO - VERIFICAR"))))</f>
        <v/>
      </c>
      <c r="AA879" s="104"/>
      <c r="AB879" s="104"/>
      <c r="AC879" s="32"/>
      <c r="AD879" s="32"/>
      <c r="AE879" s="32"/>
      <c r="AF879" s="32"/>
      <c r="AG879" s="32"/>
    </row>
    <row r="880" spans="6:33" x14ac:dyDescent="0.25">
      <c r="F880" s="15" t="str">
        <f>IFERROR(VLOOKUP(D880,'Tabelas auxiliares'!$A$3:$B$65,2,FALSE),"")</f>
        <v/>
      </c>
      <c r="G880" s="15" t="str">
        <f>IFERROR(VLOOKUP($B880,'Tabelas auxiliares'!$A$68:$C$105,2,FALSE),"")</f>
        <v/>
      </c>
      <c r="H880" s="15" t="str">
        <f>IFERROR(VLOOKUP($B880,'Tabelas auxiliares'!$A$68:$C$105,3,FALSE),"")</f>
        <v/>
      </c>
      <c r="Y880" s="15" t="str">
        <f t="shared" si="13"/>
        <v/>
      </c>
      <c r="Z880" s="15" t="str">
        <f>IF(T880="","",IF(AND(T880&lt;&gt;'Tabelas auxiliares'!$B$128,T880&lt;&gt;'Tabelas auxiliares'!$B$129),"FOLHA DE PESSOAL",IF(Y880='Tabelas auxiliares'!$A$129,"CUSTEIO",IF(Y880='Tabelas auxiliares'!$A$128,"INVESTIMENTO","ERRO - VERIFICAR"))))</f>
        <v/>
      </c>
      <c r="AA880" s="104"/>
      <c r="AB880" s="104"/>
      <c r="AC880" s="32"/>
      <c r="AD880" s="32"/>
      <c r="AE880" s="32"/>
      <c r="AF880" s="32"/>
      <c r="AG880" s="32"/>
    </row>
    <row r="881" spans="6:33" x14ac:dyDescent="0.25">
      <c r="F881" s="15" t="str">
        <f>IFERROR(VLOOKUP(D881,'Tabelas auxiliares'!$A$3:$B$65,2,FALSE),"")</f>
        <v/>
      </c>
      <c r="G881" s="15" t="str">
        <f>IFERROR(VLOOKUP($B881,'Tabelas auxiliares'!$A$68:$C$105,2,FALSE),"")</f>
        <v/>
      </c>
      <c r="H881" s="15" t="str">
        <f>IFERROR(VLOOKUP($B881,'Tabelas auxiliares'!$A$68:$C$105,3,FALSE),"")</f>
        <v/>
      </c>
      <c r="Y881" s="15" t="str">
        <f t="shared" si="13"/>
        <v/>
      </c>
      <c r="Z881" s="15" t="str">
        <f>IF(T881="","",IF(AND(T881&lt;&gt;'Tabelas auxiliares'!$B$128,T881&lt;&gt;'Tabelas auxiliares'!$B$129),"FOLHA DE PESSOAL",IF(Y881='Tabelas auxiliares'!$A$129,"CUSTEIO",IF(Y881='Tabelas auxiliares'!$A$128,"INVESTIMENTO","ERRO - VERIFICAR"))))</f>
        <v/>
      </c>
      <c r="AA881" s="104"/>
      <c r="AB881" s="104"/>
      <c r="AC881" s="32"/>
      <c r="AD881" s="32"/>
      <c r="AE881" s="32"/>
      <c r="AF881" s="32"/>
      <c r="AG881" s="32"/>
    </row>
    <row r="882" spans="6:33" x14ac:dyDescent="0.25">
      <c r="F882" s="15" t="str">
        <f>IFERROR(VLOOKUP(D882,'Tabelas auxiliares'!$A$3:$B$65,2,FALSE),"")</f>
        <v/>
      </c>
      <c r="G882" s="15" t="str">
        <f>IFERROR(VLOOKUP($B882,'Tabelas auxiliares'!$A$68:$C$105,2,FALSE),"")</f>
        <v/>
      </c>
      <c r="H882" s="15" t="str">
        <f>IFERROR(VLOOKUP($B882,'Tabelas auxiliares'!$A$68:$C$105,3,FALSE),"")</f>
        <v/>
      </c>
      <c r="Y882" s="15" t="str">
        <f t="shared" si="13"/>
        <v/>
      </c>
      <c r="Z882" s="15" t="str">
        <f>IF(T882="","",IF(AND(T882&lt;&gt;'Tabelas auxiliares'!$B$128,T882&lt;&gt;'Tabelas auxiliares'!$B$129),"FOLHA DE PESSOAL",IF(Y882='Tabelas auxiliares'!$A$129,"CUSTEIO",IF(Y882='Tabelas auxiliares'!$A$128,"INVESTIMENTO","ERRO - VERIFICAR"))))</f>
        <v/>
      </c>
      <c r="AA882" s="104"/>
      <c r="AB882" s="104"/>
      <c r="AC882" s="32"/>
      <c r="AD882" s="32"/>
      <c r="AE882" s="32"/>
      <c r="AF882" s="32"/>
      <c r="AG882" s="32"/>
    </row>
    <row r="883" spans="6:33" x14ac:dyDescent="0.25">
      <c r="F883" s="15" t="str">
        <f>IFERROR(VLOOKUP(D883,'Tabelas auxiliares'!$A$3:$B$65,2,FALSE),"")</f>
        <v/>
      </c>
      <c r="G883" s="15" t="str">
        <f>IFERROR(VLOOKUP($B883,'Tabelas auxiliares'!$A$68:$C$105,2,FALSE),"")</f>
        <v/>
      </c>
      <c r="H883" s="15" t="str">
        <f>IFERROR(VLOOKUP($B883,'Tabelas auxiliares'!$A$68:$C$105,3,FALSE),"")</f>
        <v/>
      </c>
      <c r="Y883" s="15" t="str">
        <f t="shared" si="13"/>
        <v/>
      </c>
      <c r="Z883" s="15" t="str">
        <f>IF(T883="","",IF(AND(T883&lt;&gt;'Tabelas auxiliares'!$B$128,T883&lt;&gt;'Tabelas auxiliares'!$B$129),"FOLHA DE PESSOAL",IF(Y883='Tabelas auxiliares'!$A$129,"CUSTEIO",IF(Y883='Tabelas auxiliares'!$A$128,"INVESTIMENTO","ERRO - VERIFICAR"))))</f>
        <v/>
      </c>
      <c r="AA883" s="104"/>
      <c r="AB883" s="104"/>
      <c r="AC883" s="32"/>
      <c r="AD883" s="32"/>
      <c r="AE883" s="32"/>
      <c r="AF883" s="32"/>
      <c r="AG883" s="32"/>
    </row>
    <row r="884" spans="6:33" x14ac:dyDescent="0.25">
      <c r="F884" s="15" t="str">
        <f>IFERROR(VLOOKUP(D884,'Tabelas auxiliares'!$A$3:$B$65,2,FALSE),"")</f>
        <v/>
      </c>
      <c r="G884" s="15" t="str">
        <f>IFERROR(VLOOKUP($B884,'Tabelas auxiliares'!$A$68:$C$105,2,FALSE),"")</f>
        <v/>
      </c>
      <c r="H884" s="15" t="str">
        <f>IFERROR(VLOOKUP($B884,'Tabelas auxiliares'!$A$68:$C$105,3,FALSE),"")</f>
        <v/>
      </c>
      <c r="Y884" s="15" t="str">
        <f t="shared" si="13"/>
        <v/>
      </c>
      <c r="Z884" s="15" t="str">
        <f>IF(T884="","",IF(AND(T884&lt;&gt;'Tabelas auxiliares'!$B$128,T884&lt;&gt;'Tabelas auxiliares'!$B$129),"FOLHA DE PESSOAL",IF(Y884='Tabelas auxiliares'!$A$129,"CUSTEIO",IF(Y884='Tabelas auxiliares'!$A$128,"INVESTIMENTO","ERRO - VERIFICAR"))))</f>
        <v/>
      </c>
      <c r="AA884" s="104"/>
      <c r="AB884" s="104"/>
      <c r="AC884" s="32"/>
      <c r="AD884" s="32"/>
      <c r="AE884" s="32"/>
      <c r="AF884" s="32"/>
      <c r="AG884" s="32"/>
    </row>
    <row r="885" spans="6:33" x14ac:dyDescent="0.25">
      <c r="F885" s="15" t="str">
        <f>IFERROR(VLOOKUP(D885,'Tabelas auxiliares'!$A$3:$B$65,2,FALSE),"")</f>
        <v/>
      </c>
      <c r="G885" s="15" t="str">
        <f>IFERROR(VLOOKUP($B885,'Tabelas auxiliares'!$A$68:$C$105,2,FALSE),"")</f>
        <v/>
      </c>
      <c r="H885" s="15" t="str">
        <f>IFERROR(VLOOKUP($B885,'Tabelas auxiliares'!$A$68:$C$105,3,FALSE),"")</f>
        <v/>
      </c>
      <c r="Y885" s="15" t="str">
        <f t="shared" si="13"/>
        <v/>
      </c>
      <c r="Z885" s="15" t="str">
        <f>IF(T885="","",IF(AND(T885&lt;&gt;'Tabelas auxiliares'!$B$128,T885&lt;&gt;'Tabelas auxiliares'!$B$129),"FOLHA DE PESSOAL",IF(Y885='Tabelas auxiliares'!$A$129,"CUSTEIO",IF(Y885='Tabelas auxiliares'!$A$128,"INVESTIMENTO","ERRO - VERIFICAR"))))</f>
        <v/>
      </c>
      <c r="AA885" s="104"/>
      <c r="AB885" s="104"/>
      <c r="AC885" s="32"/>
      <c r="AD885" s="32"/>
      <c r="AE885" s="32"/>
      <c r="AF885" s="32"/>
      <c r="AG885" s="32"/>
    </row>
    <row r="886" spans="6:33" x14ac:dyDescent="0.25">
      <c r="F886" s="15" t="str">
        <f>IFERROR(VLOOKUP(D886,'Tabelas auxiliares'!$A$3:$B$65,2,FALSE),"")</f>
        <v/>
      </c>
      <c r="G886" s="15" t="str">
        <f>IFERROR(VLOOKUP($B886,'Tabelas auxiliares'!$A$68:$C$105,2,FALSE),"")</f>
        <v/>
      </c>
      <c r="H886" s="15" t="str">
        <f>IFERROR(VLOOKUP($B886,'Tabelas auxiliares'!$A$68:$C$105,3,FALSE),"")</f>
        <v/>
      </c>
      <c r="Y886" s="15" t="str">
        <f t="shared" si="13"/>
        <v/>
      </c>
      <c r="Z886" s="15" t="str">
        <f>IF(T886="","",IF(AND(T886&lt;&gt;'Tabelas auxiliares'!$B$128,T886&lt;&gt;'Tabelas auxiliares'!$B$129),"FOLHA DE PESSOAL",IF(Y886='Tabelas auxiliares'!$A$129,"CUSTEIO",IF(Y886='Tabelas auxiliares'!$A$128,"INVESTIMENTO","ERRO - VERIFICAR"))))</f>
        <v/>
      </c>
      <c r="AA886" s="104"/>
      <c r="AB886" s="104"/>
      <c r="AC886" s="32"/>
      <c r="AD886" s="32"/>
      <c r="AE886" s="32"/>
      <c r="AF886" s="32"/>
      <c r="AG886" s="32"/>
    </row>
    <row r="887" spans="6:33" x14ac:dyDescent="0.25">
      <c r="F887" s="15" t="str">
        <f>IFERROR(VLOOKUP(D887,'Tabelas auxiliares'!$A$3:$B$65,2,FALSE),"")</f>
        <v/>
      </c>
      <c r="G887" s="15" t="str">
        <f>IFERROR(VLOOKUP($B887,'Tabelas auxiliares'!$A$68:$C$105,2,FALSE),"")</f>
        <v/>
      </c>
      <c r="H887" s="15" t="str">
        <f>IFERROR(VLOOKUP($B887,'Tabelas auxiliares'!$A$68:$C$105,3,FALSE),"")</f>
        <v/>
      </c>
      <c r="Y887" s="15" t="str">
        <f t="shared" si="13"/>
        <v/>
      </c>
      <c r="Z887" s="15" t="str">
        <f>IF(T887="","",IF(AND(T887&lt;&gt;'Tabelas auxiliares'!$B$128,T887&lt;&gt;'Tabelas auxiliares'!$B$129),"FOLHA DE PESSOAL",IF(Y887='Tabelas auxiliares'!$A$129,"CUSTEIO",IF(Y887='Tabelas auxiliares'!$A$128,"INVESTIMENTO","ERRO - VERIFICAR"))))</f>
        <v/>
      </c>
      <c r="AA887" s="104"/>
      <c r="AB887" s="104"/>
      <c r="AC887" s="32"/>
      <c r="AD887" s="32"/>
      <c r="AE887" s="32"/>
      <c r="AF887" s="32"/>
      <c r="AG887" s="32"/>
    </row>
    <row r="888" spans="6:33" x14ac:dyDescent="0.25">
      <c r="F888" s="15" t="str">
        <f>IFERROR(VLOOKUP(D888,'Tabelas auxiliares'!$A$3:$B$65,2,FALSE),"")</f>
        <v/>
      </c>
      <c r="G888" s="15" t="str">
        <f>IFERROR(VLOOKUP($B888,'Tabelas auxiliares'!$A$68:$C$105,2,FALSE),"")</f>
        <v/>
      </c>
      <c r="H888" s="15" t="str">
        <f>IFERROR(VLOOKUP($B888,'Tabelas auxiliares'!$A$68:$C$105,3,FALSE),"")</f>
        <v/>
      </c>
      <c r="Y888" s="15" t="str">
        <f t="shared" si="13"/>
        <v/>
      </c>
      <c r="Z888" s="15" t="str">
        <f>IF(T888="","",IF(AND(T888&lt;&gt;'Tabelas auxiliares'!$B$128,T888&lt;&gt;'Tabelas auxiliares'!$B$129),"FOLHA DE PESSOAL",IF(Y888='Tabelas auxiliares'!$A$129,"CUSTEIO",IF(Y888='Tabelas auxiliares'!$A$128,"INVESTIMENTO","ERRO - VERIFICAR"))))</f>
        <v/>
      </c>
      <c r="AA888" s="104"/>
      <c r="AB888" s="104"/>
      <c r="AC888" s="32"/>
      <c r="AD888" s="32"/>
      <c r="AE888" s="32"/>
      <c r="AF888" s="32"/>
      <c r="AG888" s="32"/>
    </row>
    <row r="889" spans="6:33" x14ac:dyDescent="0.25">
      <c r="F889" s="15" t="str">
        <f>IFERROR(VLOOKUP(D889,'Tabelas auxiliares'!$A$3:$B$65,2,FALSE),"")</f>
        <v/>
      </c>
      <c r="G889" s="15" t="str">
        <f>IFERROR(VLOOKUP($B889,'Tabelas auxiliares'!$A$68:$C$105,2,FALSE),"")</f>
        <v/>
      </c>
      <c r="H889" s="15" t="str">
        <f>IFERROR(VLOOKUP($B889,'Tabelas auxiliares'!$A$68:$C$105,3,FALSE),"")</f>
        <v/>
      </c>
      <c r="Y889" s="15" t="str">
        <f t="shared" si="13"/>
        <v/>
      </c>
      <c r="Z889" s="15" t="str">
        <f>IF(T889="","",IF(AND(T889&lt;&gt;'Tabelas auxiliares'!$B$128,T889&lt;&gt;'Tabelas auxiliares'!$B$129),"FOLHA DE PESSOAL",IF(Y889='Tabelas auxiliares'!$A$129,"CUSTEIO",IF(Y889='Tabelas auxiliares'!$A$128,"INVESTIMENTO","ERRO - VERIFICAR"))))</f>
        <v/>
      </c>
      <c r="AA889" s="104"/>
      <c r="AB889" s="104"/>
      <c r="AC889" s="32"/>
      <c r="AD889" s="32"/>
      <c r="AE889" s="32"/>
      <c r="AF889" s="32"/>
      <c r="AG889" s="32"/>
    </row>
    <row r="890" spans="6:33" x14ac:dyDescent="0.25">
      <c r="F890" s="15" t="str">
        <f>IFERROR(VLOOKUP(D890,'Tabelas auxiliares'!$A$3:$B$65,2,FALSE),"")</f>
        <v/>
      </c>
      <c r="G890" s="15" t="str">
        <f>IFERROR(VLOOKUP($B890,'Tabelas auxiliares'!$A$68:$C$105,2,FALSE),"")</f>
        <v/>
      </c>
      <c r="H890" s="15" t="str">
        <f>IFERROR(VLOOKUP($B890,'Tabelas auxiliares'!$A$68:$C$105,3,FALSE),"")</f>
        <v/>
      </c>
      <c r="Y890" s="15" t="str">
        <f t="shared" si="13"/>
        <v/>
      </c>
      <c r="Z890" s="15" t="str">
        <f>IF(T890="","",IF(AND(T890&lt;&gt;'Tabelas auxiliares'!$B$128,T890&lt;&gt;'Tabelas auxiliares'!$B$129),"FOLHA DE PESSOAL",IF(Y890='Tabelas auxiliares'!$A$129,"CUSTEIO",IF(Y890='Tabelas auxiliares'!$A$128,"INVESTIMENTO","ERRO - VERIFICAR"))))</f>
        <v/>
      </c>
      <c r="AA890" s="104"/>
      <c r="AB890" s="104"/>
      <c r="AC890" s="32"/>
      <c r="AD890" s="32"/>
      <c r="AE890" s="32"/>
      <c r="AF890" s="32"/>
      <c r="AG890" s="32"/>
    </row>
    <row r="891" spans="6:33" x14ac:dyDescent="0.25">
      <c r="F891" s="15" t="str">
        <f>IFERROR(VLOOKUP(D891,'Tabelas auxiliares'!$A$3:$B$65,2,FALSE),"")</f>
        <v/>
      </c>
      <c r="G891" s="15" t="str">
        <f>IFERROR(VLOOKUP($B891,'Tabelas auxiliares'!$A$68:$C$105,2,FALSE),"")</f>
        <v/>
      </c>
      <c r="H891" s="15" t="str">
        <f>IFERROR(VLOOKUP($B891,'Tabelas auxiliares'!$A$68:$C$105,3,FALSE),"")</f>
        <v/>
      </c>
      <c r="Y891" s="15" t="str">
        <f t="shared" si="13"/>
        <v/>
      </c>
      <c r="Z891" s="15" t="str">
        <f>IF(T891="","",IF(AND(T891&lt;&gt;'Tabelas auxiliares'!$B$128,T891&lt;&gt;'Tabelas auxiliares'!$B$129),"FOLHA DE PESSOAL",IF(Y891='Tabelas auxiliares'!$A$129,"CUSTEIO",IF(Y891='Tabelas auxiliares'!$A$128,"INVESTIMENTO","ERRO - VERIFICAR"))))</f>
        <v/>
      </c>
      <c r="AA891" s="104"/>
      <c r="AB891" s="104"/>
      <c r="AC891" s="32"/>
      <c r="AD891" s="32"/>
      <c r="AE891" s="32"/>
      <c r="AF891" s="32"/>
      <c r="AG891" s="32"/>
    </row>
    <row r="892" spans="6:33" x14ac:dyDescent="0.25">
      <c r="F892" s="15" t="str">
        <f>IFERROR(VLOOKUP(D892,'Tabelas auxiliares'!$A$3:$B$65,2,FALSE),"")</f>
        <v/>
      </c>
      <c r="G892" s="15" t="str">
        <f>IFERROR(VLOOKUP($B892,'Tabelas auxiliares'!$A$68:$C$105,2,FALSE),"")</f>
        <v/>
      </c>
      <c r="H892" s="15" t="str">
        <f>IFERROR(VLOOKUP($B892,'Tabelas auxiliares'!$A$68:$C$105,3,FALSE),"")</f>
        <v/>
      </c>
      <c r="Y892" s="15" t="str">
        <f t="shared" si="13"/>
        <v/>
      </c>
      <c r="Z892" s="15" t="str">
        <f>IF(T892="","",IF(AND(T892&lt;&gt;'Tabelas auxiliares'!$B$128,T892&lt;&gt;'Tabelas auxiliares'!$B$129),"FOLHA DE PESSOAL",IF(Y892='Tabelas auxiliares'!$A$129,"CUSTEIO",IF(Y892='Tabelas auxiliares'!$A$128,"INVESTIMENTO","ERRO - VERIFICAR"))))</f>
        <v/>
      </c>
      <c r="AA892" s="104"/>
      <c r="AB892" s="104"/>
      <c r="AC892" s="32"/>
      <c r="AD892" s="32"/>
      <c r="AE892" s="32"/>
      <c r="AF892" s="32"/>
      <c r="AG892" s="32"/>
    </row>
    <row r="893" spans="6:33" x14ac:dyDescent="0.25">
      <c r="F893" s="15" t="str">
        <f>IFERROR(VLOOKUP(D893,'Tabelas auxiliares'!$A$3:$B$65,2,FALSE),"")</f>
        <v/>
      </c>
      <c r="G893" s="15" t="str">
        <f>IFERROR(VLOOKUP($B893,'Tabelas auxiliares'!$A$68:$C$105,2,FALSE),"")</f>
        <v/>
      </c>
      <c r="H893" s="15" t="str">
        <f>IFERROR(VLOOKUP($B893,'Tabelas auxiliares'!$A$68:$C$105,3,FALSE),"")</f>
        <v/>
      </c>
      <c r="Y893" s="15" t="str">
        <f t="shared" si="13"/>
        <v/>
      </c>
      <c r="Z893" s="15" t="str">
        <f>IF(T893="","",IF(AND(T893&lt;&gt;'Tabelas auxiliares'!$B$128,T893&lt;&gt;'Tabelas auxiliares'!$B$129),"FOLHA DE PESSOAL",IF(Y893='Tabelas auxiliares'!$A$129,"CUSTEIO",IF(Y893='Tabelas auxiliares'!$A$128,"INVESTIMENTO","ERRO - VERIFICAR"))))</f>
        <v/>
      </c>
      <c r="AA893" s="104"/>
      <c r="AB893" s="104"/>
      <c r="AC893" s="32"/>
      <c r="AD893" s="32"/>
      <c r="AE893" s="32"/>
      <c r="AF893" s="32"/>
      <c r="AG893" s="32"/>
    </row>
    <row r="894" spans="6:33" x14ac:dyDescent="0.25">
      <c r="F894" s="15" t="str">
        <f>IFERROR(VLOOKUP(D894,'Tabelas auxiliares'!$A$3:$B$65,2,FALSE),"")</f>
        <v/>
      </c>
      <c r="G894" s="15" t="str">
        <f>IFERROR(VLOOKUP($B894,'Tabelas auxiliares'!$A$68:$C$105,2,FALSE),"")</f>
        <v/>
      </c>
      <c r="H894" s="15" t="str">
        <f>IFERROR(VLOOKUP($B894,'Tabelas auxiliares'!$A$68:$C$105,3,FALSE),"")</f>
        <v/>
      </c>
      <c r="Y894" s="15" t="str">
        <f t="shared" si="13"/>
        <v/>
      </c>
      <c r="Z894" s="15" t="str">
        <f>IF(T894="","",IF(AND(T894&lt;&gt;'Tabelas auxiliares'!$B$128,T894&lt;&gt;'Tabelas auxiliares'!$B$129),"FOLHA DE PESSOAL",IF(Y894='Tabelas auxiliares'!$A$129,"CUSTEIO",IF(Y894='Tabelas auxiliares'!$A$128,"INVESTIMENTO","ERRO - VERIFICAR"))))</f>
        <v/>
      </c>
      <c r="AA894" s="104"/>
      <c r="AB894" s="104"/>
      <c r="AC894" s="32"/>
      <c r="AD894" s="32"/>
      <c r="AE894" s="32"/>
      <c r="AF894" s="32"/>
      <c r="AG894" s="32"/>
    </row>
    <row r="895" spans="6:33" x14ac:dyDescent="0.25">
      <c r="F895" s="15" t="str">
        <f>IFERROR(VLOOKUP(D895,'Tabelas auxiliares'!$A$3:$B$65,2,FALSE),"")</f>
        <v/>
      </c>
      <c r="G895" s="15" t="str">
        <f>IFERROR(VLOOKUP($B895,'Tabelas auxiliares'!$A$68:$C$105,2,FALSE),"")</f>
        <v/>
      </c>
      <c r="H895" s="15" t="str">
        <f>IFERROR(VLOOKUP($B895,'Tabelas auxiliares'!$A$68:$C$105,3,FALSE),"")</f>
        <v/>
      </c>
      <c r="Y895" s="15" t="str">
        <f t="shared" si="13"/>
        <v/>
      </c>
      <c r="Z895" s="15" t="str">
        <f>IF(T895="","",IF(AND(T895&lt;&gt;'Tabelas auxiliares'!$B$128,T895&lt;&gt;'Tabelas auxiliares'!$B$129),"FOLHA DE PESSOAL",IF(Y895='Tabelas auxiliares'!$A$129,"CUSTEIO",IF(Y895='Tabelas auxiliares'!$A$128,"INVESTIMENTO","ERRO - VERIFICAR"))))</f>
        <v/>
      </c>
      <c r="AA895" s="104"/>
      <c r="AB895" s="104"/>
      <c r="AC895" s="32"/>
      <c r="AD895" s="32"/>
      <c r="AE895" s="32"/>
      <c r="AF895" s="32"/>
      <c r="AG895" s="32"/>
    </row>
    <row r="896" spans="6:33" x14ac:dyDescent="0.25">
      <c r="F896" s="15" t="str">
        <f>IFERROR(VLOOKUP(D896,'Tabelas auxiliares'!$A$3:$B$65,2,FALSE),"")</f>
        <v/>
      </c>
      <c r="G896" s="15" t="str">
        <f>IFERROR(VLOOKUP($B896,'Tabelas auxiliares'!$A$68:$C$105,2,FALSE),"")</f>
        <v/>
      </c>
      <c r="H896" s="15" t="str">
        <f>IFERROR(VLOOKUP($B896,'Tabelas auxiliares'!$A$68:$C$105,3,FALSE),"")</f>
        <v/>
      </c>
      <c r="Y896" s="15" t="str">
        <f t="shared" si="13"/>
        <v/>
      </c>
      <c r="Z896" s="15" t="str">
        <f>IF(T896="","",IF(AND(T896&lt;&gt;'Tabelas auxiliares'!$B$128,T896&lt;&gt;'Tabelas auxiliares'!$B$129),"FOLHA DE PESSOAL",IF(Y896='Tabelas auxiliares'!$A$129,"CUSTEIO",IF(Y896='Tabelas auxiliares'!$A$128,"INVESTIMENTO","ERRO - VERIFICAR"))))</f>
        <v/>
      </c>
      <c r="AA896" s="104"/>
      <c r="AB896" s="104"/>
      <c r="AC896" s="32"/>
      <c r="AD896" s="32"/>
      <c r="AE896" s="32"/>
      <c r="AF896" s="32"/>
      <c r="AG896" s="32"/>
    </row>
    <row r="897" spans="6:33" x14ac:dyDescent="0.25">
      <c r="F897" s="15" t="str">
        <f>IFERROR(VLOOKUP(D897,'Tabelas auxiliares'!$A$3:$B$65,2,FALSE),"")</f>
        <v/>
      </c>
      <c r="G897" s="15" t="str">
        <f>IFERROR(VLOOKUP($B897,'Tabelas auxiliares'!$A$68:$C$105,2,FALSE),"")</f>
        <v/>
      </c>
      <c r="H897" s="15" t="str">
        <f>IFERROR(VLOOKUP($B897,'Tabelas auxiliares'!$A$68:$C$105,3,FALSE),"")</f>
        <v/>
      </c>
      <c r="Y897" s="15" t="str">
        <f t="shared" si="13"/>
        <v/>
      </c>
      <c r="Z897" s="15" t="str">
        <f>IF(T897="","",IF(AND(T897&lt;&gt;'Tabelas auxiliares'!$B$128,T897&lt;&gt;'Tabelas auxiliares'!$B$129),"FOLHA DE PESSOAL",IF(Y897='Tabelas auxiliares'!$A$129,"CUSTEIO",IF(Y897='Tabelas auxiliares'!$A$128,"INVESTIMENTO","ERRO - VERIFICAR"))))</f>
        <v/>
      </c>
      <c r="AA897" s="104"/>
      <c r="AB897" s="104"/>
      <c r="AC897" s="32"/>
      <c r="AD897" s="32"/>
      <c r="AE897" s="32"/>
      <c r="AF897" s="32"/>
      <c r="AG897" s="32"/>
    </row>
    <row r="898" spans="6:33" x14ac:dyDescent="0.25">
      <c r="F898" s="15" t="str">
        <f>IFERROR(VLOOKUP(D898,'Tabelas auxiliares'!$A$3:$B$65,2,FALSE),"")</f>
        <v/>
      </c>
      <c r="G898" s="15" t="str">
        <f>IFERROR(VLOOKUP($B898,'Tabelas auxiliares'!$A$68:$C$105,2,FALSE),"")</f>
        <v/>
      </c>
      <c r="H898" s="15" t="str">
        <f>IFERROR(VLOOKUP($B898,'Tabelas auxiliares'!$A$68:$C$105,3,FALSE),"")</f>
        <v/>
      </c>
      <c r="Y898" s="15" t="str">
        <f t="shared" si="13"/>
        <v/>
      </c>
      <c r="Z898" s="15" t="str">
        <f>IF(T898="","",IF(AND(T898&lt;&gt;'Tabelas auxiliares'!$B$128,T898&lt;&gt;'Tabelas auxiliares'!$B$129),"FOLHA DE PESSOAL",IF(Y898='Tabelas auxiliares'!$A$129,"CUSTEIO",IF(Y898='Tabelas auxiliares'!$A$128,"INVESTIMENTO","ERRO - VERIFICAR"))))</f>
        <v/>
      </c>
      <c r="AA898" s="104"/>
      <c r="AB898" s="104"/>
      <c r="AC898" s="32"/>
      <c r="AD898" s="32"/>
      <c r="AE898" s="32"/>
      <c r="AF898" s="32"/>
      <c r="AG898" s="32"/>
    </row>
    <row r="899" spans="6:33" x14ac:dyDescent="0.25">
      <c r="F899" s="15" t="str">
        <f>IFERROR(VLOOKUP(D899,'Tabelas auxiliares'!$A$3:$B$65,2,FALSE),"")</f>
        <v/>
      </c>
      <c r="G899" s="15" t="str">
        <f>IFERROR(VLOOKUP($B899,'Tabelas auxiliares'!$A$68:$C$105,2,FALSE),"")</f>
        <v/>
      </c>
      <c r="H899" s="15" t="str">
        <f>IFERROR(VLOOKUP($B899,'Tabelas auxiliares'!$A$68:$C$105,3,FALSE),"")</f>
        <v/>
      </c>
      <c r="Y899" s="15" t="str">
        <f t="shared" si="13"/>
        <v/>
      </c>
      <c r="Z899" s="15" t="str">
        <f>IF(T899="","",IF(AND(T899&lt;&gt;'Tabelas auxiliares'!$B$128,T899&lt;&gt;'Tabelas auxiliares'!$B$129),"FOLHA DE PESSOAL",IF(Y899='Tabelas auxiliares'!$A$129,"CUSTEIO",IF(Y899='Tabelas auxiliares'!$A$128,"INVESTIMENTO","ERRO - VERIFICAR"))))</f>
        <v/>
      </c>
      <c r="AA899" s="104"/>
      <c r="AB899" s="104"/>
      <c r="AC899" s="32"/>
      <c r="AD899" s="32"/>
      <c r="AE899" s="32"/>
      <c r="AF899" s="32"/>
      <c r="AG899" s="32"/>
    </row>
    <row r="900" spans="6:33" x14ac:dyDescent="0.25">
      <c r="F900" s="15" t="str">
        <f>IFERROR(VLOOKUP(D900,'Tabelas auxiliares'!$A$3:$B$65,2,FALSE),"")</f>
        <v/>
      </c>
      <c r="G900" s="15" t="str">
        <f>IFERROR(VLOOKUP($B900,'Tabelas auxiliares'!$A$68:$C$105,2,FALSE),"")</f>
        <v/>
      </c>
      <c r="H900" s="15" t="str">
        <f>IFERROR(VLOOKUP($B900,'Tabelas auxiliares'!$A$68:$C$105,3,FALSE),"")</f>
        <v/>
      </c>
      <c r="Y900" s="15" t="str">
        <f t="shared" ref="Y900:Y963" si="14">LEFT(V900,1)</f>
        <v/>
      </c>
      <c r="Z900" s="15" t="str">
        <f>IF(T900="","",IF(AND(T900&lt;&gt;'Tabelas auxiliares'!$B$128,T900&lt;&gt;'Tabelas auxiliares'!$B$129),"FOLHA DE PESSOAL",IF(Y900='Tabelas auxiliares'!$A$129,"CUSTEIO",IF(Y900='Tabelas auxiliares'!$A$128,"INVESTIMENTO","ERRO - VERIFICAR"))))</f>
        <v/>
      </c>
      <c r="AA900" s="104"/>
      <c r="AB900" s="104"/>
      <c r="AC900" s="32"/>
      <c r="AD900" s="32"/>
      <c r="AE900" s="32"/>
      <c r="AF900" s="32"/>
      <c r="AG900" s="32"/>
    </row>
    <row r="901" spans="6:33" x14ac:dyDescent="0.25">
      <c r="F901" s="15" t="str">
        <f>IFERROR(VLOOKUP(D901,'Tabelas auxiliares'!$A$3:$B$65,2,FALSE),"")</f>
        <v/>
      </c>
      <c r="G901" s="15" t="str">
        <f>IFERROR(VLOOKUP($B901,'Tabelas auxiliares'!$A$68:$C$105,2,FALSE),"")</f>
        <v/>
      </c>
      <c r="H901" s="15" t="str">
        <f>IFERROR(VLOOKUP($B901,'Tabelas auxiliares'!$A$68:$C$105,3,FALSE),"")</f>
        <v/>
      </c>
      <c r="Y901" s="15" t="str">
        <f t="shared" si="14"/>
        <v/>
      </c>
      <c r="Z901" s="15" t="str">
        <f>IF(T901="","",IF(AND(T901&lt;&gt;'Tabelas auxiliares'!$B$128,T901&lt;&gt;'Tabelas auxiliares'!$B$129),"FOLHA DE PESSOAL",IF(Y901='Tabelas auxiliares'!$A$129,"CUSTEIO",IF(Y901='Tabelas auxiliares'!$A$128,"INVESTIMENTO","ERRO - VERIFICAR"))))</f>
        <v/>
      </c>
      <c r="AA901" s="104"/>
      <c r="AB901" s="104"/>
      <c r="AC901" s="32"/>
      <c r="AD901" s="32"/>
      <c r="AE901" s="32"/>
      <c r="AF901" s="32"/>
      <c r="AG901" s="32"/>
    </row>
    <row r="902" spans="6:33" x14ac:dyDescent="0.25">
      <c r="F902" s="15" t="str">
        <f>IFERROR(VLOOKUP(D902,'Tabelas auxiliares'!$A$3:$B$65,2,FALSE),"")</f>
        <v/>
      </c>
      <c r="G902" s="15" t="str">
        <f>IFERROR(VLOOKUP($B902,'Tabelas auxiliares'!$A$68:$C$105,2,FALSE),"")</f>
        <v/>
      </c>
      <c r="H902" s="15" t="str">
        <f>IFERROR(VLOOKUP($B902,'Tabelas auxiliares'!$A$68:$C$105,3,FALSE),"")</f>
        <v/>
      </c>
      <c r="Y902" s="15" t="str">
        <f t="shared" si="14"/>
        <v/>
      </c>
      <c r="Z902" s="15" t="str">
        <f>IF(T902="","",IF(AND(T902&lt;&gt;'Tabelas auxiliares'!$B$128,T902&lt;&gt;'Tabelas auxiliares'!$B$129),"FOLHA DE PESSOAL",IF(Y902='Tabelas auxiliares'!$A$129,"CUSTEIO",IF(Y902='Tabelas auxiliares'!$A$128,"INVESTIMENTO","ERRO - VERIFICAR"))))</f>
        <v/>
      </c>
      <c r="AA902" s="104"/>
      <c r="AB902" s="104"/>
      <c r="AC902" s="32"/>
      <c r="AD902" s="32"/>
      <c r="AE902" s="32"/>
      <c r="AF902" s="32"/>
      <c r="AG902" s="32"/>
    </row>
    <row r="903" spans="6:33" x14ac:dyDescent="0.25">
      <c r="F903" s="15" t="str">
        <f>IFERROR(VLOOKUP(D903,'Tabelas auxiliares'!$A$3:$B$65,2,FALSE),"")</f>
        <v/>
      </c>
      <c r="G903" s="15" t="str">
        <f>IFERROR(VLOOKUP($B903,'Tabelas auxiliares'!$A$68:$C$105,2,FALSE),"")</f>
        <v/>
      </c>
      <c r="H903" s="15" t="str">
        <f>IFERROR(VLOOKUP($B903,'Tabelas auxiliares'!$A$68:$C$105,3,FALSE),"")</f>
        <v/>
      </c>
      <c r="Y903" s="15" t="str">
        <f t="shared" si="14"/>
        <v/>
      </c>
      <c r="Z903" s="15" t="str">
        <f>IF(T903="","",IF(AND(T903&lt;&gt;'Tabelas auxiliares'!$B$128,T903&lt;&gt;'Tabelas auxiliares'!$B$129),"FOLHA DE PESSOAL",IF(Y903='Tabelas auxiliares'!$A$129,"CUSTEIO",IF(Y903='Tabelas auxiliares'!$A$128,"INVESTIMENTO","ERRO - VERIFICAR"))))</f>
        <v/>
      </c>
      <c r="AA903" s="104"/>
      <c r="AB903" s="104"/>
      <c r="AC903" s="32"/>
      <c r="AD903" s="32"/>
      <c r="AE903" s="32"/>
      <c r="AF903" s="32"/>
      <c r="AG903" s="32"/>
    </row>
    <row r="904" spans="6:33" x14ac:dyDescent="0.25">
      <c r="F904" s="15" t="str">
        <f>IFERROR(VLOOKUP(D904,'Tabelas auxiliares'!$A$3:$B$65,2,FALSE),"")</f>
        <v/>
      </c>
      <c r="G904" s="15" t="str">
        <f>IFERROR(VLOOKUP($B904,'Tabelas auxiliares'!$A$68:$C$105,2,FALSE),"")</f>
        <v/>
      </c>
      <c r="H904" s="15" t="str">
        <f>IFERROR(VLOOKUP($B904,'Tabelas auxiliares'!$A$68:$C$105,3,FALSE),"")</f>
        <v/>
      </c>
      <c r="Y904" s="15" t="str">
        <f t="shared" si="14"/>
        <v/>
      </c>
      <c r="Z904" s="15" t="str">
        <f>IF(T904="","",IF(AND(T904&lt;&gt;'Tabelas auxiliares'!$B$128,T904&lt;&gt;'Tabelas auxiliares'!$B$129),"FOLHA DE PESSOAL",IF(Y904='Tabelas auxiliares'!$A$129,"CUSTEIO",IF(Y904='Tabelas auxiliares'!$A$128,"INVESTIMENTO","ERRO - VERIFICAR"))))</f>
        <v/>
      </c>
      <c r="AA904" s="104"/>
      <c r="AB904" s="104"/>
      <c r="AC904" s="32"/>
      <c r="AD904" s="32"/>
      <c r="AE904" s="32"/>
      <c r="AF904" s="32"/>
      <c r="AG904" s="32"/>
    </row>
    <row r="905" spans="6:33" x14ac:dyDescent="0.25">
      <c r="F905" s="15" t="str">
        <f>IFERROR(VLOOKUP(D905,'Tabelas auxiliares'!$A$3:$B$65,2,FALSE),"")</f>
        <v/>
      </c>
      <c r="G905" s="15" t="str">
        <f>IFERROR(VLOOKUP($B905,'Tabelas auxiliares'!$A$68:$C$105,2,FALSE),"")</f>
        <v/>
      </c>
      <c r="H905" s="15" t="str">
        <f>IFERROR(VLOOKUP($B905,'Tabelas auxiliares'!$A$68:$C$105,3,FALSE),"")</f>
        <v/>
      </c>
      <c r="Y905" s="15" t="str">
        <f t="shared" si="14"/>
        <v/>
      </c>
      <c r="Z905" s="15" t="str">
        <f>IF(T905="","",IF(AND(T905&lt;&gt;'Tabelas auxiliares'!$B$128,T905&lt;&gt;'Tabelas auxiliares'!$B$129),"FOLHA DE PESSOAL",IF(Y905='Tabelas auxiliares'!$A$129,"CUSTEIO",IF(Y905='Tabelas auxiliares'!$A$128,"INVESTIMENTO","ERRO - VERIFICAR"))))</f>
        <v/>
      </c>
      <c r="AA905" s="104"/>
      <c r="AB905" s="104"/>
      <c r="AC905" s="32"/>
      <c r="AD905" s="32"/>
      <c r="AE905" s="32"/>
      <c r="AF905" s="32"/>
      <c r="AG905" s="32"/>
    </row>
    <row r="906" spans="6:33" x14ac:dyDescent="0.25">
      <c r="F906" s="15" t="str">
        <f>IFERROR(VLOOKUP(D906,'Tabelas auxiliares'!$A$3:$B$65,2,FALSE),"")</f>
        <v/>
      </c>
      <c r="G906" s="15" t="str">
        <f>IFERROR(VLOOKUP($B906,'Tabelas auxiliares'!$A$68:$C$105,2,FALSE),"")</f>
        <v/>
      </c>
      <c r="H906" s="15" t="str">
        <f>IFERROR(VLOOKUP($B906,'Tabelas auxiliares'!$A$68:$C$105,3,FALSE),"")</f>
        <v/>
      </c>
      <c r="Y906" s="15" t="str">
        <f t="shared" si="14"/>
        <v/>
      </c>
      <c r="Z906" s="15" t="str">
        <f>IF(T906="","",IF(AND(T906&lt;&gt;'Tabelas auxiliares'!$B$128,T906&lt;&gt;'Tabelas auxiliares'!$B$129),"FOLHA DE PESSOAL",IF(Y906='Tabelas auxiliares'!$A$129,"CUSTEIO",IF(Y906='Tabelas auxiliares'!$A$128,"INVESTIMENTO","ERRO - VERIFICAR"))))</f>
        <v/>
      </c>
      <c r="AA906" s="104"/>
      <c r="AB906" s="104"/>
      <c r="AC906" s="32"/>
      <c r="AD906" s="32"/>
      <c r="AE906" s="32"/>
      <c r="AF906" s="32"/>
      <c r="AG906" s="32"/>
    </row>
    <row r="907" spans="6:33" x14ac:dyDescent="0.25">
      <c r="F907" s="15" t="str">
        <f>IFERROR(VLOOKUP(D907,'Tabelas auxiliares'!$A$3:$B$65,2,FALSE),"")</f>
        <v/>
      </c>
      <c r="G907" s="15" t="str">
        <f>IFERROR(VLOOKUP($B907,'Tabelas auxiliares'!$A$68:$C$105,2,FALSE),"")</f>
        <v/>
      </c>
      <c r="H907" s="15" t="str">
        <f>IFERROR(VLOOKUP($B907,'Tabelas auxiliares'!$A$68:$C$105,3,FALSE),"")</f>
        <v/>
      </c>
      <c r="Y907" s="15" t="str">
        <f t="shared" si="14"/>
        <v/>
      </c>
      <c r="Z907" s="15" t="str">
        <f>IF(T907="","",IF(AND(T907&lt;&gt;'Tabelas auxiliares'!$B$128,T907&lt;&gt;'Tabelas auxiliares'!$B$129),"FOLHA DE PESSOAL",IF(Y907='Tabelas auxiliares'!$A$129,"CUSTEIO",IF(Y907='Tabelas auxiliares'!$A$128,"INVESTIMENTO","ERRO - VERIFICAR"))))</f>
        <v/>
      </c>
      <c r="AA907" s="104"/>
      <c r="AB907" s="104"/>
      <c r="AC907" s="32"/>
      <c r="AD907" s="32"/>
      <c r="AE907" s="32"/>
      <c r="AF907" s="32"/>
      <c r="AG907" s="32"/>
    </row>
    <row r="908" spans="6:33" x14ac:dyDescent="0.25">
      <c r="F908" s="15" t="str">
        <f>IFERROR(VLOOKUP(D908,'Tabelas auxiliares'!$A$3:$B$65,2,FALSE),"")</f>
        <v/>
      </c>
      <c r="G908" s="15" t="str">
        <f>IFERROR(VLOOKUP($B908,'Tabelas auxiliares'!$A$68:$C$105,2,FALSE),"")</f>
        <v/>
      </c>
      <c r="H908" s="15" t="str">
        <f>IFERROR(VLOOKUP($B908,'Tabelas auxiliares'!$A$68:$C$105,3,FALSE),"")</f>
        <v/>
      </c>
      <c r="Y908" s="15" t="str">
        <f t="shared" si="14"/>
        <v/>
      </c>
      <c r="Z908" s="15" t="str">
        <f>IF(T908="","",IF(AND(T908&lt;&gt;'Tabelas auxiliares'!$B$128,T908&lt;&gt;'Tabelas auxiliares'!$B$129),"FOLHA DE PESSOAL",IF(Y908='Tabelas auxiliares'!$A$129,"CUSTEIO",IF(Y908='Tabelas auxiliares'!$A$128,"INVESTIMENTO","ERRO - VERIFICAR"))))</f>
        <v/>
      </c>
      <c r="AA908" s="104"/>
      <c r="AB908" s="104"/>
      <c r="AC908" s="32"/>
      <c r="AD908" s="32"/>
      <c r="AE908" s="32"/>
      <c r="AF908" s="32"/>
      <c r="AG908" s="32"/>
    </row>
    <row r="909" spans="6:33" x14ac:dyDescent="0.25">
      <c r="F909" s="15" t="str">
        <f>IFERROR(VLOOKUP(D909,'Tabelas auxiliares'!$A$3:$B$65,2,FALSE),"")</f>
        <v/>
      </c>
      <c r="G909" s="15" t="str">
        <f>IFERROR(VLOOKUP($B909,'Tabelas auxiliares'!$A$68:$C$105,2,FALSE),"")</f>
        <v/>
      </c>
      <c r="H909" s="15" t="str">
        <f>IFERROR(VLOOKUP($B909,'Tabelas auxiliares'!$A$68:$C$105,3,FALSE),"")</f>
        <v/>
      </c>
      <c r="Y909" s="15" t="str">
        <f t="shared" si="14"/>
        <v/>
      </c>
      <c r="Z909" s="15" t="str">
        <f>IF(T909="","",IF(AND(T909&lt;&gt;'Tabelas auxiliares'!$B$128,T909&lt;&gt;'Tabelas auxiliares'!$B$129),"FOLHA DE PESSOAL",IF(Y909='Tabelas auxiliares'!$A$129,"CUSTEIO",IF(Y909='Tabelas auxiliares'!$A$128,"INVESTIMENTO","ERRO - VERIFICAR"))))</f>
        <v/>
      </c>
      <c r="AA909" s="104"/>
      <c r="AB909" s="104"/>
      <c r="AC909" s="32"/>
      <c r="AD909" s="32"/>
      <c r="AE909" s="32"/>
      <c r="AF909" s="32"/>
      <c r="AG909" s="32"/>
    </row>
    <row r="910" spans="6:33" x14ac:dyDescent="0.25">
      <c r="F910" s="15" t="str">
        <f>IFERROR(VLOOKUP(D910,'Tabelas auxiliares'!$A$3:$B$65,2,FALSE),"")</f>
        <v/>
      </c>
      <c r="G910" s="15" t="str">
        <f>IFERROR(VLOOKUP($B910,'Tabelas auxiliares'!$A$68:$C$105,2,FALSE),"")</f>
        <v/>
      </c>
      <c r="H910" s="15" t="str">
        <f>IFERROR(VLOOKUP($B910,'Tabelas auxiliares'!$A$68:$C$105,3,FALSE),"")</f>
        <v/>
      </c>
      <c r="Y910" s="15" t="str">
        <f t="shared" si="14"/>
        <v/>
      </c>
      <c r="Z910" s="15" t="str">
        <f>IF(T910="","",IF(AND(T910&lt;&gt;'Tabelas auxiliares'!$B$128,T910&lt;&gt;'Tabelas auxiliares'!$B$129),"FOLHA DE PESSOAL",IF(Y910='Tabelas auxiliares'!$A$129,"CUSTEIO",IF(Y910='Tabelas auxiliares'!$A$128,"INVESTIMENTO","ERRO - VERIFICAR"))))</f>
        <v/>
      </c>
      <c r="AA910" s="104"/>
      <c r="AB910" s="104"/>
      <c r="AC910" s="32"/>
      <c r="AD910" s="32"/>
      <c r="AE910" s="32"/>
      <c r="AF910" s="32"/>
      <c r="AG910" s="32"/>
    </row>
    <row r="911" spans="6:33" x14ac:dyDescent="0.25">
      <c r="F911" s="15" t="str">
        <f>IFERROR(VLOOKUP(D911,'Tabelas auxiliares'!$A$3:$B$65,2,FALSE),"")</f>
        <v/>
      </c>
      <c r="G911" s="15" t="str">
        <f>IFERROR(VLOOKUP($B911,'Tabelas auxiliares'!$A$68:$C$105,2,FALSE),"")</f>
        <v/>
      </c>
      <c r="H911" s="15" t="str">
        <f>IFERROR(VLOOKUP($B911,'Tabelas auxiliares'!$A$68:$C$105,3,FALSE),"")</f>
        <v/>
      </c>
      <c r="Y911" s="15" t="str">
        <f t="shared" si="14"/>
        <v/>
      </c>
      <c r="Z911" s="15" t="str">
        <f>IF(T911="","",IF(AND(T911&lt;&gt;'Tabelas auxiliares'!$B$128,T911&lt;&gt;'Tabelas auxiliares'!$B$129),"FOLHA DE PESSOAL",IF(Y911='Tabelas auxiliares'!$A$129,"CUSTEIO",IF(Y911='Tabelas auxiliares'!$A$128,"INVESTIMENTO","ERRO - VERIFICAR"))))</f>
        <v/>
      </c>
      <c r="AA911" s="104"/>
      <c r="AB911" s="104"/>
      <c r="AC911" s="32"/>
      <c r="AD911" s="32"/>
      <c r="AE911" s="32"/>
      <c r="AF911" s="32"/>
      <c r="AG911" s="32"/>
    </row>
    <row r="912" spans="6:33" x14ac:dyDescent="0.25">
      <c r="F912" s="15" t="str">
        <f>IFERROR(VLOOKUP(D912,'Tabelas auxiliares'!$A$3:$B$65,2,FALSE),"")</f>
        <v/>
      </c>
      <c r="G912" s="15" t="str">
        <f>IFERROR(VLOOKUP($B912,'Tabelas auxiliares'!$A$68:$C$105,2,FALSE),"")</f>
        <v/>
      </c>
      <c r="H912" s="15" t="str">
        <f>IFERROR(VLOOKUP($B912,'Tabelas auxiliares'!$A$68:$C$105,3,FALSE),"")</f>
        <v/>
      </c>
      <c r="Y912" s="15" t="str">
        <f t="shared" si="14"/>
        <v/>
      </c>
      <c r="Z912" s="15" t="str">
        <f>IF(T912="","",IF(AND(T912&lt;&gt;'Tabelas auxiliares'!$B$128,T912&lt;&gt;'Tabelas auxiliares'!$B$129),"FOLHA DE PESSOAL",IF(Y912='Tabelas auxiliares'!$A$129,"CUSTEIO",IF(Y912='Tabelas auxiliares'!$A$128,"INVESTIMENTO","ERRO - VERIFICAR"))))</f>
        <v/>
      </c>
      <c r="AA912" s="104"/>
      <c r="AB912" s="104"/>
      <c r="AC912" s="32"/>
      <c r="AD912" s="32"/>
      <c r="AE912" s="32"/>
      <c r="AF912" s="32"/>
      <c r="AG912" s="32"/>
    </row>
    <row r="913" spans="6:33" x14ac:dyDescent="0.25">
      <c r="F913" s="15" t="str">
        <f>IFERROR(VLOOKUP(D913,'Tabelas auxiliares'!$A$3:$B$65,2,FALSE),"")</f>
        <v/>
      </c>
      <c r="G913" s="15" t="str">
        <f>IFERROR(VLOOKUP($B913,'Tabelas auxiliares'!$A$68:$C$105,2,FALSE),"")</f>
        <v/>
      </c>
      <c r="H913" s="15" t="str">
        <f>IFERROR(VLOOKUP($B913,'Tabelas auxiliares'!$A$68:$C$105,3,FALSE),"")</f>
        <v/>
      </c>
      <c r="Y913" s="15" t="str">
        <f t="shared" si="14"/>
        <v/>
      </c>
      <c r="Z913" s="15" t="str">
        <f>IF(T913="","",IF(AND(T913&lt;&gt;'Tabelas auxiliares'!$B$128,T913&lt;&gt;'Tabelas auxiliares'!$B$129),"FOLHA DE PESSOAL",IF(Y913='Tabelas auxiliares'!$A$129,"CUSTEIO",IF(Y913='Tabelas auxiliares'!$A$128,"INVESTIMENTO","ERRO - VERIFICAR"))))</f>
        <v/>
      </c>
      <c r="AA913" s="104"/>
      <c r="AB913" s="104"/>
      <c r="AC913" s="32"/>
      <c r="AD913" s="32"/>
      <c r="AE913" s="32"/>
      <c r="AF913" s="32"/>
      <c r="AG913" s="32"/>
    </row>
    <row r="914" spans="6:33" x14ac:dyDescent="0.25">
      <c r="F914" s="15" t="str">
        <f>IFERROR(VLOOKUP(D914,'Tabelas auxiliares'!$A$3:$B$65,2,FALSE),"")</f>
        <v/>
      </c>
      <c r="G914" s="15" t="str">
        <f>IFERROR(VLOOKUP($B914,'Tabelas auxiliares'!$A$68:$C$105,2,FALSE),"")</f>
        <v/>
      </c>
      <c r="H914" s="15" t="str">
        <f>IFERROR(VLOOKUP($B914,'Tabelas auxiliares'!$A$68:$C$105,3,FALSE),"")</f>
        <v/>
      </c>
      <c r="Y914" s="15" t="str">
        <f t="shared" si="14"/>
        <v/>
      </c>
      <c r="Z914" s="15" t="str">
        <f>IF(T914="","",IF(AND(T914&lt;&gt;'Tabelas auxiliares'!$B$128,T914&lt;&gt;'Tabelas auxiliares'!$B$129),"FOLHA DE PESSOAL",IF(Y914='Tabelas auxiliares'!$A$129,"CUSTEIO",IF(Y914='Tabelas auxiliares'!$A$128,"INVESTIMENTO","ERRO - VERIFICAR"))))</f>
        <v/>
      </c>
      <c r="AA914" s="104"/>
      <c r="AB914" s="104"/>
      <c r="AC914" s="32"/>
      <c r="AD914" s="32"/>
      <c r="AE914" s="32"/>
      <c r="AF914" s="32"/>
      <c r="AG914" s="32"/>
    </row>
    <row r="915" spans="6:33" x14ac:dyDescent="0.25">
      <c r="F915" s="15" t="str">
        <f>IFERROR(VLOOKUP(D915,'Tabelas auxiliares'!$A$3:$B$65,2,FALSE),"")</f>
        <v/>
      </c>
      <c r="G915" s="15" t="str">
        <f>IFERROR(VLOOKUP($B915,'Tabelas auxiliares'!$A$68:$C$105,2,FALSE),"")</f>
        <v/>
      </c>
      <c r="H915" s="15" t="str">
        <f>IFERROR(VLOOKUP($B915,'Tabelas auxiliares'!$A$68:$C$105,3,FALSE),"")</f>
        <v/>
      </c>
      <c r="Y915" s="15" t="str">
        <f t="shared" si="14"/>
        <v/>
      </c>
      <c r="Z915" s="15" t="str">
        <f>IF(T915="","",IF(AND(T915&lt;&gt;'Tabelas auxiliares'!$B$128,T915&lt;&gt;'Tabelas auxiliares'!$B$129),"FOLHA DE PESSOAL",IF(Y915='Tabelas auxiliares'!$A$129,"CUSTEIO",IF(Y915='Tabelas auxiliares'!$A$128,"INVESTIMENTO","ERRO - VERIFICAR"))))</f>
        <v/>
      </c>
      <c r="AA915" s="104"/>
      <c r="AB915" s="104"/>
      <c r="AC915" s="32"/>
      <c r="AD915" s="32"/>
      <c r="AE915" s="32"/>
      <c r="AF915" s="32"/>
      <c r="AG915" s="32"/>
    </row>
    <row r="916" spans="6:33" x14ac:dyDescent="0.25">
      <c r="F916" s="15" t="str">
        <f>IFERROR(VLOOKUP(D916,'Tabelas auxiliares'!$A$3:$B$65,2,FALSE),"")</f>
        <v/>
      </c>
      <c r="G916" s="15" t="str">
        <f>IFERROR(VLOOKUP($B916,'Tabelas auxiliares'!$A$68:$C$105,2,FALSE),"")</f>
        <v/>
      </c>
      <c r="H916" s="15" t="str">
        <f>IFERROR(VLOOKUP($B916,'Tabelas auxiliares'!$A$68:$C$105,3,FALSE),"")</f>
        <v/>
      </c>
      <c r="Y916" s="15" t="str">
        <f t="shared" si="14"/>
        <v/>
      </c>
      <c r="Z916" s="15" t="str">
        <f>IF(T916="","",IF(AND(T916&lt;&gt;'Tabelas auxiliares'!$B$128,T916&lt;&gt;'Tabelas auxiliares'!$B$129),"FOLHA DE PESSOAL",IF(Y916='Tabelas auxiliares'!$A$129,"CUSTEIO",IF(Y916='Tabelas auxiliares'!$A$128,"INVESTIMENTO","ERRO - VERIFICAR"))))</f>
        <v/>
      </c>
      <c r="AA916" s="104"/>
      <c r="AB916" s="104"/>
      <c r="AC916" s="32"/>
      <c r="AD916" s="32"/>
      <c r="AE916" s="32"/>
      <c r="AF916" s="32"/>
      <c r="AG916" s="32"/>
    </row>
    <row r="917" spans="6:33" x14ac:dyDescent="0.25">
      <c r="F917" s="15" t="str">
        <f>IFERROR(VLOOKUP(D917,'Tabelas auxiliares'!$A$3:$B$65,2,FALSE),"")</f>
        <v/>
      </c>
      <c r="G917" s="15" t="str">
        <f>IFERROR(VLOOKUP($B917,'Tabelas auxiliares'!$A$68:$C$105,2,FALSE),"")</f>
        <v/>
      </c>
      <c r="H917" s="15" t="str">
        <f>IFERROR(VLOOKUP($B917,'Tabelas auxiliares'!$A$68:$C$105,3,FALSE),"")</f>
        <v/>
      </c>
      <c r="Y917" s="15" t="str">
        <f t="shared" si="14"/>
        <v/>
      </c>
      <c r="Z917" s="15" t="str">
        <f>IF(T917="","",IF(AND(T917&lt;&gt;'Tabelas auxiliares'!$B$128,T917&lt;&gt;'Tabelas auxiliares'!$B$129),"FOLHA DE PESSOAL",IF(Y917='Tabelas auxiliares'!$A$129,"CUSTEIO",IF(Y917='Tabelas auxiliares'!$A$128,"INVESTIMENTO","ERRO - VERIFICAR"))))</f>
        <v/>
      </c>
      <c r="AA917" s="104"/>
      <c r="AB917" s="104"/>
      <c r="AC917" s="32"/>
      <c r="AD917" s="32"/>
      <c r="AE917" s="32"/>
      <c r="AF917" s="32"/>
      <c r="AG917" s="32"/>
    </row>
    <row r="918" spans="6:33" x14ac:dyDescent="0.25">
      <c r="F918" s="15" t="str">
        <f>IFERROR(VLOOKUP(D918,'Tabelas auxiliares'!$A$3:$B$65,2,FALSE),"")</f>
        <v/>
      </c>
      <c r="G918" s="15" t="str">
        <f>IFERROR(VLOOKUP($B918,'Tabelas auxiliares'!$A$68:$C$105,2,FALSE),"")</f>
        <v/>
      </c>
      <c r="H918" s="15" t="str">
        <f>IFERROR(VLOOKUP($B918,'Tabelas auxiliares'!$A$68:$C$105,3,FALSE),"")</f>
        <v/>
      </c>
      <c r="Y918" s="15" t="str">
        <f t="shared" si="14"/>
        <v/>
      </c>
      <c r="Z918" s="15" t="str">
        <f>IF(T918="","",IF(AND(T918&lt;&gt;'Tabelas auxiliares'!$B$128,T918&lt;&gt;'Tabelas auxiliares'!$B$129),"FOLHA DE PESSOAL",IF(Y918='Tabelas auxiliares'!$A$129,"CUSTEIO",IF(Y918='Tabelas auxiliares'!$A$128,"INVESTIMENTO","ERRO - VERIFICAR"))))</f>
        <v/>
      </c>
      <c r="AA918" s="104"/>
      <c r="AB918" s="104"/>
      <c r="AC918" s="32"/>
      <c r="AD918" s="32"/>
      <c r="AE918" s="32"/>
      <c r="AF918" s="32"/>
      <c r="AG918" s="32"/>
    </row>
    <row r="919" spans="6:33" x14ac:dyDescent="0.25">
      <c r="F919" s="15" t="str">
        <f>IFERROR(VLOOKUP(D919,'Tabelas auxiliares'!$A$3:$B$65,2,FALSE),"")</f>
        <v/>
      </c>
      <c r="G919" s="15" t="str">
        <f>IFERROR(VLOOKUP($B919,'Tabelas auxiliares'!$A$68:$C$105,2,FALSE),"")</f>
        <v/>
      </c>
      <c r="H919" s="15" t="str">
        <f>IFERROR(VLOOKUP($B919,'Tabelas auxiliares'!$A$68:$C$105,3,FALSE),"")</f>
        <v/>
      </c>
      <c r="Y919" s="15" t="str">
        <f t="shared" si="14"/>
        <v/>
      </c>
      <c r="Z919" s="15" t="str">
        <f>IF(T919="","",IF(AND(T919&lt;&gt;'Tabelas auxiliares'!$B$128,T919&lt;&gt;'Tabelas auxiliares'!$B$129),"FOLHA DE PESSOAL",IF(Y919='Tabelas auxiliares'!$A$129,"CUSTEIO",IF(Y919='Tabelas auxiliares'!$A$128,"INVESTIMENTO","ERRO - VERIFICAR"))))</f>
        <v/>
      </c>
      <c r="AA919" s="104"/>
      <c r="AB919" s="104"/>
      <c r="AC919" s="32"/>
      <c r="AD919" s="32"/>
      <c r="AE919" s="32"/>
      <c r="AF919" s="32"/>
      <c r="AG919" s="32"/>
    </row>
    <row r="920" spans="6:33" x14ac:dyDescent="0.25">
      <c r="F920" s="15" t="str">
        <f>IFERROR(VLOOKUP(D920,'Tabelas auxiliares'!$A$3:$B$65,2,FALSE),"")</f>
        <v/>
      </c>
      <c r="G920" s="15" t="str">
        <f>IFERROR(VLOOKUP($B920,'Tabelas auxiliares'!$A$68:$C$105,2,FALSE),"")</f>
        <v/>
      </c>
      <c r="H920" s="15" t="str">
        <f>IFERROR(VLOOKUP($B920,'Tabelas auxiliares'!$A$68:$C$105,3,FALSE),"")</f>
        <v/>
      </c>
      <c r="Y920" s="15" t="str">
        <f t="shared" si="14"/>
        <v/>
      </c>
      <c r="Z920" s="15" t="str">
        <f>IF(T920="","",IF(AND(T920&lt;&gt;'Tabelas auxiliares'!$B$128,T920&lt;&gt;'Tabelas auxiliares'!$B$129),"FOLHA DE PESSOAL",IF(Y920='Tabelas auxiliares'!$A$129,"CUSTEIO",IF(Y920='Tabelas auxiliares'!$A$128,"INVESTIMENTO","ERRO - VERIFICAR"))))</f>
        <v/>
      </c>
      <c r="AA920" s="104"/>
      <c r="AB920" s="104"/>
      <c r="AC920" s="32"/>
      <c r="AD920" s="32"/>
      <c r="AE920" s="32"/>
      <c r="AF920" s="32"/>
      <c r="AG920" s="32"/>
    </row>
    <row r="921" spans="6:33" x14ac:dyDescent="0.25">
      <c r="F921" s="15" t="str">
        <f>IFERROR(VLOOKUP(D921,'Tabelas auxiliares'!$A$3:$B$65,2,FALSE),"")</f>
        <v/>
      </c>
      <c r="G921" s="15" t="str">
        <f>IFERROR(VLOOKUP($B921,'Tabelas auxiliares'!$A$68:$C$105,2,FALSE),"")</f>
        <v/>
      </c>
      <c r="H921" s="15" t="str">
        <f>IFERROR(VLOOKUP($B921,'Tabelas auxiliares'!$A$68:$C$105,3,FALSE),"")</f>
        <v/>
      </c>
      <c r="Y921" s="15" t="str">
        <f t="shared" si="14"/>
        <v/>
      </c>
      <c r="Z921" s="15" t="str">
        <f>IF(T921="","",IF(AND(T921&lt;&gt;'Tabelas auxiliares'!$B$128,T921&lt;&gt;'Tabelas auxiliares'!$B$129),"FOLHA DE PESSOAL",IF(Y921='Tabelas auxiliares'!$A$129,"CUSTEIO",IF(Y921='Tabelas auxiliares'!$A$128,"INVESTIMENTO","ERRO - VERIFICAR"))))</f>
        <v/>
      </c>
      <c r="AA921" s="104"/>
      <c r="AB921" s="104"/>
      <c r="AC921" s="32"/>
      <c r="AD921" s="32"/>
      <c r="AE921" s="32"/>
      <c r="AF921" s="32"/>
      <c r="AG921" s="32"/>
    </row>
    <row r="922" spans="6:33" x14ac:dyDescent="0.25">
      <c r="F922" s="15" t="str">
        <f>IFERROR(VLOOKUP(D922,'Tabelas auxiliares'!$A$3:$B$65,2,FALSE),"")</f>
        <v/>
      </c>
      <c r="G922" s="15" t="str">
        <f>IFERROR(VLOOKUP($B922,'Tabelas auxiliares'!$A$68:$C$105,2,FALSE),"")</f>
        <v/>
      </c>
      <c r="H922" s="15" t="str">
        <f>IFERROR(VLOOKUP($B922,'Tabelas auxiliares'!$A$68:$C$105,3,FALSE),"")</f>
        <v/>
      </c>
      <c r="Y922" s="15" t="str">
        <f t="shared" si="14"/>
        <v/>
      </c>
      <c r="Z922" s="15" t="str">
        <f>IF(T922="","",IF(AND(T922&lt;&gt;'Tabelas auxiliares'!$B$128,T922&lt;&gt;'Tabelas auxiliares'!$B$129),"FOLHA DE PESSOAL",IF(Y922='Tabelas auxiliares'!$A$129,"CUSTEIO",IF(Y922='Tabelas auxiliares'!$A$128,"INVESTIMENTO","ERRO - VERIFICAR"))))</f>
        <v/>
      </c>
      <c r="AA922" s="104"/>
      <c r="AB922" s="104"/>
      <c r="AC922" s="32"/>
      <c r="AD922" s="32"/>
      <c r="AE922" s="32"/>
      <c r="AF922" s="32"/>
      <c r="AG922" s="32"/>
    </row>
    <row r="923" spans="6:33" x14ac:dyDescent="0.25">
      <c r="F923" s="15" t="str">
        <f>IFERROR(VLOOKUP(D923,'Tabelas auxiliares'!$A$3:$B$65,2,FALSE),"")</f>
        <v/>
      </c>
      <c r="G923" s="15" t="str">
        <f>IFERROR(VLOOKUP($B923,'Tabelas auxiliares'!$A$68:$C$105,2,FALSE),"")</f>
        <v/>
      </c>
      <c r="H923" s="15" t="str">
        <f>IFERROR(VLOOKUP($B923,'Tabelas auxiliares'!$A$68:$C$105,3,FALSE),"")</f>
        <v/>
      </c>
      <c r="Y923" s="15" t="str">
        <f t="shared" si="14"/>
        <v/>
      </c>
      <c r="Z923" s="15" t="str">
        <f>IF(T923="","",IF(AND(T923&lt;&gt;'Tabelas auxiliares'!$B$128,T923&lt;&gt;'Tabelas auxiliares'!$B$129),"FOLHA DE PESSOAL",IF(Y923='Tabelas auxiliares'!$A$129,"CUSTEIO",IF(Y923='Tabelas auxiliares'!$A$128,"INVESTIMENTO","ERRO - VERIFICAR"))))</f>
        <v/>
      </c>
      <c r="AA923" s="104"/>
      <c r="AB923" s="104"/>
      <c r="AC923" s="32"/>
      <c r="AD923" s="32"/>
      <c r="AE923" s="32"/>
      <c r="AF923" s="32"/>
      <c r="AG923" s="32"/>
    </row>
    <row r="924" spans="6:33" x14ac:dyDescent="0.25">
      <c r="F924" s="15" t="str">
        <f>IFERROR(VLOOKUP(D924,'Tabelas auxiliares'!$A$3:$B$65,2,FALSE),"")</f>
        <v/>
      </c>
      <c r="G924" s="15" t="str">
        <f>IFERROR(VLOOKUP($B924,'Tabelas auxiliares'!$A$68:$C$105,2,FALSE),"")</f>
        <v/>
      </c>
      <c r="H924" s="15" t="str">
        <f>IFERROR(VLOOKUP($B924,'Tabelas auxiliares'!$A$68:$C$105,3,FALSE),"")</f>
        <v/>
      </c>
      <c r="Y924" s="15" t="str">
        <f t="shared" si="14"/>
        <v/>
      </c>
      <c r="Z924" s="15" t="str">
        <f>IF(T924="","",IF(AND(T924&lt;&gt;'Tabelas auxiliares'!$B$128,T924&lt;&gt;'Tabelas auxiliares'!$B$129),"FOLHA DE PESSOAL",IF(Y924='Tabelas auxiliares'!$A$129,"CUSTEIO",IF(Y924='Tabelas auxiliares'!$A$128,"INVESTIMENTO","ERRO - VERIFICAR"))))</f>
        <v/>
      </c>
      <c r="AA924" s="104"/>
      <c r="AB924" s="104"/>
      <c r="AC924" s="32"/>
      <c r="AD924" s="32"/>
      <c r="AE924" s="32"/>
      <c r="AF924" s="32"/>
      <c r="AG924" s="32"/>
    </row>
    <row r="925" spans="6:33" x14ac:dyDescent="0.25">
      <c r="F925" s="15" t="str">
        <f>IFERROR(VLOOKUP(D925,'Tabelas auxiliares'!$A$3:$B$65,2,FALSE),"")</f>
        <v/>
      </c>
      <c r="G925" s="15" t="str">
        <f>IFERROR(VLOOKUP($B925,'Tabelas auxiliares'!$A$68:$C$105,2,FALSE),"")</f>
        <v/>
      </c>
      <c r="H925" s="15" t="str">
        <f>IFERROR(VLOOKUP($B925,'Tabelas auxiliares'!$A$68:$C$105,3,FALSE),"")</f>
        <v/>
      </c>
      <c r="Y925" s="15" t="str">
        <f t="shared" si="14"/>
        <v/>
      </c>
      <c r="Z925" s="15" t="str">
        <f>IF(T925="","",IF(AND(T925&lt;&gt;'Tabelas auxiliares'!$B$128,T925&lt;&gt;'Tabelas auxiliares'!$B$129),"FOLHA DE PESSOAL",IF(Y925='Tabelas auxiliares'!$A$129,"CUSTEIO",IF(Y925='Tabelas auxiliares'!$A$128,"INVESTIMENTO","ERRO - VERIFICAR"))))</f>
        <v/>
      </c>
      <c r="AA925" s="104"/>
      <c r="AB925" s="104"/>
      <c r="AC925" s="32"/>
      <c r="AD925" s="32"/>
      <c r="AE925" s="32"/>
      <c r="AF925" s="32"/>
      <c r="AG925" s="32"/>
    </row>
    <row r="926" spans="6:33" x14ac:dyDescent="0.25">
      <c r="F926" s="15" t="str">
        <f>IFERROR(VLOOKUP(D926,'Tabelas auxiliares'!$A$3:$B$65,2,FALSE),"")</f>
        <v/>
      </c>
      <c r="G926" s="15" t="str">
        <f>IFERROR(VLOOKUP($B926,'Tabelas auxiliares'!$A$68:$C$105,2,FALSE),"")</f>
        <v/>
      </c>
      <c r="H926" s="15" t="str">
        <f>IFERROR(VLOOKUP($B926,'Tabelas auxiliares'!$A$68:$C$105,3,FALSE),"")</f>
        <v/>
      </c>
      <c r="Y926" s="15" t="str">
        <f t="shared" si="14"/>
        <v/>
      </c>
      <c r="Z926" s="15" t="str">
        <f>IF(T926="","",IF(AND(T926&lt;&gt;'Tabelas auxiliares'!$B$128,T926&lt;&gt;'Tabelas auxiliares'!$B$129),"FOLHA DE PESSOAL",IF(Y926='Tabelas auxiliares'!$A$129,"CUSTEIO",IF(Y926='Tabelas auxiliares'!$A$128,"INVESTIMENTO","ERRO - VERIFICAR"))))</f>
        <v/>
      </c>
      <c r="AA926" s="104"/>
      <c r="AB926" s="104"/>
      <c r="AC926" s="32"/>
      <c r="AD926" s="32"/>
      <c r="AE926" s="32"/>
      <c r="AF926" s="32"/>
      <c r="AG926" s="32"/>
    </row>
    <row r="927" spans="6:33" x14ac:dyDescent="0.25">
      <c r="F927" s="15" t="str">
        <f>IFERROR(VLOOKUP(D927,'Tabelas auxiliares'!$A$3:$B$65,2,FALSE),"")</f>
        <v/>
      </c>
      <c r="G927" s="15" t="str">
        <f>IFERROR(VLOOKUP($B927,'Tabelas auxiliares'!$A$68:$C$105,2,FALSE),"")</f>
        <v/>
      </c>
      <c r="H927" s="15" t="str">
        <f>IFERROR(VLOOKUP($B927,'Tabelas auxiliares'!$A$68:$C$105,3,FALSE),"")</f>
        <v/>
      </c>
      <c r="Y927" s="15" t="str">
        <f t="shared" si="14"/>
        <v/>
      </c>
      <c r="Z927" s="15" t="str">
        <f>IF(T927="","",IF(AND(T927&lt;&gt;'Tabelas auxiliares'!$B$128,T927&lt;&gt;'Tabelas auxiliares'!$B$129),"FOLHA DE PESSOAL",IF(Y927='Tabelas auxiliares'!$A$129,"CUSTEIO",IF(Y927='Tabelas auxiliares'!$A$128,"INVESTIMENTO","ERRO - VERIFICAR"))))</f>
        <v/>
      </c>
      <c r="AA927" s="104"/>
      <c r="AB927" s="104"/>
      <c r="AC927" s="32"/>
      <c r="AD927" s="32"/>
      <c r="AE927" s="32"/>
      <c r="AF927" s="32"/>
      <c r="AG927" s="32"/>
    </row>
    <row r="928" spans="6:33" x14ac:dyDescent="0.25">
      <c r="F928" s="15" t="str">
        <f>IFERROR(VLOOKUP(D928,'Tabelas auxiliares'!$A$3:$B$65,2,FALSE),"")</f>
        <v/>
      </c>
      <c r="G928" s="15" t="str">
        <f>IFERROR(VLOOKUP($B928,'Tabelas auxiliares'!$A$68:$C$105,2,FALSE),"")</f>
        <v/>
      </c>
      <c r="H928" s="15" t="str">
        <f>IFERROR(VLOOKUP($B928,'Tabelas auxiliares'!$A$68:$C$105,3,FALSE),"")</f>
        <v/>
      </c>
      <c r="Y928" s="15" t="str">
        <f t="shared" si="14"/>
        <v/>
      </c>
      <c r="Z928" s="15" t="str">
        <f>IF(T928="","",IF(AND(T928&lt;&gt;'Tabelas auxiliares'!$B$128,T928&lt;&gt;'Tabelas auxiliares'!$B$129),"FOLHA DE PESSOAL",IF(Y928='Tabelas auxiliares'!$A$129,"CUSTEIO",IF(Y928='Tabelas auxiliares'!$A$128,"INVESTIMENTO","ERRO - VERIFICAR"))))</f>
        <v/>
      </c>
      <c r="AA928" s="104"/>
      <c r="AB928" s="104"/>
      <c r="AC928" s="32"/>
      <c r="AD928" s="32"/>
      <c r="AE928" s="32"/>
      <c r="AF928" s="32"/>
      <c r="AG928" s="32"/>
    </row>
    <row r="929" spans="6:33" x14ac:dyDescent="0.25">
      <c r="F929" s="15" t="str">
        <f>IFERROR(VLOOKUP(D929,'Tabelas auxiliares'!$A$3:$B$65,2,FALSE),"")</f>
        <v/>
      </c>
      <c r="G929" s="15" t="str">
        <f>IFERROR(VLOOKUP($B929,'Tabelas auxiliares'!$A$68:$C$105,2,FALSE),"")</f>
        <v/>
      </c>
      <c r="H929" s="15" t="str">
        <f>IFERROR(VLOOKUP($B929,'Tabelas auxiliares'!$A$68:$C$105,3,FALSE),"")</f>
        <v/>
      </c>
      <c r="Y929" s="15" t="str">
        <f t="shared" si="14"/>
        <v/>
      </c>
      <c r="Z929" s="15" t="str">
        <f>IF(T929="","",IF(AND(T929&lt;&gt;'Tabelas auxiliares'!$B$128,T929&lt;&gt;'Tabelas auxiliares'!$B$129),"FOLHA DE PESSOAL",IF(Y929='Tabelas auxiliares'!$A$129,"CUSTEIO",IF(Y929='Tabelas auxiliares'!$A$128,"INVESTIMENTO","ERRO - VERIFICAR"))))</f>
        <v/>
      </c>
      <c r="AA929" s="104"/>
      <c r="AB929" s="104"/>
      <c r="AC929" s="32"/>
      <c r="AD929" s="32"/>
      <c r="AE929" s="32"/>
      <c r="AF929" s="32"/>
      <c r="AG929" s="32"/>
    </row>
    <row r="930" spans="6:33" x14ac:dyDescent="0.25">
      <c r="F930" s="15" t="str">
        <f>IFERROR(VLOOKUP(D930,'Tabelas auxiliares'!$A$3:$B$65,2,FALSE),"")</f>
        <v/>
      </c>
      <c r="G930" s="15" t="str">
        <f>IFERROR(VLOOKUP($B930,'Tabelas auxiliares'!$A$68:$C$105,2,FALSE),"")</f>
        <v/>
      </c>
      <c r="H930" s="15" t="str">
        <f>IFERROR(VLOOKUP($B930,'Tabelas auxiliares'!$A$68:$C$105,3,FALSE),"")</f>
        <v/>
      </c>
      <c r="Y930" s="15" t="str">
        <f t="shared" si="14"/>
        <v/>
      </c>
      <c r="Z930" s="15" t="str">
        <f>IF(T930="","",IF(AND(T930&lt;&gt;'Tabelas auxiliares'!$B$128,T930&lt;&gt;'Tabelas auxiliares'!$B$129),"FOLHA DE PESSOAL",IF(Y930='Tabelas auxiliares'!$A$129,"CUSTEIO",IF(Y930='Tabelas auxiliares'!$A$128,"INVESTIMENTO","ERRO - VERIFICAR"))))</f>
        <v/>
      </c>
      <c r="AA930" s="104"/>
      <c r="AB930" s="104"/>
      <c r="AC930" s="32"/>
      <c r="AD930" s="32"/>
      <c r="AE930" s="32"/>
      <c r="AF930" s="32"/>
      <c r="AG930" s="32"/>
    </row>
    <row r="931" spans="6:33" x14ac:dyDescent="0.25">
      <c r="F931" s="15" t="str">
        <f>IFERROR(VLOOKUP(D931,'Tabelas auxiliares'!$A$3:$B$65,2,FALSE),"")</f>
        <v/>
      </c>
      <c r="G931" s="15" t="str">
        <f>IFERROR(VLOOKUP($B931,'Tabelas auxiliares'!$A$68:$C$105,2,FALSE),"")</f>
        <v/>
      </c>
      <c r="H931" s="15" t="str">
        <f>IFERROR(VLOOKUP($B931,'Tabelas auxiliares'!$A$68:$C$105,3,FALSE),"")</f>
        <v/>
      </c>
      <c r="Y931" s="15" t="str">
        <f t="shared" si="14"/>
        <v/>
      </c>
      <c r="Z931" s="15" t="str">
        <f>IF(T931="","",IF(AND(T931&lt;&gt;'Tabelas auxiliares'!$B$128,T931&lt;&gt;'Tabelas auxiliares'!$B$129),"FOLHA DE PESSOAL",IF(Y931='Tabelas auxiliares'!$A$129,"CUSTEIO",IF(Y931='Tabelas auxiliares'!$A$128,"INVESTIMENTO","ERRO - VERIFICAR"))))</f>
        <v/>
      </c>
      <c r="AA931" s="104"/>
      <c r="AB931" s="104"/>
      <c r="AC931" s="32"/>
      <c r="AD931" s="32"/>
      <c r="AE931" s="32"/>
      <c r="AF931" s="32"/>
      <c r="AG931" s="32"/>
    </row>
    <row r="932" spans="6:33" x14ac:dyDescent="0.25">
      <c r="F932" s="15" t="str">
        <f>IFERROR(VLOOKUP(D932,'Tabelas auxiliares'!$A$3:$B$65,2,FALSE),"")</f>
        <v/>
      </c>
      <c r="G932" s="15" t="str">
        <f>IFERROR(VLOOKUP($B932,'Tabelas auxiliares'!$A$68:$C$105,2,FALSE),"")</f>
        <v/>
      </c>
      <c r="H932" s="15" t="str">
        <f>IFERROR(VLOOKUP($B932,'Tabelas auxiliares'!$A$68:$C$105,3,FALSE),"")</f>
        <v/>
      </c>
      <c r="Y932" s="15" t="str">
        <f t="shared" si="14"/>
        <v/>
      </c>
      <c r="Z932" s="15" t="str">
        <f>IF(T932="","",IF(AND(T932&lt;&gt;'Tabelas auxiliares'!$B$128,T932&lt;&gt;'Tabelas auxiliares'!$B$129),"FOLHA DE PESSOAL",IF(Y932='Tabelas auxiliares'!$A$129,"CUSTEIO",IF(Y932='Tabelas auxiliares'!$A$128,"INVESTIMENTO","ERRO - VERIFICAR"))))</f>
        <v/>
      </c>
      <c r="AA932" s="104"/>
      <c r="AB932" s="104"/>
      <c r="AC932" s="32"/>
      <c r="AD932" s="32"/>
      <c r="AE932" s="32"/>
      <c r="AF932" s="32"/>
      <c r="AG932" s="32"/>
    </row>
    <row r="933" spans="6:33" x14ac:dyDescent="0.25">
      <c r="F933" s="15" t="str">
        <f>IFERROR(VLOOKUP(D933,'Tabelas auxiliares'!$A$3:$B$65,2,FALSE),"")</f>
        <v/>
      </c>
      <c r="G933" s="15" t="str">
        <f>IFERROR(VLOOKUP($B933,'Tabelas auxiliares'!$A$68:$C$105,2,FALSE),"")</f>
        <v/>
      </c>
      <c r="H933" s="15" t="str">
        <f>IFERROR(VLOOKUP($B933,'Tabelas auxiliares'!$A$68:$C$105,3,FALSE),"")</f>
        <v/>
      </c>
      <c r="Y933" s="15" t="str">
        <f t="shared" si="14"/>
        <v/>
      </c>
      <c r="Z933" s="15" t="str">
        <f>IF(T933="","",IF(AND(T933&lt;&gt;'Tabelas auxiliares'!$B$128,T933&lt;&gt;'Tabelas auxiliares'!$B$129),"FOLHA DE PESSOAL",IF(Y933='Tabelas auxiliares'!$A$129,"CUSTEIO",IF(Y933='Tabelas auxiliares'!$A$128,"INVESTIMENTO","ERRO - VERIFICAR"))))</f>
        <v/>
      </c>
      <c r="AA933" s="104"/>
      <c r="AB933" s="104"/>
      <c r="AC933" s="32"/>
      <c r="AD933" s="32"/>
      <c r="AE933" s="32"/>
      <c r="AF933" s="32"/>
      <c r="AG933" s="32"/>
    </row>
    <row r="934" spans="6:33" x14ac:dyDescent="0.25">
      <c r="F934" s="15" t="str">
        <f>IFERROR(VLOOKUP(D934,'Tabelas auxiliares'!$A$3:$B$65,2,FALSE),"")</f>
        <v/>
      </c>
      <c r="G934" s="15" t="str">
        <f>IFERROR(VLOOKUP($B934,'Tabelas auxiliares'!$A$68:$C$105,2,FALSE),"")</f>
        <v/>
      </c>
      <c r="H934" s="15" t="str">
        <f>IFERROR(VLOOKUP($B934,'Tabelas auxiliares'!$A$68:$C$105,3,FALSE),"")</f>
        <v/>
      </c>
      <c r="Y934" s="15" t="str">
        <f t="shared" si="14"/>
        <v/>
      </c>
      <c r="Z934" s="15" t="str">
        <f>IF(T934="","",IF(AND(T934&lt;&gt;'Tabelas auxiliares'!$B$128,T934&lt;&gt;'Tabelas auxiliares'!$B$129),"FOLHA DE PESSOAL",IF(Y934='Tabelas auxiliares'!$A$129,"CUSTEIO",IF(Y934='Tabelas auxiliares'!$A$128,"INVESTIMENTO","ERRO - VERIFICAR"))))</f>
        <v/>
      </c>
      <c r="AA934" s="104"/>
      <c r="AB934" s="104"/>
      <c r="AC934" s="32"/>
      <c r="AD934" s="32"/>
      <c r="AE934" s="32"/>
      <c r="AF934" s="32"/>
      <c r="AG934" s="32"/>
    </row>
    <row r="935" spans="6:33" x14ac:dyDescent="0.25">
      <c r="F935" s="15" t="str">
        <f>IFERROR(VLOOKUP(D935,'Tabelas auxiliares'!$A$3:$B$65,2,FALSE),"")</f>
        <v/>
      </c>
      <c r="G935" s="15" t="str">
        <f>IFERROR(VLOOKUP($B935,'Tabelas auxiliares'!$A$68:$C$105,2,FALSE),"")</f>
        <v/>
      </c>
      <c r="H935" s="15" t="str">
        <f>IFERROR(VLOOKUP($B935,'Tabelas auxiliares'!$A$68:$C$105,3,FALSE),"")</f>
        <v/>
      </c>
      <c r="Y935" s="15" t="str">
        <f t="shared" si="14"/>
        <v/>
      </c>
      <c r="Z935" s="15" t="str">
        <f>IF(T935="","",IF(AND(T935&lt;&gt;'Tabelas auxiliares'!$B$128,T935&lt;&gt;'Tabelas auxiliares'!$B$129),"FOLHA DE PESSOAL",IF(Y935='Tabelas auxiliares'!$A$129,"CUSTEIO",IF(Y935='Tabelas auxiliares'!$A$128,"INVESTIMENTO","ERRO - VERIFICAR"))))</f>
        <v/>
      </c>
      <c r="AA935" s="104"/>
      <c r="AB935" s="104"/>
      <c r="AC935" s="32"/>
      <c r="AD935" s="32"/>
      <c r="AE935" s="32"/>
      <c r="AF935" s="32"/>
      <c r="AG935" s="32"/>
    </row>
    <row r="936" spans="6:33" x14ac:dyDescent="0.25">
      <c r="F936" s="15" t="str">
        <f>IFERROR(VLOOKUP(D936,'Tabelas auxiliares'!$A$3:$B$65,2,FALSE),"")</f>
        <v/>
      </c>
      <c r="G936" s="15" t="str">
        <f>IFERROR(VLOOKUP($B936,'Tabelas auxiliares'!$A$68:$C$105,2,FALSE),"")</f>
        <v/>
      </c>
      <c r="H936" s="15" t="str">
        <f>IFERROR(VLOOKUP($B936,'Tabelas auxiliares'!$A$68:$C$105,3,FALSE),"")</f>
        <v/>
      </c>
      <c r="Y936" s="15" t="str">
        <f t="shared" si="14"/>
        <v/>
      </c>
      <c r="Z936" s="15" t="str">
        <f>IF(T936="","",IF(AND(T936&lt;&gt;'Tabelas auxiliares'!$B$128,T936&lt;&gt;'Tabelas auxiliares'!$B$129),"FOLHA DE PESSOAL",IF(Y936='Tabelas auxiliares'!$A$129,"CUSTEIO",IF(Y936='Tabelas auxiliares'!$A$128,"INVESTIMENTO","ERRO - VERIFICAR"))))</f>
        <v/>
      </c>
      <c r="AA936" s="104"/>
      <c r="AB936" s="104"/>
      <c r="AC936" s="32"/>
      <c r="AD936" s="32"/>
      <c r="AE936" s="32"/>
      <c r="AF936" s="32"/>
      <c r="AG936" s="32"/>
    </row>
    <row r="937" spans="6:33" x14ac:dyDescent="0.25">
      <c r="F937" s="15" t="str">
        <f>IFERROR(VLOOKUP(D937,'Tabelas auxiliares'!$A$3:$B$65,2,FALSE),"")</f>
        <v/>
      </c>
      <c r="G937" s="15" t="str">
        <f>IFERROR(VLOOKUP($B937,'Tabelas auxiliares'!$A$68:$C$105,2,FALSE),"")</f>
        <v/>
      </c>
      <c r="H937" s="15" t="str">
        <f>IFERROR(VLOOKUP($B937,'Tabelas auxiliares'!$A$68:$C$105,3,FALSE),"")</f>
        <v/>
      </c>
      <c r="Y937" s="15" t="str">
        <f t="shared" si="14"/>
        <v/>
      </c>
      <c r="Z937" s="15" t="str">
        <f>IF(T937="","",IF(AND(T937&lt;&gt;'Tabelas auxiliares'!$B$128,T937&lt;&gt;'Tabelas auxiliares'!$B$129),"FOLHA DE PESSOAL",IF(Y937='Tabelas auxiliares'!$A$129,"CUSTEIO",IF(Y937='Tabelas auxiliares'!$A$128,"INVESTIMENTO","ERRO - VERIFICAR"))))</f>
        <v/>
      </c>
      <c r="AA937" s="104"/>
      <c r="AB937" s="104"/>
      <c r="AC937" s="32"/>
      <c r="AD937" s="32"/>
      <c r="AE937" s="32"/>
      <c r="AF937" s="32"/>
      <c r="AG937" s="32"/>
    </row>
    <row r="938" spans="6:33" x14ac:dyDescent="0.25">
      <c r="F938" s="15" t="str">
        <f>IFERROR(VLOOKUP(D938,'Tabelas auxiliares'!$A$3:$B$65,2,FALSE),"")</f>
        <v/>
      </c>
      <c r="G938" s="15" t="str">
        <f>IFERROR(VLOOKUP($B938,'Tabelas auxiliares'!$A$68:$C$105,2,FALSE),"")</f>
        <v/>
      </c>
      <c r="H938" s="15" t="str">
        <f>IFERROR(VLOOKUP($B938,'Tabelas auxiliares'!$A$68:$C$105,3,FALSE),"")</f>
        <v/>
      </c>
      <c r="Y938" s="15" t="str">
        <f t="shared" si="14"/>
        <v/>
      </c>
      <c r="Z938" s="15" t="str">
        <f>IF(T938="","",IF(AND(T938&lt;&gt;'Tabelas auxiliares'!$B$128,T938&lt;&gt;'Tabelas auxiliares'!$B$129),"FOLHA DE PESSOAL",IF(Y938='Tabelas auxiliares'!$A$129,"CUSTEIO",IF(Y938='Tabelas auxiliares'!$A$128,"INVESTIMENTO","ERRO - VERIFICAR"))))</f>
        <v/>
      </c>
      <c r="AA938" s="104"/>
      <c r="AB938" s="104"/>
      <c r="AC938" s="32"/>
      <c r="AD938" s="32"/>
      <c r="AE938" s="32"/>
      <c r="AF938" s="32"/>
      <c r="AG938" s="32"/>
    </row>
    <row r="939" spans="6:33" x14ac:dyDescent="0.25">
      <c r="F939" s="15" t="str">
        <f>IFERROR(VLOOKUP(D939,'Tabelas auxiliares'!$A$3:$B$65,2,FALSE),"")</f>
        <v/>
      </c>
      <c r="G939" s="15" t="str">
        <f>IFERROR(VLOOKUP($B939,'Tabelas auxiliares'!$A$68:$C$105,2,FALSE),"")</f>
        <v/>
      </c>
      <c r="H939" s="15" t="str">
        <f>IFERROR(VLOOKUP($B939,'Tabelas auxiliares'!$A$68:$C$105,3,FALSE),"")</f>
        <v/>
      </c>
      <c r="Y939" s="15" t="str">
        <f t="shared" si="14"/>
        <v/>
      </c>
      <c r="Z939" s="15" t="str">
        <f>IF(T939="","",IF(AND(T939&lt;&gt;'Tabelas auxiliares'!$B$128,T939&lt;&gt;'Tabelas auxiliares'!$B$129),"FOLHA DE PESSOAL",IF(Y939='Tabelas auxiliares'!$A$129,"CUSTEIO",IF(Y939='Tabelas auxiliares'!$A$128,"INVESTIMENTO","ERRO - VERIFICAR"))))</f>
        <v/>
      </c>
      <c r="AA939" s="104"/>
      <c r="AB939" s="104"/>
      <c r="AC939" s="32"/>
      <c r="AD939" s="32"/>
      <c r="AE939" s="32"/>
      <c r="AF939" s="32"/>
      <c r="AG939" s="32"/>
    </row>
    <row r="940" spans="6:33" x14ac:dyDescent="0.25">
      <c r="F940" s="15" t="str">
        <f>IFERROR(VLOOKUP(D940,'Tabelas auxiliares'!$A$3:$B$65,2,FALSE),"")</f>
        <v/>
      </c>
      <c r="G940" s="15" t="str">
        <f>IFERROR(VLOOKUP($B940,'Tabelas auxiliares'!$A$68:$C$105,2,FALSE),"")</f>
        <v/>
      </c>
      <c r="H940" s="15" t="str">
        <f>IFERROR(VLOOKUP($B940,'Tabelas auxiliares'!$A$68:$C$105,3,FALSE),"")</f>
        <v/>
      </c>
      <c r="Y940" s="15" t="str">
        <f t="shared" si="14"/>
        <v/>
      </c>
      <c r="Z940" s="15" t="str">
        <f>IF(T940="","",IF(AND(T940&lt;&gt;'Tabelas auxiliares'!$B$128,T940&lt;&gt;'Tabelas auxiliares'!$B$129),"FOLHA DE PESSOAL",IF(Y940='Tabelas auxiliares'!$A$129,"CUSTEIO",IF(Y940='Tabelas auxiliares'!$A$128,"INVESTIMENTO","ERRO - VERIFICAR"))))</f>
        <v/>
      </c>
      <c r="AA940" s="104"/>
      <c r="AB940" s="104"/>
      <c r="AC940" s="32"/>
      <c r="AD940" s="32"/>
      <c r="AE940" s="32"/>
      <c r="AF940" s="32"/>
      <c r="AG940" s="32"/>
    </row>
    <row r="941" spans="6:33" x14ac:dyDescent="0.25">
      <c r="F941" s="15" t="str">
        <f>IFERROR(VLOOKUP(D941,'Tabelas auxiliares'!$A$3:$B$65,2,FALSE),"")</f>
        <v/>
      </c>
      <c r="G941" s="15" t="str">
        <f>IFERROR(VLOOKUP($B941,'Tabelas auxiliares'!$A$68:$C$105,2,FALSE),"")</f>
        <v/>
      </c>
      <c r="H941" s="15" t="str">
        <f>IFERROR(VLOOKUP($B941,'Tabelas auxiliares'!$A$68:$C$105,3,FALSE),"")</f>
        <v/>
      </c>
      <c r="Y941" s="15" t="str">
        <f t="shared" si="14"/>
        <v/>
      </c>
      <c r="Z941" s="15" t="str">
        <f>IF(T941="","",IF(AND(T941&lt;&gt;'Tabelas auxiliares'!$B$128,T941&lt;&gt;'Tabelas auxiliares'!$B$129),"FOLHA DE PESSOAL",IF(Y941='Tabelas auxiliares'!$A$129,"CUSTEIO",IF(Y941='Tabelas auxiliares'!$A$128,"INVESTIMENTO","ERRO - VERIFICAR"))))</f>
        <v/>
      </c>
      <c r="AA941" s="104"/>
      <c r="AB941" s="104"/>
      <c r="AC941" s="32"/>
      <c r="AD941" s="32"/>
      <c r="AE941" s="32"/>
      <c r="AF941" s="32"/>
      <c r="AG941" s="32"/>
    </row>
    <row r="942" spans="6:33" x14ac:dyDescent="0.25">
      <c r="F942" s="15" t="str">
        <f>IFERROR(VLOOKUP(D942,'Tabelas auxiliares'!$A$3:$B$65,2,FALSE),"")</f>
        <v/>
      </c>
      <c r="G942" s="15" t="str">
        <f>IFERROR(VLOOKUP($B942,'Tabelas auxiliares'!$A$68:$C$105,2,FALSE),"")</f>
        <v/>
      </c>
      <c r="H942" s="15" t="str">
        <f>IFERROR(VLOOKUP($B942,'Tabelas auxiliares'!$A$68:$C$105,3,FALSE),"")</f>
        <v/>
      </c>
      <c r="Y942" s="15" t="str">
        <f t="shared" si="14"/>
        <v/>
      </c>
      <c r="Z942" s="15" t="str">
        <f>IF(T942="","",IF(AND(T942&lt;&gt;'Tabelas auxiliares'!$B$128,T942&lt;&gt;'Tabelas auxiliares'!$B$129),"FOLHA DE PESSOAL",IF(Y942='Tabelas auxiliares'!$A$129,"CUSTEIO",IF(Y942='Tabelas auxiliares'!$A$128,"INVESTIMENTO","ERRO - VERIFICAR"))))</f>
        <v/>
      </c>
      <c r="AA942" s="104"/>
      <c r="AB942" s="104"/>
      <c r="AC942" s="32"/>
      <c r="AD942" s="32"/>
      <c r="AE942" s="32"/>
      <c r="AF942" s="32"/>
      <c r="AG942" s="32"/>
    </row>
    <row r="943" spans="6:33" x14ac:dyDescent="0.25">
      <c r="F943" s="15" t="str">
        <f>IFERROR(VLOOKUP(D943,'Tabelas auxiliares'!$A$3:$B$65,2,FALSE),"")</f>
        <v/>
      </c>
      <c r="G943" s="15" t="str">
        <f>IFERROR(VLOOKUP($B943,'Tabelas auxiliares'!$A$68:$C$105,2,FALSE),"")</f>
        <v/>
      </c>
      <c r="H943" s="15" t="str">
        <f>IFERROR(VLOOKUP($B943,'Tabelas auxiliares'!$A$68:$C$105,3,FALSE),"")</f>
        <v/>
      </c>
      <c r="Y943" s="15" t="str">
        <f t="shared" si="14"/>
        <v/>
      </c>
      <c r="Z943" s="15" t="str">
        <f>IF(T943="","",IF(AND(T943&lt;&gt;'Tabelas auxiliares'!$B$128,T943&lt;&gt;'Tabelas auxiliares'!$B$129),"FOLHA DE PESSOAL",IF(Y943='Tabelas auxiliares'!$A$129,"CUSTEIO",IF(Y943='Tabelas auxiliares'!$A$128,"INVESTIMENTO","ERRO - VERIFICAR"))))</f>
        <v/>
      </c>
      <c r="AA943" s="104"/>
      <c r="AB943" s="104"/>
      <c r="AC943" s="32"/>
      <c r="AD943" s="32"/>
      <c r="AE943" s="32"/>
      <c r="AF943" s="32"/>
      <c r="AG943" s="32"/>
    </row>
    <row r="944" spans="6:33" x14ac:dyDescent="0.25">
      <c r="F944" s="15" t="str">
        <f>IFERROR(VLOOKUP(D944,'Tabelas auxiliares'!$A$3:$B$65,2,FALSE),"")</f>
        <v/>
      </c>
      <c r="G944" s="15" t="str">
        <f>IFERROR(VLOOKUP($B944,'Tabelas auxiliares'!$A$68:$C$105,2,FALSE),"")</f>
        <v/>
      </c>
      <c r="H944" s="15" t="str">
        <f>IFERROR(VLOOKUP($B944,'Tabelas auxiliares'!$A$68:$C$105,3,FALSE),"")</f>
        <v/>
      </c>
      <c r="Y944" s="15" t="str">
        <f t="shared" si="14"/>
        <v/>
      </c>
      <c r="Z944" s="15" t="str">
        <f>IF(T944="","",IF(AND(T944&lt;&gt;'Tabelas auxiliares'!$B$128,T944&lt;&gt;'Tabelas auxiliares'!$B$129),"FOLHA DE PESSOAL",IF(Y944='Tabelas auxiliares'!$A$129,"CUSTEIO",IF(Y944='Tabelas auxiliares'!$A$128,"INVESTIMENTO","ERRO - VERIFICAR"))))</f>
        <v/>
      </c>
      <c r="AA944" s="104"/>
      <c r="AB944" s="104"/>
      <c r="AC944" s="32"/>
      <c r="AD944" s="32"/>
      <c r="AE944" s="32"/>
      <c r="AF944" s="32"/>
      <c r="AG944" s="32"/>
    </row>
    <row r="945" spans="6:33" x14ac:dyDescent="0.25">
      <c r="F945" s="15" t="str">
        <f>IFERROR(VLOOKUP(D945,'Tabelas auxiliares'!$A$3:$B$65,2,FALSE),"")</f>
        <v/>
      </c>
      <c r="G945" s="15" t="str">
        <f>IFERROR(VLOOKUP($B945,'Tabelas auxiliares'!$A$68:$C$105,2,FALSE),"")</f>
        <v/>
      </c>
      <c r="H945" s="15" t="str">
        <f>IFERROR(VLOOKUP($B945,'Tabelas auxiliares'!$A$68:$C$105,3,FALSE),"")</f>
        <v/>
      </c>
      <c r="Y945" s="15" t="str">
        <f t="shared" si="14"/>
        <v/>
      </c>
      <c r="Z945" s="15" t="str">
        <f>IF(T945="","",IF(AND(T945&lt;&gt;'Tabelas auxiliares'!$B$128,T945&lt;&gt;'Tabelas auxiliares'!$B$129),"FOLHA DE PESSOAL",IF(Y945='Tabelas auxiliares'!$A$129,"CUSTEIO",IF(Y945='Tabelas auxiliares'!$A$128,"INVESTIMENTO","ERRO - VERIFICAR"))))</f>
        <v/>
      </c>
      <c r="AA945" s="104"/>
      <c r="AB945" s="104"/>
      <c r="AC945" s="32"/>
      <c r="AD945" s="32"/>
      <c r="AE945" s="32"/>
      <c r="AF945" s="32"/>
      <c r="AG945" s="32"/>
    </row>
    <row r="946" spans="6:33" x14ac:dyDescent="0.25">
      <c r="F946" s="15" t="str">
        <f>IFERROR(VLOOKUP(D946,'Tabelas auxiliares'!$A$3:$B$65,2,FALSE),"")</f>
        <v/>
      </c>
      <c r="G946" s="15" t="str">
        <f>IFERROR(VLOOKUP($B946,'Tabelas auxiliares'!$A$68:$C$105,2,FALSE),"")</f>
        <v/>
      </c>
      <c r="H946" s="15" t="str">
        <f>IFERROR(VLOOKUP($B946,'Tabelas auxiliares'!$A$68:$C$105,3,FALSE),"")</f>
        <v/>
      </c>
      <c r="Y946" s="15" t="str">
        <f t="shared" si="14"/>
        <v/>
      </c>
      <c r="Z946" s="15" t="str">
        <f>IF(T946="","",IF(AND(T946&lt;&gt;'Tabelas auxiliares'!$B$128,T946&lt;&gt;'Tabelas auxiliares'!$B$129),"FOLHA DE PESSOAL",IF(Y946='Tabelas auxiliares'!$A$129,"CUSTEIO",IF(Y946='Tabelas auxiliares'!$A$128,"INVESTIMENTO","ERRO - VERIFICAR"))))</f>
        <v/>
      </c>
      <c r="AA946" s="104"/>
      <c r="AB946" s="104"/>
      <c r="AC946" s="32"/>
      <c r="AD946" s="32"/>
      <c r="AE946" s="32"/>
      <c r="AF946" s="32"/>
      <c r="AG946" s="32"/>
    </row>
    <row r="947" spans="6:33" x14ac:dyDescent="0.25">
      <c r="F947" s="15" t="str">
        <f>IFERROR(VLOOKUP(D947,'Tabelas auxiliares'!$A$3:$B$65,2,FALSE),"")</f>
        <v/>
      </c>
      <c r="G947" s="15" t="str">
        <f>IFERROR(VLOOKUP($B947,'Tabelas auxiliares'!$A$68:$C$105,2,FALSE),"")</f>
        <v/>
      </c>
      <c r="H947" s="15" t="str">
        <f>IFERROR(VLOOKUP($B947,'Tabelas auxiliares'!$A$68:$C$105,3,FALSE),"")</f>
        <v/>
      </c>
      <c r="Y947" s="15" t="str">
        <f t="shared" si="14"/>
        <v/>
      </c>
      <c r="Z947" s="15" t="str">
        <f>IF(T947="","",IF(AND(T947&lt;&gt;'Tabelas auxiliares'!$B$128,T947&lt;&gt;'Tabelas auxiliares'!$B$129),"FOLHA DE PESSOAL",IF(Y947='Tabelas auxiliares'!$A$129,"CUSTEIO",IF(Y947='Tabelas auxiliares'!$A$128,"INVESTIMENTO","ERRO - VERIFICAR"))))</f>
        <v/>
      </c>
      <c r="AA947" s="104"/>
      <c r="AB947" s="104"/>
      <c r="AC947" s="32"/>
      <c r="AD947" s="32"/>
      <c r="AE947" s="32"/>
      <c r="AF947" s="32"/>
      <c r="AG947" s="32"/>
    </row>
    <row r="948" spans="6:33" x14ac:dyDescent="0.25">
      <c r="F948" s="15" t="str">
        <f>IFERROR(VLOOKUP(D948,'Tabelas auxiliares'!$A$3:$B$65,2,FALSE),"")</f>
        <v/>
      </c>
      <c r="G948" s="15" t="str">
        <f>IFERROR(VLOOKUP($B948,'Tabelas auxiliares'!$A$68:$C$105,2,FALSE),"")</f>
        <v/>
      </c>
      <c r="H948" s="15" t="str">
        <f>IFERROR(VLOOKUP($B948,'Tabelas auxiliares'!$A$68:$C$105,3,FALSE),"")</f>
        <v/>
      </c>
      <c r="Y948" s="15" t="str">
        <f t="shared" si="14"/>
        <v/>
      </c>
      <c r="Z948" s="15" t="str">
        <f>IF(T948="","",IF(AND(T948&lt;&gt;'Tabelas auxiliares'!$B$128,T948&lt;&gt;'Tabelas auxiliares'!$B$129),"FOLHA DE PESSOAL",IF(Y948='Tabelas auxiliares'!$A$129,"CUSTEIO",IF(Y948='Tabelas auxiliares'!$A$128,"INVESTIMENTO","ERRO - VERIFICAR"))))</f>
        <v/>
      </c>
      <c r="AA948" s="104"/>
      <c r="AB948" s="104"/>
      <c r="AC948" s="32"/>
      <c r="AD948" s="32"/>
      <c r="AE948" s="32"/>
      <c r="AF948" s="32"/>
      <c r="AG948" s="32"/>
    </row>
    <row r="949" spans="6:33" x14ac:dyDescent="0.25">
      <c r="F949" s="15" t="str">
        <f>IFERROR(VLOOKUP(D949,'Tabelas auxiliares'!$A$3:$B$65,2,FALSE),"")</f>
        <v/>
      </c>
      <c r="G949" s="15" t="str">
        <f>IFERROR(VLOOKUP($B949,'Tabelas auxiliares'!$A$68:$C$105,2,FALSE),"")</f>
        <v/>
      </c>
      <c r="H949" s="15" t="str">
        <f>IFERROR(VLOOKUP($B949,'Tabelas auxiliares'!$A$68:$C$105,3,FALSE),"")</f>
        <v/>
      </c>
      <c r="Y949" s="15" t="str">
        <f t="shared" si="14"/>
        <v/>
      </c>
      <c r="Z949" s="15" t="str">
        <f>IF(T949="","",IF(AND(T949&lt;&gt;'Tabelas auxiliares'!$B$128,T949&lt;&gt;'Tabelas auxiliares'!$B$129),"FOLHA DE PESSOAL",IF(Y949='Tabelas auxiliares'!$A$129,"CUSTEIO",IF(Y949='Tabelas auxiliares'!$A$128,"INVESTIMENTO","ERRO - VERIFICAR"))))</f>
        <v/>
      </c>
      <c r="AA949" s="104"/>
      <c r="AB949" s="104"/>
      <c r="AC949" s="32"/>
      <c r="AD949" s="32"/>
      <c r="AE949" s="32"/>
      <c r="AF949" s="32"/>
      <c r="AG949" s="32"/>
    </row>
    <row r="950" spans="6:33" x14ac:dyDescent="0.25">
      <c r="F950" s="15" t="str">
        <f>IFERROR(VLOOKUP(D950,'Tabelas auxiliares'!$A$3:$B$65,2,FALSE),"")</f>
        <v/>
      </c>
      <c r="G950" s="15" t="str">
        <f>IFERROR(VLOOKUP($B950,'Tabelas auxiliares'!$A$68:$C$105,2,FALSE),"")</f>
        <v/>
      </c>
      <c r="H950" s="15" t="str">
        <f>IFERROR(VLOOKUP($B950,'Tabelas auxiliares'!$A$68:$C$105,3,FALSE),"")</f>
        <v/>
      </c>
      <c r="Y950" s="15" t="str">
        <f t="shared" si="14"/>
        <v/>
      </c>
      <c r="Z950" s="15" t="str">
        <f>IF(T950="","",IF(AND(T950&lt;&gt;'Tabelas auxiliares'!$B$128,T950&lt;&gt;'Tabelas auxiliares'!$B$129),"FOLHA DE PESSOAL",IF(Y950='Tabelas auxiliares'!$A$129,"CUSTEIO",IF(Y950='Tabelas auxiliares'!$A$128,"INVESTIMENTO","ERRO - VERIFICAR"))))</f>
        <v/>
      </c>
      <c r="AA950" s="104"/>
      <c r="AB950" s="104"/>
      <c r="AC950" s="32"/>
      <c r="AD950" s="32"/>
      <c r="AE950" s="32"/>
      <c r="AF950" s="32"/>
      <c r="AG950" s="32"/>
    </row>
    <row r="951" spans="6:33" x14ac:dyDescent="0.25">
      <c r="F951" s="15" t="str">
        <f>IFERROR(VLOOKUP(D951,'Tabelas auxiliares'!$A$3:$B$65,2,FALSE),"")</f>
        <v/>
      </c>
      <c r="G951" s="15" t="str">
        <f>IFERROR(VLOOKUP($B951,'Tabelas auxiliares'!$A$68:$C$105,2,FALSE),"")</f>
        <v/>
      </c>
      <c r="H951" s="15" t="str">
        <f>IFERROR(VLOOKUP($B951,'Tabelas auxiliares'!$A$68:$C$105,3,FALSE),"")</f>
        <v/>
      </c>
      <c r="Y951" s="15" t="str">
        <f t="shared" si="14"/>
        <v/>
      </c>
      <c r="Z951" s="15" t="str">
        <f>IF(T951="","",IF(AND(T951&lt;&gt;'Tabelas auxiliares'!$B$128,T951&lt;&gt;'Tabelas auxiliares'!$B$129),"FOLHA DE PESSOAL",IF(Y951='Tabelas auxiliares'!$A$129,"CUSTEIO",IF(Y951='Tabelas auxiliares'!$A$128,"INVESTIMENTO","ERRO - VERIFICAR"))))</f>
        <v/>
      </c>
      <c r="AA951" s="104"/>
      <c r="AB951" s="104"/>
      <c r="AC951" s="32"/>
      <c r="AD951" s="32"/>
      <c r="AE951" s="32"/>
      <c r="AF951" s="32"/>
      <c r="AG951" s="32"/>
    </row>
    <row r="952" spans="6:33" x14ac:dyDescent="0.25">
      <c r="F952" s="15" t="str">
        <f>IFERROR(VLOOKUP(D952,'Tabelas auxiliares'!$A$3:$B$65,2,FALSE),"")</f>
        <v/>
      </c>
      <c r="G952" s="15" t="str">
        <f>IFERROR(VLOOKUP($B952,'Tabelas auxiliares'!$A$68:$C$105,2,FALSE),"")</f>
        <v/>
      </c>
      <c r="H952" s="15" t="str">
        <f>IFERROR(VLOOKUP($B952,'Tabelas auxiliares'!$A$68:$C$105,3,FALSE),"")</f>
        <v/>
      </c>
      <c r="Y952" s="15" t="str">
        <f t="shared" si="14"/>
        <v/>
      </c>
      <c r="Z952" s="15" t="str">
        <f>IF(T952="","",IF(AND(T952&lt;&gt;'Tabelas auxiliares'!$B$128,T952&lt;&gt;'Tabelas auxiliares'!$B$129),"FOLHA DE PESSOAL",IF(Y952='Tabelas auxiliares'!$A$129,"CUSTEIO",IF(Y952='Tabelas auxiliares'!$A$128,"INVESTIMENTO","ERRO - VERIFICAR"))))</f>
        <v/>
      </c>
      <c r="AA952" s="104"/>
      <c r="AB952" s="104"/>
      <c r="AC952" s="32"/>
      <c r="AD952" s="32"/>
      <c r="AE952" s="32"/>
      <c r="AF952" s="32"/>
      <c r="AG952" s="32"/>
    </row>
    <row r="953" spans="6:33" x14ac:dyDescent="0.25">
      <c r="F953" s="15" t="str">
        <f>IFERROR(VLOOKUP(D953,'Tabelas auxiliares'!$A$3:$B$65,2,FALSE),"")</f>
        <v/>
      </c>
      <c r="G953" s="15" t="str">
        <f>IFERROR(VLOOKUP($B953,'Tabelas auxiliares'!$A$68:$C$105,2,FALSE),"")</f>
        <v/>
      </c>
      <c r="H953" s="15" t="str">
        <f>IFERROR(VLOOKUP($B953,'Tabelas auxiliares'!$A$68:$C$105,3,FALSE),"")</f>
        <v/>
      </c>
      <c r="Y953" s="15" t="str">
        <f t="shared" si="14"/>
        <v/>
      </c>
      <c r="Z953" s="15" t="str">
        <f>IF(T953="","",IF(AND(T953&lt;&gt;'Tabelas auxiliares'!$B$128,T953&lt;&gt;'Tabelas auxiliares'!$B$129),"FOLHA DE PESSOAL",IF(Y953='Tabelas auxiliares'!$A$129,"CUSTEIO",IF(Y953='Tabelas auxiliares'!$A$128,"INVESTIMENTO","ERRO - VERIFICAR"))))</f>
        <v/>
      </c>
      <c r="AA953" s="104"/>
      <c r="AB953" s="104"/>
      <c r="AC953" s="32"/>
      <c r="AD953" s="32"/>
      <c r="AE953" s="32"/>
      <c r="AF953" s="32"/>
      <c r="AG953" s="32"/>
    </row>
    <row r="954" spans="6:33" x14ac:dyDescent="0.25">
      <c r="F954" s="15" t="str">
        <f>IFERROR(VLOOKUP(D954,'Tabelas auxiliares'!$A$3:$B$65,2,FALSE),"")</f>
        <v/>
      </c>
      <c r="G954" s="15" t="str">
        <f>IFERROR(VLOOKUP($B954,'Tabelas auxiliares'!$A$68:$C$105,2,FALSE),"")</f>
        <v/>
      </c>
      <c r="H954" s="15" t="str">
        <f>IFERROR(VLOOKUP($B954,'Tabelas auxiliares'!$A$68:$C$105,3,FALSE),"")</f>
        <v/>
      </c>
      <c r="Y954" s="15" t="str">
        <f t="shared" si="14"/>
        <v/>
      </c>
      <c r="Z954" s="15" t="str">
        <f>IF(T954="","",IF(AND(T954&lt;&gt;'Tabelas auxiliares'!$B$128,T954&lt;&gt;'Tabelas auxiliares'!$B$129),"FOLHA DE PESSOAL",IF(Y954='Tabelas auxiliares'!$A$129,"CUSTEIO",IF(Y954='Tabelas auxiliares'!$A$128,"INVESTIMENTO","ERRO - VERIFICAR"))))</f>
        <v/>
      </c>
      <c r="AA954" s="104"/>
      <c r="AB954" s="104"/>
      <c r="AC954" s="32"/>
      <c r="AD954" s="32"/>
      <c r="AE954" s="32"/>
      <c r="AF954" s="32"/>
      <c r="AG954" s="32"/>
    </row>
    <row r="955" spans="6:33" x14ac:dyDescent="0.25">
      <c r="F955" s="15" t="str">
        <f>IFERROR(VLOOKUP(D955,'Tabelas auxiliares'!$A$3:$B$65,2,FALSE),"")</f>
        <v/>
      </c>
      <c r="G955" s="15" t="str">
        <f>IFERROR(VLOOKUP($B955,'Tabelas auxiliares'!$A$68:$C$105,2,FALSE),"")</f>
        <v/>
      </c>
      <c r="H955" s="15" t="str">
        <f>IFERROR(VLOOKUP($B955,'Tabelas auxiliares'!$A$68:$C$105,3,FALSE),"")</f>
        <v/>
      </c>
      <c r="Y955" s="15" t="str">
        <f t="shared" si="14"/>
        <v/>
      </c>
      <c r="Z955" s="15" t="str">
        <f>IF(T955="","",IF(AND(T955&lt;&gt;'Tabelas auxiliares'!$B$128,T955&lt;&gt;'Tabelas auxiliares'!$B$129),"FOLHA DE PESSOAL",IF(Y955='Tabelas auxiliares'!$A$129,"CUSTEIO",IF(Y955='Tabelas auxiliares'!$A$128,"INVESTIMENTO","ERRO - VERIFICAR"))))</f>
        <v/>
      </c>
      <c r="AA955" s="104"/>
      <c r="AB955" s="104"/>
      <c r="AC955" s="32"/>
      <c r="AD955" s="32"/>
      <c r="AE955" s="32"/>
      <c r="AF955" s="32"/>
      <c r="AG955" s="32"/>
    </row>
    <row r="956" spans="6:33" x14ac:dyDescent="0.25">
      <c r="F956" s="15" t="str">
        <f>IFERROR(VLOOKUP(D956,'Tabelas auxiliares'!$A$3:$B$65,2,FALSE),"")</f>
        <v/>
      </c>
      <c r="G956" s="15" t="str">
        <f>IFERROR(VLOOKUP($B956,'Tabelas auxiliares'!$A$68:$C$105,2,FALSE),"")</f>
        <v/>
      </c>
      <c r="H956" s="15" t="str">
        <f>IFERROR(VLOOKUP($B956,'Tabelas auxiliares'!$A$68:$C$105,3,FALSE),"")</f>
        <v/>
      </c>
      <c r="Y956" s="15" t="str">
        <f t="shared" si="14"/>
        <v/>
      </c>
      <c r="Z956" s="15" t="str">
        <f>IF(T956="","",IF(AND(T956&lt;&gt;'Tabelas auxiliares'!$B$128,T956&lt;&gt;'Tabelas auxiliares'!$B$129),"FOLHA DE PESSOAL",IF(Y956='Tabelas auxiliares'!$A$129,"CUSTEIO",IF(Y956='Tabelas auxiliares'!$A$128,"INVESTIMENTO","ERRO - VERIFICAR"))))</f>
        <v/>
      </c>
      <c r="AA956" s="104"/>
      <c r="AB956" s="104"/>
      <c r="AC956" s="32"/>
      <c r="AD956" s="32"/>
      <c r="AE956" s="32"/>
      <c r="AF956" s="32"/>
      <c r="AG956" s="32"/>
    </row>
    <row r="957" spans="6:33" x14ac:dyDescent="0.25">
      <c r="F957" s="15" t="str">
        <f>IFERROR(VLOOKUP(D957,'Tabelas auxiliares'!$A$3:$B$65,2,FALSE),"")</f>
        <v/>
      </c>
      <c r="G957" s="15" t="str">
        <f>IFERROR(VLOOKUP($B957,'Tabelas auxiliares'!$A$68:$C$105,2,FALSE),"")</f>
        <v/>
      </c>
      <c r="H957" s="15" t="str">
        <f>IFERROR(VLOOKUP($B957,'Tabelas auxiliares'!$A$68:$C$105,3,FALSE),"")</f>
        <v/>
      </c>
      <c r="Y957" s="15" t="str">
        <f t="shared" si="14"/>
        <v/>
      </c>
      <c r="Z957" s="15" t="str">
        <f>IF(T957="","",IF(AND(T957&lt;&gt;'Tabelas auxiliares'!$B$128,T957&lt;&gt;'Tabelas auxiliares'!$B$129),"FOLHA DE PESSOAL",IF(Y957='Tabelas auxiliares'!$A$129,"CUSTEIO",IF(Y957='Tabelas auxiliares'!$A$128,"INVESTIMENTO","ERRO - VERIFICAR"))))</f>
        <v/>
      </c>
      <c r="AA957" s="104"/>
      <c r="AB957" s="104"/>
      <c r="AC957" s="32"/>
      <c r="AD957" s="32"/>
      <c r="AE957" s="32"/>
      <c r="AF957" s="32"/>
      <c r="AG957" s="32"/>
    </row>
    <row r="958" spans="6:33" x14ac:dyDescent="0.25">
      <c r="F958" s="15" t="str">
        <f>IFERROR(VLOOKUP(D958,'Tabelas auxiliares'!$A$3:$B$65,2,FALSE),"")</f>
        <v/>
      </c>
      <c r="G958" s="15" t="str">
        <f>IFERROR(VLOOKUP($B958,'Tabelas auxiliares'!$A$68:$C$105,2,FALSE),"")</f>
        <v/>
      </c>
      <c r="H958" s="15" t="str">
        <f>IFERROR(VLOOKUP($B958,'Tabelas auxiliares'!$A$68:$C$105,3,FALSE),"")</f>
        <v/>
      </c>
      <c r="Y958" s="15" t="str">
        <f t="shared" si="14"/>
        <v/>
      </c>
      <c r="Z958" s="15" t="str">
        <f>IF(T958="","",IF(AND(T958&lt;&gt;'Tabelas auxiliares'!$B$128,T958&lt;&gt;'Tabelas auxiliares'!$B$129),"FOLHA DE PESSOAL",IF(Y958='Tabelas auxiliares'!$A$129,"CUSTEIO",IF(Y958='Tabelas auxiliares'!$A$128,"INVESTIMENTO","ERRO - VERIFICAR"))))</f>
        <v/>
      </c>
      <c r="AA958" s="104"/>
      <c r="AB958" s="104"/>
      <c r="AC958" s="32"/>
      <c r="AD958" s="32"/>
      <c r="AE958" s="32"/>
      <c r="AF958" s="32"/>
      <c r="AG958" s="32"/>
    </row>
    <row r="959" spans="6:33" x14ac:dyDescent="0.25">
      <c r="F959" s="15" t="str">
        <f>IFERROR(VLOOKUP(D959,'Tabelas auxiliares'!$A$3:$B$65,2,FALSE),"")</f>
        <v/>
      </c>
      <c r="G959" s="15" t="str">
        <f>IFERROR(VLOOKUP($B959,'Tabelas auxiliares'!$A$68:$C$105,2,FALSE),"")</f>
        <v/>
      </c>
      <c r="H959" s="15" t="str">
        <f>IFERROR(VLOOKUP($B959,'Tabelas auxiliares'!$A$68:$C$105,3,FALSE),"")</f>
        <v/>
      </c>
      <c r="Y959" s="15" t="str">
        <f t="shared" si="14"/>
        <v/>
      </c>
      <c r="Z959" s="15" t="str">
        <f>IF(T959="","",IF(AND(T959&lt;&gt;'Tabelas auxiliares'!$B$128,T959&lt;&gt;'Tabelas auxiliares'!$B$129),"FOLHA DE PESSOAL",IF(Y959='Tabelas auxiliares'!$A$129,"CUSTEIO",IF(Y959='Tabelas auxiliares'!$A$128,"INVESTIMENTO","ERRO - VERIFICAR"))))</f>
        <v/>
      </c>
      <c r="AA959" s="104"/>
      <c r="AB959" s="104"/>
      <c r="AC959" s="32"/>
      <c r="AD959" s="32"/>
      <c r="AE959" s="32"/>
      <c r="AF959" s="32"/>
      <c r="AG959" s="32"/>
    </row>
    <row r="960" spans="6:33" x14ac:dyDescent="0.25">
      <c r="F960" s="15" t="str">
        <f>IFERROR(VLOOKUP(D960,'Tabelas auxiliares'!$A$3:$B$65,2,FALSE),"")</f>
        <v/>
      </c>
      <c r="G960" s="15" t="str">
        <f>IFERROR(VLOOKUP($B960,'Tabelas auxiliares'!$A$68:$C$105,2,FALSE),"")</f>
        <v/>
      </c>
      <c r="H960" s="15" t="str">
        <f>IFERROR(VLOOKUP($B960,'Tabelas auxiliares'!$A$68:$C$105,3,FALSE),"")</f>
        <v/>
      </c>
      <c r="Y960" s="15" t="str">
        <f t="shared" si="14"/>
        <v/>
      </c>
      <c r="Z960" s="15" t="str">
        <f>IF(T960="","",IF(AND(T960&lt;&gt;'Tabelas auxiliares'!$B$128,T960&lt;&gt;'Tabelas auxiliares'!$B$129),"FOLHA DE PESSOAL",IF(Y960='Tabelas auxiliares'!$A$129,"CUSTEIO",IF(Y960='Tabelas auxiliares'!$A$128,"INVESTIMENTO","ERRO - VERIFICAR"))))</f>
        <v/>
      </c>
      <c r="AA960" s="104"/>
      <c r="AB960" s="104"/>
      <c r="AC960" s="32"/>
      <c r="AD960" s="32"/>
      <c r="AE960" s="32"/>
      <c r="AF960" s="32"/>
      <c r="AG960" s="32"/>
    </row>
    <row r="961" spans="6:33" x14ac:dyDescent="0.25">
      <c r="F961" s="15" t="str">
        <f>IFERROR(VLOOKUP(D961,'Tabelas auxiliares'!$A$3:$B$65,2,FALSE),"")</f>
        <v/>
      </c>
      <c r="G961" s="15" t="str">
        <f>IFERROR(VLOOKUP($B961,'Tabelas auxiliares'!$A$68:$C$105,2,FALSE),"")</f>
        <v/>
      </c>
      <c r="H961" s="15" t="str">
        <f>IFERROR(VLOOKUP($B961,'Tabelas auxiliares'!$A$68:$C$105,3,FALSE),"")</f>
        <v/>
      </c>
      <c r="Y961" s="15" t="str">
        <f t="shared" si="14"/>
        <v/>
      </c>
      <c r="Z961" s="15" t="str">
        <f>IF(T961="","",IF(AND(T961&lt;&gt;'Tabelas auxiliares'!$B$128,T961&lt;&gt;'Tabelas auxiliares'!$B$129),"FOLHA DE PESSOAL",IF(Y961='Tabelas auxiliares'!$A$129,"CUSTEIO",IF(Y961='Tabelas auxiliares'!$A$128,"INVESTIMENTO","ERRO - VERIFICAR"))))</f>
        <v/>
      </c>
      <c r="AA961" s="104"/>
      <c r="AB961" s="104"/>
      <c r="AC961" s="32"/>
      <c r="AD961" s="32"/>
      <c r="AE961" s="32"/>
      <c r="AF961" s="32"/>
      <c r="AG961" s="32"/>
    </row>
    <row r="962" spans="6:33" x14ac:dyDescent="0.25">
      <c r="F962" s="15" t="str">
        <f>IFERROR(VLOOKUP(D962,'Tabelas auxiliares'!$A$3:$B$65,2,FALSE),"")</f>
        <v/>
      </c>
      <c r="G962" s="15" t="str">
        <f>IFERROR(VLOOKUP($B962,'Tabelas auxiliares'!$A$68:$C$105,2,FALSE),"")</f>
        <v/>
      </c>
      <c r="H962" s="15" t="str">
        <f>IFERROR(VLOOKUP($B962,'Tabelas auxiliares'!$A$68:$C$105,3,FALSE),"")</f>
        <v/>
      </c>
      <c r="Y962" s="15" t="str">
        <f t="shared" si="14"/>
        <v/>
      </c>
      <c r="Z962" s="15" t="str">
        <f>IF(T962="","",IF(AND(T962&lt;&gt;'Tabelas auxiliares'!$B$128,T962&lt;&gt;'Tabelas auxiliares'!$B$129),"FOLHA DE PESSOAL",IF(Y962='Tabelas auxiliares'!$A$129,"CUSTEIO",IF(Y962='Tabelas auxiliares'!$A$128,"INVESTIMENTO","ERRO - VERIFICAR"))))</f>
        <v/>
      </c>
      <c r="AA962" s="104"/>
      <c r="AB962" s="104"/>
      <c r="AC962" s="32"/>
      <c r="AD962" s="32"/>
      <c r="AE962" s="32"/>
      <c r="AF962" s="32"/>
      <c r="AG962" s="32"/>
    </row>
    <row r="963" spans="6:33" x14ac:dyDescent="0.25">
      <c r="F963" s="15" t="str">
        <f>IFERROR(VLOOKUP(D963,'Tabelas auxiliares'!$A$3:$B$65,2,FALSE),"")</f>
        <v/>
      </c>
      <c r="G963" s="15" t="str">
        <f>IFERROR(VLOOKUP($B963,'Tabelas auxiliares'!$A$68:$C$105,2,FALSE),"")</f>
        <v/>
      </c>
      <c r="H963" s="15" t="str">
        <f>IFERROR(VLOOKUP($B963,'Tabelas auxiliares'!$A$68:$C$105,3,FALSE),"")</f>
        <v/>
      </c>
      <c r="Y963" s="15" t="str">
        <f t="shared" si="14"/>
        <v/>
      </c>
      <c r="Z963" s="15" t="str">
        <f>IF(T963="","",IF(AND(T963&lt;&gt;'Tabelas auxiliares'!$B$128,T963&lt;&gt;'Tabelas auxiliares'!$B$129),"FOLHA DE PESSOAL",IF(Y963='Tabelas auxiliares'!$A$129,"CUSTEIO",IF(Y963='Tabelas auxiliares'!$A$128,"INVESTIMENTO","ERRO - VERIFICAR"))))</f>
        <v/>
      </c>
      <c r="AA963" s="104"/>
      <c r="AB963" s="104"/>
      <c r="AC963" s="32"/>
      <c r="AD963" s="32"/>
      <c r="AE963" s="32"/>
      <c r="AF963" s="32"/>
      <c r="AG963" s="32"/>
    </row>
    <row r="964" spans="6:33" x14ac:dyDescent="0.25">
      <c r="F964" s="15" t="str">
        <f>IFERROR(VLOOKUP(D964,'Tabelas auxiliares'!$A$3:$B$65,2,FALSE),"")</f>
        <v/>
      </c>
      <c r="G964" s="15" t="str">
        <f>IFERROR(VLOOKUP($B964,'Tabelas auxiliares'!$A$68:$C$105,2,FALSE),"")</f>
        <v/>
      </c>
      <c r="H964" s="15" t="str">
        <f>IFERROR(VLOOKUP($B964,'Tabelas auxiliares'!$A$68:$C$105,3,FALSE),"")</f>
        <v/>
      </c>
      <c r="Y964" s="15" t="str">
        <f t="shared" ref="Y964:Y1000" si="15">LEFT(V964,1)</f>
        <v/>
      </c>
      <c r="Z964" s="15" t="str">
        <f>IF(T964="","",IF(AND(T964&lt;&gt;'Tabelas auxiliares'!$B$128,T964&lt;&gt;'Tabelas auxiliares'!$B$129),"FOLHA DE PESSOAL",IF(Y964='Tabelas auxiliares'!$A$129,"CUSTEIO",IF(Y964='Tabelas auxiliares'!$A$128,"INVESTIMENTO","ERRO - VERIFICAR"))))</f>
        <v/>
      </c>
      <c r="AA964" s="104"/>
      <c r="AB964" s="104"/>
      <c r="AC964" s="32"/>
      <c r="AD964" s="32"/>
      <c r="AE964" s="32"/>
      <c r="AF964" s="32"/>
      <c r="AG964" s="32"/>
    </row>
    <row r="965" spans="6:33" x14ac:dyDescent="0.25">
      <c r="F965" s="15" t="str">
        <f>IFERROR(VLOOKUP(D965,'Tabelas auxiliares'!$A$3:$B$65,2,FALSE),"")</f>
        <v/>
      </c>
      <c r="G965" s="15" t="str">
        <f>IFERROR(VLOOKUP($B965,'Tabelas auxiliares'!$A$68:$C$105,2,FALSE),"")</f>
        <v/>
      </c>
      <c r="H965" s="15" t="str">
        <f>IFERROR(VLOOKUP($B965,'Tabelas auxiliares'!$A$68:$C$105,3,FALSE),"")</f>
        <v/>
      </c>
      <c r="Y965" s="15" t="str">
        <f t="shared" si="15"/>
        <v/>
      </c>
      <c r="Z965" s="15" t="str">
        <f>IF(T965="","",IF(AND(T965&lt;&gt;'Tabelas auxiliares'!$B$128,T965&lt;&gt;'Tabelas auxiliares'!$B$129),"FOLHA DE PESSOAL",IF(Y965='Tabelas auxiliares'!$A$129,"CUSTEIO",IF(Y965='Tabelas auxiliares'!$A$128,"INVESTIMENTO","ERRO - VERIFICAR"))))</f>
        <v/>
      </c>
      <c r="AA965" s="104"/>
      <c r="AB965" s="104"/>
      <c r="AC965" s="32"/>
      <c r="AD965" s="32"/>
      <c r="AE965" s="32"/>
      <c r="AF965" s="32"/>
      <c r="AG965" s="32"/>
    </row>
    <row r="966" spans="6:33" x14ac:dyDescent="0.25">
      <c r="F966" s="15" t="str">
        <f>IFERROR(VLOOKUP(D966,'Tabelas auxiliares'!$A$3:$B$65,2,FALSE),"")</f>
        <v/>
      </c>
      <c r="G966" s="15" t="str">
        <f>IFERROR(VLOOKUP($B966,'Tabelas auxiliares'!$A$68:$C$105,2,FALSE),"")</f>
        <v/>
      </c>
      <c r="H966" s="15" t="str">
        <f>IFERROR(VLOOKUP($B966,'Tabelas auxiliares'!$A$68:$C$105,3,FALSE),"")</f>
        <v/>
      </c>
      <c r="Y966" s="15" t="str">
        <f t="shared" si="15"/>
        <v/>
      </c>
      <c r="Z966" s="15" t="str">
        <f>IF(T966="","",IF(AND(T966&lt;&gt;'Tabelas auxiliares'!$B$128,T966&lt;&gt;'Tabelas auxiliares'!$B$129),"FOLHA DE PESSOAL",IF(Y966='Tabelas auxiliares'!$A$129,"CUSTEIO",IF(Y966='Tabelas auxiliares'!$A$128,"INVESTIMENTO","ERRO - VERIFICAR"))))</f>
        <v/>
      </c>
      <c r="AA966" s="104"/>
      <c r="AB966" s="104"/>
      <c r="AC966" s="32"/>
      <c r="AD966" s="32"/>
      <c r="AE966" s="32"/>
      <c r="AF966" s="32"/>
      <c r="AG966" s="32"/>
    </row>
    <row r="967" spans="6:33" x14ac:dyDescent="0.25">
      <c r="F967" s="15" t="str">
        <f>IFERROR(VLOOKUP(D967,'Tabelas auxiliares'!$A$3:$B$65,2,FALSE),"")</f>
        <v/>
      </c>
      <c r="G967" s="15" t="str">
        <f>IFERROR(VLOOKUP($B967,'Tabelas auxiliares'!$A$68:$C$105,2,FALSE),"")</f>
        <v/>
      </c>
      <c r="H967" s="15" t="str">
        <f>IFERROR(VLOOKUP($B967,'Tabelas auxiliares'!$A$68:$C$105,3,FALSE),"")</f>
        <v/>
      </c>
      <c r="Y967" s="15" t="str">
        <f t="shared" si="15"/>
        <v/>
      </c>
      <c r="Z967" s="15" t="str">
        <f>IF(T967="","",IF(AND(T967&lt;&gt;'Tabelas auxiliares'!$B$128,T967&lt;&gt;'Tabelas auxiliares'!$B$129),"FOLHA DE PESSOAL",IF(Y967='Tabelas auxiliares'!$A$129,"CUSTEIO",IF(Y967='Tabelas auxiliares'!$A$128,"INVESTIMENTO","ERRO - VERIFICAR"))))</f>
        <v/>
      </c>
      <c r="AA967" s="104"/>
      <c r="AB967" s="104"/>
      <c r="AC967" s="32"/>
      <c r="AD967" s="32"/>
      <c r="AE967" s="32"/>
      <c r="AF967" s="32"/>
      <c r="AG967" s="32"/>
    </row>
    <row r="968" spans="6:33" x14ac:dyDescent="0.25">
      <c r="F968" s="15" t="str">
        <f>IFERROR(VLOOKUP(D968,'Tabelas auxiliares'!$A$3:$B$65,2,FALSE),"")</f>
        <v/>
      </c>
      <c r="G968" s="15" t="str">
        <f>IFERROR(VLOOKUP($B968,'Tabelas auxiliares'!$A$68:$C$105,2,FALSE),"")</f>
        <v/>
      </c>
      <c r="H968" s="15" t="str">
        <f>IFERROR(VLOOKUP($B968,'Tabelas auxiliares'!$A$68:$C$105,3,FALSE),"")</f>
        <v/>
      </c>
      <c r="Y968" s="15" t="str">
        <f t="shared" si="15"/>
        <v/>
      </c>
      <c r="Z968" s="15" t="str">
        <f>IF(T968="","",IF(AND(T968&lt;&gt;'Tabelas auxiliares'!$B$128,T968&lt;&gt;'Tabelas auxiliares'!$B$129),"FOLHA DE PESSOAL",IF(Y968='Tabelas auxiliares'!$A$129,"CUSTEIO",IF(Y968='Tabelas auxiliares'!$A$128,"INVESTIMENTO","ERRO - VERIFICAR"))))</f>
        <v/>
      </c>
      <c r="AA968" s="104"/>
      <c r="AB968" s="104"/>
      <c r="AC968" s="32"/>
      <c r="AD968" s="32"/>
      <c r="AE968" s="32"/>
      <c r="AF968" s="32"/>
      <c r="AG968" s="32"/>
    </row>
    <row r="969" spans="6:33" x14ac:dyDescent="0.25">
      <c r="F969" s="15" t="str">
        <f>IFERROR(VLOOKUP(D969,'Tabelas auxiliares'!$A$3:$B$65,2,FALSE),"")</f>
        <v/>
      </c>
      <c r="G969" s="15" t="str">
        <f>IFERROR(VLOOKUP($B969,'Tabelas auxiliares'!$A$68:$C$105,2,FALSE),"")</f>
        <v/>
      </c>
      <c r="H969" s="15" t="str">
        <f>IFERROR(VLOOKUP($B969,'Tabelas auxiliares'!$A$68:$C$105,3,FALSE),"")</f>
        <v/>
      </c>
      <c r="Y969" s="15" t="str">
        <f t="shared" si="15"/>
        <v/>
      </c>
      <c r="Z969" s="15" t="str">
        <f>IF(T969="","",IF(AND(T969&lt;&gt;'Tabelas auxiliares'!$B$128,T969&lt;&gt;'Tabelas auxiliares'!$B$129),"FOLHA DE PESSOAL",IF(Y969='Tabelas auxiliares'!$A$129,"CUSTEIO",IF(Y969='Tabelas auxiliares'!$A$128,"INVESTIMENTO","ERRO - VERIFICAR"))))</f>
        <v/>
      </c>
      <c r="AA969" s="104"/>
      <c r="AB969" s="104"/>
      <c r="AC969" s="32"/>
      <c r="AD969" s="32"/>
      <c r="AE969" s="32"/>
      <c r="AF969" s="32"/>
      <c r="AG969" s="32"/>
    </row>
    <row r="970" spans="6:33" x14ac:dyDescent="0.25">
      <c r="F970" s="15" t="str">
        <f>IFERROR(VLOOKUP(D970,'Tabelas auxiliares'!$A$3:$B$65,2,FALSE),"")</f>
        <v/>
      </c>
      <c r="G970" s="15" t="str">
        <f>IFERROR(VLOOKUP($B970,'Tabelas auxiliares'!$A$68:$C$105,2,FALSE),"")</f>
        <v/>
      </c>
      <c r="H970" s="15" t="str">
        <f>IFERROR(VLOOKUP($B970,'Tabelas auxiliares'!$A$68:$C$105,3,FALSE),"")</f>
        <v/>
      </c>
      <c r="Y970" s="15" t="str">
        <f t="shared" si="15"/>
        <v/>
      </c>
      <c r="Z970" s="15" t="str">
        <f>IF(T970="","",IF(AND(T970&lt;&gt;'Tabelas auxiliares'!$B$128,T970&lt;&gt;'Tabelas auxiliares'!$B$129),"FOLHA DE PESSOAL",IF(Y970='Tabelas auxiliares'!$A$129,"CUSTEIO",IF(Y970='Tabelas auxiliares'!$A$128,"INVESTIMENTO","ERRO - VERIFICAR"))))</f>
        <v/>
      </c>
      <c r="AA970" s="104"/>
      <c r="AB970" s="104"/>
      <c r="AC970" s="32"/>
      <c r="AD970" s="32"/>
      <c r="AE970" s="32"/>
      <c r="AF970" s="32"/>
      <c r="AG970" s="32"/>
    </row>
    <row r="971" spans="6:33" x14ac:dyDescent="0.25">
      <c r="F971" s="15" t="str">
        <f>IFERROR(VLOOKUP(D971,'Tabelas auxiliares'!$A$3:$B$65,2,FALSE),"")</f>
        <v/>
      </c>
      <c r="G971" s="15" t="str">
        <f>IFERROR(VLOOKUP($B971,'Tabelas auxiliares'!$A$68:$C$105,2,FALSE),"")</f>
        <v/>
      </c>
      <c r="H971" s="15" t="str">
        <f>IFERROR(VLOOKUP($B971,'Tabelas auxiliares'!$A$68:$C$105,3,FALSE),"")</f>
        <v/>
      </c>
      <c r="Y971" s="15" t="str">
        <f t="shared" si="15"/>
        <v/>
      </c>
      <c r="Z971" s="15" t="str">
        <f>IF(T971="","",IF(AND(T971&lt;&gt;'Tabelas auxiliares'!$B$128,T971&lt;&gt;'Tabelas auxiliares'!$B$129),"FOLHA DE PESSOAL",IF(Y971='Tabelas auxiliares'!$A$129,"CUSTEIO",IF(Y971='Tabelas auxiliares'!$A$128,"INVESTIMENTO","ERRO - VERIFICAR"))))</f>
        <v/>
      </c>
      <c r="AA971" s="104"/>
      <c r="AB971" s="104"/>
      <c r="AC971" s="32"/>
      <c r="AD971" s="32"/>
      <c r="AE971" s="32"/>
      <c r="AF971" s="32"/>
      <c r="AG971" s="32"/>
    </row>
    <row r="972" spans="6:33" x14ac:dyDescent="0.25">
      <c r="F972" s="15" t="str">
        <f>IFERROR(VLOOKUP(D972,'Tabelas auxiliares'!$A$3:$B$65,2,FALSE),"")</f>
        <v/>
      </c>
      <c r="G972" s="15" t="str">
        <f>IFERROR(VLOOKUP($B972,'Tabelas auxiliares'!$A$68:$C$105,2,FALSE),"")</f>
        <v/>
      </c>
      <c r="H972" s="15" t="str">
        <f>IFERROR(VLOOKUP($B972,'Tabelas auxiliares'!$A$68:$C$105,3,FALSE),"")</f>
        <v/>
      </c>
      <c r="Y972" s="15" t="str">
        <f t="shared" si="15"/>
        <v/>
      </c>
      <c r="Z972" s="15" t="str">
        <f>IF(T972="","",IF(AND(T972&lt;&gt;'Tabelas auxiliares'!$B$128,T972&lt;&gt;'Tabelas auxiliares'!$B$129),"FOLHA DE PESSOAL",IF(Y972='Tabelas auxiliares'!$A$129,"CUSTEIO",IF(Y972='Tabelas auxiliares'!$A$128,"INVESTIMENTO","ERRO - VERIFICAR"))))</f>
        <v/>
      </c>
      <c r="AA972" s="104"/>
      <c r="AB972" s="104"/>
      <c r="AC972" s="32"/>
      <c r="AD972" s="32"/>
      <c r="AE972" s="32"/>
      <c r="AF972" s="32"/>
      <c r="AG972" s="32"/>
    </row>
    <row r="973" spans="6:33" x14ac:dyDescent="0.25">
      <c r="F973" s="15" t="str">
        <f>IFERROR(VLOOKUP(D973,'Tabelas auxiliares'!$A$3:$B$65,2,FALSE),"")</f>
        <v/>
      </c>
      <c r="G973" s="15" t="str">
        <f>IFERROR(VLOOKUP($B973,'Tabelas auxiliares'!$A$68:$C$105,2,FALSE),"")</f>
        <v/>
      </c>
      <c r="H973" s="15" t="str">
        <f>IFERROR(VLOOKUP($B973,'Tabelas auxiliares'!$A$68:$C$105,3,FALSE),"")</f>
        <v/>
      </c>
      <c r="Y973" s="15" t="str">
        <f t="shared" si="15"/>
        <v/>
      </c>
      <c r="Z973" s="15" t="str">
        <f>IF(T973="","",IF(AND(T973&lt;&gt;'Tabelas auxiliares'!$B$128,T973&lt;&gt;'Tabelas auxiliares'!$B$129),"FOLHA DE PESSOAL",IF(Y973='Tabelas auxiliares'!$A$129,"CUSTEIO",IF(Y973='Tabelas auxiliares'!$A$128,"INVESTIMENTO","ERRO - VERIFICAR"))))</f>
        <v/>
      </c>
      <c r="AA973" s="104"/>
      <c r="AB973" s="104"/>
      <c r="AC973" s="32"/>
      <c r="AD973" s="32"/>
      <c r="AE973" s="32"/>
      <c r="AF973" s="32"/>
      <c r="AG973" s="32"/>
    </row>
    <row r="974" spans="6:33" x14ac:dyDescent="0.25">
      <c r="F974" s="15" t="str">
        <f>IFERROR(VLOOKUP(D974,'Tabelas auxiliares'!$A$3:$B$65,2,FALSE),"")</f>
        <v/>
      </c>
      <c r="G974" s="15" t="str">
        <f>IFERROR(VLOOKUP($B974,'Tabelas auxiliares'!$A$68:$C$105,2,FALSE),"")</f>
        <v/>
      </c>
      <c r="H974" s="15" t="str">
        <f>IFERROR(VLOOKUP($B974,'Tabelas auxiliares'!$A$68:$C$105,3,FALSE),"")</f>
        <v/>
      </c>
      <c r="Y974" s="15" t="str">
        <f t="shared" si="15"/>
        <v/>
      </c>
      <c r="Z974" s="15" t="str">
        <f>IF(T974="","",IF(AND(T974&lt;&gt;'Tabelas auxiliares'!$B$128,T974&lt;&gt;'Tabelas auxiliares'!$B$129),"FOLHA DE PESSOAL",IF(Y974='Tabelas auxiliares'!$A$129,"CUSTEIO",IF(Y974='Tabelas auxiliares'!$A$128,"INVESTIMENTO","ERRO - VERIFICAR"))))</f>
        <v/>
      </c>
      <c r="AA974" s="104"/>
      <c r="AB974" s="104"/>
      <c r="AC974" s="32"/>
      <c r="AD974" s="32"/>
      <c r="AE974" s="32"/>
      <c r="AF974" s="32"/>
      <c r="AG974" s="32"/>
    </row>
    <row r="975" spans="6:33" x14ac:dyDescent="0.25">
      <c r="F975" s="15" t="str">
        <f>IFERROR(VLOOKUP(D975,'Tabelas auxiliares'!$A$3:$B$65,2,FALSE),"")</f>
        <v/>
      </c>
      <c r="G975" s="15" t="str">
        <f>IFERROR(VLOOKUP($B975,'Tabelas auxiliares'!$A$68:$C$105,2,FALSE),"")</f>
        <v/>
      </c>
      <c r="H975" s="15" t="str">
        <f>IFERROR(VLOOKUP($B975,'Tabelas auxiliares'!$A$68:$C$105,3,FALSE),"")</f>
        <v/>
      </c>
      <c r="Y975" s="15" t="str">
        <f t="shared" si="15"/>
        <v/>
      </c>
      <c r="Z975" s="15" t="str">
        <f>IF(T975="","",IF(AND(T975&lt;&gt;'Tabelas auxiliares'!$B$128,T975&lt;&gt;'Tabelas auxiliares'!$B$129),"FOLHA DE PESSOAL",IF(Y975='Tabelas auxiliares'!$A$129,"CUSTEIO",IF(Y975='Tabelas auxiliares'!$A$128,"INVESTIMENTO","ERRO - VERIFICAR"))))</f>
        <v/>
      </c>
      <c r="AA975" s="104"/>
      <c r="AB975" s="104"/>
      <c r="AC975" s="32"/>
      <c r="AD975" s="32"/>
      <c r="AE975" s="32"/>
      <c r="AF975" s="32"/>
      <c r="AG975" s="32"/>
    </row>
    <row r="976" spans="6:33" x14ac:dyDescent="0.25">
      <c r="F976" s="15" t="str">
        <f>IFERROR(VLOOKUP(D976,'Tabelas auxiliares'!$A$3:$B$65,2,FALSE),"")</f>
        <v/>
      </c>
      <c r="G976" s="15" t="str">
        <f>IFERROR(VLOOKUP($B976,'Tabelas auxiliares'!$A$68:$C$105,2,FALSE),"")</f>
        <v/>
      </c>
      <c r="H976" s="15" t="str">
        <f>IFERROR(VLOOKUP($B976,'Tabelas auxiliares'!$A$68:$C$105,3,FALSE),"")</f>
        <v/>
      </c>
      <c r="Y976" s="15" t="str">
        <f t="shared" si="15"/>
        <v/>
      </c>
      <c r="Z976" s="15" t="str">
        <f>IF(T976="","",IF(AND(T976&lt;&gt;'Tabelas auxiliares'!$B$128,T976&lt;&gt;'Tabelas auxiliares'!$B$129),"FOLHA DE PESSOAL",IF(Y976='Tabelas auxiliares'!$A$129,"CUSTEIO",IF(Y976='Tabelas auxiliares'!$A$128,"INVESTIMENTO","ERRO - VERIFICAR"))))</f>
        <v/>
      </c>
      <c r="AA976" s="104"/>
      <c r="AB976" s="104"/>
      <c r="AC976" s="32"/>
      <c r="AD976" s="32"/>
      <c r="AE976" s="32"/>
      <c r="AF976" s="32"/>
      <c r="AG976" s="32"/>
    </row>
    <row r="977" spans="6:33" x14ac:dyDescent="0.25">
      <c r="F977" s="15" t="str">
        <f>IFERROR(VLOOKUP(D977,'Tabelas auxiliares'!$A$3:$B$65,2,FALSE),"")</f>
        <v/>
      </c>
      <c r="G977" s="15" t="str">
        <f>IFERROR(VLOOKUP($B977,'Tabelas auxiliares'!$A$68:$C$105,2,FALSE),"")</f>
        <v/>
      </c>
      <c r="H977" s="15" t="str">
        <f>IFERROR(VLOOKUP($B977,'Tabelas auxiliares'!$A$68:$C$105,3,FALSE),"")</f>
        <v/>
      </c>
      <c r="Y977" s="15" t="str">
        <f t="shared" si="15"/>
        <v/>
      </c>
      <c r="Z977" s="15" t="str">
        <f>IF(T977="","",IF(AND(T977&lt;&gt;'Tabelas auxiliares'!$B$128,T977&lt;&gt;'Tabelas auxiliares'!$B$129),"FOLHA DE PESSOAL",IF(Y977='Tabelas auxiliares'!$A$129,"CUSTEIO",IF(Y977='Tabelas auxiliares'!$A$128,"INVESTIMENTO","ERRO - VERIFICAR"))))</f>
        <v/>
      </c>
      <c r="AA977" s="104"/>
      <c r="AB977" s="104"/>
      <c r="AC977" s="32"/>
      <c r="AD977" s="32"/>
      <c r="AE977" s="32"/>
      <c r="AF977" s="32"/>
      <c r="AG977" s="32"/>
    </row>
    <row r="978" spans="6:33" x14ac:dyDescent="0.25">
      <c r="F978" s="15" t="str">
        <f>IFERROR(VLOOKUP(D978,'Tabelas auxiliares'!$A$3:$B$65,2,FALSE),"")</f>
        <v/>
      </c>
      <c r="G978" s="15" t="str">
        <f>IFERROR(VLOOKUP($B978,'Tabelas auxiliares'!$A$68:$C$105,2,FALSE),"")</f>
        <v/>
      </c>
      <c r="H978" s="15" t="str">
        <f>IFERROR(VLOOKUP($B978,'Tabelas auxiliares'!$A$68:$C$105,3,FALSE),"")</f>
        <v/>
      </c>
      <c r="Y978" s="15" t="str">
        <f t="shared" si="15"/>
        <v/>
      </c>
      <c r="Z978" s="15" t="str">
        <f>IF(T978="","",IF(AND(T978&lt;&gt;'Tabelas auxiliares'!$B$128,T978&lt;&gt;'Tabelas auxiliares'!$B$129),"FOLHA DE PESSOAL",IF(Y978='Tabelas auxiliares'!$A$129,"CUSTEIO",IF(Y978='Tabelas auxiliares'!$A$128,"INVESTIMENTO","ERRO - VERIFICAR"))))</f>
        <v/>
      </c>
      <c r="AA978" s="104"/>
      <c r="AB978" s="104"/>
      <c r="AC978" s="32"/>
      <c r="AD978" s="32"/>
      <c r="AE978" s="32"/>
      <c r="AF978" s="32"/>
      <c r="AG978" s="32"/>
    </row>
    <row r="979" spans="6:33" x14ac:dyDescent="0.25">
      <c r="F979" s="15" t="str">
        <f>IFERROR(VLOOKUP(D979,'Tabelas auxiliares'!$A$3:$B$65,2,FALSE),"")</f>
        <v/>
      </c>
      <c r="G979" s="15" t="str">
        <f>IFERROR(VLOOKUP($B979,'Tabelas auxiliares'!$A$68:$C$105,2,FALSE),"")</f>
        <v/>
      </c>
      <c r="H979" s="15" t="str">
        <f>IFERROR(VLOOKUP($B979,'Tabelas auxiliares'!$A$68:$C$105,3,FALSE),"")</f>
        <v/>
      </c>
      <c r="Y979" s="15" t="str">
        <f t="shared" si="15"/>
        <v/>
      </c>
      <c r="Z979" s="15" t="str">
        <f>IF(T979="","",IF(AND(T979&lt;&gt;'Tabelas auxiliares'!$B$128,T979&lt;&gt;'Tabelas auxiliares'!$B$129),"FOLHA DE PESSOAL",IF(Y979='Tabelas auxiliares'!$A$129,"CUSTEIO",IF(Y979='Tabelas auxiliares'!$A$128,"INVESTIMENTO","ERRO - VERIFICAR"))))</f>
        <v/>
      </c>
      <c r="AA979" s="104"/>
      <c r="AB979" s="104"/>
      <c r="AC979" s="32"/>
      <c r="AD979" s="32"/>
      <c r="AE979" s="32"/>
      <c r="AF979" s="32"/>
      <c r="AG979" s="32"/>
    </row>
    <row r="980" spans="6:33" x14ac:dyDescent="0.25">
      <c r="F980" s="15" t="str">
        <f>IFERROR(VLOOKUP(D980,'Tabelas auxiliares'!$A$3:$B$65,2,FALSE),"")</f>
        <v/>
      </c>
      <c r="G980" s="15" t="str">
        <f>IFERROR(VLOOKUP($B980,'Tabelas auxiliares'!$A$68:$C$105,2,FALSE),"")</f>
        <v/>
      </c>
      <c r="H980" s="15" t="str">
        <f>IFERROR(VLOOKUP($B980,'Tabelas auxiliares'!$A$68:$C$105,3,FALSE),"")</f>
        <v/>
      </c>
      <c r="Y980" s="15" t="str">
        <f t="shared" si="15"/>
        <v/>
      </c>
      <c r="Z980" s="15" t="str">
        <f>IF(T980="","",IF(AND(T980&lt;&gt;'Tabelas auxiliares'!$B$128,T980&lt;&gt;'Tabelas auxiliares'!$B$129),"FOLHA DE PESSOAL",IF(Y980='Tabelas auxiliares'!$A$129,"CUSTEIO",IF(Y980='Tabelas auxiliares'!$A$128,"INVESTIMENTO","ERRO - VERIFICAR"))))</f>
        <v/>
      </c>
      <c r="AA980" s="104"/>
      <c r="AB980" s="104"/>
      <c r="AC980" s="32"/>
      <c r="AD980" s="32"/>
      <c r="AE980" s="32"/>
      <c r="AF980" s="32"/>
      <c r="AG980" s="32"/>
    </row>
    <row r="981" spans="6:33" x14ac:dyDescent="0.25">
      <c r="F981" s="15" t="str">
        <f>IFERROR(VLOOKUP(D981,'Tabelas auxiliares'!$A$3:$B$65,2,FALSE),"")</f>
        <v/>
      </c>
      <c r="G981" s="15" t="str">
        <f>IFERROR(VLOOKUP($B981,'Tabelas auxiliares'!$A$68:$C$105,2,FALSE),"")</f>
        <v/>
      </c>
      <c r="H981" s="15" t="str">
        <f>IFERROR(VLOOKUP($B981,'Tabelas auxiliares'!$A$68:$C$105,3,FALSE),"")</f>
        <v/>
      </c>
      <c r="Y981" s="15" t="str">
        <f t="shared" si="15"/>
        <v/>
      </c>
      <c r="Z981" s="15" t="str">
        <f>IF(T981="","",IF(AND(T981&lt;&gt;'Tabelas auxiliares'!$B$128,T981&lt;&gt;'Tabelas auxiliares'!$B$129),"FOLHA DE PESSOAL",IF(Y981='Tabelas auxiliares'!$A$129,"CUSTEIO",IF(Y981='Tabelas auxiliares'!$A$128,"INVESTIMENTO","ERRO - VERIFICAR"))))</f>
        <v/>
      </c>
      <c r="AA981" s="104"/>
      <c r="AB981" s="104"/>
      <c r="AC981" s="32"/>
      <c r="AD981" s="32"/>
      <c r="AE981" s="32"/>
      <c r="AF981" s="32"/>
      <c r="AG981" s="32"/>
    </row>
    <row r="982" spans="6:33" x14ac:dyDescent="0.25">
      <c r="F982" s="15" t="str">
        <f>IFERROR(VLOOKUP(D982,'Tabelas auxiliares'!$A$3:$B$65,2,FALSE),"")</f>
        <v/>
      </c>
      <c r="G982" s="15" t="str">
        <f>IFERROR(VLOOKUP($B982,'Tabelas auxiliares'!$A$68:$C$105,2,FALSE),"")</f>
        <v/>
      </c>
      <c r="H982" s="15" t="str">
        <f>IFERROR(VLOOKUP($B982,'Tabelas auxiliares'!$A$68:$C$105,3,FALSE),"")</f>
        <v/>
      </c>
      <c r="Y982" s="15" t="str">
        <f t="shared" si="15"/>
        <v/>
      </c>
      <c r="Z982" s="15" t="str">
        <f>IF(T982="","",IF(AND(T982&lt;&gt;'Tabelas auxiliares'!$B$128,T982&lt;&gt;'Tabelas auxiliares'!$B$129),"FOLHA DE PESSOAL",IF(Y982='Tabelas auxiliares'!$A$129,"CUSTEIO",IF(Y982='Tabelas auxiliares'!$A$128,"INVESTIMENTO","ERRO - VERIFICAR"))))</f>
        <v/>
      </c>
      <c r="AA982" s="104"/>
      <c r="AB982" s="104"/>
      <c r="AC982" s="32"/>
      <c r="AD982" s="32"/>
      <c r="AE982" s="32"/>
      <c r="AF982" s="32"/>
      <c r="AG982" s="32"/>
    </row>
    <row r="983" spans="6:33" x14ac:dyDescent="0.25">
      <c r="F983" s="15" t="str">
        <f>IFERROR(VLOOKUP(D983,'Tabelas auxiliares'!$A$3:$B$65,2,FALSE),"")</f>
        <v/>
      </c>
      <c r="G983" s="15" t="str">
        <f>IFERROR(VLOOKUP($B983,'Tabelas auxiliares'!$A$68:$C$105,2,FALSE),"")</f>
        <v/>
      </c>
      <c r="H983" s="15" t="str">
        <f>IFERROR(VLOOKUP($B983,'Tabelas auxiliares'!$A$68:$C$105,3,FALSE),"")</f>
        <v/>
      </c>
      <c r="Y983" s="15" t="str">
        <f t="shared" si="15"/>
        <v/>
      </c>
      <c r="Z983" s="15" t="str">
        <f>IF(T983="","",IF(AND(T983&lt;&gt;'Tabelas auxiliares'!$B$128,T983&lt;&gt;'Tabelas auxiliares'!$B$129),"FOLHA DE PESSOAL",IF(Y983='Tabelas auxiliares'!$A$129,"CUSTEIO",IF(Y983='Tabelas auxiliares'!$A$128,"INVESTIMENTO","ERRO - VERIFICAR"))))</f>
        <v/>
      </c>
      <c r="AA983" s="104"/>
      <c r="AB983" s="104"/>
      <c r="AC983" s="32"/>
      <c r="AD983" s="32"/>
      <c r="AE983" s="32"/>
      <c r="AF983" s="32"/>
      <c r="AG983" s="32"/>
    </row>
    <row r="984" spans="6:33" x14ac:dyDescent="0.25">
      <c r="F984" s="15" t="str">
        <f>IFERROR(VLOOKUP(D984,'Tabelas auxiliares'!$A$3:$B$65,2,FALSE),"")</f>
        <v/>
      </c>
      <c r="G984" s="15" t="str">
        <f>IFERROR(VLOOKUP($B984,'Tabelas auxiliares'!$A$68:$C$105,2,FALSE),"")</f>
        <v/>
      </c>
      <c r="H984" s="15" t="str">
        <f>IFERROR(VLOOKUP($B984,'Tabelas auxiliares'!$A$68:$C$105,3,FALSE),"")</f>
        <v/>
      </c>
      <c r="Y984" s="15" t="str">
        <f t="shared" si="15"/>
        <v/>
      </c>
      <c r="Z984" s="15" t="str">
        <f>IF(T984="","",IF(AND(T984&lt;&gt;'Tabelas auxiliares'!$B$128,T984&lt;&gt;'Tabelas auxiliares'!$B$129),"FOLHA DE PESSOAL",IF(Y984='Tabelas auxiliares'!$A$129,"CUSTEIO",IF(Y984='Tabelas auxiliares'!$A$128,"INVESTIMENTO","ERRO - VERIFICAR"))))</f>
        <v/>
      </c>
      <c r="AA984" s="104"/>
      <c r="AB984" s="104"/>
      <c r="AC984" s="32"/>
      <c r="AD984" s="32"/>
      <c r="AE984" s="32"/>
      <c r="AF984" s="32"/>
      <c r="AG984" s="32"/>
    </row>
    <row r="985" spans="6:33" x14ac:dyDescent="0.25">
      <c r="F985" s="15" t="str">
        <f>IFERROR(VLOOKUP(D985,'Tabelas auxiliares'!$A$3:$B$65,2,FALSE),"")</f>
        <v/>
      </c>
      <c r="G985" s="15" t="str">
        <f>IFERROR(VLOOKUP($B985,'Tabelas auxiliares'!$A$68:$C$105,2,FALSE),"")</f>
        <v/>
      </c>
      <c r="H985" s="15" t="str">
        <f>IFERROR(VLOOKUP($B985,'Tabelas auxiliares'!$A$68:$C$105,3,FALSE),"")</f>
        <v/>
      </c>
      <c r="Y985" s="15" t="str">
        <f t="shared" si="15"/>
        <v/>
      </c>
      <c r="Z985" s="15" t="str">
        <f>IF(T985="","",IF(AND(T985&lt;&gt;'Tabelas auxiliares'!$B$128,T985&lt;&gt;'Tabelas auxiliares'!$B$129),"FOLHA DE PESSOAL",IF(Y985='Tabelas auxiliares'!$A$129,"CUSTEIO",IF(Y985='Tabelas auxiliares'!$A$128,"INVESTIMENTO","ERRO - VERIFICAR"))))</f>
        <v/>
      </c>
      <c r="AA985" s="104"/>
      <c r="AB985" s="104"/>
      <c r="AC985" s="32"/>
      <c r="AD985" s="32"/>
      <c r="AE985" s="32"/>
      <c r="AF985" s="32"/>
      <c r="AG985" s="32"/>
    </row>
    <row r="986" spans="6:33" x14ac:dyDescent="0.25">
      <c r="F986" s="15" t="str">
        <f>IFERROR(VLOOKUP(D986,'Tabelas auxiliares'!$A$3:$B$65,2,FALSE),"")</f>
        <v/>
      </c>
      <c r="G986" s="15" t="str">
        <f>IFERROR(VLOOKUP($B986,'Tabelas auxiliares'!$A$68:$C$105,2,FALSE),"")</f>
        <v/>
      </c>
      <c r="H986" s="15" t="str">
        <f>IFERROR(VLOOKUP($B986,'Tabelas auxiliares'!$A$68:$C$105,3,FALSE),"")</f>
        <v/>
      </c>
      <c r="Y986" s="15" t="str">
        <f t="shared" si="15"/>
        <v/>
      </c>
      <c r="Z986" s="15" t="str">
        <f>IF(T986="","",IF(AND(T986&lt;&gt;'Tabelas auxiliares'!$B$128,T986&lt;&gt;'Tabelas auxiliares'!$B$129),"FOLHA DE PESSOAL",IF(Y986='Tabelas auxiliares'!$A$129,"CUSTEIO",IF(Y986='Tabelas auxiliares'!$A$128,"INVESTIMENTO","ERRO - VERIFICAR"))))</f>
        <v/>
      </c>
      <c r="AA986" s="104"/>
      <c r="AB986" s="104"/>
      <c r="AC986" s="32"/>
      <c r="AD986" s="32"/>
      <c r="AE986" s="32"/>
      <c r="AF986" s="32"/>
      <c r="AG986" s="32"/>
    </row>
    <row r="987" spans="6:33" x14ac:dyDescent="0.25">
      <c r="F987" s="15" t="str">
        <f>IFERROR(VLOOKUP(D987,'Tabelas auxiliares'!$A$3:$B$65,2,FALSE),"")</f>
        <v/>
      </c>
      <c r="G987" s="15" t="str">
        <f>IFERROR(VLOOKUP($B987,'Tabelas auxiliares'!$A$68:$C$105,2,FALSE),"")</f>
        <v/>
      </c>
      <c r="H987" s="15" t="str">
        <f>IFERROR(VLOOKUP($B987,'Tabelas auxiliares'!$A$68:$C$105,3,FALSE),"")</f>
        <v/>
      </c>
      <c r="Y987" s="15" t="str">
        <f t="shared" si="15"/>
        <v/>
      </c>
      <c r="Z987" s="15" t="str">
        <f>IF(T987="","",IF(AND(T987&lt;&gt;'Tabelas auxiliares'!$B$128,T987&lt;&gt;'Tabelas auxiliares'!$B$129),"FOLHA DE PESSOAL",IF(Y987='Tabelas auxiliares'!$A$129,"CUSTEIO",IF(Y987='Tabelas auxiliares'!$A$128,"INVESTIMENTO","ERRO - VERIFICAR"))))</f>
        <v/>
      </c>
      <c r="AA987" s="104"/>
      <c r="AB987" s="104"/>
      <c r="AC987" s="32"/>
      <c r="AD987" s="32"/>
      <c r="AE987" s="32"/>
      <c r="AF987" s="32"/>
      <c r="AG987" s="32"/>
    </row>
    <row r="988" spans="6:33" x14ac:dyDescent="0.25">
      <c r="F988" s="15" t="str">
        <f>IFERROR(VLOOKUP(D988,'Tabelas auxiliares'!$A$3:$B$65,2,FALSE),"")</f>
        <v/>
      </c>
      <c r="G988" s="15" t="str">
        <f>IFERROR(VLOOKUP($B988,'Tabelas auxiliares'!$A$68:$C$105,2,FALSE),"")</f>
        <v/>
      </c>
      <c r="H988" s="15" t="str">
        <f>IFERROR(VLOOKUP($B988,'Tabelas auxiliares'!$A$68:$C$105,3,FALSE),"")</f>
        <v/>
      </c>
      <c r="Y988" s="15" t="str">
        <f t="shared" si="15"/>
        <v/>
      </c>
      <c r="Z988" s="15" t="str">
        <f>IF(T988="","",IF(AND(T988&lt;&gt;'Tabelas auxiliares'!$B$128,T988&lt;&gt;'Tabelas auxiliares'!$B$129),"FOLHA DE PESSOAL",IF(Y988='Tabelas auxiliares'!$A$129,"CUSTEIO",IF(Y988='Tabelas auxiliares'!$A$128,"INVESTIMENTO","ERRO - VERIFICAR"))))</f>
        <v/>
      </c>
      <c r="AA988" s="104"/>
      <c r="AB988" s="104"/>
      <c r="AC988" s="32"/>
      <c r="AD988" s="32"/>
      <c r="AE988" s="32"/>
      <c r="AF988" s="32"/>
      <c r="AG988" s="32"/>
    </row>
    <row r="989" spans="6:33" x14ac:dyDescent="0.25">
      <c r="F989" s="15" t="str">
        <f>IFERROR(VLOOKUP(D989,'Tabelas auxiliares'!$A$3:$B$65,2,FALSE),"")</f>
        <v/>
      </c>
      <c r="G989" s="15" t="str">
        <f>IFERROR(VLOOKUP($B989,'Tabelas auxiliares'!$A$68:$C$105,2,FALSE),"")</f>
        <v/>
      </c>
      <c r="H989" s="15" t="str">
        <f>IFERROR(VLOOKUP($B989,'Tabelas auxiliares'!$A$68:$C$105,3,FALSE),"")</f>
        <v/>
      </c>
      <c r="Y989" s="15" t="str">
        <f t="shared" si="15"/>
        <v/>
      </c>
      <c r="Z989" s="15" t="str">
        <f>IF(T989="","",IF(AND(T989&lt;&gt;'Tabelas auxiliares'!$B$128,T989&lt;&gt;'Tabelas auxiliares'!$B$129),"FOLHA DE PESSOAL",IF(Y989='Tabelas auxiliares'!$A$129,"CUSTEIO",IF(Y989='Tabelas auxiliares'!$A$128,"INVESTIMENTO","ERRO - VERIFICAR"))))</f>
        <v/>
      </c>
      <c r="AA989" s="104"/>
      <c r="AB989" s="104"/>
      <c r="AC989" s="32"/>
      <c r="AD989" s="32"/>
      <c r="AE989" s="32"/>
      <c r="AF989" s="32"/>
      <c r="AG989" s="32"/>
    </row>
    <row r="990" spans="6:33" x14ac:dyDescent="0.25">
      <c r="F990" s="15" t="str">
        <f>IFERROR(VLOOKUP(D990,'Tabelas auxiliares'!$A$3:$B$65,2,FALSE),"")</f>
        <v/>
      </c>
      <c r="G990" s="15" t="str">
        <f>IFERROR(VLOOKUP($B990,'Tabelas auxiliares'!$A$68:$C$105,2,FALSE),"")</f>
        <v/>
      </c>
      <c r="H990" s="15" t="str">
        <f>IFERROR(VLOOKUP($B990,'Tabelas auxiliares'!$A$68:$C$105,3,FALSE),"")</f>
        <v/>
      </c>
      <c r="Y990" s="15" t="str">
        <f t="shared" si="15"/>
        <v/>
      </c>
      <c r="Z990" s="15" t="str">
        <f>IF(T990="","",IF(AND(T990&lt;&gt;'Tabelas auxiliares'!$B$128,T990&lt;&gt;'Tabelas auxiliares'!$B$129),"FOLHA DE PESSOAL",IF(Y990='Tabelas auxiliares'!$A$129,"CUSTEIO",IF(Y990='Tabelas auxiliares'!$A$128,"INVESTIMENTO","ERRO - VERIFICAR"))))</f>
        <v/>
      </c>
      <c r="AA990" s="104"/>
      <c r="AB990" s="104"/>
      <c r="AC990" s="32"/>
      <c r="AD990" s="32"/>
      <c r="AE990" s="32"/>
      <c r="AF990" s="32"/>
      <c r="AG990" s="32"/>
    </row>
    <row r="991" spans="6:33" x14ac:dyDescent="0.25">
      <c r="F991" s="15" t="str">
        <f>IFERROR(VLOOKUP(D991,'Tabelas auxiliares'!$A$3:$B$65,2,FALSE),"")</f>
        <v/>
      </c>
      <c r="G991" s="15" t="str">
        <f>IFERROR(VLOOKUP($B991,'Tabelas auxiliares'!$A$68:$C$105,2,FALSE),"")</f>
        <v/>
      </c>
      <c r="H991" s="15" t="str">
        <f>IFERROR(VLOOKUP($B991,'Tabelas auxiliares'!$A$68:$C$105,3,FALSE),"")</f>
        <v/>
      </c>
      <c r="Y991" s="15" t="str">
        <f t="shared" si="15"/>
        <v/>
      </c>
      <c r="Z991" s="15" t="str">
        <f>IF(T991="","",IF(AND(T991&lt;&gt;'Tabelas auxiliares'!$B$128,T991&lt;&gt;'Tabelas auxiliares'!$B$129),"FOLHA DE PESSOAL",IF(Y991='Tabelas auxiliares'!$A$129,"CUSTEIO",IF(Y991='Tabelas auxiliares'!$A$128,"INVESTIMENTO","ERRO - VERIFICAR"))))</f>
        <v/>
      </c>
      <c r="AA991" s="104"/>
      <c r="AB991" s="104"/>
      <c r="AC991" s="32"/>
      <c r="AD991" s="32"/>
      <c r="AE991" s="32"/>
      <c r="AF991" s="32"/>
      <c r="AG991" s="32"/>
    </row>
    <row r="992" spans="6:33" x14ac:dyDescent="0.25">
      <c r="F992" s="15" t="str">
        <f>IFERROR(VLOOKUP(D992,'Tabelas auxiliares'!$A$3:$B$65,2,FALSE),"")</f>
        <v/>
      </c>
      <c r="G992" s="15" t="str">
        <f>IFERROR(VLOOKUP($B992,'Tabelas auxiliares'!$A$68:$C$105,2,FALSE),"")</f>
        <v/>
      </c>
      <c r="H992" s="15" t="str">
        <f>IFERROR(VLOOKUP($B992,'Tabelas auxiliares'!$A$68:$C$105,3,FALSE),"")</f>
        <v/>
      </c>
      <c r="Y992" s="15" t="str">
        <f t="shared" si="15"/>
        <v/>
      </c>
      <c r="Z992" s="15" t="str">
        <f>IF(T992="","",IF(AND(T992&lt;&gt;'Tabelas auxiliares'!$B$128,T992&lt;&gt;'Tabelas auxiliares'!$B$129),"FOLHA DE PESSOAL",IF(Y992='Tabelas auxiliares'!$A$129,"CUSTEIO",IF(Y992='Tabelas auxiliares'!$A$128,"INVESTIMENTO","ERRO - VERIFICAR"))))</f>
        <v/>
      </c>
      <c r="AA992" s="104"/>
      <c r="AB992" s="104"/>
      <c r="AC992" s="32"/>
      <c r="AD992" s="32"/>
      <c r="AE992" s="32"/>
      <c r="AF992" s="32"/>
      <c r="AG992" s="32"/>
    </row>
    <row r="993" spans="1:33" x14ac:dyDescent="0.25">
      <c r="F993" s="15" t="str">
        <f>IFERROR(VLOOKUP(D993,'Tabelas auxiliares'!$A$3:$B$65,2,FALSE),"")</f>
        <v/>
      </c>
      <c r="G993" s="15" t="str">
        <f>IFERROR(VLOOKUP($B993,'Tabelas auxiliares'!$A$68:$C$105,2,FALSE),"")</f>
        <v/>
      </c>
      <c r="H993" s="15" t="str">
        <f>IFERROR(VLOOKUP($B993,'Tabelas auxiliares'!$A$68:$C$105,3,FALSE),"")</f>
        <v/>
      </c>
      <c r="Y993" s="15" t="str">
        <f t="shared" si="15"/>
        <v/>
      </c>
      <c r="Z993" s="15" t="str">
        <f>IF(T993="","",IF(AND(T993&lt;&gt;'Tabelas auxiliares'!$B$128,T993&lt;&gt;'Tabelas auxiliares'!$B$129),"FOLHA DE PESSOAL",IF(Y993='Tabelas auxiliares'!$A$129,"CUSTEIO",IF(Y993='Tabelas auxiliares'!$A$128,"INVESTIMENTO","ERRO - VERIFICAR"))))</f>
        <v/>
      </c>
      <c r="AA993" s="104"/>
      <c r="AB993" s="104"/>
      <c r="AC993" s="32"/>
      <c r="AD993" s="32"/>
      <c r="AE993" s="32"/>
      <c r="AF993" s="32"/>
      <c r="AG993" s="32"/>
    </row>
    <row r="994" spans="1:33" x14ac:dyDescent="0.25">
      <c r="F994" s="15" t="str">
        <f>IFERROR(VLOOKUP(D994,'Tabelas auxiliares'!$A$3:$B$65,2,FALSE),"")</f>
        <v/>
      </c>
      <c r="G994" s="15" t="str">
        <f>IFERROR(VLOOKUP($B994,'Tabelas auxiliares'!$A$68:$C$105,2,FALSE),"")</f>
        <v/>
      </c>
      <c r="H994" s="15" t="str">
        <f>IFERROR(VLOOKUP($B994,'Tabelas auxiliares'!$A$68:$C$105,3,FALSE),"")</f>
        <v/>
      </c>
      <c r="Y994" s="15" t="str">
        <f t="shared" si="15"/>
        <v/>
      </c>
      <c r="Z994" s="15" t="str">
        <f>IF(T994="","",IF(AND(T994&lt;&gt;'Tabelas auxiliares'!$B$128,T994&lt;&gt;'Tabelas auxiliares'!$B$129),"FOLHA DE PESSOAL",IF(Y994='Tabelas auxiliares'!$A$129,"CUSTEIO",IF(Y994='Tabelas auxiliares'!$A$128,"INVESTIMENTO","ERRO - VERIFICAR"))))</f>
        <v/>
      </c>
      <c r="AA994" s="104"/>
      <c r="AB994" s="104"/>
      <c r="AC994" s="32"/>
      <c r="AD994" s="32"/>
      <c r="AE994" s="32"/>
      <c r="AF994" s="32"/>
      <c r="AG994" s="32"/>
    </row>
    <row r="995" spans="1:33" x14ac:dyDescent="0.25">
      <c r="F995" s="15" t="str">
        <f>IFERROR(VLOOKUP(D995,'Tabelas auxiliares'!$A$3:$B$65,2,FALSE),"")</f>
        <v/>
      </c>
      <c r="G995" s="15" t="str">
        <f>IFERROR(VLOOKUP($B995,'Tabelas auxiliares'!$A$68:$C$105,2,FALSE),"")</f>
        <v/>
      </c>
      <c r="H995" s="15" t="str">
        <f>IFERROR(VLOOKUP($B995,'Tabelas auxiliares'!$A$68:$C$105,3,FALSE),"")</f>
        <v/>
      </c>
      <c r="Y995" s="15" t="str">
        <f t="shared" si="15"/>
        <v/>
      </c>
      <c r="Z995" s="15" t="str">
        <f>IF(T995="","",IF(AND(T995&lt;&gt;'Tabelas auxiliares'!$B$128,T995&lt;&gt;'Tabelas auxiliares'!$B$129),"FOLHA DE PESSOAL",IF(Y995='Tabelas auxiliares'!$A$129,"CUSTEIO",IF(Y995='Tabelas auxiliares'!$A$128,"INVESTIMENTO","ERRO - VERIFICAR"))))</f>
        <v/>
      </c>
      <c r="AA995" s="104"/>
      <c r="AB995" s="104"/>
      <c r="AC995" s="32"/>
      <c r="AD995" s="32"/>
      <c r="AE995" s="32"/>
      <c r="AF995" s="32"/>
      <c r="AG995" s="32"/>
    </row>
    <row r="996" spans="1:33" x14ac:dyDescent="0.25">
      <c r="F996" s="15" t="str">
        <f>IFERROR(VLOOKUP(D996,'Tabelas auxiliares'!$A$3:$B$65,2,FALSE),"")</f>
        <v/>
      </c>
      <c r="G996" s="15" t="str">
        <f>IFERROR(VLOOKUP($B996,'Tabelas auxiliares'!$A$68:$C$105,2,FALSE),"")</f>
        <v/>
      </c>
      <c r="H996" s="15" t="str">
        <f>IFERROR(VLOOKUP($B996,'Tabelas auxiliares'!$A$68:$C$105,3,FALSE),"")</f>
        <v/>
      </c>
      <c r="Y996" s="15" t="str">
        <f t="shared" si="15"/>
        <v/>
      </c>
      <c r="Z996" s="15" t="str">
        <f>IF(T996="","",IF(AND(T996&lt;&gt;'Tabelas auxiliares'!$B$128,T996&lt;&gt;'Tabelas auxiliares'!$B$129),"FOLHA DE PESSOAL",IF(Y996='Tabelas auxiliares'!$A$129,"CUSTEIO",IF(Y996='Tabelas auxiliares'!$A$128,"INVESTIMENTO","ERRO - VERIFICAR"))))</f>
        <v/>
      </c>
      <c r="AA996" s="104"/>
      <c r="AB996" s="104"/>
      <c r="AC996" s="32"/>
      <c r="AD996" s="32"/>
      <c r="AE996" s="32"/>
      <c r="AF996" s="32"/>
      <c r="AG996" s="32"/>
    </row>
    <row r="997" spans="1:33" x14ac:dyDescent="0.25">
      <c r="F997" s="15" t="str">
        <f>IFERROR(VLOOKUP(D997,'Tabelas auxiliares'!$A$3:$B$65,2,FALSE),"")</f>
        <v/>
      </c>
      <c r="G997" s="15" t="str">
        <f>IFERROR(VLOOKUP($B997,'Tabelas auxiliares'!$A$68:$C$105,2,FALSE),"")</f>
        <v/>
      </c>
      <c r="H997" s="15" t="str">
        <f>IFERROR(VLOOKUP($B997,'Tabelas auxiliares'!$A$68:$C$105,3,FALSE),"")</f>
        <v/>
      </c>
      <c r="Y997" s="15" t="str">
        <f t="shared" si="15"/>
        <v/>
      </c>
      <c r="Z997" s="15" t="str">
        <f>IF(T997="","",IF(AND(T997&lt;&gt;'Tabelas auxiliares'!$B$128,T997&lt;&gt;'Tabelas auxiliares'!$B$129),"FOLHA DE PESSOAL",IF(Y997='Tabelas auxiliares'!$A$129,"CUSTEIO",IF(Y997='Tabelas auxiliares'!$A$128,"INVESTIMENTO","ERRO - VERIFICAR"))))</f>
        <v/>
      </c>
      <c r="AA997" s="104"/>
      <c r="AB997" s="104"/>
      <c r="AC997" s="32"/>
      <c r="AD997" s="32"/>
      <c r="AE997" s="32"/>
      <c r="AF997" s="32"/>
      <c r="AG997" s="32"/>
    </row>
    <row r="998" spans="1:33" x14ac:dyDescent="0.25">
      <c r="F998" s="15" t="str">
        <f>IFERROR(VLOOKUP(D998,'Tabelas auxiliares'!$A$3:$B$65,2,FALSE),"")</f>
        <v/>
      </c>
      <c r="G998" s="15" t="str">
        <f>IFERROR(VLOOKUP($B998,'Tabelas auxiliares'!$A$68:$C$105,2,FALSE),"")</f>
        <v/>
      </c>
      <c r="H998" s="15" t="str">
        <f>IFERROR(VLOOKUP($B998,'Tabelas auxiliares'!$A$68:$C$105,3,FALSE),"")</f>
        <v/>
      </c>
      <c r="Y998" s="15" t="str">
        <f t="shared" si="15"/>
        <v/>
      </c>
      <c r="Z998" s="15" t="str">
        <f>IF(T998="","",IF(AND(T998&lt;&gt;'Tabelas auxiliares'!$B$128,T998&lt;&gt;'Tabelas auxiliares'!$B$129),"FOLHA DE PESSOAL",IF(Y998='Tabelas auxiliares'!$A$129,"CUSTEIO",IF(Y998='Tabelas auxiliares'!$A$128,"INVESTIMENTO","ERRO - VERIFICAR"))))</f>
        <v/>
      </c>
      <c r="AA998" s="104"/>
      <c r="AB998" s="104"/>
      <c r="AC998" s="32"/>
      <c r="AD998" s="32"/>
      <c r="AE998" s="32"/>
      <c r="AF998" s="32"/>
      <c r="AG998" s="32"/>
    </row>
    <row r="999" spans="1:33" x14ac:dyDescent="0.25">
      <c r="F999" s="15" t="str">
        <f>IFERROR(VLOOKUP(D999,'Tabelas auxiliares'!$A$3:$B$65,2,FALSE),"")</f>
        <v/>
      </c>
      <c r="G999" s="15" t="str">
        <f>IFERROR(VLOOKUP($B999,'Tabelas auxiliares'!$A$68:$C$105,2,FALSE),"")</f>
        <v/>
      </c>
      <c r="H999" s="15" t="str">
        <f>IFERROR(VLOOKUP($B999,'Tabelas auxiliares'!$A$68:$C$105,3,FALSE),"")</f>
        <v/>
      </c>
      <c r="Y999" s="15" t="str">
        <f t="shared" si="15"/>
        <v/>
      </c>
      <c r="Z999" s="15" t="str">
        <f>IF(T999="","",IF(AND(T999&lt;&gt;'Tabelas auxiliares'!$B$128,T999&lt;&gt;'Tabelas auxiliares'!$B$129),"FOLHA DE PESSOAL",IF(Y999='Tabelas auxiliares'!$A$129,"CUSTEIO",IF(Y999='Tabelas auxiliares'!$A$128,"INVESTIMENTO","ERRO - VERIFICAR"))))</f>
        <v/>
      </c>
      <c r="AA999" s="104"/>
      <c r="AB999" s="104"/>
      <c r="AC999" s="32"/>
      <c r="AD999" s="32"/>
      <c r="AE999" s="32"/>
      <c r="AF999" s="32"/>
      <c r="AG999" s="32"/>
    </row>
    <row r="1000" spans="1:33" x14ac:dyDescent="0.25">
      <c r="F1000" s="15" t="str">
        <f>IFERROR(VLOOKUP(D1000,'Tabelas auxiliares'!$A$3:$B$65,2,FALSE),"")</f>
        <v/>
      </c>
      <c r="G1000" s="15" t="str">
        <f>IFERROR(VLOOKUP($B1000,'Tabelas auxiliares'!$A$68:$C$105,2,FALSE),"")</f>
        <v/>
      </c>
      <c r="H1000" s="15" t="str">
        <f>IFERROR(VLOOKUP($B1000,'Tabelas auxiliares'!$A$68:$C$105,3,FALSE),"")</f>
        <v/>
      </c>
      <c r="Y1000" s="15" t="str">
        <f t="shared" si="15"/>
        <v/>
      </c>
      <c r="Z1000" s="15" t="str">
        <f>IF(T1000="","",IF(AND(T1000&lt;&gt;'Tabelas auxiliares'!$B$128,T1000&lt;&gt;'Tabelas auxiliares'!$B$129),"FOLHA DE PESSOAL",IF(Y1000='Tabelas auxiliares'!$A$129,"CUSTEIO",IF(Y1000='Tabelas auxiliares'!$A$128,"INVESTIMENTO","ERRO - VERIFICAR"))))</f>
        <v/>
      </c>
      <c r="AA1000" s="104"/>
      <c r="AB1000" s="104"/>
      <c r="AC1000" s="32"/>
      <c r="AD1000" s="32"/>
      <c r="AE1000" s="32"/>
      <c r="AF1000" s="32"/>
      <c r="AG1000" s="32"/>
    </row>
    <row r="1001" spans="1:33" x14ac:dyDescent="0.25">
      <c r="A1001" s="21" t="s">
        <v>91</v>
      </c>
      <c r="B1001" s="21"/>
      <c r="C1001" s="21"/>
      <c r="D1001" s="21"/>
      <c r="E1001" s="21"/>
      <c r="F1001" s="21"/>
      <c r="G1001" s="21"/>
      <c r="H1001" s="21"/>
      <c r="I1001" s="21"/>
      <c r="J1001" s="21"/>
      <c r="K1001" s="21"/>
      <c r="L1001" s="21"/>
      <c r="M1001" s="21"/>
      <c r="N1001" s="21"/>
      <c r="O1001" s="21"/>
      <c r="P1001" s="21"/>
      <c r="Q1001" s="21"/>
      <c r="R1001" s="21"/>
      <c r="S1001" s="21"/>
      <c r="T1001" s="21"/>
      <c r="U1001" s="21"/>
      <c r="V1001" s="21"/>
      <c r="W1001" s="21"/>
      <c r="X1001" s="21"/>
      <c r="Y1001" s="21"/>
      <c r="Z1001" s="21"/>
      <c r="AA1001" s="20"/>
      <c r="AB1001" s="20"/>
      <c r="AC1001" s="20"/>
      <c r="AD1001" s="20"/>
      <c r="AE1001" s="20"/>
    </row>
  </sheetData>
  <sheetProtection algorithmName="SHA-512" hashValue="y1HCoJYuCs7TNMzg3pLKve5p8RsPm3b2M+JuO6S/5HJdEnQspzVqcZ9aSULiFzDX6i0UIiXdLu784tam5nmSAQ==" saltValue="1O/jwX4htrFgLLTEWjnhew==" spinCount="100000" sheet="1" autoFilter="0"/>
  <autoFilter ref="A3:AD1000" xr:uid="{00000000-0009-0000-0000-00000A000000}"/>
  <pageMargins left="0.511811024" right="0.511811024" top="0.78740157499999996" bottom="0.78740157499999996" header="0.31496062000000002" footer="0.31496062000000002"/>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030A0"/>
  </sheetPr>
  <dimension ref="A1:Z1001"/>
  <sheetViews>
    <sheetView topLeftCell="A3" zoomScaleNormal="100" workbookViewId="0">
      <selection activeCell="D7" sqref="D7"/>
    </sheetView>
  </sheetViews>
  <sheetFormatPr defaultColWidth="9.140625" defaultRowHeight="15" zeroHeight="1" x14ac:dyDescent="0.25"/>
  <cols>
    <col min="1" max="1" width="15" customWidth="1"/>
    <col min="2" max="3" width="23.5703125" customWidth="1"/>
    <col min="4" max="4" width="21.28515625" customWidth="1"/>
    <col min="5" max="5" width="47.85546875" customWidth="1"/>
    <col min="6" max="7" width="25" customWidth="1"/>
    <col min="8" max="8" width="16.7109375" customWidth="1"/>
    <col min="9" max="9" width="16.140625" customWidth="1"/>
    <col min="10" max="10" width="19.7109375" customWidth="1"/>
    <col min="11" max="12" width="17.140625" customWidth="1"/>
    <col min="13" max="13" width="12.7109375" customWidth="1"/>
    <col min="14" max="14" width="17.140625" customWidth="1"/>
    <col min="15" max="15" width="14.5703125" customWidth="1"/>
    <col min="16" max="17" width="16" customWidth="1"/>
    <col min="18" max="18" width="19.5703125" customWidth="1"/>
    <col min="19" max="19" width="18.7109375" customWidth="1"/>
    <col min="20" max="20" width="18" customWidth="1"/>
    <col min="21" max="21" width="24.5703125" customWidth="1"/>
    <col min="22" max="22" width="19" customWidth="1"/>
    <col min="23" max="23" width="17.7109375" bestFit="1" customWidth="1"/>
    <col min="24" max="24" width="19.42578125" customWidth="1"/>
    <col min="25" max="25" width="19.28515625" customWidth="1"/>
    <col min="26" max="26" width="18" customWidth="1"/>
  </cols>
  <sheetData>
    <row r="1" spans="1:26" ht="28.5" hidden="1" customHeight="1" x14ac:dyDescent="0.25">
      <c r="A1" s="206" t="s">
        <v>153</v>
      </c>
      <c r="B1" s="206"/>
      <c r="M1" s="18"/>
      <c r="N1" s="18"/>
      <c r="O1" s="18"/>
      <c r="P1" s="18"/>
      <c r="Q1" s="18"/>
      <c r="R1" s="18"/>
    </row>
    <row r="2" spans="1:26" ht="18.75" hidden="1" x14ac:dyDescent="0.3">
      <c r="A2" s="206"/>
      <c r="B2" s="206"/>
      <c r="M2" s="18"/>
      <c r="O2" s="18"/>
      <c r="P2" s="18"/>
      <c r="Q2" s="18"/>
      <c r="R2" s="18"/>
      <c r="T2" s="19" t="s">
        <v>129</v>
      </c>
    </row>
    <row r="3" spans="1:26" s="53" customFormat="1" ht="63" x14ac:dyDescent="0.25">
      <c r="A3" s="52" t="s">
        <v>151</v>
      </c>
      <c r="B3" s="52" t="s">
        <v>152</v>
      </c>
      <c r="C3" s="52" t="s">
        <v>149</v>
      </c>
      <c r="D3" s="52" t="s">
        <v>0</v>
      </c>
      <c r="E3" s="52" t="s">
        <v>137</v>
      </c>
      <c r="F3" s="52" t="s">
        <v>1</v>
      </c>
      <c r="G3" s="52" t="s">
        <v>138</v>
      </c>
      <c r="H3" s="51" t="s">
        <v>139</v>
      </c>
      <c r="I3" s="51" t="s">
        <v>140</v>
      </c>
      <c r="J3" s="51" t="s">
        <v>141</v>
      </c>
      <c r="K3" s="52" t="s">
        <v>347</v>
      </c>
      <c r="L3" s="51" t="s">
        <v>348</v>
      </c>
      <c r="M3" s="51" t="s">
        <v>144</v>
      </c>
      <c r="N3" s="51" t="s">
        <v>102</v>
      </c>
      <c r="O3" s="51" t="s">
        <v>323</v>
      </c>
      <c r="P3" s="52" t="s">
        <v>324</v>
      </c>
      <c r="Q3" s="52" t="s">
        <v>449</v>
      </c>
      <c r="R3" s="51" t="s">
        <v>125</v>
      </c>
      <c r="S3" s="52" t="s">
        <v>126</v>
      </c>
      <c r="T3" s="52" t="s">
        <v>194</v>
      </c>
      <c r="U3" s="52" t="s">
        <v>455</v>
      </c>
      <c r="V3" s="52" t="s">
        <v>154</v>
      </c>
      <c r="W3" s="52" t="s">
        <v>155</v>
      </c>
      <c r="X3" s="52" t="s">
        <v>156</v>
      </c>
      <c r="Y3" s="52" t="s">
        <v>453</v>
      </c>
      <c r="Z3" s="52" t="s">
        <v>454</v>
      </c>
    </row>
    <row r="4" spans="1:26" ht="14.45" customHeight="1" x14ac:dyDescent="0.25">
      <c r="A4" t="s">
        <v>4034</v>
      </c>
      <c r="B4" t="s">
        <v>4035</v>
      </c>
      <c r="C4" t="s">
        <v>3470</v>
      </c>
      <c r="D4" t="s">
        <v>4036</v>
      </c>
      <c r="E4" t="s">
        <v>4037</v>
      </c>
      <c r="F4" t="s">
        <v>4038</v>
      </c>
      <c r="G4" t="s">
        <v>1065</v>
      </c>
      <c r="H4" t="s">
        <v>4039</v>
      </c>
      <c r="I4" t="s">
        <v>657</v>
      </c>
      <c r="J4" t="s">
        <v>4040</v>
      </c>
      <c r="K4" t="s">
        <v>4041</v>
      </c>
      <c r="L4" t="s">
        <v>4042</v>
      </c>
      <c r="M4" t="s">
        <v>145</v>
      </c>
      <c r="N4" t="s">
        <v>4043</v>
      </c>
      <c r="O4" t="s">
        <v>1066</v>
      </c>
      <c r="P4" t="s">
        <v>1067</v>
      </c>
      <c r="Q4" t="s">
        <v>4044</v>
      </c>
      <c r="R4" s="15" t="str">
        <f t="shared" ref="R4:R67" si="0">LEFT(O4,1)</f>
        <v>3</v>
      </c>
      <c r="S4" s="15" t="str">
        <f>IF(M4="","",IF(AND(M4&lt;&gt;'Tabelas auxiliares'!$B$128,M4&lt;&gt;'Tabelas auxiliares'!$B$129,M4&lt;&gt;'Tabelas auxiliares'!$C$128,M4&lt;&gt;'Tabelas auxiliares'!$C$129),"FOLHA DE PESSOAL",IF(R4='Tabelas auxiliares'!$A$129,"CUSTEIO",IF(R4='Tabelas auxiliares'!$A$128,"INVESTIMENTO","ERRO - VERIFICAR"))))</f>
        <v>CUSTEIO</v>
      </c>
      <c r="T4" s="8">
        <v>279396</v>
      </c>
      <c r="V4" s="8">
        <v>257904</v>
      </c>
      <c r="X4" s="8">
        <v>21492</v>
      </c>
    </row>
    <row r="5" spans="1:26" ht="14.45" customHeight="1" x14ac:dyDescent="0.25">
      <c r="A5" t="s">
        <v>4045</v>
      </c>
      <c r="B5" t="s">
        <v>4046</v>
      </c>
      <c r="C5" t="s">
        <v>4047</v>
      </c>
      <c r="D5" t="s">
        <v>4048</v>
      </c>
      <c r="E5" t="s">
        <v>4049</v>
      </c>
      <c r="F5" t="s">
        <v>4050</v>
      </c>
      <c r="G5" t="s">
        <v>1065</v>
      </c>
      <c r="H5" t="s">
        <v>4051</v>
      </c>
      <c r="I5" t="s">
        <v>1357</v>
      </c>
      <c r="J5" t="s">
        <v>4052</v>
      </c>
      <c r="K5" t="s">
        <v>598</v>
      </c>
      <c r="L5" t="s">
        <v>4053</v>
      </c>
      <c r="M5" t="s">
        <v>145</v>
      </c>
      <c r="N5" t="s">
        <v>4054</v>
      </c>
      <c r="O5" t="s">
        <v>1066</v>
      </c>
      <c r="P5" t="s">
        <v>1067</v>
      </c>
      <c r="Q5" t="s">
        <v>4055</v>
      </c>
      <c r="R5" s="15" t="str">
        <f t="shared" si="0"/>
        <v>3</v>
      </c>
      <c r="S5" s="15" t="str">
        <f>IF(M5="","",IF(AND(M5&lt;&gt;'Tabelas auxiliares'!$B$128,M5&lt;&gt;'Tabelas auxiliares'!$B$129,M5&lt;&gt;'Tabelas auxiliares'!$C$128,M5&lt;&gt;'Tabelas auxiliares'!$C$129),"FOLHA DE PESSOAL",IF(R5='Tabelas auxiliares'!$A$129,"CUSTEIO",IF(R5='Tabelas auxiliares'!$A$128,"INVESTIMENTO","ERRO - VERIFICAR"))))</f>
        <v>CUSTEIO</v>
      </c>
      <c r="T5" s="8">
        <v>3000</v>
      </c>
      <c r="V5" s="8">
        <v>3000</v>
      </c>
    </row>
    <row r="6" spans="1:26" x14ac:dyDescent="0.25">
      <c r="A6" t="s">
        <v>4056</v>
      </c>
      <c r="B6" t="s">
        <v>4057</v>
      </c>
      <c r="C6" t="s">
        <v>3283</v>
      </c>
      <c r="D6" t="s">
        <v>4058</v>
      </c>
      <c r="E6" t="s">
        <v>4059</v>
      </c>
      <c r="F6" t="s">
        <v>4060</v>
      </c>
      <c r="G6" t="s">
        <v>4061</v>
      </c>
      <c r="H6" t="s">
        <v>4062</v>
      </c>
      <c r="I6" t="s">
        <v>657</v>
      </c>
      <c r="J6" t="s">
        <v>4063</v>
      </c>
      <c r="K6" t="s">
        <v>4064</v>
      </c>
      <c r="L6" t="s">
        <v>4065</v>
      </c>
      <c r="M6" t="s">
        <v>127</v>
      </c>
      <c r="N6" t="s">
        <v>4066</v>
      </c>
      <c r="O6" t="s">
        <v>4067</v>
      </c>
      <c r="P6" t="s">
        <v>4068</v>
      </c>
      <c r="Q6" t="s">
        <v>4069</v>
      </c>
      <c r="R6" s="15" t="str">
        <f t="shared" si="0"/>
        <v>4</v>
      </c>
      <c r="S6" s="15" t="str">
        <f>IF(M6="","",IF(AND(M6&lt;&gt;'Tabelas auxiliares'!$B$128,M6&lt;&gt;'Tabelas auxiliares'!$B$129,M6&lt;&gt;'Tabelas auxiliares'!$C$128,M6&lt;&gt;'Tabelas auxiliares'!$C$129),"FOLHA DE PESSOAL",IF(R6='Tabelas auxiliares'!$A$129,"CUSTEIO",IF(R6='Tabelas auxiliares'!$A$128,"INVESTIMENTO","ERRO - VERIFICAR"))))</f>
        <v>FOLHA DE PESSOAL</v>
      </c>
      <c r="U6" s="8">
        <v>182259</v>
      </c>
      <c r="Z6" s="8">
        <v>182259</v>
      </c>
    </row>
    <row r="7" spans="1:26" ht="14.45" customHeight="1" x14ac:dyDescent="0.25">
      <c r="A7" t="s">
        <v>4056</v>
      </c>
      <c r="B7" t="s">
        <v>4057</v>
      </c>
      <c r="C7" t="s">
        <v>4070</v>
      </c>
      <c r="D7" t="s">
        <v>4071</v>
      </c>
      <c r="E7" t="s">
        <v>4072</v>
      </c>
      <c r="F7" t="s">
        <v>4073</v>
      </c>
      <c r="G7" t="s">
        <v>4074</v>
      </c>
      <c r="H7" t="s">
        <v>4062</v>
      </c>
      <c r="I7" t="s">
        <v>657</v>
      </c>
      <c r="J7" t="s">
        <v>4063</v>
      </c>
      <c r="K7" t="s">
        <v>4064</v>
      </c>
      <c r="L7" t="s">
        <v>4065</v>
      </c>
      <c r="M7" t="s">
        <v>127</v>
      </c>
      <c r="N7" t="s">
        <v>4066</v>
      </c>
      <c r="O7" t="s">
        <v>2165</v>
      </c>
      <c r="P7" t="s">
        <v>2166</v>
      </c>
      <c r="Q7" t="s">
        <v>4075</v>
      </c>
      <c r="R7" s="15" t="str">
        <f t="shared" si="0"/>
        <v>4</v>
      </c>
      <c r="S7" s="15" t="str">
        <f>IF(M7="","",IF(AND(M7&lt;&gt;'Tabelas auxiliares'!$B$128,M7&lt;&gt;'Tabelas auxiliares'!$B$129,M7&lt;&gt;'Tabelas auxiliares'!$C$128,M7&lt;&gt;'Tabelas auxiliares'!$C$129),"FOLHA DE PESSOAL",IF(R7='Tabelas auxiliares'!$A$129,"CUSTEIO",IF(R7='Tabelas auxiliares'!$A$128,"INVESTIMENTO","ERRO - VERIFICAR"))))</f>
        <v>FOLHA DE PESSOAL</v>
      </c>
      <c r="T7" s="8">
        <v>80186.55</v>
      </c>
      <c r="V7" s="8">
        <v>80186.55</v>
      </c>
    </row>
    <row r="8" spans="1:26" x14ac:dyDescent="0.25">
      <c r="A8" t="s">
        <v>1892</v>
      </c>
      <c r="B8" t="s">
        <v>1893</v>
      </c>
      <c r="C8" t="s">
        <v>2792</v>
      </c>
      <c r="D8" t="s">
        <v>4076</v>
      </c>
      <c r="E8" t="s">
        <v>4077</v>
      </c>
      <c r="F8" t="s">
        <v>4078</v>
      </c>
      <c r="G8" t="s">
        <v>2380</v>
      </c>
      <c r="H8" t="s">
        <v>1734</v>
      </c>
      <c r="I8" t="s">
        <v>657</v>
      </c>
      <c r="J8" t="s">
        <v>1896</v>
      </c>
      <c r="K8" t="s">
        <v>1897</v>
      </c>
      <c r="L8" t="s">
        <v>4079</v>
      </c>
      <c r="M8" t="s">
        <v>127</v>
      </c>
      <c r="N8" t="s">
        <v>1899</v>
      </c>
      <c r="O8" t="s">
        <v>1907</v>
      </c>
      <c r="P8" t="s">
        <v>1908</v>
      </c>
      <c r="Q8" t="s">
        <v>4080</v>
      </c>
      <c r="R8" s="15" t="str">
        <f t="shared" si="0"/>
        <v>4</v>
      </c>
      <c r="S8" s="15" t="str">
        <f>IF(M8="","",IF(AND(M8&lt;&gt;'Tabelas auxiliares'!$B$128,M8&lt;&gt;'Tabelas auxiliares'!$B$129,M8&lt;&gt;'Tabelas auxiliares'!$C$128,M8&lt;&gt;'Tabelas auxiliares'!$C$129),"FOLHA DE PESSOAL",IF(R8='Tabelas auxiliares'!$A$129,"CUSTEIO",IF(R8='Tabelas auxiliares'!$A$128,"INVESTIMENTO","ERRO - VERIFICAR"))))</f>
        <v>FOLHA DE PESSOAL</v>
      </c>
      <c r="T8" s="8">
        <v>2197649.87</v>
      </c>
      <c r="V8" s="8">
        <v>2097629.0699999998</v>
      </c>
      <c r="W8" s="8">
        <v>5851.22</v>
      </c>
      <c r="X8" s="8">
        <v>94169.58</v>
      </c>
    </row>
    <row r="9" spans="1:26" ht="14.45" customHeight="1" x14ac:dyDescent="0.25">
      <c r="A9" t="s">
        <v>1892</v>
      </c>
      <c r="B9" t="s">
        <v>1893</v>
      </c>
      <c r="C9" t="s">
        <v>2414</v>
      </c>
      <c r="D9" t="s">
        <v>4076</v>
      </c>
      <c r="E9" t="s">
        <v>4081</v>
      </c>
      <c r="F9" t="s">
        <v>4082</v>
      </c>
      <c r="G9" t="s">
        <v>2380</v>
      </c>
      <c r="H9" t="s">
        <v>1734</v>
      </c>
      <c r="I9" t="s">
        <v>657</v>
      </c>
      <c r="J9" t="s">
        <v>1896</v>
      </c>
      <c r="K9" t="s">
        <v>1897</v>
      </c>
      <c r="L9" t="s">
        <v>4079</v>
      </c>
      <c r="M9" t="s">
        <v>127</v>
      </c>
      <c r="N9" t="s">
        <v>1899</v>
      </c>
      <c r="O9" t="s">
        <v>1907</v>
      </c>
      <c r="P9" t="s">
        <v>1908</v>
      </c>
      <c r="Q9" t="s">
        <v>4083</v>
      </c>
      <c r="R9" s="15" t="str">
        <f t="shared" si="0"/>
        <v>4</v>
      </c>
      <c r="S9" s="15" t="str">
        <f>IF(M9="","",IF(AND(M9&lt;&gt;'Tabelas auxiliares'!$B$128,M9&lt;&gt;'Tabelas auxiliares'!$B$129,M9&lt;&gt;'Tabelas auxiliares'!$C$128,M9&lt;&gt;'Tabelas auxiliares'!$C$129),"FOLHA DE PESSOAL",IF(R9='Tabelas auxiliares'!$A$129,"CUSTEIO",IF(R9='Tabelas auxiliares'!$A$128,"INVESTIMENTO","ERRO - VERIFICAR"))))</f>
        <v>FOLHA DE PESSOAL</v>
      </c>
      <c r="T9" s="8">
        <v>5000000</v>
      </c>
      <c r="V9" s="8">
        <v>5000000</v>
      </c>
    </row>
    <row r="10" spans="1:26" ht="14.45" customHeight="1" x14ac:dyDescent="0.25">
      <c r="A10" t="s">
        <v>1892</v>
      </c>
      <c r="B10" t="s">
        <v>1893</v>
      </c>
      <c r="C10" t="s">
        <v>2414</v>
      </c>
      <c r="D10" t="s">
        <v>1106</v>
      </c>
      <c r="E10" t="s">
        <v>4084</v>
      </c>
      <c r="F10" t="s">
        <v>1108</v>
      </c>
      <c r="G10" t="s">
        <v>1231</v>
      </c>
      <c r="H10" t="s">
        <v>108</v>
      </c>
      <c r="I10" t="s">
        <v>657</v>
      </c>
      <c r="J10" t="s">
        <v>1110</v>
      </c>
      <c r="K10" t="s">
        <v>598</v>
      </c>
      <c r="L10" t="s">
        <v>4085</v>
      </c>
      <c r="M10" t="s">
        <v>1111</v>
      </c>
      <c r="N10" t="s">
        <v>4086</v>
      </c>
      <c r="O10" t="s">
        <v>1232</v>
      </c>
      <c r="P10" t="s">
        <v>1233</v>
      </c>
      <c r="Q10" t="s">
        <v>4087</v>
      </c>
      <c r="R10" s="15" t="str">
        <f t="shared" si="0"/>
        <v>3</v>
      </c>
      <c r="S10" s="15" t="str">
        <f>IF(M10="","",IF(AND(M10&lt;&gt;'Tabelas auxiliares'!$B$128,M10&lt;&gt;'Tabelas auxiliares'!$B$129,M10&lt;&gt;'Tabelas auxiliares'!$C$128,M10&lt;&gt;'Tabelas auxiliares'!$C$129),"FOLHA DE PESSOAL",IF(R10='Tabelas auxiliares'!$A$129,"CUSTEIO",IF(R10='Tabelas auxiliares'!$A$128,"INVESTIMENTO","ERRO - VERIFICAR"))))</f>
        <v>FOLHA DE PESSOAL</v>
      </c>
      <c r="U10" s="8">
        <v>43594.25</v>
      </c>
      <c r="Z10" s="8">
        <v>43594.25</v>
      </c>
    </row>
    <row r="11" spans="1:26" ht="14.45" customHeight="1" x14ac:dyDescent="0.25">
      <c r="A11" t="s">
        <v>4088</v>
      </c>
      <c r="B11" t="s">
        <v>4089</v>
      </c>
      <c r="C11" t="s">
        <v>2381</v>
      </c>
      <c r="D11" t="s">
        <v>4090</v>
      </c>
      <c r="E11" t="s">
        <v>4091</v>
      </c>
      <c r="F11" t="s">
        <v>4092</v>
      </c>
      <c r="G11" t="s">
        <v>593</v>
      </c>
      <c r="H11" t="s">
        <v>656</v>
      </c>
      <c r="I11" t="s">
        <v>657</v>
      </c>
      <c r="J11" t="s">
        <v>2534</v>
      </c>
      <c r="K11" t="s">
        <v>4093</v>
      </c>
      <c r="L11" t="s">
        <v>4094</v>
      </c>
      <c r="M11" t="s">
        <v>145</v>
      </c>
      <c r="N11" t="s">
        <v>4095</v>
      </c>
      <c r="O11" t="s">
        <v>1058</v>
      </c>
      <c r="P11" t="s">
        <v>1059</v>
      </c>
      <c r="Q11" t="s">
        <v>4096</v>
      </c>
      <c r="R11" s="15" t="str">
        <f t="shared" si="0"/>
        <v>3</v>
      </c>
      <c r="S11" s="15" t="str">
        <f>IF(M11="","",IF(AND(M11&lt;&gt;'Tabelas auxiliares'!$B$128,M11&lt;&gt;'Tabelas auxiliares'!$B$129,M11&lt;&gt;'Tabelas auxiliares'!$C$128,M11&lt;&gt;'Tabelas auxiliares'!$C$129),"FOLHA DE PESSOAL",IF(R11='Tabelas auxiliares'!$A$129,"CUSTEIO",IF(R11='Tabelas auxiliares'!$A$128,"INVESTIMENTO","ERRO - VERIFICAR"))))</f>
        <v>CUSTEIO</v>
      </c>
      <c r="U11" s="8">
        <v>1623.59</v>
      </c>
      <c r="Z11" s="8">
        <v>1623.59</v>
      </c>
    </row>
    <row r="12" spans="1:26" ht="14.45" customHeight="1" x14ac:dyDescent="0.25">
      <c r="A12" t="s">
        <v>4097</v>
      </c>
      <c r="B12" t="s">
        <v>4098</v>
      </c>
      <c r="C12" t="s">
        <v>3224</v>
      </c>
      <c r="D12" t="s">
        <v>3225</v>
      </c>
      <c r="E12" t="s">
        <v>4099</v>
      </c>
      <c r="F12" t="s">
        <v>4100</v>
      </c>
      <c r="G12" t="s">
        <v>3228</v>
      </c>
      <c r="H12" t="s">
        <v>656</v>
      </c>
      <c r="I12" t="s">
        <v>657</v>
      </c>
      <c r="J12" t="s">
        <v>2534</v>
      </c>
      <c r="K12" t="s">
        <v>598</v>
      </c>
      <c r="L12" t="s">
        <v>4101</v>
      </c>
      <c r="M12" t="s">
        <v>181</v>
      </c>
      <c r="N12" t="s">
        <v>4102</v>
      </c>
      <c r="O12" t="s">
        <v>2324</v>
      </c>
      <c r="P12" t="s">
        <v>2325</v>
      </c>
      <c r="Q12" t="s">
        <v>4103</v>
      </c>
      <c r="R12" s="15" t="str">
        <f t="shared" si="0"/>
        <v>4</v>
      </c>
      <c r="S12" s="15" t="str">
        <f>IF(M12="","",IF(AND(M12&lt;&gt;'Tabelas auxiliares'!$B$128,M12&lt;&gt;'Tabelas auxiliares'!$B$129,M12&lt;&gt;'Tabelas auxiliares'!$C$128,M12&lt;&gt;'Tabelas auxiliares'!$C$129),"FOLHA DE PESSOAL",IF(R12='Tabelas auxiliares'!$A$129,"CUSTEIO",IF(R12='Tabelas auxiliares'!$A$128,"INVESTIMENTO","ERRO - VERIFICAR"))))</f>
        <v>INVESTIMENTO</v>
      </c>
      <c r="T12" s="8">
        <v>1066912.8999999999</v>
      </c>
      <c r="U12" s="8">
        <v>113775.65</v>
      </c>
      <c r="V12" s="8">
        <v>701888.6</v>
      </c>
      <c r="W12" s="8">
        <v>6300.48</v>
      </c>
      <c r="X12" s="8">
        <v>358723.82</v>
      </c>
      <c r="Z12" s="8">
        <v>113775.65</v>
      </c>
    </row>
    <row r="13" spans="1:26" ht="14.45" customHeight="1" x14ac:dyDescent="0.25">
      <c r="A13" t="s">
        <v>4097</v>
      </c>
      <c r="B13" t="s">
        <v>4098</v>
      </c>
      <c r="C13" t="s">
        <v>2152</v>
      </c>
      <c r="D13" t="s">
        <v>4104</v>
      </c>
      <c r="E13" t="s">
        <v>4105</v>
      </c>
      <c r="F13" t="s">
        <v>4106</v>
      </c>
      <c r="G13" t="s">
        <v>593</v>
      </c>
      <c r="H13" t="s">
        <v>656</v>
      </c>
      <c r="I13" t="s">
        <v>657</v>
      </c>
      <c r="J13" t="s">
        <v>658</v>
      </c>
      <c r="K13" t="s">
        <v>4107</v>
      </c>
      <c r="L13" t="s">
        <v>4108</v>
      </c>
      <c r="M13" t="s">
        <v>145</v>
      </c>
      <c r="N13" t="s">
        <v>4109</v>
      </c>
      <c r="O13" t="s">
        <v>1058</v>
      </c>
      <c r="P13" t="s">
        <v>1059</v>
      </c>
      <c r="Q13" t="s">
        <v>4110</v>
      </c>
      <c r="R13" s="15" t="str">
        <f t="shared" si="0"/>
        <v>3</v>
      </c>
      <c r="S13" s="15" t="str">
        <f>IF(M13="","",IF(AND(M13&lt;&gt;'Tabelas auxiliares'!$B$128,M13&lt;&gt;'Tabelas auxiliares'!$B$129,M13&lt;&gt;'Tabelas auxiliares'!$C$128,M13&lt;&gt;'Tabelas auxiliares'!$C$129),"FOLHA DE PESSOAL",IF(R13='Tabelas auxiliares'!$A$129,"CUSTEIO",IF(R13='Tabelas auxiliares'!$A$128,"INVESTIMENTO","ERRO - VERIFICAR"))))</f>
        <v>CUSTEIO</v>
      </c>
      <c r="U13" s="8">
        <v>6940.27</v>
      </c>
      <c r="Z13" s="8">
        <v>6940.27</v>
      </c>
    </row>
    <row r="14" spans="1:26" ht="14.45" customHeight="1" x14ac:dyDescent="0.25">
      <c r="A14" t="s">
        <v>1910</v>
      </c>
      <c r="B14" t="s">
        <v>1911</v>
      </c>
      <c r="C14" t="s">
        <v>4111</v>
      </c>
      <c r="D14" t="s">
        <v>4112</v>
      </c>
      <c r="E14" t="s">
        <v>4113</v>
      </c>
      <c r="F14" t="s">
        <v>4114</v>
      </c>
      <c r="G14" t="s">
        <v>4115</v>
      </c>
      <c r="H14" t="s">
        <v>4116</v>
      </c>
      <c r="I14" t="s">
        <v>784</v>
      </c>
      <c r="J14" t="s">
        <v>4117</v>
      </c>
      <c r="K14" t="s">
        <v>4118</v>
      </c>
      <c r="L14" t="s">
        <v>4119</v>
      </c>
      <c r="M14" t="s">
        <v>145</v>
      </c>
      <c r="N14" t="s">
        <v>4120</v>
      </c>
      <c r="O14" t="s">
        <v>3482</v>
      </c>
      <c r="P14" t="s">
        <v>3483</v>
      </c>
      <c r="Q14" t="s">
        <v>4121</v>
      </c>
      <c r="R14" s="15" t="str">
        <f t="shared" si="0"/>
        <v>3</v>
      </c>
      <c r="S14" s="15" t="str">
        <f>IF(M14="","",IF(AND(M14&lt;&gt;'Tabelas auxiliares'!$B$128,M14&lt;&gt;'Tabelas auxiliares'!$B$129,M14&lt;&gt;'Tabelas auxiliares'!$C$128,M14&lt;&gt;'Tabelas auxiliares'!$C$129),"FOLHA DE PESSOAL",IF(R14='Tabelas auxiliares'!$A$129,"CUSTEIO",IF(R14='Tabelas auxiliares'!$A$128,"INVESTIMENTO","ERRO - VERIFICAR"))))</f>
        <v>CUSTEIO</v>
      </c>
      <c r="T14" s="8">
        <v>1373.51</v>
      </c>
      <c r="V14" s="8">
        <v>1373.51</v>
      </c>
    </row>
    <row r="15" spans="1:26" ht="14.45" customHeight="1" x14ac:dyDescent="0.25">
      <c r="A15" t="s">
        <v>1910</v>
      </c>
      <c r="B15" t="s">
        <v>1911</v>
      </c>
      <c r="C15" t="s">
        <v>4122</v>
      </c>
      <c r="D15" t="s">
        <v>4123</v>
      </c>
      <c r="E15" t="s">
        <v>4124</v>
      </c>
      <c r="F15" t="s">
        <v>4125</v>
      </c>
      <c r="G15" t="s">
        <v>1075</v>
      </c>
      <c r="H15" t="s">
        <v>1912</v>
      </c>
      <c r="I15" t="s">
        <v>767</v>
      </c>
      <c r="J15" t="s">
        <v>4126</v>
      </c>
      <c r="K15" t="s">
        <v>2535</v>
      </c>
      <c r="L15" t="s">
        <v>4127</v>
      </c>
      <c r="M15" t="s">
        <v>145</v>
      </c>
      <c r="N15" t="s">
        <v>4128</v>
      </c>
      <c r="O15" t="s">
        <v>1066</v>
      </c>
      <c r="P15" t="s">
        <v>1067</v>
      </c>
      <c r="Q15" t="s">
        <v>4129</v>
      </c>
      <c r="R15" s="15" t="str">
        <f t="shared" si="0"/>
        <v>3</v>
      </c>
      <c r="S15" s="15" t="str">
        <f>IF(M15="","",IF(AND(M15&lt;&gt;'Tabelas auxiliares'!$B$128,M15&lt;&gt;'Tabelas auxiliares'!$B$129,M15&lt;&gt;'Tabelas auxiliares'!$C$128,M15&lt;&gt;'Tabelas auxiliares'!$C$129),"FOLHA DE PESSOAL",IF(R15='Tabelas auxiliares'!$A$129,"CUSTEIO",IF(R15='Tabelas auxiliares'!$A$128,"INVESTIMENTO","ERRO - VERIFICAR"))))</f>
        <v>CUSTEIO</v>
      </c>
      <c r="T15" s="8">
        <v>46587.35</v>
      </c>
      <c r="V15" s="8">
        <v>46587.35</v>
      </c>
    </row>
    <row r="16" spans="1:26" x14ac:dyDescent="0.25">
      <c r="A16" t="s">
        <v>1910</v>
      </c>
      <c r="B16" t="s">
        <v>1911</v>
      </c>
      <c r="C16" t="s">
        <v>4130</v>
      </c>
      <c r="D16" t="s">
        <v>4131</v>
      </c>
      <c r="E16" t="s">
        <v>4132</v>
      </c>
      <c r="F16" t="s">
        <v>4133</v>
      </c>
      <c r="G16" t="s">
        <v>1075</v>
      </c>
      <c r="H16" t="s">
        <v>1912</v>
      </c>
      <c r="I16" t="s">
        <v>767</v>
      </c>
      <c r="J16" t="s">
        <v>4134</v>
      </c>
      <c r="K16" t="s">
        <v>4135</v>
      </c>
      <c r="L16" t="s">
        <v>4127</v>
      </c>
      <c r="M16" t="s">
        <v>145</v>
      </c>
      <c r="N16" t="s">
        <v>4136</v>
      </c>
      <c r="O16" t="s">
        <v>1066</v>
      </c>
      <c r="P16" t="s">
        <v>1067</v>
      </c>
      <c r="Q16" t="s">
        <v>4137</v>
      </c>
      <c r="R16" s="15" t="str">
        <f t="shared" si="0"/>
        <v>3</v>
      </c>
      <c r="S16" s="15" t="str">
        <f>IF(M16="","",IF(AND(M16&lt;&gt;'Tabelas auxiliares'!$B$128,M16&lt;&gt;'Tabelas auxiliares'!$B$129,M16&lt;&gt;'Tabelas auxiliares'!$C$128,M16&lt;&gt;'Tabelas auxiliares'!$C$129),"FOLHA DE PESSOAL",IF(R16='Tabelas auxiliares'!$A$129,"CUSTEIO",IF(R16='Tabelas auxiliares'!$A$128,"INVESTIMENTO","ERRO - VERIFICAR"))))</f>
        <v>CUSTEIO</v>
      </c>
      <c r="T16" s="8">
        <v>0.8</v>
      </c>
      <c r="V16" s="8">
        <v>0.8</v>
      </c>
    </row>
    <row r="17" spans="1:26" ht="14.45" customHeight="1" x14ac:dyDescent="0.25">
      <c r="A17" t="s">
        <v>1910</v>
      </c>
      <c r="B17" t="s">
        <v>1911</v>
      </c>
      <c r="C17" t="s">
        <v>4138</v>
      </c>
      <c r="D17" t="s">
        <v>4139</v>
      </c>
      <c r="E17" t="s">
        <v>4140</v>
      </c>
      <c r="F17" t="s">
        <v>4141</v>
      </c>
      <c r="G17" t="s">
        <v>593</v>
      </c>
      <c r="H17" t="s">
        <v>4116</v>
      </c>
      <c r="I17" t="s">
        <v>784</v>
      </c>
      <c r="J17" t="s">
        <v>4117</v>
      </c>
      <c r="K17" t="s">
        <v>4118</v>
      </c>
      <c r="L17" t="s">
        <v>4119</v>
      </c>
      <c r="M17" t="s">
        <v>145</v>
      </c>
      <c r="N17" t="s">
        <v>4142</v>
      </c>
      <c r="O17" t="s">
        <v>619</v>
      </c>
      <c r="P17" t="s">
        <v>620</v>
      </c>
      <c r="Q17" t="s">
        <v>4143</v>
      </c>
      <c r="R17" s="15" t="str">
        <f t="shared" si="0"/>
        <v>3</v>
      </c>
      <c r="S17" s="15" t="str">
        <f>IF(M17="","",IF(AND(M17&lt;&gt;'Tabelas auxiliares'!$B$128,M17&lt;&gt;'Tabelas auxiliares'!$B$129,M17&lt;&gt;'Tabelas auxiliares'!$C$128,M17&lt;&gt;'Tabelas auxiliares'!$C$129),"FOLHA DE PESSOAL",IF(R17='Tabelas auxiliares'!$A$129,"CUSTEIO",IF(R17='Tabelas auxiliares'!$A$128,"INVESTIMENTO","ERRO - VERIFICAR"))))</f>
        <v>CUSTEIO</v>
      </c>
      <c r="T17" s="8">
        <v>200</v>
      </c>
      <c r="V17" s="8">
        <v>200</v>
      </c>
    </row>
    <row r="18" spans="1:26" ht="14.45" customHeight="1" x14ac:dyDescent="0.25">
      <c r="A18" t="s">
        <v>1910</v>
      </c>
      <c r="B18" t="s">
        <v>1911</v>
      </c>
      <c r="C18" t="s">
        <v>4144</v>
      </c>
      <c r="D18" t="s">
        <v>4145</v>
      </c>
      <c r="E18" t="s">
        <v>4146</v>
      </c>
      <c r="F18" t="s">
        <v>4147</v>
      </c>
      <c r="G18" t="s">
        <v>4148</v>
      </c>
      <c r="H18" t="s">
        <v>4116</v>
      </c>
      <c r="I18" t="s">
        <v>784</v>
      </c>
      <c r="J18" t="s">
        <v>4117</v>
      </c>
      <c r="K18" t="s">
        <v>4118</v>
      </c>
      <c r="L18" t="s">
        <v>4119</v>
      </c>
      <c r="M18" t="s">
        <v>145</v>
      </c>
      <c r="N18" t="s">
        <v>4142</v>
      </c>
      <c r="O18" t="s">
        <v>619</v>
      </c>
      <c r="P18" t="s">
        <v>620</v>
      </c>
      <c r="Q18" t="s">
        <v>4149</v>
      </c>
      <c r="R18" s="15" t="str">
        <f t="shared" si="0"/>
        <v>3</v>
      </c>
      <c r="S18" s="15" t="str">
        <f>IF(M18="","",IF(AND(M18&lt;&gt;'Tabelas auxiliares'!$B$128,M18&lt;&gt;'Tabelas auxiliares'!$B$129,M18&lt;&gt;'Tabelas auxiliares'!$C$128,M18&lt;&gt;'Tabelas auxiliares'!$C$129),"FOLHA DE PESSOAL",IF(R18='Tabelas auxiliares'!$A$129,"CUSTEIO",IF(R18='Tabelas auxiliares'!$A$128,"INVESTIMENTO","ERRO - VERIFICAR"))))</f>
        <v>CUSTEIO</v>
      </c>
      <c r="T18" s="8">
        <v>1930</v>
      </c>
    </row>
    <row r="19" spans="1:26" ht="14.45" customHeight="1" x14ac:dyDescent="0.25">
      <c r="A19" t="s">
        <v>1910</v>
      </c>
      <c r="B19" t="s">
        <v>1911</v>
      </c>
      <c r="C19" t="s">
        <v>4150</v>
      </c>
      <c r="D19" t="s">
        <v>4151</v>
      </c>
      <c r="E19" t="s">
        <v>4152</v>
      </c>
      <c r="F19" t="s">
        <v>4153</v>
      </c>
      <c r="G19" t="s">
        <v>4154</v>
      </c>
      <c r="H19" t="s">
        <v>4116</v>
      </c>
      <c r="I19" t="s">
        <v>784</v>
      </c>
      <c r="J19" t="s">
        <v>4117</v>
      </c>
      <c r="K19" t="s">
        <v>4118</v>
      </c>
      <c r="L19" t="s">
        <v>4119</v>
      </c>
      <c r="M19" t="s">
        <v>145</v>
      </c>
      <c r="N19" t="s">
        <v>4142</v>
      </c>
      <c r="O19" t="s">
        <v>1577</v>
      </c>
      <c r="P19" t="s">
        <v>1578</v>
      </c>
      <c r="Q19" t="s">
        <v>4155</v>
      </c>
      <c r="R19" s="15" t="str">
        <f t="shared" si="0"/>
        <v>3</v>
      </c>
      <c r="S19" s="15" t="str">
        <f>IF(M19="","",IF(AND(M19&lt;&gt;'Tabelas auxiliares'!$B$128,M19&lt;&gt;'Tabelas auxiliares'!$B$129,M19&lt;&gt;'Tabelas auxiliares'!$C$128,M19&lt;&gt;'Tabelas auxiliares'!$C$129),"FOLHA DE PESSOAL",IF(R19='Tabelas auxiliares'!$A$129,"CUSTEIO",IF(R19='Tabelas auxiliares'!$A$128,"INVESTIMENTO","ERRO - VERIFICAR"))))</f>
        <v>CUSTEIO</v>
      </c>
      <c r="T19" s="8">
        <v>1200</v>
      </c>
      <c r="V19" s="8">
        <v>1200</v>
      </c>
    </row>
    <row r="20" spans="1:26" ht="14.45" customHeight="1" x14ac:dyDescent="0.25">
      <c r="A20" t="s">
        <v>1910</v>
      </c>
      <c r="B20" t="s">
        <v>1911</v>
      </c>
      <c r="C20" t="s">
        <v>4156</v>
      </c>
      <c r="D20" t="s">
        <v>4157</v>
      </c>
      <c r="E20" t="s">
        <v>4158</v>
      </c>
      <c r="F20" t="s">
        <v>4159</v>
      </c>
      <c r="G20" t="s">
        <v>593</v>
      </c>
      <c r="H20" t="s">
        <v>1912</v>
      </c>
      <c r="I20" t="s">
        <v>606</v>
      </c>
      <c r="J20" t="s">
        <v>1913</v>
      </c>
      <c r="K20" t="s">
        <v>1914</v>
      </c>
      <c r="L20" t="s">
        <v>1915</v>
      </c>
      <c r="M20" t="s">
        <v>145</v>
      </c>
      <c r="N20" t="s">
        <v>1916</v>
      </c>
      <c r="O20" t="s">
        <v>1812</v>
      </c>
      <c r="P20" t="s">
        <v>1813</v>
      </c>
      <c r="Q20" t="s">
        <v>4160</v>
      </c>
      <c r="R20" s="15" t="str">
        <f t="shared" si="0"/>
        <v>3</v>
      </c>
      <c r="S20" s="15" t="str">
        <f>IF(M20="","",IF(AND(M20&lt;&gt;'Tabelas auxiliares'!$B$128,M20&lt;&gt;'Tabelas auxiliares'!$B$129,M20&lt;&gt;'Tabelas auxiliares'!$C$128,M20&lt;&gt;'Tabelas auxiliares'!$C$129),"FOLHA DE PESSOAL",IF(R20='Tabelas auxiliares'!$A$129,"CUSTEIO",IF(R20='Tabelas auxiliares'!$A$128,"INVESTIMENTO","ERRO - VERIFICAR"))))</f>
        <v>CUSTEIO</v>
      </c>
      <c r="T20" s="8">
        <v>183.85</v>
      </c>
      <c r="U20" s="8">
        <v>3651.39</v>
      </c>
      <c r="V20" s="8">
        <v>183.85</v>
      </c>
      <c r="Z20" s="8">
        <v>3651.39</v>
      </c>
    </row>
    <row r="21" spans="1:26" ht="14.45" customHeight="1" x14ac:dyDescent="0.25">
      <c r="A21" t="s">
        <v>1910</v>
      </c>
      <c r="B21" t="s">
        <v>1911</v>
      </c>
      <c r="C21" t="s">
        <v>4156</v>
      </c>
      <c r="D21" t="s">
        <v>4157</v>
      </c>
      <c r="E21" t="s">
        <v>4161</v>
      </c>
      <c r="F21" t="s">
        <v>4159</v>
      </c>
      <c r="G21" t="s">
        <v>593</v>
      </c>
      <c r="H21" t="s">
        <v>1912</v>
      </c>
      <c r="I21" t="s">
        <v>606</v>
      </c>
      <c r="J21" t="s">
        <v>1913</v>
      </c>
      <c r="K21" t="s">
        <v>1914</v>
      </c>
      <c r="L21" t="s">
        <v>1915</v>
      </c>
      <c r="M21" t="s">
        <v>145</v>
      </c>
      <c r="N21" t="s">
        <v>1916</v>
      </c>
      <c r="O21" t="s">
        <v>1817</v>
      </c>
      <c r="P21" t="s">
        <v>1818</v>
      </c>
      <c r="Q21" t="s">
        <v>4162</v>
      </c>
      <c r="R21" s="15" t="str">
        <f t="shared" si="0"/>
        <v>3</v>
      </c>
      <c r="S21" s="15" t="str">
        <f>IF(M21="","",IF(AND(M21&lt;&gt;'Tabelas auxiliares'!$B$128,M21&lt;&gt;'Tabelas auxiliares'!$B$129,M21&lt;&gt;'Tabelas auxiliares'!$C$128,M21&lt;&gt;'Tabelas auxiliares'!$C$129),"FOLHA DE PESSOAL",IF(R21='Tabelas auxiliares'!$A$129,"CUSTEIO",IF(R21='Tabelas auxiliares'!$A$128,"INVESTIMENTO","ERRO - VERIFICAR"))))</f>
        <v>CUSTEIO</v>
      </c>
      <c r="T21" s="8">
        <v>625</v>
      </c>
      <c r="U21" s="8">
        <v>3685</v>
      </c>
      <c r="V21" s="8">
        <v>625</v>
      </c>
      <c r="Z21" s="8">
        <v>3685</v>
      </c>
    </row>
    <row r="22" spans="1:26" ht="14.45" customHeight="1" x14ac:dyDescent="0.25">
      <c r="A22" t="s">
        <v>1910</v>
      </c>
      <c r="B22" t="s">
        <v>1911</v>
      </c>
      <c r="C22" t="s">
        <v>2695</v>
      </c>
      <c r="D22" t="s">
        <v>4163</v>
      </c>
      <c r="E22" t="s">
        <v>4164</v>
      </c>
      <c r="F22" t="s">
        <v>4165</v>
      </c>
      <c r="G22" t="s">
        <v>593</v>
      </c>
      <c r="H22" t="s">
        <v>4116</v>
      </c>
      <c r="I22" t="s">
        <v>784</v>
      </c>
      <c r="J22" t="s">
        <v>4117</v>
      </c>
      <c r="K22" t="s">
        <v>4118</v>
      </c>
      <c r="L22" t="s">
        <v>4119</v>
      </c>
      <c r="M22" t="s">
        <v>145</v>
      </c>
      <c r="N22" t="s">
        <v>4142</v>
      </c>
      <c r="O22" t="s">
        <v>1812</v>
      </c>
      <c r="P22" t="s">
        <v>1813</v>
      </c>
      <c r="Q22" t="s">
        <v>4166</v>
      </c>
      <c r="R22" s="15" t="str">
        <f t="shared" si="0"/>
        <v>3</v>
      </c>
      <c r="S22" s="15" t="str">
        <f>IF(M22="","",IF(AND(M22&lt;&gt;'Tabelas auxiliares'!$B$128,M22&lt;&gt;'Tabelas auxiliares'!$B$129,M22&lt;&gt;'Tabelas auxiliares'!$C$128,M22&lt;&gt;'Tabelas auxiliares'!$C$129),"FOLHA DE PESSOAL",IF(R22='Tabelas auxiliares'!$A$129,"CUSTEIO",IF(R22='Tabelas auxiliares'!$A$128,"INVESTIMENTO","ERRO - VERIFICAR"))))</f>
        <v>CUSTEIO</v>
      </c>
      <c r="T22" s="8">
        <v>43172.25</v>
      </c>
      <c r="V22" s="8">
        <v>43172.25</v>
      </c>
    </row>
    <row r="23" spans="1:26" ht="14.45" customHeight="1" x14ac:dyDescent="0.25">
      <c r="A23" t="s">
        <v>1910</v>
      </c>
      <c r="B23" t="s">
        <v>1911</v>
      </c>
      <c r="C23" t="s">
        <v>2695</v>
      </c>
      <c r="D23" t="s">
        <v>4163</v>
      </c>
      <c r="E23" t="s">
        <v>4167</v>
      </c>
      <c r="F23" t="s">
        <v>4168</v>
      </c>
      <c r="G23" t="s">
        <v>593</v>
      </c>
      <c r="H23" t="s">
        <v>4116</v>
      </c>
      <c r="I23" t="s">
        <v>784</v>
      </c>
      <c r="J23" t="s">
        <v>4117</v>
      </c>
      <c r="K23" t="s">
        <v>4118</v>
      </c>
      <c r="L23" t="s">
        <v>4119</v>
      </c>
      <c r="M23" t="s">
        <v>145</v>
      </c>
      <c r="N23" t="s">
        <v>4142</v>
      </c>
      <c r="O23" t="s">
        <v>1467</v>
      </c>
      <c r="P23" t="s">
        <v>1468</v>
      </c>
      <c r="Q23" t="s">
        <v>4169</v>
      </c>
      <c r="R23" s="15" t="str">
        <f t="shared" si="0"/>
        <v>3</v>
      </c>
      <c r="S23" s="15" t="str">
        <f>IF(M23="","",IF(AND(M23&lt;&gt;'Tabelas auxiliares'!$B$128,M23&lt;&gt;'Tabelas auxiliares'!$B$129,M23&lt;&gt;'Tabelas auxiliares'!$C$128,M23&lt;&gt;'Tabelas auxiliares'!$C$129),"FOLHA DE PESSOAL",IF(R23='Tabelas auxiliares'!$A$129,"CUSTEIO",IF(R23='Tabelas auxiliares'!$A$128,"INVESTIMENTO","ERRO - VERIFICAR"))))</f>
        <v>CUSTEIO</v>
      </c>
      <c r="T23" s="8">
        <v>61581.33</v>
      </c>
      <c r="V23" s="8">
        <v>61581.33</v>
      </c>
    </row>
    <row r="24" spans="1:26" ht="14.45" customHeight="1" x14ac:dyDescent="0.25">
      <c r="A24" t="s">
        <v>1910</v>
      </c>
      <c r="B24" t="s">
        <v>1911</v>
      </c>
      <c r="C24" t="s">
        <v>2695</v>
      </c>
      <c r="D24" t="s">
        <v>4163</v>
      </c>
      <c r="E24" t="s">
        <v>4170</v>
      </c>
      <c r="F24" t="s">
        <v>4171</v>
      </c>
      <c r="G24" t="s">
        <v>593</v>
      </c>
      <c r="H24" t="s">
        <v>4116</v>
      </c>
      <c r="I24" t="s">
        <v>784</v>
      </c>
      <c r="J24" t="s">
        <v>4117</v>
      </c>
      <c r="K24" t="s">
        <v>4118</v>
      </c>
      <c r="L24" t="s">
        <v>4119</v>
      </c>
      <c r="M24" t="s">
        <v>145</v>
      </c>
      <c r="N24" t="s">
        <v>4142</v>
      </c>
      <c r="O24" t="s">
        <v>1817</v>
      </c>
      <c r="P24" t="s">
        <v>1818</v>
      </c>
      <c r="Q24" t="s">
        <v>4172</v>
      </c>
      <c r="R24" s="15" t="str">
        <f t="shared" si="0"/>
        <v>3</v>
      </c>
      <c r="S24" s="15" t="str">
        <f>IF(M24="","",IF(AND(M24&lt;&gt;'Tabelas auxiliares'!$B$128,M24&lt;&gt;'Tabelas auxiliares'!$B$129,M24&lt;&gt;'Tabelas auxiliares'!$C$128,M24&lt;&gt;'Tabelas auxiliares'!$C$129),"FOLHA DE PESSOAL",IF(R24='Tabelas auxiliares'!$A$129,"CUSTEIO",IF(R24='Tabelas auxiliares'!$A$128,"INVESTIMENTO","ERRO - VERIFICAR"))))</f>
        <v>CUSTEIO</v>
      </c>
      <c r="T24" s="8">
        <v>6422.5</v>
      </c>
      <c r="V24" s="8">
        <v>6422.5</v>
      </c>
    </row>
    <row r="25" spans="1:26" ht="14.45" customHeight="1" x14ac:dyDescent="0.25">
      <c r="A25" t="s">
        <v>1910</v>
      </c>
      <c r="B25" t="s">
        <v>1911</v>
      </c>
      <c r="C25" t="s">
        <v>4173</v>
      </c>
      <c r="D25" t="s">
        <v>2427</v>
      </c>
      <c r="E25" t="s">
        <v>4174</v>
      </c>
      <c r="F25" t="s">
        <v>4175</v>
      </c>
      <c r="G25" t="s">
        <v>2430</v>
      </c>
      <c r="H25" t="s">
        <v>4116</v>
      </c>
      <c r="I25" t="s">
        <v>784</v>
      </c>
      <c r="J25" t="s">
        <v>4117</v>
      </c>
      <c r="K25" t="s">
        <v>4118</v>
      </c>
      <c r="L25" t="s">
        <v>4119</v>
      </c>
      <c r="M25" t="s">
        <v>145</v>
      </c>
      <c r="N25" t="s">
        <v>4142</v>
      </c>
      <c r="O25" t="s">
        <v>3482</v>
      </c>
      <c r="P25" t="s">
        <v>3483</v>
      </c>
      <c r="Q25" t="s">
        <v>4176</v>
      </c>
      <c r="R25" s="15" t="str">
        <f t="shared" si="0"/>
        <v>3</v>
      </c>
      <c r="S25" s="15" t="str">
        <f>IF(M25="","",IF(AND(M25&lt;&gt;'Tabelas auxiliares'!$B$128,M25&lt;&gt;'Tabelas auxiliares'!$B$129,M25&lt;&gt;'Tabelas auxiliares'!$C$128,M25&lt;&gt;'Tabelas auxiliares'!$C$129),"FOLHA DE PESSOAL",IF(R25='Tabelas auxiliares'!$A$129,"CUSTEIO",IF(R25='Tabelas auxiliares'!$A$128,"INVESTIMENTO","ERRO - VERIFICAR"))))</f>
        <v>CUSTEIO</v>
      </c>
      <c r="T25" s="8">
        <v>97092.800000000003</v>
      </c>
      <c r="V25" s="8">
        <v>70587.600000000006</v>
      </c>
      <c r="X25" s="8">
        <v>26505.200000000001</v>
      </c>
    </row>
    <row r="26" spans="1:26" ht="14.45" customHeight="1" x14ac:dyDescent="0.25">
      <c r="A26" t="s">
        <v>1910</v>
      </c>
      <c r="B26" t="s">
        <v>1911</v>
      </c>
      <c r="C26" t="s">
        <v>4177</v>
      </c>
      <c r="D26" t="s">
        <v>4178</v>
      </c>
      <c r="E26" t="s">
        <v>4179</v>
      </c>
      <c r="F26" t="s">
        <v>4180</v>
      </c>
      <c r="G26" t="s">
        <v>4181</v>
      </c>
      <c r="H26" t="s">
        <v>4116</v>
      </c>
      <c r="I26" t="s">
        <v>784</v>
      </c>
      <c r="J26" t="s">
        <v>4117</v>
      </c>
      <c r="K26" t="s">
        <v>4118</v>
      </c>
      <c r="L26" t="s">
        <v>4119</v>
      </c>
      <c r="M26" t="s">
        <v>145</v>
      </c>
      <c r="N26" t="s">
        <v>4142</v>
      </c>
      <c r="O26" t="s">
        <v>619</v>
      </c>
      <c r="P26" t="s">
        <v>620</v>
      </c>
      <c r="Q26" t="s">
        <v>4182</v>
      </c>
      <c r="R26" s="15" t="str">
        <f t="shared" si="0"/>
        <v>3</v>
      </c>
      <c r="S26" s="15" t="str">
        <f>IF(M26="","",IF(AND(M26&lt;&gt;'Tabelas auxiliares'!$B$128,M26&lt;&gt;'Tabelas auxiliares'!$B$129,M26&lt;&gt;'Tabelas auxiliares'!$C$128,M26&lt;&gt;'Tabelas auxiliares'!$C$129),"FOLHA DE PESSOAL",IF(R26='Tabelas auxiliares'!$A$129,"CUSTEIO",IF(R26='Tabelas auxiliares'!$A$128,"INVESTIMENTO","ERRO - VERIFICAR"))))</f>
        <v>CUSTEIO</v>
      </c>
      <c r="T26" s="8">
        <v>1698.17</v>
      </c>
      <c r="V26" s="8">
        <v>1698.17</v>
      </c>
    </row>
    <row r="27" spans="1:26" ht="14.45" customHeight="1" x14ac:dyDescent="0.25">
      <c r="A27" t="s">
        <v>1910</v>
      </c>
      <c r="B27" t="s">
        <v>1911</v>
      </c>
      <c r="C27" t="s">
        <v>4183</v>
      </c>
      <c r="D27" t="s">
        <v>4184</v>
      </c>
      <c r="E27" t="s">
        <v>4185</v>
      </c>
      <c r="F27" t="s">
        <v>4186</v>
      </c>
      <c r="G27" t="s">
        <v>4187</v>
      </c>
      <c r="H27" t="s">
        <v>4116</v>
      </c>
      <c r="I27" t="s">
        <v>784</v>
      </c>
      <c r="J27" t="s">
        <v>4117</v>
      </c>
      <c r="K27" t="s">
        <v>4118</v>
      </c>
      <c r="L27" t="s">
        <v>4119</v>
      </c>
      <c r="M27" t="s">
        <v>145</v>
      </c>
      <c r="N27" t="s">
        <v>4142</v>
      </c>
      <c r="O27" t="s">
        <v>619</v>
      </c>
      <c r="P27" t="s">
        <v>620</v>
      </c>
      <c r="Q27" t="s">
        <v>4188</v>
      </c>
      <c r="R27" s="15" t="str">
        <f t="shared" si="0"/>
        <v>3</v>
      </c>
      <c r="S27" s="15" t="str">
        <f>IF(M27="","",IF(AND(M27&lt;&gt;'Tabelas auxiliares'!$B$128,M27&lt;&gt;'Tabelas auxiliares'!$B$129,M27&lt;&gt;'Tabelas auxiliares'!$C$128,M27&lt;&gt;'Tabelas auxiliares'!$C$129),"FOLHA DE PESSOAL",IF(R27='Tabelas auxiliares'!$A$129,"CUSTEIO",IF(R27='Tabelas auxiliares'!$A$128,"INVESTIMENTO","ERRO - VERIFICAR"))))</f>
        <v>CUSTEIO</v>
      </c>
      <c r="T27" s="8">
        <v>804.45</v>
      </c>
      <c r="V27" s="8">
        <v>804.45</v>
      </c>
    </row>
    <row r="28" spans="1:26" ht="14.45" customHeight="1" x14ac:dyDescent="0.25">
      <c r="A28" t="s">
        <v>1910</v>
      </c>
      <c r="B28" t="s">
        <v>1911</v>
      </c>
      <c r="C28" t="s">
        <v>2877</v>
      </c>
      <c r="D28" t="s">
        <v>4189</v>
      </c>
      <c r="E28" t="s">
        <v>4190</v>
      </c>
      <c r="F28" t="s">
        <v>4191</v>
      </c>
      <c r="G28" t="s">
        <v>593</v>
      </c>
      <c r="H28" t="s">
        <v>4116</v>
      </c>
      <c r="I28" t="s">
        <v>784</v>
      </c>
      <c r="J28" t="s">
        <v>4117</v>
      </c>
      <c r="K28" t="s">
        <v>4118</v>
      </c>
      <c r="L28" t="s">
        <v>4119</v>
      </c>
      <c r="M28" t="s">
        <v>145</v>
      </c>
      <c r="N28" t="s">
        <v>4142</v>
      </c>
      <c r="O28" t="s">
        <v>619</v>
      </c>
      <c r="P28" t="s">
        <v>620</v>
      </c>
      <c r="Q28" t="s">
        <v>4192</v>
      </c>
      <c r="R28" s="15" t="str">
        <f t="shared" si="0"/>
        <v>3</v>
      </c>
      <c r="S28" s="15" t="str">
        <f>IF(M28="","",IF(AND(M28&lt;&gt;'Tabelas auxiliares'!$B$128,M28&lt;&gt;'Tabelas auxiliares'!$B$129,M28&lt;&gt;'Tabelas auxiliares'!$C$128,M28&lt;&gt;'Tabelas auxiliares'!$C$129),"FOLHA DE PESSOAL",IF(R28='Tabelas auxiliares'!$A$129,"CUSTEIO",IF(R28='Tabelas auxiliares'!$A$128,"INVESTIMENTO","ERRO - VERIFICAR"))))</f>
        <v>CUSTEIO</v>
      </c>
      <c r="T28" s="8">
        <v>458.19</v>
      </c>
      <c r="V28" s="8">
        <v>458.19</v>
      </c>
    </row>
    <row r="29" spans="1:26" ht="14.45" customHeight="1" x14ac:dyDescent="0.25">
      <c r="A29" t="s">
        <v>1910</v>
      </c>
      <c r="B29" t="s">
        <v>1911</v>
      </c>
      <c r="C29" t="s">
        <v>2811</v>
      </c>
      <c r="D29" t="s">
        <v>4193</v>
      </c>
      <c r="E29" t="s">
        <v>4194</v>
      </c>
      <c r="F29" t="s">
        <v>4195</v>
      </c>
      <c r="G29" t="s">
        <v>4196</v>
      </c>
      <c r="H29" t="s">
        <v>4116</v>
      </c>
      <c r="I29" t="s">
        <v>784</v>
      </c>
      <c r="J29" t="s">
        <v>4117</v>
      </c>
      <c r="K29" t="s">
        <v>4118</v>
      </c>
      <c r="L29" t="s">
        <v>4119</v>
      </c>
      <c r="M29" t="s">
        <v>145</v>
      </c>
      <c r="N29" t="s">
        <v>4142</v>
      </c>
      <c r="O29" t="s">
        <v>619</v>
      </c>
      <c r="P29" t="s">
        <v>620</v>
      </c>
      <c r="Q29" t="s">
        <v>4197</v>
      </c>
      <c r="R29" s="15" t="str">
        <f t="shared" si="0"/>
        <v>3</v>
      </c>
      <c r="S29" s="15" t="str">
        <f>IF(M29="","",IF(AND(M29&lt;&gt;'Tabelas auxiliares'!$B$128,M29&lt;&gt;'Tabelas auxiliares'!$B$129,M29&lt;&gt;'Tabelas auxiliares'!$C$128,M29&lt;&gt;'Tabelas auxiliares'!$C$129),"FOLHA DE PESSOAL",IF(R29='Tabelas auxiliares'!$A$129,"CUSTEIO",IF(R29='Tabelas auxiliares'!$A$128,"INVESTIMENTO","ERRO - VERIFICAR"))))</f>
        <v>CUSTEIO</v>
      </c>
      <c r="T29" s="8">
        <v>1200</v>
      </c>
      <c r="V29" s="8">
        <v>1200</v>
      </c>
    </row>
    <row r="30" spans="1:26" ht="14.45" customHeight="1" x14ac:dyDescent="0.25">
      <c r="A30" t="s">
        <v>1910</v>
      </c>
      <c r="B30" t="s">
        <v>1911</v>
      </c>
      <c r="C30" t="s">
        <v>3263</v>
      </c>
      <c r="D30" t="s">
        <v>4198</v>
      </c>
      <c r="E30" t="s">
        <v>4199</v>
      </c>
      <c r="F30" t="s">
        <v>4200</v>
      </c>
      <c r="G30" t="s">
        <v>593</v>
      </c>
      <c r="H30" t="s">
        <v>4116</v>
      </c>
      <c r="I30" t="s">
        <v>784</v>
      </c>
      <c r="J30" t="s">
        <v>4117</v>
      </c>
      <c r="K30" t="s">
        <v>4118</v>
      </c>
      <c r="L30" t="s">
        <v>4119</v>
      </c>
      <c r="M30" t="s">
        <v>145</v>
      </c>
      <c r="N30" t="s">
        <v>4142</v>
      </c>
      <c r="O30" t="s">
        <v>619</v>
      </c>
      <c r="P30" t="s">
        <v>620</v>
      </c>
      <c r="Q30" t="s">
        <v>4201</v>
      </c>
      <c r="R30" s="15" t="str">
        <f t="shared" si="0"/>
        <v>3</v>
      </c>
      <c r="S30" s="15" t="str">
        <f>IF(M30="","",IF(AND(M30&lt;&gt;'Tabelas auxiliares'!$B$128,M30&lt;&gt;'Tabelas auxiliares'!$B$129,M30&lt;&gt;'Tabelas auxiliares'!$C$128,M30&lt;&gt;'Tabelas auxiliares'!$C$129),"FOLHA DE PESSOAL",IF(R30='Tabelas auxiliares'!$A$129,"CUSTEIO",IF(R30='Tabelas auxiliares'!$A$128,"INVESTIMENTO","ERRO - VERIFICAR"))))</f>
        <v>CUSTEIO</v>
      </c>
      <c r="T30" s="8">
        <v>810</v>
      </c>
      <c r="V30" s="8">
        <v>810</v>
      </c>
    </row>
    <row r="31" spans="1:26" ht="14.45" customHeight="1" x14ac:dyDescent="0.25">
      <c r="A31" t="s">
        <v>1910</v>
      </c>
      <c r="B31" t="s">
        <v>1911</v>
      </c>
      <c r="C31" t="s">
        <v>3263</v>
      </c>
      <c r="D31" t="s">
        <v>4202</v>
      </c>
      <c r="E31" t="s">
        <v>4203</v>
      </c>
      <c r="F31" t="s">
        <v>4204</v>
      </c>
      <c r="G31" t="s">
        <v>4205</v>
      </c>
      <c r="H31" t="s">
        <v>4116</v>
      </c>
      <c r="I31" t="s">
        <v>784</v>
      </c>
      <c r="J31" t="s">
        <v>4117</v>
      </c>
      <c r="K31" t="s">
        <v>4118</v>
      </c>
      <c r="L31" t="s">
        <v>4119</v>
      </c>
      <c r="M31" t="s">
        <v>145</v>
      </c>
      <c r="N31" t="s">
        <v>4142</v>
      </c>
      <c r="O31" t="s">
        <v>619</v>
      </c>
      <c r="P31" t="s">
        <v>620</v>
      </c>
      <c r="Q31" t="s">
        <v>4206</v>
      </c>
      <c r="R31" s="15" t="str">
        <f t="shared" si="0"/>
        <v>3</v>
      </c>
      <c r="S31" s="15" t="str">
        <f>IF(M31="","",IF(AND(M31&lt;&gt;'Tabelas auxiliares'!$B$128,M31&lt;&gt;'Tabelas auxiliares'!$B$129,M31&lt;&gt;'Tabelas auxiliares'!$C$128,M31&lt;&gt;'Tabelas auxiliares'!$C$129),"FOLHA DE PESSOAL",IF(R31='Tabelas auxiliares'!$A$129,"CUSTEIO",IF(R31='Tabelas auxiliares'!$A$128,"INVESTIMENTO","ERRO - VERIFICAR"))))</f>
        <v>CUSTEIO</v>
      </c>
      <c r="T31" s="8">
        <v>96.82</v>
      </c>
      <c r="V31" s="8">
        <v>96.82</v>
      </c>
    </row>
    <row r="32" spans="1:26" ht="14.45" customHeight="1" x14ac:dyDescent="0.25">
      <c r="A32" t="s">
        <v>1910</v>
      </c>
      <c r="B32" t="s">
        <v>1911</v>
      </c>
      <c r="C32" t="s">
        <v>2219</v>
      </c>
      <c r="D32" t="s">
        <v>4207</v>
      </c>
      <c r="E32" t="s">
        <v>4208</v>
      </c>
      <c r="F32" t="s">
        <v>4209</v>
      </c>
      <c r="G32" t="s">
        <v>4210</v>
      </c>
      <c r="H32" t="s">
        <v>4116</v>
      </c>
      <c r="I32" t="s">
        <v>784</v>
      </c>
      <c r="J32" t="s">
        <v>4117</v>
      </c>
      <c r="K32" t="s">
        <v>4118</v>
      </c>
      <c r="L32" t="s">
        <v>4119</v>
      </c>
      <c r="M32" t="s">
        <v>145</v>
      </c>
      <c r="N32" t="s">
        <v>4142</v>
      </c>
      <c r="O32" t="s">
        <v>619</v>
      </c>
      <c r="P32" t="s">
        <v>620</v>
      </c>
      <c r="Q32" t="s">
        <v>4211</v>
      </c>
      <c r="R32" s="15" t="str">
        <f t="shared" si="0"/>
        <v>3</v>
      </c>
      <c r="S32" s="15" t="str">
        <f>IF(M32="","",IF(AND(M32&lt;&gt;'Tabelas auxiliares'!$B$128,M32&lt;&gt;'Tabelas auxiliares'!$B$129,M32&lt;&gt;'Tabelas auxiliares'!$C$128,M32&lt;&gt;'Tabelas auxiliares'!$C$129),"FOLHA DE PESSOAL",IF(R32='Tabelas auxiliares'!$A$129,"CUSTEIO",IF(R32='Tabelas auxiliares'!$A$128,"INVESTIMENTO","ERRO - VERIFICAR"))))</f>
        <v>CUSTEIO</v>
      </c>
      <c r="T32" s="8">
        <v>355.18</v>
      </c>
      <c r="V32" s="8">
        <v>355.18</v>
      </c>
    </row>
    <row r="33" spans="1:26" ht="14.45" customHeight="1" x14ac:dyDescent="0.25">
      <c r="A33" t="s">
        <v>1910</v>
      </c>
      <c r="B33" t="s">
        <v>1911</v>
      </c>
      <c r="C33" t="s">
        <v>2171</v>
      </c>
      <c r="D33" t="s">
        <v>4212</v>
      </c>
      <c r="E33" t="s">
        <v>4213</v>
      </c>
      <c r="F33" t="s">
        <v>4214</v>
      </c>
      <c r="G33" t="s">
        <v>4215</v>
      </c>
      <c r="H33" t="s">
        <v>4116</v>
      </c>
      <c r="I33" t="s">
        <v>784</v>
      </c>
      <c r="J33" t="s">
        <v>4117</v>
      </c>
      <c r="K33" t="s">
        <v>4118</v>
      </c>
      <c r="L33" t="s">
        <v>4119</v>
      </c>
      <c r="M33" t="s">
        <v>145</v>
      </c>
      <c r="N33" t="s">
        <v>4142</v>
      </c>
      <c r="O33" t="s">
        <v>619</v>
      </c>
      <c r="P33" t="s">
        <v>620</v>
      </c>
      <c r="Q33" t="s">
        <v>4216</v>
      </c>
      <c r="R33" s="15" t="str">
        <f t="shared" si="0"/>
        <v>3</v>
      </c>
      <c r="S33" s="15" t="str">
        <f>IF(M33="","",IF(AND(M33&lt;&gt;'Tabelas auxiliares'!$B$128,M33&lt;&gt;'Tabelas auxiliares'!$B$129,M33&lt;&gt;'Tabelas auxiliares'!$C$128,M33&lt;&gt;'Tabelas auxiliares'!$C$129),"FOLHA DE PESSOAL",IF(R33='Tabelas auxiliares'!$A$129,"CUSTEIO",IF(R33='Tabelas auxiliares'!$A$128,"INVESTIMENTO","ERRO - VERIFICAR"))))</f>
        <v>CUSTEIO</v>
      </c>
      <c r="T33" s="8">
        <v>2827.5</v>
      </c>
      <c r="V33" s="8">
        <v>2827.5</v>
      </c>
    </row>
    <row r="34" spans="1:26" x14ac:dyDescent="0.25">
      <c r="A34" t="s">
        <v>1910</v>
      </c>
      <c r="B34" t="s">
        <v>1911</v>
      </c>
      <c r="C34" t="s">
        <v>2195</v>
      </c>
      <c r="D34" t="s">
        <v>4217</v>
      </c>
      <c r="E34" t="s">
        <v>4218</v>
      </c>
      <c r="F34" t="s">
        <v>4219</v>
      </c>
      <c r="G34" t="s">
        <v>4220</v>
      </c>
      <c r="H34" t="s">
        <v>4116</v>
      </c>
      <c r="I34" t="s">
        <v>784</v>
      </c>
      <c r="J34" t="s">
        <v>4117</v>
      </c>
      <c r="K34" t="s">
        <v>4118</v>
      </c>
      <c r="L34" t="s">
        <v>4119</v>
      </c>
      <c r="M34" t="s">
        <v>145</v>
      </c>
      <c r="N34" t="s">
        <v>4142</v>
      </c>
      <c r="O34" t="s">
        <v>619</v>
      </c>
      <c r="P34" t="s">
        <v>620</v>
      </c>
      <c r="Q34" t="s">
        <v>4221</v>
      </c>
      <c r="R34" s="15" t="str">
        <f t="shared" si="0"/>
        <v>3</v>
      </c>
      <c r="S34" s="15" t="str">
        <f>IF(M34="","",IF(AND(M34&lt;&gt;'Tabelas auxiliares'!$B$128,M34&lt;&gt;'Tabelas auxiliares'!$B$129,M34&lt;&gt;'Tabelas auxiliares'!$C$128,M34&lt;&gt;'Tabelas auxiliares'!$C$129),"FOLHA DE PESSOAL",IF(R34='Tabelas auxiliares'!$A$129,"CUSTEIO",IF(R34='Tabelas auxiliares'!$A$128,"INVESTIMENTO","ERRO - VERIFICAR"))))</f>
        <v>CUSTEIO</v>
      </c>
      <c r="T34" s="8">
        <v>900</v>
      </c>
      <c r="V34" s="8">
        <v>900</v>
      </c>
    </row>
    <row r="35" spans="1:26" x14ac:dyDescent="0.25">
      <c r="A35" t="s">
        <v>1910</v>
      </c>
      <c r="B35" t="s">
        <v>1911</v>
      </c>
      <c r="C35" t="s">
        <v>2681</v>
      </c>
      <c r="D35" t="s">
        <v>4222</v>
      </c>
      <c r="E35" t="s">
        <v>4223</v>
      </c>
      <c r="F35" t="s">
        <v>4224</v>
      </c>
      <c r="G35" t="s">
        <v>4225</v>
      </c>
      <c r="H35" t="s">
        <v>4116</v>
      </c>
      <c r="I35" t="s">
        <v>784</v>
      </c>
      <c r="J35" t="s">
        <v>4117</v>
      </c>
      <c r="K35" t="s">
        <v>4118</v>
      </c>
      <c r="L35" t="s">
        <v>4119</v>
      </c>
      <c r="M35" t="s">
        <v>145</v>
      </c>
      <c r="N35" t="s">
        <v>4142</v>
      </c>
      <c r="O35" t="s">
        <v>1577</v>
      </c>
      <c r="P35" t="s">
        <v>1578</v>
      </c>
      <c r="Q35" t="s">
        <v>4226</v>
      </c>
      <c r="R35" s="15" t="str">
        <f t="shared" si="0"/>
        <v>3</v>
      </c>
      <c r="S35" s="15" t="str">
        <f>IF(M35="","",IF(AND(M35&lt;&gt;'Tabelas auxiliares'!$B$128,M35&lt;&gt;'Tabelas auxiliares'!$B$129,M35&lt;&gt;'Tabelas auxiliares'!$C$128,M35&lt;&gt;'Tabelas auxiliares'!$C$129),"FOLHA DE PESSOAL",IF(R35='Tabelas auxiliares'!$A$129,"CUSTEIO",IF(R35='Tabelas auxiliares'!$A$128,"INVESTIMENTO","ERRO - VERIFICAR"))))</f>
        <v>CUSTEIO</v>
      </c>
      <c r="T35" s="8">
        <v>120</v>
      </c>
      <c r="V35" s="8">
        <v>120</v>
      </c>
    </row>
    <row r="36" spans="1:26" x14ac:dyDescent="0.25">
      <c r="A36" t="s">
        <v>1910</v>
      </c>
      <c r="B36" t="s">
        <v>1911</v>
      </c>
      <c r="C36" t="s">
        <v>2133</v>
      </c>
      <c r="D36" t="s">
        <v>4227</v>
      </c>
      <c r="E36" t="s">
        <v>4228</v>
      </c>
      <c r="F36" t="s">
        <v>4229</v>
      </c>
      <c r="G36" t="s">
        <v>4230</v>
      </c>
      <c r="H36" t="s">
        <v>4116</v>
      </c>
      <c r="I36" t="s">
        <v>784</v>
      </c>
      <c r="J36" t="s">
        <v>4117</v>
      </c>
      <c r="K36" t="s">
        <v>4118</v>
      </c>
      <c r="L36" t="s">
        <v>4119</v>
      </c>
      <c r="M36" t="s">
        <v>145</v>
      </c>
      <c r="N36" t="s">
        <v>4142</v>
      </c>
      <c r="O36" t="s">
        <v>619</v>
      </c>
      <c r="P36" t="s">
        <v>620</v>
      </c>
      <c r="Q36" t="s">
        <v>4231</v>
      </c>
      <c r="R36" s="15" t="str">
        <f t="shared" si="0"/>
        <v>3</v>
      </c>
      <c r="S36" s="15" t="str">
        <f>IF(M36="","",IF(AND(M36&lt;&gt;'Tabelas auxiliares'!$B$128,M36&lt;&gt;'Tabelas auxiliares'!$B$129,M36&lt;&gt;'Tabelas auxiliares'!$C$128,M36&lt;&gt;'Tabelas auxiliares'!$C$129),"FOLHA DE PESSOAL",IF(R36='Tabelas auxiliares'!$A$129,"CUSTEIO",IF(R36='Tabelas auxiliares'!$A$128,"INVESTIMENTO","ERRO - VERIFICAR"))))</f>
        <v>CUSTEIO</v>
      </c>
      <c r="T36" s="8">
        <v>124.77</v>
      </c>
      <c r="V36" s="8">
        <v>124.77</v>
      </c>
    </row>
    <row r="37" spans="1:26" x14ac:dyDescent="0.25">
      <c r="A37" t="s">
        <v>4232</v>
      </c>
      <c r="B37" t="s">
        <v>4233</v>
      </c>
      <c r="C37" t="s">
        <v>2152</v>
      </c>
      <c r="D37" t="s">
        <v>4234</v>
      </c>
      <c r="E37" t="s">
        <v>4235</v>
      </c>
      <c r="F37" t="s">
        <v>4236</v>
      </c>
      <c r="G37" t="s">
        <v>593</v>
      </c>
      <c r="H37" t="s">
        <v>656</v>
      </c>
      <c r="I37" t="s">
        <v>657</v>
      </c>
      <c r="J37" t="s">
        <v>2534</v>
      </c>
      <c r="K37" t="s">
        <v>598</v>
      </c>
      <c r="L37" t="s">
        <v>4237</v>
      </c>
      <c r="M37" t="s">
        <v>145</v>
      </c>
      <c r="N37" t="s">
        <v>4238</v>
      </c>
      <c r="O37" t="s">
        <v>1058</v>
      </c>
      <c r="P37" t="s">
        <v>1059</v>
      </c>
      <c r="Q37" t="s">
        <v>4239</v>
      </c>
      <c r="R37" s="15" t="str">
        <f t="shared" si="0"/>
        <v>3</v>
      </c>
      <c r="S37" s="15" t="str">
        <f>IF(M37="","",IF(AND(M37&lt;&gt;'Tabelas auxiliares'!$B$128,M37&lt;&gt;'Tabelas auxiliares'!$B$129,M37&lt;&gt;'Tabelas auxiliares'!$C$128,M37&lt;&gt;'Tabelas auxiliares'!$C$129),"FOLHA DE PESSOAL",IF(R37='Tabelas auxiliares'!$A$129,"CUSTEIO",IF(R37='Tabelas auxiliares'!$A$128,"INVESTIMENTO","ERRO - VERIFICAR"))))</f>
        <v>CUSTEIO</v>
      </c>
      <c r="U37" s="8">
        <v>3815.34</v>
      </c>
      <c r="Z37" s="8">
        <v>3815.34</v>
      </c>
    </row>
    <row r="38" spans="1:26" x14ac:dyDescent="0.25">
      <c r="A38" t="s">
        <v>4240</v>
      </c>
      <c r="B38" t="s">
        <v>4241</v>
      </c>
      <c r="C38" t="s">
        <v>4242</v>
      </c>
      <c r="D38" t="s">
        <v>4243</v>
      </c>
      <c r="E38" t="s">
        <v>4244</v>
      </c>
      <c r="F38" t="s">
        <v>4245</v>
      </c>
      <c r="G38" t="s">
        <v>1065</v>
      </c>
      <c r="H38" t="s">
        <v>4246</v>
      </c>
      <c r="I38" t="s">
        <v>657</v>
      </c>
      <c r="J38" t="s">
        <v>4247</v>
      </c>
      <c r="K38" t="s">
        <v>2535</v>
      </c>
      <c r="L38" t="s">
        <v>4248</v>
      </c>
      <c r="M38" t="s">
        <v>145</v>
      </c>
      <c r="N38" t="s">
        <v>4249</v>
      </c>
      <c r="O38" t="s">
        <v>1066</v>
      </c>
      <c r="P38" t="s">
        <v>1067</v>
      </c>
      <c r="Q38" t="s">
        <v>4250</v>
      </c>
      <c r="R38" s="15" t="str">
        <f t="shared" si="0"/>
        <v>3</v>
      </c>
      <c r="S38" s="15" t="str">
        <f>IF(M38="","",IF(AND(M38&lt;&gt;'Tabelas auxiliares'!$B$128,M38&lt;&gt;'Tabelas auxiliares'!$B$129,M38&lt;&gt;'Tabelas auxiliares'!$C$128,M38&lt;&gt;'Tabelas auxiliares'!$C$129),"FOLHA DE PESSOAL",IF(R38='Tabelas auxiliares'!$A$129,"CUSTEIO",IF(R38='Tabelas auxiliares'!$A$128,"INVESTIMENTO","ERRO - VERIFICAR"))))</f>
        <v>CUSTEIO</v>
      </c>
      <c r="T38" s="8">
        <v>818181.81</v>
      </c>
      <c r="W38" s="8">
        <v>818181.81</v>
      </c>
    </row>
    <row r="39" spans="1:26" x14ac:dyDescent="0.25">
      <c r="A39" t="s">
        <v>4240</v>
      </c>
      <c r="B39" t="s">
        <v>4241</v>
      </c>
      <c r="C39" t="s">
        <v>4251</v>
      </c>
      <c r="D39" t="s">
        <v>4252</v>
      </c>
      <c r="E39" t="s">
        <v>4253</v>
      </c>
      <c r="F39" t="s">
        <v>4254</v>
      </c>
      <c r="G39" t="s">
        <v>1065</v>
      </c>
      <c r="H39" t="s">
        <v>4246</v>
      </c>
      <c r="I39" t="s">
        <v>595</v>
      </c>
      <c r="J39" t="s">
        <v>4255</v>
      </c>
      <c r="K39" t="s">
        <v>4256</v>
      </c>
      <c r="L39" t="s">
        <v>4248</v>
      </c>
      <c r="M39" t="s">
        <v>145</v>
      </c>
      <c r="N39" t="s">
        <v>4257</v>
      </c>
      <c r="O39" t="s">
        <v>1066</v>
      </c>
      <c r="P39" t="s">
        <v>1067</v>
      </c>
      <c r="Q39" t="s">
        <v>4258</v>
      </c>
      <c r="R39" s="15" t="str">
        <f t="shared" si="0"/>
        <v>3</v>
      </c>
      <c r="S39" s="15" t="str">
        <f>IF(M39="","",IF(AND(M39&lt;&gt;'Tabelas auxiliares'!$B$128,M39&lt;&gt;'Tabelas auxiliares'!$B$129,M39&lt;&gt;'Tabelas auxiliares'!$C$128,M39&lt;&gt;'Tabelas auxiliares'!$C$129),"FOLHA DE PESSOAL",IF(R39='Tabelas auxiliares'!$A$129,"CUSTEIO",IF(R39='Tabelas auxiliares'!$A$128,"INVESTIMENTO","ERRO - VERIFICAR"))))</f>
        <v>CUSTEIO</v>
      </c>
      <c r="T39" s="8">
        <v>96969.68</v>
      </c>
      <c r="W39" s="8">
        <v>96969.68</v>
      </c>
    </row>
    <row r="40" spans="1:26" ht="14.45" customHeight="1" x14ac:dyDescent="0.25">
      <c r="A40" t="s">
        <v>4259</v>
      </c>
      <c r="B40" t="s">
        <v>4260</v>
      </c>
      <c r="C40" t="s">
        <v>4261</v>
      </c>
      <c r="D40" t="s">
        <v>4262</v>
      </c>
      <c r="E40" t="s">
        <v>4263</v>
      </c>
      <c r="F40" t="s">
        <v>4264</v>
      </c>
      <c r="G40" t="s">
        <v>1075</v>
      </c>
      <c r="H40" t="s">
        <v>4265</v>
      </c>
      <c r="I40" t="s">
        <v>1357</v>
      </c>
      <c r="J40" t="s">
        <v>4266</v>
      </c>
      <c r="K40" t="s">
        <v>598</v>
      </c>
      <c r="L40" t="s">
        <v>4267</v>
      </c>
      <c r="M40" t="s">
        <v>145</v>
      </c>
      <c r="N40" t="s">
        <v>4268</v>
      </c>
      <c r="O40" t="s">
        <v>1066</v>
      </c>
      <c r="P40" t="s">
        <v>1067</v>
      </c>
      <c r="Q40" t="s">
        <v>4269</v>
      </c>
      <c r="R40" s="15" t="str">
        <f t="shared" si="0"/>
        <v>3</v>
      </c>
      <c r="S40" s="15" t="str">
        <f>IF(M40="","",IF(AND(M40&lt;&gt;'Tabelas auxiliares'!$B$128,M40&lt;&gt;'Tabelas auxiliares'!$B$129,M40&lt;&gt;'Tabelas auxiliares'!$C$128,M40&lt;&gt;'Tabelas auxiliares'!$C$129),"FOLHA DE PESSOAL",IF(R40='Tabelas auxiliares'!$A$129,"CUSTEIO",IF(R40='Tabelas auxiliares'!$A$128,"INVESTIMENTO","ERRO - VERIFICAR"))))</f>
        <v>CUSTEIO</v>
      </c>
      <c r="T40" s="8">
        <v>14580</v>
      </c>
      <c r="V40" s="8">
        <v>10206</v>
      </c>
      <c r="W40" s="8">
        <v>4374</v>
      </c>
    </row>
    <row r="41" spans="1:26" ht="14.45" customHeight="1" x14ac:dyDescent="0.25">
      <c r="A41" t="s">
        <v>1936</v>
      </c>
      <c r="B41" t="s">
        <v>1937</v>
      </c>
      <c r="C41" t="s">
        <v>4270</v>
      </c>
      <c r="D41" t="s">
        <v>1072</v>
      </c>
      <c r="E41" t="s">
        <v>4271</v>
      </c>
      <c r="F41" t="s">
        <v>4272</v>
      </c>
      <c r="G41" t="s">
        <v>1075</v>
      </c>
      <c r="H41" t="s">
        <v>1940</v>
      </c>
      <c r="I41" t="s">
        <v>1413</v>
      </c>
      <c r="J41" t="s">
        <v>4273</v>
      </c>
      <c r="K41" t="s">
        <v>1954</v>
      </c>
      <c r="L41" t="s">
        <v>1944</v>
      </c>
      <c r="M41" t="s">
        <v>145</v>
      </c>
      <c r="N41" t="s">
        <v>4274</v>
      </c>
      <c r="O41" t="s">
        <v>1066</v>
      </c>
      <c r="P41" t="s">
        <v>1067</v>
      </c>
      <c r="Q41" t="s">
        <v>4275</v>
      </c>
      <c r="R41" s="15" t="str">
        <f t="shared" si="0"/>
        <v>3</v>
      </c>
      <c r="S41" s="15" t="str">
        <f>IF(M41="","",IF(AND(M41&lt;&gt;'Tabelas auxiliares'!$B$128,M41&lt;&gt;'Tabelas auxiliares'!$B$129,M41&lt;&gt;'Tabelas auxiliares'!$C$128,M41&lt;&gt;'Tabelas auxiliares'!$C$129),"FOLHA DE PESSOAL",IF(R41='Tabelas auxiliares'!$A$129,"CUSTEIO",IF(R41='Tabelas auxiliares'!$A$128,"INVESTIMENTO","ERRO - VERIFICAR"))))</f>
        <v>CUSTEIO</v>
      </c>
      <c r="T41" s="8">
        <v>103771.38</v>
      </c>
      <c r="X41" s="8">
        <v>103771.38</v>
      </c>
    </row>
    <row r="42" spans="1:26" x14ac:dyDescent="0.25">
      <c r="A42" t="s">
        <v>4276</v>
      </c>
      <c r="B42" t="s">
        <v>4277</v>
      </c>
      <c r="C42" t="s">
        <v>2381</v>
      </c>
      <c r="D42" t="s">
        <v>4278</v>
      </c>
      <c r="E42" t="s">
        <v>4279</v>
      </c>
      <c r="F42" t="s">
        <v>4280</v>
      </c>
      <c r="G42" t="s">
        <v>593</v>
      </c>
      <c r="H42" t="s">
        <v>4039</v>
      </c>
      <c r="I42" t="s">
        <v>784</v>
      </c>
      <c r="J42" t="s">
        <v>4281</v>
      </c>
      <c r="K42" t="s">
        <v>4282</v>
      </c>
      <c r="L42" t="s">
        <v>4283</v>
      </c>
      <c r="M42" t="s">
        <v>145</v>
      </c>
      <c r="N42" t="s">
        <v>4284</v>
      </c>
      <c r="O42" t="s">
        <v>1058</v>
      </c>
      <c r="P42" t="s">
        <v>1059</v>
      </c>
      <c r="Q42" t="s">
        <v>4285</v>
      </c>
      <c r="R42" s="15" t="str">
        <f t="shared" si="0"/>
        <v>3</v>
      </c>
      <c r="S42" s="15" t="str">
        <f>IF(M42="","",IF(AND(M42&lt;&gt;'Tabelas auxiliares'!$B$128,M42&lt;&gt;'Tabelas auxiliares'!$B$129,M42&lt;&gt;'Tabelas auxiliares'!$C$128,M42&lt;&gt;'Tabelas auxiliares'!$C$129),"FOLHA DE PESSOAL",IF(R42='Tabelas auxiliares'!$A$129,"CUSTEIO",IF(R42='Tabelas auxiliares'!$A$128,"INVESTIMENTO","ERRO - VERIFICAR"))))</f>
        <v>CUSTEIO</v>
      </c>
      <c r="U42" s="8">
        <v>15089.1</v>
      </c>
      <c r="Z42" s="8">
        <v>15089.1</v>
      </c>
    </row>
    <row r="43" spans="1:26" x14ac:dyDescent="0.25">
      <c r="A43" t="s">
        <v>4286</v>
      </c>
      <c r="B43" t="s">
        <v>4287</v>
      </c>
      <c r="C43" t="s">
        <v>2091</v>
      </c>
      <c r="D43" t="s">
        <v>4288</v>
      </c>
      <c r="E43" t="s">
        <v>4289</v>
      </c>
      <c r="F43" t="s">
        <v>4290</v>
      </c>
      <c r="G43" t="s">
        <v>1065</v>
      </c>
      <c r="H43" t="s">
        <v>4291</v>
      </c>
      <c r="I43" t="s">
        <v>657</v>
      </c>
      <c r="J43" t="s">
        <v>4292</v>
      </c>
      <c r="K43" t="s">
        <v>4293</v>
      </c>
      <c r="L43" t="s">
        <v>4294</v>
      </c>
      <c r="M43" t="s">
        <v>145</v>
      </c>
      <c r="N43" t="s">
        <v>4295</v>
      </c>
      <c r="O43" t="s">
        <v>1066</v>
      </c>
      <c r="P43" t="s">
        <v>1067</v>
      </c>
      <c r="Q43" t="s">
        <v>4296</v>
      </c>
      <c r="R43" s="15" t="str">
        <f t="shared" si="0"/>
        <v>3</v>
      </c>
      <c r="S43" s="15" t="str">
        <f>IF(M43="","",IF(AND(M43&lt;&gt;'Tabelas auxiliares'!$B$128,M43&lt;&gt;'Tabelas auxiliares'!$B$129,M43&lt;&gt;'Tabelas auxiliares'!$C$128,M43&lt;&gt;'Tabelas auxiliares'!$C$129),"FOLHA DE PESSOAL",IF(R43='Tabelas auxiliares'!$A$129,"CUSTEIO",IF(R43='Tabelas auxiliares'!$A$128,"INVESTIMENTO","ERRO - VERIFICAR"))))</f>
        <v>CUSTEIO</v>
      </c>
      <c r="T43" s="8">
        <v>54672</v>
      </c>
      <c r="V43" s="8">
        <v>34170</v>
      </c>
      <c r="X43" s="8">
        <v>20502</v>
      </c>
    </row>
    <row r="44" spans="1:26" x14ac:dyDescent="0.25">
      <c r="A44" t="s">
        <v>1961</v>
      </c>
      <c r="B44" t="s">
        <v>1962</v>
      </c>
      <c r="C44" t="s">
        <v>3236</v>
      </c>
      <c r="D44" t="s">
        <v>1963</v>
      </c>
      <c r="E44" t="s">
        <v>4297</v>
      </c>
      <c r="F44" t="s">
        <v>4298</v>
      </c>
      <c r="G44" t="s">
        <v>1065</v>
      </c>
      <c r="H44" t="s">
        <v>4299</v>
      </c>
      <c r="I44" t="s">
        <v>784</v>
      </c>
      <c r="J44" t="s">
        <v>4300</v>
      </c>
      <c r="K44" t="s">
        <v>1968</v>
      </c>
      <c r="L44" t="s">
        <v>1969</v>
      </c>
      <c r="M44" t="s">
        <v>127</v>
      </c>
      <c r="N44" t="s">
        <v>4301</v>
      </c>
      <c r="O44" t="s">
        <v>1066</v>
      </c>
      <c r="P44" t="s">
        <v>1067</v>
      </c>
      <c r="Q44" t="s">
        <v>4302</v>
      </c>
      <c r="R44" s="15" t="str">
        <f t="shared" si="0"/>
        <v>3</v>
      </c>
      <c r="S44" s="15" t="str">
        <f>IF(M44="","",IF(AND(M44&lt;&gt;'Tabelas auxiliares'!$B$128,M44&lt;&gt;'Tabelas auxiliares'!$B$129,M44&lt;&gt;'Tabelas auxiliares'!$C$128,M44&lt;&gt;'Tabelas auxiliares'!$C$129),"FOLHA DE PESSOAL",IF(R44='Tabelas auxiliares'!$A$129,"CUSTEIO",IF(R44='Tabelas auxiliares'!$A$128,"INVESTIMENTO","ERRO - VERIFICAR"))))</f>
        <v>FOLHA DE PESSOAL</v>
      </c>
      <c r="T44" s="8">
        <v>88317</v>
      </c>
      <c r="V44" s="8">
        <v>63318</v>
      </c>
      <c r="X44" s="8">
        <v>24999</v>
      </c>
    </row>
    <row r="45" spans="1:26" x14ac:dyDescent="0.25">
      <c r="A45" t="s">
        <v>1961</v>
      </c>
      <c r="B45" t="s">
        <v>1962</v>
      </c>
      <c r="C45" t="s">
        <v>2405</v>
      </c>
      <c r="D45" t="s">
        <v>1963</v>
      </c>
      <c r="E45" t="s">
        <v>4303</v>
      </c>
      <c r="F45" t="s">
        <v>4304</v>
      </c>
      <c r="G45" t="s">
        <v>1065</v>
      </c>
      <c r="H45" t="s">
        <v>1966</v>
      </c>
      <c r="I45" t="s">
        <v>657</v>
      </c>
      <c r="J45" t="s">
        <v>1967</v>
      </c>
      <c r="K45" t="s">
        <v>1968</v>
      </c>
      <c r="L45" t="s">
        <v>1969</v>
      </c>
      <c r="M45" t="s">
        <v>127</v>
      </c>
      <c r="N45" t="s">
        <v>1970</v>
      </c>
      <c r="O45" t="s">
        <v>1066</v>
      </c>
      <c r="P45" t="s">
        <v>1067</v>
      </c>
      <c r="Q45" t="s">
        <v>4305</v>
      </c>
      <c r="R45" s="15" t="str">
        <f t="shared" si="0"/>
        <v>3</v>
      </c>
      <c r="S45" s="15" t="str">
        <f>IF(M45="","",IF(AND(M45&lt;&gt;'Tabelas auxiliares'!$B$128,M45&lt;&gt;'Tabelas auxiliares'!$B$129,M45&lt;&gt;'Tabelas auxiliares'!$C$128,M45&lt;&gt;'Tabelas auxiliares'!$C$129),"FOLHA DE PESSOAL",IF(R45='Tabelas auxiliares'!$A$129,"CUSTEIO",IF(R45='Tabelas auxiliares'!$A$128,"INVESTIMENTO","ERRO - VERIFICAR"))))</f>
        <v>FOLHA DE PESSOAL</v>
      </c>
      <c r="T45" s="8">
        <v>73787.37</v>
      </c>
      <c r="V45" s="8">
        <v>73787.37</v>
      </c>
    </row>
    <row r="46" spans="1:26" x14ac:dyDescent="0.25">
      <c r="A46" t="s">
        <v>1961</v>
      </c>
      <c r="B46" t="s">
        <v>1962</v>
      </c>
      <c r="C46" t="s">
        <v>2409</v>
      </c>
      <c r="D46" t="s">
        <v>1963</v>
      </c>
      <c r="E46" t="s">
        <v>4306</v>
      </c>
      <c r="F46" t="s">
        <v>4307</v>
      </c>
      <c r="G46" t="s">
        <v>1065</v>
      </c>
      <c r="H46" t="s">
        <v>1966</v>
      </c>
      <c r="I46" t="s">
        <v>657</v>
      </c>
      <c r="J46" t="s">
        <v>1967</v>
      </c>
      <c r="K46" t="s">
        <v>1968</v>
      </c>
      <c r="L46" t="s">
        <v>1969</v>
      </c>
      <c r="M46" t="s">
        <v>127</v>
      </c>
      <c r="N46" t="s">
        <v>1970</v>
      </c>
      <c r="O46" t="s">
        <v>1066</v>
      </c>
      <c r="P46" t="s">
        <v>1067</v>
      </c>
      <c r="Q46" t="s">
        <v>4308</v>
      </c>
      <c r="R46" s="15" t="str">
        <f t="shared" si="0"/>
        <v>3</v>
      </c>
      <c r="S46" s="15" t="str">
        <f>IF(M46="","",IF(AND(M46&lt;&gt;'Tabelas auxiliares'!$B$128,M46&lt;&gt;'Tabelas auxiliares'!$B$129,M46&lt;&gt;'Tabelas auxiliares'!$C$128,M46&lt;&gt;'Tabelas auxiliares'!$C$129),"FOLHA DE PESSOAL",IF(R46='Tabelas auxiliares'!$A$129,"CUSTEIO",IF(R46='Tabelas auxiliares'!$A$128,"INVESTIMENTO","ERRO - VERIFICAR"))))</f>
        <v>FOLHA DE PESSOAL</v>
      </c>
      <c r="T46" s="8">
        <v>664086.34</v>
      </c>
      <c r="X46" s="8">
        <v>664086.34</v>
      </c>
    </row>
    <row r="47" spans="1:26" x14ac:dyDescent="0.25">
      <c r="A47" t="s">
        <v>4309</v>
      </c>
      <c r="B47" t="s">
        <v>4310</v>
      </c>
      <c r="C47" t="s">
        <v>2695</v>
      </c>
      <c r="D47" t="s">
        <v>4311</v>
      </c>
      <c r="E47" t="s">
        <v>4312</v>
      </c>
      <c r="F47" t="s">
        <v>4313</v>
      </c>
      <c r="G47" t="s">
        <v>1065</v>
      </c>
      <c r="H47" t="s">
        <v>4314</v>
      </c>
      <c r="I47" t="s">
        <v>595</v>
      </c>
      <c r="J47" t="s">
        <v>4315</v>
      </c>
      <c r="K47" t="s">
        <v>4316</v>
      </c>
      <c r="L47" t="s">
        <v>4042</v>
      </c>
      <c r="M47" t="s">
        <v>145</v>
      </c>
      <c r="N47" t="s">
        <v>4317</v>
      </c>
      <c r="O47" t="s">
        <v>1066</v>
      </c>
      <c r="P47" t="s">
        <v>1067</v>
      </c>
      <c r="Q47" t="s">
        <v>4318</v>
      </c>
      <c r="R47" s="15" t="str">
        <f t="shared" si="0"/>
        <v>3</v>
      </c>
      <c r="S47" s="15" t="str">
        <f>IF(M47="","",IF(AND(M47&lt;&gt;'Tabelas auxiliares'!$B$128,M47&lt;&gt;'Tabelas auxiliares'!$B$129,M47&lt;&gt;'Tabelas auxiliares'!$C$128,M47&lt;&gt;'Tabelas auxiliares'!$C$129),"FOLHA DE PESSOAL",IF(R47='Tabelas auxiliares'!$A$129,"CUSTEIO",IF(R47='Tabelas auxiliares'!$A$128,"INVESTIMENTO","ERRO - VERIFICAR"))))</f>
        <v>CUSTEIO</v>
      </c>
      <c r="T47" s="8">
        <v>39019.82</v>
      </c>
      <c r="V47" s="8">
        <v>27871.3</v>
      </c>
      <c r="W47" s="8">
        <v>11148.52</v>
      </c>
    </row>
    <row r="48" spans="1:26" x14ac:dyDescent="0.25">
      <c r="R48" s="15" t="str">
        <f t="shared" si="0"/>
        <v/>
      </c>
      <c r="S48" s="15" t="str">
        <f>IF(M48="","",IF(AND(M48&lt;&gt;'Tabelas auxiliares'!$B$128,M48&lt;&gt;'Tabelas auxiliares'!$B$129,M48&lt;&gt;'Tabelas auxiliares'!$C$128,M48&lt;&gt;'Tabelas auxiliares'!$C$129),"FOLHA DE PESSOAL",IF(R48='Tabelas auxiliares'!$A$129,"CUSTEIO",IF(R48='Tabelas auxiliares'!$A$128,"INVESTIMENTO","ERRO - VERIFICAR"))))</f>
        <v/>
      </c>
      <c r="T48" s="32"/>
      <c r="U48" s="32"/>
      <c r="V48" s="32"/>
      <c r="W48" s="32"/>
      <c r="X48" s="32"/>
      <c r="Y48" s="32"/>
      <c r="Z48" s="32"/>
    </row>
    <row r="49" spans="18:26" x14ac:dyDescent="0.25">
      <c r="R49" s="15" t="str">
        <f t="shared" si="0"/>
        <v/>
      </c>
      <c r="S49" s="15" t="str">
        <f>IF(M49="","",IF(AND(M49&lt;&gt;'Tabelas auxiliares'!$B$128,M49&lt;&gt;'Tabelas auxiliares'!$B$129,M49&lt;&gt;'Tabelas auxiliares'!$C$128,M49&lt;&gt;'Tabelas auxiliares'!$C$129),"FOLHA DE PESSOAL",IF(R49='Tabelas auxiliares'!$A$129,"CUSTEIO",IF(R49='Tabelas auxiliares'!$A$128,"INVESTIMENTO","ERRO - VERIFICAR"))))</f>
        <v/>
      </c>
      <c r="T49" s="32"/>
      <c r="U49" s="32"/>
      <c r="V49" s="32"/>
      <c r="W49" s="32"/>
      <c r="X49" s="32"/>
      <c r="Y49" s="32"/>
      <c r="Z49" s="32"/>
    </row>
    <row r="50" spans="18:26" x14ac:dyDescent="0.25">
      <c r="R50" s="15" t="str">
        <f t="shared" si="0"/>
        <v/>
      </c>
      <c r="S50" s="15" t="str">
        <f>IF(M50="","",IF(AND(M50&lt;&gt;'Tabelas auxiliares'!$B$128,M50&lt;&gt;'Tabelas auxiliares'!$B$129,M50&lt;&gt;'Tabelas auxiliares'!$C$128,M50&lt;&gt;'Tabelas auxiliares'!$C$129),"FOLHA DE PESSOAL",IF(R50='Tabelas auxiliares'!$A$129,"CUSTEIO",IF(R50='Tabelas auxiliares'!$A$128,"INVESTIMENTO","ERRO - VERIFICAR"))))</f>
        <v/>
      </c>
      <c r="T50" s="32"/>
      <c r="U50" s="32"/>
      <c r="V50" s="32"/>
      <c r="W50" s="32"/>
      <c r="X50" s="32"/>
      <c r="Y50" s="32"/>
      <c r="Z50" s="32"/>
    </row>
    <row r="51" spans="18:26" x14ac:dyDescent="0.25">
      <c r="R51" s="15" t="str">
        <f t="shared" si="0"/>
        <v/>
      </c>
      <c r="S51" s="15" t="str">
        <f>IF(M51="","",IF(AND(M51&lt;&gt;'Tabelas auxiliares'!$B$128,M51&lt;&gt;'Tabelas auxiliares'!$B$129,M51&lt;&gt;'Tabelas auxiliares'!$C$128,M51&lt;&gt;'Tabelas auxiliares'!$C$129),"FOLHA DE PESSOAL",IF(R51='Tabelas auxiliares'!$A$129,"CUSTEIO",IF(R51='Tabelas auxiliares'!$A$128,"INVESTIMENTO","ERRO - VERIFICAR"))))</f>
        <v/>
      </c>
      <c r="T51" s="32"/>
      <c r="U51" s="32"/>
      <c r="V51" s="32"/>
      <c r="W51" s="32"/>
      <c r="X51" s="32"/>
      <c r="Y51" s="32"/>
      <c r="Z51" s="32"/>
    </row>
    <row r="52" spans="18:26" x14ac:dyDescent="0.25">
      <c r="R52" s="15" t="str">
        <f t="shared" si="0"/>
        <v/>
      </c>
      <c r="S52" s="15" t="str">
        <f>IF(M52="","",IF(AND(M52&lt;&gt;'Tabelas auxiliares'!$B$128,M52&lt;&gt;'Tabelas auxiliares'!$B$129,M52&lt;&gt;'Tabelas auxiliares'!$C$128,M52&lt;&gt;'Tabelas auxiliares'!$C$129),"FOLHA DE PESSOAL",IF(R52='Tabelas auxiliares'!$A$129,"CUSTEIO",IF(R52='Tabelas auxiliares'!$A$128,"INVESTIMENTO","ERRO - VERIFICAR"))))</f>
        <v/>
      </c>
      <c r="T52" s="32"/>
      <c r="U52" s="32"/>
      <c r="V52" s="32"/>
      <c r="W52" s="32"/>
      <c r="X52" s="32"/>
      <c r="Y52" s="32"/>
      <c r="Z52" s="32"/>
    </row>
    <row r="53" spans="18:26" x14ac:dyDescent="0.25">
      <c r="R53" s="15" t="str">
        <f t="shared" si="0"/>
        <v/>
      </c>
      <c r="S53" s="15" t="str">
        <f>IF(M53="","",IF(AND(M53&lt;&gt;'Tabelas auxiliares'!$B$128,M53&lt;&gt;'Tabelas auxiliares'!$B$129,M53&lt;&gt;'Tabelas auxiliares'!$C$128,M53&lt;&gt;'Tabelas auxiliares'!$C$129),"FOLHA DE PESSOAL",IF(R53='Tabelas auxiliares'!$A$129,"CUSTEIO",IF(R53='Tabelas auxiliares'!$A$128,"INVESTIMENTO","ERRO - VERIFICAR"))))</f>
        <v/>
      </c>
      <c r="T53" s="32"/>
      <c r="U53" s="32"/>
      <c r="V53" s="32"/>
      <c r="W53" s="32"/>
      <c r="X53" s="32"/>
      <c r="Y53" s="32"/>
      <c r="Z53" s="32"/>
    </row>
    <row r="54" spans="18:26" x14ac:dyDescent="0.25">
      <c r="R54" s="15" t="str">
        <f t="shared" si="0"/>
        <v/>
      </c>
      <c r="S54" s="15" t="str">
        <f>IF(M54="","",IF(AND(M54&lt;&gt;'Tabelas auxiliares'!$B$128,M54&lt;&gt;'Tabelas auxiliares'!$B$129,M54&lt;&gt;'Tabelas auxiliares'!$C$128,M54&lt;&gt;'Tabelas auxiliares'!$C$129),"FOLHA DE PESSOAL",IF(R54='Tabelas auxiliares'!$A$129,"CUSTEIO",IF(R54='Tabelas auxiliares'!$A$128,"INVESTIMENTO","ERRO - VERIFICAR"))))</f>
        <v/>
      </c>
      <c r="T54" s="32"/>
      <c r="U54" s="32"/>
      <c r="V54" s="32"/>
      <c r="W54" s="32"/>
      <c r="X54" s="32"/>
      <c r="Y54" s="32"/>
      <c r="Z54" s="32"/>
    </row>
    <row r="55" spans="18:26" x14ac:dyDescent="0.25">
      <c r="R55" s="15" t="str">
        <f t="shared" si="0"/>
        <v/>
      </c>
      <c r="S55" s="15" t="str">
        <f>IF(M55="","",IF(AND(M55&lt;&gt;'Tabelas auxiliares'!$B$128,M55&lt;&gt;'Tabelas auxiliares'!$B$129,M55&lt;&gt;'Tabelas auxiliares'!$C$128,M55&lt;&gt;'Tabelas auxiliares'!$C$129),"FOLHA DE PESSOAL",IF(R55='Tabelas auxiliares'!$A$129,"CUSTEIO",IF(R55='Tabelas auxiliares'!$A$128,"INVESTIMENTO","ERRO - VERIFICAR"))))</f>
        <v/>
      </c>
      <c r="T55" s="32"/>
      <c r="U55" s="32"/>
      <c r="V55" s="32"/>
      <c r="W55" s="32"/>
      <c r="X55" s="32"/>
      <c r="Y55" s="32"/>
      <c r="Z55" s="32"/>
    </row>
    <row r="56" spans="18:26" x14ac:dyDescent="0.25">
      <c r="R56" s="15" t="str">
        <f t="shared" si="0"/>
        <v/>
      </c>
      <c r="S56" s="15" t="str">
        <f>IF(M56="","",IF(AND(M56&lt;&gt;'Tabelas auxiliares'!$B$128,M56&lt;&gt;'Tabelas auxiliares'!$B$129,M56&lt;&gt;'Tabelas auxiliares'!$C$128,M56&lt;&gt;'Tabelas auxiliares'!$C$129),"FOLHA DE PESSOAL",IF(R56='Tabelas auxiliares'!$A$129,"CUSTEIO",IF(R56='Tabelas auxiliares'!$A$128,"INVESTIMENTO","ERRO - VERIFICAR"))))</f>
        <v/>
      </c>
      <c r="T56" s="32"/>
      <c r="U56" s="32"/>
      <c r="V56" s="32"/>
      <c r="W56" s="32"/>
      <c r="X56" s="32"/>
      <c r="Y56" s="32"/>
      <c r="Z56" s="32"/>
    </row>
    <row r="57" spans="18:26" x14ac:dyDescent="0.25">
      <c r="R57" s="15" t="str">
        <f t="shared" si="0"/>
        <v/>
      </c>
      <c r="S57" s="15" t="str">
        <f>IF(M57="","",IF(AND(M57&lt;&gt;'Tabelas auxiliares'!$B$128,M57&lt;&gt;'Tabelas auxiliares'!$B$129,M57&lt;&gt;'Tabelas auxiliares'!$C$128,M57&lt;&gt;'Tabelas auxiliares'!$C$129),"FOLHA DE PESSOAL",IF(R57='Tabelas auxiliares'!$A$129,"CUSTEIO",IF(R57='Tabelas auxiliares'!$A$128,"INVESTIMENTO","ERRO - VERIFICAR"))))</f>
        <v/>
      </c>
      <c r="T57" s="32"/>
      <c r="U57" s="32"/>
      <c r="V57" s="32"/>
      <c r="W57" s="32"/>
      <c r="X57" s="32"/>
      <c r="Y57" s="32"/>
      <c r="Z57" s="32"/>
    </row>
    <row r="58" spans="18:26" x14ac:dyDescent="0.25">
      <c r="R58" s="15" t="str">
        <f t="shared" si="0"/>
        <v/>
      </c>
      <c r="S58" s="15" t="str">
        <f>IF(M58="","",IF(AND(M58&lt;&gt;'Tabelas auxiliares'!$B$128,M58&lt;&gt;'Tabelas auxiliares'!$B$129,M58&lt;&gt;'Tabelas auxiliares'!$C$128,M58&lt;&gt;'Tabelas auxiliares'!$C$129),"FOLHA DE PESSOAL",IF(R58='Tabelas auxiliares'!$A$129,"CUSTEIO",IF(R58='Tabelas auxiliares'!$A$128,"INVESTIMENTO","ERRO - VERIFICAR"))))</f>
        <v/>
      </c>
      <c r="T58" s="32"/>
      <c r="U58" s="32"/>
      <c r="V58" s="32"/>
      <c r="W58" s="32"/>
      <c r="X58" s="32"/>
      <c r="Y58" s="32"/>
      <c r="Z58" s="32"/>
    </row>
    <row r="59" spans="18:26" x14ac:dyDescent="0.25">
      <c r="R59" s="15" t="str">
        <f t="shared" si="0"/>
        <v/>
      </c>
      <c r="S59" s="15" t="str">
        <f>IF(M59="","",IF(AND(M59&lt;&gt;'Tabelas auxiliares'!$B$128,M59&lt;&gt;'Tabelas auxiliares'!$B$129,M59&lt;&gt;'Tabelas auxiliares'!$C$128,M59&lt;&gt;'Tabelas auxiliares'!$C$129),"FOLHA DE PESSOAL",IF(R59='Tabelas auxiliares'!$A$129,"CUSTEIO",IF(R59='Tabelas auxiliares'!$A$128,"INVESTIMENTO","ERRO - VERIFICAR"))))</f>
        <v/>
      </c>
      <c r="T59" s="32"/>
      <c r="U59" s="32"/>
      <c r="V59" s="32"/>
      <c r="W59" s="32"/>
      <c r="X59" s="32"/>
      <c r="Y59" s="32"/>
      <c r="Z59" s="32"/>
    </row>
    <row r="60" spans="18:26" x14ac:dyDescent="0.25">
      <c r="R60" s="15" t="str">
        <f t="shared" si="0"/>
        <v/>
      </c>
      <c r="S60" s="15" t="str">
        <f>IF(M60="","",IF(AND(M60&lt;&gt;'Tabelas auxiliares'!$B$128,M60&lt;&gt;'Tabelas auxiliares'!$B$129,M60&lt;&gt;'Tabelas auxiliares'!$C$128,M60&lt;&gt;'Tabelas auxiliares'!$C$129),"FOLHA DE PESSOAL",IF(R60='Tabelas auxiliares'!$A$129,"CUSTEIO",IF(R60='Tabelas auxiliares'!$A$128,"INVESTIMENTO","ERRO - VERIFICAR"))))</f>
        <v/>
      </c>
      <c r="T60" s="32"/>
      <c r="U60" s="32"/>
      <c r="V60" s="32"/>
      <c r="W60" s="32"/>
      <c r="X60" s="32"/>
      <c r="Y60" s="32"/>
      <c r="Z60" s="32"/>
    </row>
    <row r="61" spans="18:26" x14ac:dyDescent="0.25">
      <c r="R61" s="15" t="str">
        <f t="shared" si="0"/>
        <v/>
      </c>
      <c r="S61" s="15" t="str">
        <f>IF(M61="","",IF(AND(M61&lt;&gt;'Tabelas auxiliares'!$B$128,M61&lt;&gt;'Tabelas auxiliares'!$B$129,M61&lt;&gt;'Tabelas auxiliares'!$C$128,M61&lt;&gt;'Tabelas auxiliares'!$C$129),"FOLHA DE PESSOAL",IF(R61='Tabelas auxiliares'!$A$129,"CUSTEIO",IF(R61='Tabelas auxiliares'!$A$128,"INVESTIMENTO","ERRO - VERIFICAR"))))</f>
        <v/>
      </c>
      <c r="T61" s="32"/>
      <c r="U61" s="32"/>
      <c r="V61" s="32"/>
      <c r="W61" s="32"/>
      <c r="X61" s="32"/>
      <c r="Y61" s="32"/>
      <c r="Z61" s="32"/>
    </row>
    <row r="62" spans="18:26" x14ac:dyDescent="0.25">
      <c r="R62" s="15" t="str">
        <f t="shared" si="0"/>
        <v/>
      </c>
      <c r="S62" s="15" t="str">
        <f>IF(M62="","",IF(AND(M62&lt;&gt;'Tabelas auxiliares'!$B$128,M62&lt;&gt;'Tabelas auxiliares'!$B$129,M62&lt;&gt;'Tabelas auxiliares'!$C$128,M62&lt;&gt;'Tabelas auxiliares'!$C$129),"FOLHA DE PESSOAL",IF(R62='Tabelas auxiliares'!$A$129,"CUSTEIO",IF(R62='Tabelas auxiliares'!$A$128,"INVESTIMENTO","ERRO - VERIFICAR"))))</f>
        <v/>
      </c>
      <c r="T62" s="32"/>
      <c r="U62" s="32"/>
      <c r="V62" s="32"/>
      <c r="W62" s="32"/>
      <c r="X62" s="32"/>
      <c r="Y62" s="32"/>
      <c r="Z62" s="32"/>
    </row>
    <row r="63" spans="18:26" x14ac:dyDescent="0.25">
      <c r="R63" s="15" t="str">
        <f t="shared" si="0"/>
        <v/>
      </c>
      <c r="S63" s="15" t="str">
        <f>IF(M63="","",IF(AND(M63&lt;&gt;'Tabelas auxiliares'!$B$128,M63&lt;&gt;'Tabelas auxiliares'!$B$129,M63&lt;&gt;'Tabelas auxiliares'!$C$128,M63&lt;&gt;'Tabelas auxiliares'!$C$129),"FOLHA DE PESSOAL",IF(R63='Tabelas auxiliares'!$A$129,"CUSTEIO",IF(R63='Tabelas auxiliares'!$A$128,"INVESTIMENTO","ERRO - VERIFICAR"))))</f>
        <v/>
      </c>
      <c r="T63" s="32"/>
      <c r="U63" s="32"/>
      <c r="V63" s="32"/>
      <c r="W63" s="32"/>
      <c r="X63" s="32"/>
      <c r="Y63" s="32"/>
      <c r="Z63" s="32"/>
    </row>
    <row r="64" spans="18:26" x14ac:dyDescent="0.25">
      <c r="R64" s="15" t="str">
        <f t="shared" si="0"/>
        <v/>
      </c>
      <c r="S64" s="15" t="str">
        <f>IF(M64="","",IF(AND(M64&lt;&gt;'Tabelas auxiliares'!$B$128,M64&lt;&gt;'Tabelas auxiliares'!$B$129,M64&lt;&gt;'Tabelas auxiliares'!$C$128,M64&lt;&gt;'Tabelas auxiliares'!$C$129),"FOLHA DE PESSOAL",IF(R64='Tabelas auxiliares'!$A$129,"CUSTEIO",IF(R64='Tabelas auxiliares'!$A$128,"INVESTIMENTO","ERRO - VERIFICAR"))))</f>
        <v/>
      </c>
      <c r="T64" s="32"/>
      <c r="U64" s="32"/>
      <c r="V64" s="32"/>
      <c r="W64" s="32"/>
      <c r="X64" s="32"/>
      <c r="Y64" s="32"/>
      <c r="Z64" s="32"/>
    </row>
    <row r="65" spans="18:26" x14ac:dyDescent="0.25">
      <c r="R65" s="15" t="str">
        <f t="shared" si="0"/>
        <v/>
      </c>
      <c r="S65" s="15" t="str">
        <f>IF(M65="","",IF(AND(M65&lt;&gt;'Tabelas auxiliares'!$B$128,M65&lt;&gt;'Tabelas auxiliares'!$B$129,M65&lt;&gt;'Tabelas auxiliares'!$C$128,M65&lt;&gt;'Tabelas auxiliares'!$C$129),"FOLHA DE PESSOAL",IF(R65='Tabelas auxiliares'!$A$129,"CUSTEIO",IF(R65='Tabelas auxiliares'!$A$128,"INVESTIMENTO","ERRO - VERIFICAR"))))</f>
        <v/>
      </c>
      <c r="T65" s="32"/>
      <c r="U65" s="32"/>
      <c r="V65" s="32"/>
      <c r="W65" s="32"/>
      <c r="X65" s="32"/>
      <c r="Y65" s="32"/>
      <c r="Z65" s="32"/>
    </row>
    <row r="66" spans="18:26" x14ac:dyDescent="0.25">
      <c r="R66" s="15" t="str">
        <f t="shared" si="0"/>
        <v/>
      </c>
      <c r="S66" s="15" t="str">
        <f>IF(M66="","",IF(AND(M66&lt;&gt;'Tabelas auxiliares'!$B$128,M66&lt;&gt;'Tabelas auxiliares'!$B$129,M66&lt;&gt;'Tabelas auxiliares'!$C$128,M66&lt;&gt;'Tabelas auxiliares'!$C$129),"FOLHA DE PESSOAL",IF(R66='Tabelas auxiliares'!$A$129,"CUSTEIO",IF(R66='Tabelas auxiliares'!$A$128,"INVESTIMENTO","ERRO - VERIFICAR"))))</f>
        <v/>
      </c>
      <c r="T66" s="32"/>
      <c r="U66" s="32"/>
      <c r="V66" s="32"/>
      <c r="W66" s="32"/>
      <c r="X66" s="32"/>
      <c r="Y66" s="32"/>
      <c r="Z66" s="32"/>
    </row>
    <row r="67" spans="18:26" x14ac:dyDescent="0.25">
      <c r="R67" s="15" t="str">
        <f t="shared" si="0"/>
        <v/>
      </c>
      <c r="S67" s="15" t="str">
        <f>IF(M67="","",IF(AND(M67&lt;&gt;'Tabelas auxiliares'!$B$128,M67&lt;&gt;'Tabelas auxiliares'!$B$129,M67&lt;&gt;'Tabelas auxiliares'!$C$128,M67&lt;&gt;'Tabelas auxiliares'!$C$129),"FOLHA DE PESSOAL",IF(R67='Tabelas auxiliares'!$A$129,"CUSTEIO",IF(R67='Tabelas auxiliares'!$A$128,"INVESTIMENTO","ERRO - VERIFICAR"))))</f>
        <v/>
      </c>
      <c r="T67" s="32"/>
      <c r="U67" s="32"/>
      <c r="V67" s="32"/>
      <c r="W67" s="32"/>
      <c r="X67" s="32"/>
      <c r="Y67" s="32"/>
      <c r="Z67" s="32"/>
    </row>
    <row r="68" spans="18:26" x14ac:dyDescent="0.25">
      <c r="R68" s="15" t="str">
        <f t="shared" ref="R68:R131" si="1">LEFT(O68,1)</f>
        <v/>
      </c>
      <c r="S68" s="15" t="str">
        <f>IF(M68="","",IF(AND(M68&lt;&gt;'Tabelas auxiliares'!$B$128,M68&lt;&gt;'Tabelas auxiliares'!$B$129,M68&lt;&gt;'Tabelas auxiliares'!$C$128,M68&lt;&gt;'Tabelas auxiliares'!$C$129),"FOLHA DE PESSOAL",IF(R68='Tabelas auxiliares'!$A$129,"CUSTEIO",IF(R68='Tabelas auxiliares'!$A$128,"INVESTIMENTO","ERRO - VERIFICAR"))))</f>
        <v/>
      </c>
      <c r="T68" s="32"/>
      <c r="U68" s="32"/>
      <c r="V68" s="32"/>
      <c r="W68" s="32"/>
      <c r="X68" s="32"/>
      <c r="Y68" s="32"/>
      <c r="Z68" s="32"/>
    </row>
    <row r="69" spans="18:26" x14ac:dyDescent="0.25">
      <c r="R69" s="15" t="str">
        <f t="shared" si="1"/>
        <v/>
      </c>
      <c r="S69" s="15" t="str">
        <f>IF(M69="","",IF(AND(M69&lt;&gt;'Tabelas auxiliares'!$B$128,M69&lt;&gt;'Tabelas auxiliares'!$B$129,M69&lt;&gt;'Tabelas auxiliares'!$C$128,M69&lt;&gt;'Tabelas auxiliares'!$C$129),"FOLHA DE PESSOAL",IF(R69='Tabelas auxiliares'!$A$129,"CUSTEIO",IF(R69='Tabelas auxiliares'!$A$128,"INVESTIMENTO","ERRO - VERIFICAR"))))</f>
        <v/>
      </c>
      <c r="T69" s="32"/>
      <c r="U69" s="32"/>
      <c r="V69" s="32"/>
      <c r="W69" s="32"/>
      <c r="X69" s="32"/>
      <c r="Y69" s="32"/>
      <c r="Z69" s="32"/>
    </row>
    <row r="70" spans="18:26" x14ac:dyDescent="0.25">
      <c r="R70" s="15" t="str">
        <f t="shared" si="1"/>
        <v/>
      </c>
      <c r="S70" s="15" t="str">
        <f>IF(M70="","",IF(AND(M70&lt;&gt;'Tabelas auxiliares'!$B$128,M70&lt;&gt;'Tabelas auxiliares'!$B$129,M70&lt;&gt;'Tabelas auxiliares'!$C$128,M70&lt;&gt;'Tabelas auxiliares'!$C$129),"FOLHA DE PESSOAL",IF(R70='Tabelas auxiliares'!$A$129,"CUSTEIO",IF(R70='Tabelas auxiliares'!$A$128,"INVESTIMENTO","ERRO - VERIFICAR"))))</f>
        <v/>
      </c>
      <c r="T70" s="32"/>
      <c r="U70" s="32"/>
      <c r="V70" s="32"/>
      <c r="W70" s="32"/>
      <c r="X70" s="32"/>
      <c r="Y70" s="32"/>
      <c r="Z70" s="32"/>
    </row>
    <row r="71" spans="18:26" x14ac:dyDescent="0.25">
      <c r="R71" s="15" t="str">
        <f t="shared" si="1"/>
        <v/>
      </c>
      <c r="S71" s="15" t="str">
        <f>IF(M71="","",IF(AND(M71&lt;&gt;'Tabelas auxiliares'!$B$128,M71&lt;&gt;'Tabelas auxiliares'!$B$129,M71&lt;&gt;'Tabelas auxiliares'!$C$128,M71&lt;&gt;'Tabelas auxiliares'!$C$129),"FOLHA DE PESSOAL",IF(R71='Tabelas auxiliares'!$A$129,"CUSTEIO",IF(R71='Tabelas auxiliares'!$A$128,"INVESTIMENTO","ERRO - VERIFICAR"))))</f>
        <v/>
      </c>
      <c r="T71" s="32"/>
      <c r="U71" s="32"/>
      <c r="V71" s="32"/>
      <c r="W71" s="32"/>
      <c r="X71" s="32"/>
      <c r="Y71" s="32"/>
      <c r="Z71" s="32"/>
    </row>
    <row r="72" spans="18:26" x14ac:dyDescent="0.25">
      <c r="R72" s="15" t="str">
        <f t="shared" si="1"/>
        <v/>
      </c>
      <c r="S72" s="15" t="str">
        <f>IF(M72="","",IF(AND(M72&lt;&gt;'Tabelas auxiliares'!$B$128,M72&lt;&gt;'Tabelas auxiliares'!$B$129,M72&lt;&gt;'Tabelas auxiliares'!$C$128,M72&lt;&gt;'Tabelas auxiliares'!$C$129),"FOLHA DE PESSOAL",IF(R72='Tabelas auxiliares'!$A$129,"CUSTEIO",IF(R72='Tabelas auxiliares'!$A$128,"INVESTIMENTO","ERRO - VERIFICAR"))))</f>
        <v/>
      </c>
      <c r="T72" s="32"/>
      <c r="U72" s="32"/>
      <c r="V72" s="32"/>
      <c r="W72" s="32"/>
      <c r="X72" s="32"/>
      <c r="Y72" s="32"/>
      <c r="Z72" s="32"/>
    </row>
    <row r="73" spans="18:26" x14ac:dyDescent="0.25">
      <c r="R73" s="15" t="str">
        <f t="shared" si="1"/>
        <v/>
      </c>
      <c r="S73" s="15" t="str">
        <f>IF(M73="","",IF(AND(M73&lt;&gt;'Tabelas auxiliares'!$B$128,M73&lt;&gt;'Tabelas auxiliares'!$B$129,M73&lt;&gt;'Tabelas auxiliares'!$C$128,M73&lt;&gt;'Tabelas auxiliares'!$C$129),"FOLHA DE PESSOAL",IF(R73='Tabelas auxiliares'!$A$129,"CUSTEIO",IF(R73='Tabelas auxiliares'!$A$128,"INVESTIMENTO","ERRO - VERIFICAR"))))</f>
        <v/>
      </c>
      <c r="T73" s="32"/>
      <c r="U73" s="32"/>
      <c r="V73" s="32"/>
      <c r="W73" s="32"/>
      <c r="X73" s="32"/>
      <c r="Y73" s="32"/>
      <c r="Z73" s="32"/>
    </row>
    <row r="74" spans="18:26" x14ac:dyDescent="0.25">
      <c r="R74" s="15" t="str">
        <f t="shared" si="1"/>
        <v/>
      </c>
      <c r="S74" s="15" t="str">
        <f>IF(M74="","",IF(AND(M74&lt;&gt;'Tabelas auxiliares'!$B$128,M74&lt;&gt;'Tabelas auxiliares'!$B$129,M74&lt;&gt;'Tabelas auxiliares'!$C$128,M74&lt;&gt;'Tabelas auxiliares'!$C$129),"FOLHA DE PESSOAL",IF(R74='Tabelas auxiliares'!$A$129,"CUSTEIO",IF(R74='Tabelas auxiliares'!$A$128,"INVESTIMENTO","ERRO - VERIFICAR"))))</f>
        <v/>
      </c>
      <c r="T74" s="32"/>
      <c r="U74" s="32"/>
      <c r="V74" s="32"/>
      <c r="W74" s="32"/>
      <c r="X74" s="32"/>
      <c r="Y74" s="32"/>
      <c r="Z74" s="32"/>
    </row>
    <row r="75" spans="18:26" x14ac:dyDescent="0.25">
      <c r="R75" s="15" t="str">
        <f t="shared" si="1"/>
        <v/>
      </c>
      <c r="S75" s="15" t="str">
        <f>IF(M75="","",IF(AND(M75&lt;&gt;'Tabelas auxiliares'!$B$128,M75&lt;&gt;'Tabelas auxiliares'!$B$129,M75&lt;&gt;'Tabelas auxiliares'!$C$128,M75&lt;&gt;'Tabelas auxiliares'!$C$129),"FOLHA DE PESSOAL",IF(R75='Tabelas auxiliares'!$A$129,"CUSTEIO",IF(R75='Tabelas auxiliares'!$A$128,"INVESTIMENTO","ERRO - VERIFICAR"))))</f>
        <v/>
      </c>
      <c r="T75" s="32"/>
      <c r="U75" s="32"/>
      <c r="V75" s="32"/>
      <c r="W75" s="32"/>
      <c r="X75" s="32"/>
      <c r="Y75" s="32"/>
      <c r="Z75" s="32"/>
    </row>
    <row r="76" spans="18:26" x14ac:dyDescent="0.25">
      <c r="R76" s="15" t="str">
        <f t="shared" si="1"/>
        <v/>
      </c>
      <c r="S76" s="15" t="str">
        <f>IF(M76="","",IF(AND(M76&lt;&gt;'Tabelas auxiliares'!$B$128,M76&lt;&gt;'Tabelas auxiliares'!$B$129,M76&lt;&gt;'Tabelas auxiliares'!$C$128,M76&lt;&gt;'Tabelas auxiliares'!$C$129),"FOLHA DE PESSOAL",IF(R76='Tabelas auxiliares'!$A$129,"CUSTEIO",IF(R76='Tabelas auxiliares'!$A$128,"INVESTIMENTO","ERRO - VERIFICAR"))))</f>
        <v/>
      </c>
      <c r="T76" s="32"/>
      <c r="U76" s="32"/>
      <c r="V76" s="32"/>
      <c r="W76" s="32"/>
      <c r="X76" s="32"/>
      <c r="Y76" s="32"/>
      <c r="Z76" s="32"/>
    </row>
    <row r="77" spans="18:26" x14ac:dyDescent="0.25">
      <c r="R77" s="15" t="str">
        <f t="shared" si="1"/>
        <v/>
      </c>
      <c r="S77" s="15" t="str">
        <f>IF(M77="","",IF(AND(M77&lt;&gt;'Tabelas auxiliares'!$B$128,M77&lt;&gt;'Tabelas auxiliares'!$B$129,M77&lt;&gt;'Tabelas auxiliares'!$C$128,M77&lt;&gt;'Tabelas auxiliares'!$C$129),"FOLHA DE PESSOAL",IF(R77='Tabelas auxiliares'!$A$129,"CUSTEIO",IF(R77='Tabelas auxiliares'!$A$128,"INVESTIMENTO","ERRO - VERIFICAR"))))</f>
        <v/>
      </c>
      <c r="T77" s="32"/>
      <c r="U77" s="32"/>
      <c r="V77" s="32"/>
      <c r="W77" s="32"/>
      <c r="X77" s="32"/>
      <c r="Y77" s="32"/>
      <c r="Z77" s="32"/>
    </row>
    <row r="78" spans="18:26" x14ac:dyDescent="0.25">
      <c r="R78" s="15" t="str">
        <f t="shared" si="1"/>
        <v/>
      </c>
      <c r="S78" s="15" t="str">
        <f>IF(M78="","",IF(AND(M78&lt;&gt;'Tabelas auxiliares'!$B$128,M78&lt;&gt;'Tabelas auxiliares'!$B$129,M78&lt;&gt;'Tabelas auxiliares'!$C$128,M78&lt;&gt;'Tabelas auxiliares'!$C$129),"FOLHA DE PESSOAL",IF(R78='Tabelas auxiliares'!$A$129,"CUSTEIO",IF(R78='Tabelas auxiliares'!$A$128,"INVESTIMENTO","ERRO - VERIFICAR"))))</f>
        <v/>
      </c>
      <c r="T78" s="32"/>
      <c r="U78" s="32"/>
      <c r="V78" s="32"/>
      <c r="W78" s="32"/>
      <c r="X78" s="32"/>
      <c r="Y78" s="32"/>
      <c r="Z78" s="32"/>
    </row>
    <row r="79" spans="18:26" x14ac:dyDescent="0.25">
      <c r="R79" s="15" t="str">
        <f t="shared" si="1"/>
        <v/>
      </c>
      <c r="S79" s="15" t="str">
        <f>IF(M79="","",IF(AND(M79&lt;&gt;'Tabelas auxiliares'!$B$128,M79&lt;&gt;'Tabelas auxiliares'!$B$129,M79&lt;&gt;'Tabelas auxiliares'!$C$128,M79&lt;&gt;'Tabelas auxiliares'!$C$129),"FOLHA DE PESSOAL",IF(R79='Tabelas auxiliares'!$A$129,"CUSTEIO",IF(R79='Tabelas auxiliares'!$A$128,"INVESTIMENTO","ERRO - VERIFICAR"))))</f>
        <v/>
      </c>
      <c r="T79" s="32"/>
      <c r="U79" s="32"/>
      <c r="V79" s="32"/>
      <c r="W79" s="32"/>
      <c r="X79" s="32"/>
      <c r="Y79" s="32"/>
      <c r="Z79" s="32"/>
    </row>
    <row r="80" spans="18:26" x14ac:dyDescent="0.25">
      <c r="R80" s="15" t="str">
        <f t="shared" si="1"/>
        <v/>
      </c>
      <c r="S80" s="15" t="str">
        <f>IF(M80="","",IF(AND(M80&lt;&gt;'Tabelas auxiliares'!$B$128,M80&lt;&gt;'Tabelas auxiliares'!$B$129,M80&lt;&gt;'Tabelas auxiliares'!$C$128,M80&lt;&gt;'Tabelas auxiliares'!$C$129),"FOLHA DE PESSOAL",IF(R80='Tabelas auxiliares'!$A$129,"CUSTEIO",IF(R80='Tabelas auxiliares'!$A$128,"INVESTIMENTO","ERRO - VERIFICAR"))))</f>
        <v/>
      </c>
      <c r="T80" s="32"/>
      <c r="U80" s="32"/>
      <c r="V80" s="32"/>
      <c r="W80" s="32"/>
      <c r="X80" s="32"/>
      <c r="Y80" s="32"/>
      <c r="Z80" s="32"/>
    </row>
    <row r="81" spans="18:26" x14ac:dyDescent="0.25">
      <c r="R81" s="15" t="str">
        <f t="shared" si="1"/>
        <v/>
      </c>
      <c r="S81" s="15" t="str">
        <f>IF(M81="","",IF(AND(M81&lt;&gt;'Tabelas auxiliares'!$B$128,M81&lt;&gt;'Tabelas auxiliares'!$B$129,M81&lt;&gt;'Tabelas auxiliares'!$C$128,M81&lt;&gt;'Tabelas auxiliares'!$C$129),"FOLHA DE PESSOAL",IF(R81='Tabelas auxiliares'!$A$129,"CUSTEIO",IF(R81='Tabelas auxiliares'!$A$128,"INVESTIMENTO","ERRO - VERIFICAR"))))</f>
        <v/>
      </c>
      <c r="T81" s="32"/>
      <c r="U81" s="32"/>
      <c r="V81" s="32"/>
      <c r="W81" s="32"/>
      <c r="X81" s="32"/>
      <c r="Y81" s="32"/>
      <c r="Z81" s="32"/>
    </row>
    <row r="82" spans="18:26" x14ac:dyDescent="0.25">
      <c r="R82" s="15" t="str">
        <f t="shared" si="1"/>
        <v/>
      </c>
      <c r="S82" s="15" t="str">
        <f>IF(M82="","",IF(AND(M82&lt;&gt;'Tabelas auxiliares'!$B$128,M82&lt;&gt;'Tabelas auxiliares'!$B$129,M82&lt;&gt;'Tabelas auxiliares'!$C$128,M82&lt;&gt;'Tabelas auxiliares'!$C$129),"FOLHA DE PESSOAL",IF(R82='Tabelas auxiliares'!$A$129,"CUSTEIO",IF(R82='Tabelas auxiliares'!$A$128,"INVESTIMENTO","ERRO - VERIFICAR"))))</f>
        <v/>
      </c>
      <c r="T82" s="32"/>
      <c r="U82" s="32"/>
      <c r="V82" s="32"/>
      <c r="W82" s="32"/>
      <c r="X82" s="32"/>
      <c r="Y82" s="32"/>
      <c r="Z82" s="32"/>
    </row>
    <row r="83" spans="18:26" x14ac:dyDescent="0.25">
      <c r="R83" s="15" t="str">
        <f t="shared" si="1"/>
        <v/>
      </c>
      <c r="S83" s="15" t="str">
        <f>IF(M83="","",IF(AND(M83&lt;&gt;'Tabelas auxiliares'!$B$128,M83&lt;&gt;'Tabelas auxiliares'!$B$129,M83&lt;&gt;'Tabelas auxiliares'!$C$128,M83&lt;&gt;'Tabelas auxiliares'!$C$129),"FOLHA DE PESSOAL",IF(R83='Tabelas auxiliares'!$A$129,"CUSTEIO",IF(R83='Tabelas auxiliares'!$A$128,"INVESTIMENTO","ERRO - VERIFICAR"))))</f>
        <v/>
      </c>
      <c r="T83" s="32"/>
      <c r="U83" s="32"/>
      <c r="V83" s="32"/>
      <c r="W83" s="32"/>
      <c r="X83" s="32"/>
      <c r="Y83" s="32"/>
      <c r="Z83" s="32"/>
    </row>
    <row r="84" spans="18:26" x14ac:dyDescent="0.25">
      <c r="R84" s="15" t="str">
        <f t="shared" si="1"/>
        <v/>
      </c>
      <c r="S84" s="15" t="str">
        <f>IF(M84="","",IF(AND(M84&lt;&gt;'Tabelas auxiliares'!$B$128,M84&lt;&gt;'Tabelas auxiliares'!$B$129,M84&lt;&gt;'Tabelas auxiliares'!$C$128,M84&lt;&gt;'Tabelas auxiliares'!$C$129),"FOLHA DE PESSOAL",IF(R84='Tabelas auxiliares'!$A$129,"CUSTEIO",IF(R84='Tabelas auxiliares'!$A$128,"INVESTIMENTO","ERRO - VERIFICAR"))))</f>
        <v/>
      </c>
      <c r="T84" s="32"/>
      <c r="U84" s="32"/>
      <c r="V84" s="32"/>
      <c r="W84" s="32"/>
      <c r="X84" s="32"/>
      <c r="Y84" s="32"/>
      <c r="Z84" s="32"/>
    </row>
    <row r="85" spans="18:26" x14ac:dyDescent="0.25">
      <c r="R85" s="15" t="str">
        <f t="shared" si="1"/>
        <v/>
      </c>
      <c r="S85" s="15" t="str">
        <f>IF(M85="","",IF(AND(M85&lt;&gt;'Tabelas auxiliares'!$B$128,M85&lt;&gt;'Tabelas auxiliares'!$B$129,M85&lt;&gt;'Tabelas auxiliares'!$C$128,M85&lt;&gt;'Tabelas auxiliares'!$C$129),"FOLHA DE PESSOAL",IF(R85='Tabelas auxiliares'!$A$129,"CUSTEIO",IF(R85='Tabelas auxiliares'!$A$128,"INVESTIMENTO","ERRO - VERIFICAR"))))</f>
        <v/>
      </c>
      <c r="T85" s="32"/>
      <c r="U85" s="32"/>
      <c r="V85" s="32"/>
      <c r="W85" s="32"/>
      <c r="X85" s="32"/>
      <c r="Y85" s="32"/>
      <c r="Z85" s="32"/>
    </row>
    <row r="86" spans="18:26" x14ac:dyDescent="0.25">
      <c r="R86" s="15" t="str">
        <f t="shared" si="1"/>
        <v/>
      </c>
      <c r="S86" s="15" t="str">
        <f>IF(M86="","",IF(AND(M86&lt;&gt;'Tabelas auxiliares'!$B$128,M86&lt;&gt;'Tabelas auxiliares'!$B$129,M86&lt;&gt;'Tabelas auxiliares'!$C$128,M86&lt;&gt;'Tabelas auxiliares'!$C$129),"FOLHA DE PESSOAL",IF(R86='Tabelas auxiliares'!$A$129,"CUSTEIO",IF(R86='Tabelas auxiliares'!$A$128,"INVESTIMENTO","ERRO - VERIFICAR"))))</f>
        <v/>
      </c>
      <c r="T86" s="32"/>
      <c r="U86" s="32"/>
      <c r="V86" s="32"/>
      <c r="W86" s="32"/>
      <c r="X86" s="32"/>
      <c r="Y86" s="32"/>
      <c r="Z86" s="32"/>
    </row>
    <row r="87" spans="18:26" x14ac:dyDescent="0.25">
      <c r="R87" s="15" t="str">
        <f t="shared" si="1"/>
        <v/>
      </c>
      <c r="S87" s="15" t="str">
        <f>IF(M87="","",IF(AND(M87&lt;&gt;'Tabelas auxiliares'!$B$128,M87&lt;&gt;'Tabelas auxiliares'!$B$129,M87&lt;&gt;'Tabelas auxiliares'!$C$128,M87&lt;&gt;'Tabelas auxiliares'!$C$129),"FOLHA DE PESSOAL",IF(R87='Tabelas auxiliares'!$A$129,"CUSTEIO",IF(R87='Tabelas auxiliares'!$A$128,"INVESTIMENTO","ERRO - VERIFICAR"))))</f>
        <v/>
      </c>
      <c r="T87" s="32"/>
      <c r="U87" s="32"/>
      <c r="V87" s="32"/>
      <c r="W87" s="32"/>
      <c r="X87" s="32"/>
      <c r="Y87" s="32"/>
      <c r="Z87" s="32"/>
    </row>
    <row r="88" spans="18:26" x14ac:dyDescent="0.25">
      <c r="R88" s="15" t="str">
        <f t="shared" si="1"/>
        <v/>
      </c>
      <c r="S88" s="15" t="str">
        <f>IF(M88="","",IF(AND(M88&lt;&gt;'Tabelas auxiliares'!$B$128,M88&lt;&gt;'Tabelas auxiliares'!$B$129,M88&lt;&gt;'Tabelas auxiliares'!$C$128,M88&lt;&gt;'Tabelas auxiliares'!$C$129),"FOLHA DE PESSOAL",IF(R88='Tabelas auxiliares'!$A$129,"CUSTEIO",IF(R88='Tabelas auxiliares'!$A$128,"INVESTIMENTO","ERRO - VERIFICAR"))))</f>
        <v/>
      </c>
      <c r="T88" s="32"/>
      <c r="U88" s="32"/>
      <c r="V88" s="32"/>
      <c r="W88" s="32"/>
      <c r="X88" s="32"/>
      <c r="Y88" s="32"/>
      <c r="Z88" s="32"/>
    </row>
    <row r="89" spans="18:26" x14ac:dyDescent="0.25">
      <c r="R89" s="15" t="str">
        <f t="shared" si="1"/>
        <v/>
      </c>
      <c r="S89" s="15" t="str">
        <f>IF(M89="","",IF(AND(M89&lt;&gt;'Tabelas auxiliares'!$B$128,M89&lt;&gt;'Tabelas auxiliares'!$B$129,M89&lt;&gt;'Tabelas auxiliares'!$C$128,M89&lt;&gt;'Tabelas auxiliares'!$C$129),"FOLHA DE PESSOAL",IF(R89='Tabelas auxiliares'!$A$129,"CUSTEIO",IF(R89='Tabelas auxiliares'!$A$128,"INVESTIMENTO","ERRO - VERIFICAR"))))</f>
        <v/>
      </c>
      <c r="T89" s="32"/>
      <c r="U89" s="32"/>
      <c r="V89" s="32"/>
      <c r="W89" s="32"/>
      <c r="X89" s="32"/>
      <c r="Y89" s="32"/>
      <c r="Z89" s="32"/>
    </row>
    <row r="90" spans="18:26" x14ac:dyDescent="0.25">
      <c r="R90" s="15" t="str">
        <f t="shared" si="1"/>
        <v/>
      </c>
      <c r="S90" s="15" t="str">
        <f>IF(M90="","",IF(AND(M90&lt;&gt;'Tabelas auxiliares'!$B$128,M90&lt;&gt;'Tabelas auxiliares'!$B$129,M90&lt;&gt;'Tabelas auxiliares'!$C$128,M90&lt;&gt;'Tabelas auxiliares'!$C$129),"FOLHA DE PESSOAL",IF(R90='Tabelas auxiliares'!$A$129,"CUSTEIO",IF(R90='Tabelas auxiliares'!$A$128,"INVESTIMENTO","ERRO - VERIFICAR"))))</f>
        <v/>
      </c>
      <c r="T90" s="32"/>
      <c r="U90" s="32"/>
      <c r="V90" s="32"/>
      <c r="W90" s="32"/>
      <c r="X90" s="32"/>
      <c r="Y90" s="32"/>
      <c r="Z90" s="32"/>
    </row>
    <row r="91" spans="18:26" x14ac:dyDescent="0.25">
      <c r="R91" s="15" t="str">
        <f t="shared" si="1"/>
        <v/>
      </c>
      <c r="S91" s="15" t="str">
        <f>IF(M91="","",IF(AND(M91&lt;&gt;'Tabelas auxiliares'!$B$128,M91&lt;&gt;'Tabelas auxiliares'!$B$129,M91&lt;&gt;'Tabelas auxiliares'!$C$128,M91&lt;&gt;'Tabelas auxiliares'!$C$129),"FOLHA DE PESSOAL",IF(R91='Tabelas auxiliares'!$A$129,"CUSTEIO",IF(R91='Tabelas auxiliares'!$A$128,"INVESTIMENTO","ERRO - VERIFICAR"))))</f>
        <v/>
      </c>
      <c r="T91" s="32"/>
      <c r="U91" s="32"/>
      <c r="V91" s="32"/>
      <c r="W91" s="32"/>
      <c r="X91" s="32"/>
      <c r="Y91" s="32"/>
      <c r="Z91" s="32"/>
    </row>
    <row r="92" spans="18:26" x14ac:dyDescent="0.25">
      <c r="R92" s="15" t="str">
        <f t="shared" si="1"/>
        <v/>
      </c>
      <c r="S92" s="15" t="str">
        <f>IF(M92="","",IF(AND(M92&lt;&gt;'Tabelas auxiliares'!$B$128,M92&lt;&gt;'Tabelas auxiliares'!$B$129,M92&lt;&gt;'Tabelas auxiliares'!$C$128,M92&lt;&gt;'Tabelas auxiliares'!$C$129),"FOLHA DE PESSOAL",IF(R92='Tabelas auxiliares'!$A$129,"CUSTEIO",IF(R92='Tabelas auxiliares'!$A$128,"INVESTIMENTO","ERRO - VERIFICAR"))))</f>
        <v/>
      </c>
      <c r="T92" s="32"/>
      <c r="U92" s="32"/>
      <c r="V92" s="32"/>
      <c r="W92" s="32"/>
      <c r="X92" s="32"/>
      <c r="Y92" s="32"/>
      <c r="Z92" s="32"/>
    </row>
    <row r="93" spans="18:26" x14ac:dyDescent="0.25">
      <c r="R93" s="15" t="str">
        <f t="shared" si="1"/>
        <v/>
      </c>
      <c r="S93" s="15" t="str">
        <f>IF(M93="","",IF(AND(M93&lt;&gt;'Tabelas auxiliares'!$B$128,M93&lt;&gt;'Tabelas auxiliares'!$B$129,M93&lt;&gt;'Tabelas auxiliares'!$C$128,M93&lt;&gt;'Tabelas auxiliares'!$C$129),"FOLHA DE PESSOAL",IF(R93='Tabelas auxiliares'!$A$129,"CUSTEIO",IF(R93='Tabelas auxiliares'!$A$128,"INVESTIMENTO","ERRO - VERIFICAR"))))</f>
        <v/>
      </c>
      <c r="T93" s="32"/>
      <c r="U93" s="32"/>
      <c r="V93" s="32"/>
      <c r="W93" s="32"/>
      <c r="X93" s="32"/>
      <c r="Y93" s="32"/>
      <c r="Z93" s="32"/>
    </row>
    <row r="94" spans="18:26" x14ac:dyDescent="0.25">
      <c r="R94" s="15" t="str">
        <f t="shared" si="1"/>
        <v/>
      </c>
      <c r="S94" s="15" t="str">
        <f>IF(M94="","",IF(AND(M94&lt;&gt;'Tabelas auxiliares'!$B$128,M94&lt;&gt;'Tabelas auxiliares'!$B$129,M94&lt;&gt;'Tabelas auxiliares'!$C$128,M94&lt;&gt;'Tabelas auxiliares'!$C$129),"FOLHA DE PESSOAL",IF(R94='Tabelas auxiliares'!$A$129,"CUSTEIO",IF(R94='Tabelas auxiliares'!$A$128,"INVESTIMENTO","ERRO - VERIFICAR"))))</f>
        <v/>
      </c>
      <c r="T94" s="32"/>
      <c r="U94" s="32"/>
      <c r="V94" s="32"/>
      <c r="W94" s="32"/>
      <c r="X94" s="32"/>
      <c r="Y94" s="32"/>
      <c r="Z94" s="32"/>
    </row>
    <row r="95" spans="18:26" x14ac:dyDescent="0.25">
      <c r="R95" s="15" t="str">
        <f t="shared" si="1"/>
        <v/>
      </c>
      <c r="S95" s="15" t="str">
        <f>IF(M95="","",IF(AND(M95&lt;&gt;'Tabelas auxiliares'!$B$128,M95&lt;&gt;'Tabelas auxiliares'!$B$129,M95&lt;&gt;'Tabelas auxiliares'!$C$128,M95&lt;&gt;'Tabelas auxiliares'!$C$129),"FOLHA DE PESSOAL",IF(R95='Tabelas auxiliares'!$A$129,"CUSTEIO",IF(R95='Tabelas auxiliares'!$A$128,"INVESTIMENTO","ERRO - VERIFICAR"))))</f>
        <v/>
      </c>
      <c r="T95" s="32"/>
      <c r="U95" s="32"/>
      <c r="V95" s="32"/>
      <c r="W95" s="32"/>
      <c r="X95" s="32"/>
      <c r="Y95" s="32"/>
      <c r="Z95" s="32"/>
    </row>
    <row r="96" spans="18:26" x14ac:dyDescent="0.25">
      <c r="R96" s="15" t="str">
        <f t="shared" si="1"/>
        <v/>
      </c>
      <c r="S96" s="15" t="str">
        <f>IF(M96="","",IF(AND(M96&lt;&gt;'Tabelas auxiliares'!$B$128,M96&lt;&gt;'Tabelas auxiliares'!$B$129,M96&lt;&gt;'Tabelas auxiliares'!$C$128,M96&lt;&gt;'Tabelas auxiliares'!$C$129),"FOLHA DE PESSOAL",IF(R96='Tabelas auxiliares'!$A$129,"CUSTEIO",IF(R96='Tabelas auxiliares'!$A$128,"INVESTIMENTO","ERRO - VERIFICAR"))))</f>
        <v/>
      </c>
      <c r="T96" s="32"/>
      <c r="U96" s="32"/>
      <c r="V96" s="32"/>
      <c r="W96" s="32"/>
      <c r="X96" s="32"/>
      <c r="Y96" s="32"/>
      <c r="Z96" s="32"/>
    </row>
    <row r="97" spans="18:26" x14ac:dyDescent="0.25">
      <c r="R97" s="15" t="str">
        <f t="shared" si="1"/>
        <v/>
      </c>
      <c r="S97" s="15" t="str">
        <f>IF(M97="","",IF(AND(M97&lt;&gt;'Tabelas auxiliares'!$B$128,M97&lt;&gt;'Tabelas auxiliares'!$B$129,M97&lt;&gt;'Tabelas auxiliares'!$C$128,M97&lt;&gt;'Tabelas auxiliares'!$C$129),"FOLHA DE PESSOAL",IF(R97='Tabelas auxiliares'!$A$129,"CUSTEIO",IF(R97='Tabelas auxiliares'!$A$128,"INVESTIMENTO","ERRO - VERIFICAR"))))</f>
        <v/>
      </c>
      <c r="T97" s="32"/>
      <c r="U97" s="32"/>
      <c r="V97" s="32"/>
      <c r="W97" s="32"/>
      <c r="X97" s="32"/>
      <c r="Y97" s="32"/>
      <c r="Z97" s="32"/>
    </row>
    <row r="98" spans="18:26" x14ac:dyDescent="0.25">
      <c r="R98" s="15" t="str">
        <f t="shared" si="1"/>
        <v/>
      </c>
      <c r="S98" s="15" t="str">
        <f>IF(M98="","",IF(AND(M98&lt;&gt;'Tabelas auxiliares'!$B$128,M98&lt;&gt;'Tabelas auxiliares'!$B$129,M98&lt;&gt;'Tabelas auxiliares'!$C$128,M98&lt;&gt;'Tabelas auxiliares'!$C$129),"FOLHA DE PESSOAL",IF(R98='Tabelas auxiliares'!$A$129,"CUSTEIO",IF(R98='Tabelas auxiliares'!$A$128,"INVESTIMENTO","ERRO - VERIFICAR"))))</f>
        <v/>
      </c>
      <c r="T98" s="32"/>
      <c r="U98" s="32"/>
      <c r="V98" s="32"/>
      <c r="W98" s="32"/>
      <c r="X98" s="32"/>
      <c r="Y98" s="32"/>
      <c r="Z98" s="32"/>
    </row>
    <row r="99" spans="18:26" x14ac:dyDescent="0.25">
      <c r="R99" s="15" t="str">
        <f t="shared" si="1"/>
        <v/>
      </c>
      <c r="S99" s="15" t="str">
        <f>IF(M99="","",IF(AND(M99&lt;&gt;'Tabelas auxiliares'!$B$128,M99&lt;&gt;'Tabelas auxiliares'!$B$129,M99&lt;&gt;'Tabelas auxiliares'!$C$128,M99&lt;&gt;'Tabelas auxiliares'!$C$129),"FOLHA DE PESSOAL",IF(R99='Tabelas auxiliares'!$A$129,"CUSTEIO",IF(R99='Tabelas auxiliares'!$A$128,"INVESTIMENTO","ERRO - VERIFICAR"))))</f>
        <v/>
      </c>
      <c r="T99" s="32"/>
      <c r="U99" s="32"/>
      <c r="V99" s="32"/>
      <c r="W99" s="32"/>
      <c r="X99" s="32"/>
      <c r="Y99" s="32"/>
      <c r="Z99" s="32"/>
    </row>
    <row r="100" spans="18:26" x14ac:dyDescent="0.25">
      <c r="R100" s="15" t="str">
        <f t="shared" si="1"/>
        <v/>
      </c>
      <c r="S100" s="15" t="str">
        <f>IF(M100="","",IF(AND(M100&lt;&gt;'Tabelas auxiliares'!$B$128,M100&lt;&gt;'Tabelas auxiliares'!$B$129,M100&lt;&gt;'Tabelas auxiliares'!$C$128,M100&lt;&gt;'Tabelas auxiliares'!$C$129),"FOLHA DE PESSOAL",IF(R100='Tabelas auxiliares'!$A$129,"CUSTEIO",IF(R100='Tabelas auxiliares'!$A$128,"INVESTIMENTO","ERRO - VERIFICAR"))))</f>
        <v/>
      </c>
      <c r="T100" s="32"/>
      <c r="U100" s="32"/>
      <c r="V100" s="32"/>
      <c r="W100" s="32"/>
      <c r="X100" s="32"/>
      <c r="Y100" s="32"/>
      <c r="Z100" s="32"/>
    </row>
    <row r="101" spans="18:26" x14ac:dyDescent="0.25">
      <c r="R101" s="15" t="str">
        <f t="shared" si="1"/>
        <v/>
      </c>
      <c r="S101" s="15" t="str">
        <f>IF(M101="","",IF(AND(M101&lt;&gt;'Tabelas auxiliares'!$B$128,M101&lt;&gt;'Tabelas auxiliares'!$B$129,M101&lt;&gt;'Tabelas auxiliares'!$C$128,M101&lt;&gt;'Tabelas auxiliares'!$C$129),"FOLHA DE PESSOAL",IF(R101='Tabelas auxiliares'!$A$129,"CUSTEIO",IF(R101='Tabelas auxiliares'!$A$128,"INVESTIMENTO","ERRO - VERIFICAR"))))</f>
        <v/>
      </c>
      <c r="T101" s="32"/>
      <c r="U101" s="32"/>
      <c r="V101" s="32"/>
      <c r="W101" s="32"/>
      <c r="X101" s="32"/>
      <c r="Y101" s="32"/>
      <c r="Z101" s="32"/>
    </row>
    <row r="102" spans="18:26" x14ac:dyDescent="0.25">
      <c r="R102" s="15" t="str">
        <f t="shared" si="1"/>
        <v/>
      </c>
      <c r="S102" s="15" t="str">
        <f>IF(M102="","",IF(AND(M102&lt;&gt;'Tabelas auxiliares'!$B$128,M102&lt;&gt;'Tabelas auxiliares'!$B$129,M102&lt;&gt;'Tabelas auxiliares'!$C$128,M102&lt;&gt;'Tabelas auxiliares'!$C$129),"FOLHA DE PESSOAL",IF(R102='Tabelas auxiliares'!$A$129,"CUSTEIO",IF(R102='Tabelas auxiliares'!$A$128,"INVESTIMENTO","ERRO - VERIFICAR"))))</f>
        <v/>
      </c>
      <c r="T102" s="32"/>
      <c r="U102" s="32"/>
      <c r="V102" s="32"/>
      <c r="W102" s="32"/>
      <c r="X102" s="32"/>
      <c r="Y102" s="32"/>
      <c r="Z102" s="32"/>
    </row>
    <row r="103" spans="18:26" x14ac:dyDescent="0.25">
      <c r="R103" s="15" t="str">
        <f t="shared" si="1"/>
        <v/>
      </c>
      <c r="S103" s="15" t="str">
        <f>IF(M103="","",IF(AND(M103&lt;&gt;'Tabelas auxiliares'!$B$128,M103&lt;&gt;'Tabelas auxiliares'!$B$129,M103&lt;&gt;'Tabelas auxiliares'!$C$128,M103&lt;&gt;'Tabelas auxiliares'!$C$129),"FOLHA DE PESSOAL",IF(R103='Tabelas auxiliares'!$A$129,"CUSTEIO",IF(R103='Tabelas auxiliares'!$A$128,"INVESTIMENTO","ERRO - VERIFICAR"))))</f>
        <v/>
      </c>
      <c r="T103" s="32"/>
      <c r="U103" s="32"/>
      <c r="V103" s="32"/>
      <c r="W103" s="32"/>
      <c r="X103" s="32"/>
      <c r="Y103" s="32"/>
      <c r="Z103" s="32"/>
    </row>
    <row r="104" spans="18:26" x14ac:dyDescent="0.25">
      <c r="R104" s="15" t="str">
        <f t="shared" si="1"/>
        <v/>
      </c>
      <c r="S104" s="15" t="str">
        <f>IF(M104="","",IF(AND(M104&lt;&gt;'Tabelas auxiliares'!$B$128,M104&lt;&gt;'Tabelas auxiliares'!$B$129,M104&lt;&gt;'Tabelas auxiliares'!$C$128,M104&lt;&gt;'Tabelas auxiliares'!$C$129),"FOLHA DE PESSOAL",IF(R104='Tabelas auxiliares'!$A$129,"CUSTEIO",IF(R104='Tabelas auxiliares'!$A$128,"INVESTIMENTO","ERRO - VERIFICAR"))))</f>
        <v/>
      </c>
      <c r="T104" s="32"/>
      <c r="U104" s="32"/>
      <c r="V104" s="32"/>
      <c r="W104" s="32"/>
      <c r="X104" s="32"/>
      <c r="Y104" s="32"/>
      <c r="Z104" s="32"/>
    </row>
    <row r="105" spans="18:26" x14ac:dyDescent="0.25">
      <c r="R105" s="15" t="str">
        <f t="shared" si="1"/>
        <v/>
      </c>
      <c r="S105" s="15" t="str">
        <f>IF(M105="","",IF(AND(M105&lt;&gt;'Tabelas auxiliares'!$B$128,M105&lt;&gt;'Tabelas auxiliares'!$B$129,M105&lt;&gt;'Tabelas auxiliares'!$C$128,M105&lt;&gt;'Tabelas auxiliares'!$C$129),"FOLHA DE PESSOAL",IF(R105='Tabelas auxiliares'!$A$129,"CUSTEIO",IF(R105='Tabelas auxiliares'!$A$128,"INVESTIMENTO","ERRO - VERIFICAR"))))</f>
        <v/>
      </c>
      <c r="T105" s="32"/>
      <c r="U105" s="32"/>
      <c r="V105" s="32"/>
      <c r="W105" s="32"/>
      <c r="X105" s="32"/>
      <c r="Y105" s="32"/>
      <c r="Z105" s="32"/>
    </row>
    <row r="106" spans="18:26" x14ac:dyDescent="0.25">
      <c r="R106" s="15" t="str">
        <f t="shared" si="1"/>
        <v/>
      </c>
      <c r="S106" s="15" t="str">
        <f>IF(M106="","",IF(AND(M106&lt;&gt;'Tabelas auxiliares'!$B$128,M106&lt;&gt;'Tabelas auxiliares'!$B$129,M106&lt;&gt;'Tabelas auxiliares'!$C$128,M106&lt;&gt;'Tabelas auxiliares'!$C$129),"FOLHA DE PESSOAL",IF(R106='Tabelas auxiliares'!$A$129,"CUSTEIO",IF(R106='Tabelas auxiliares'!$A$128,"INVESTIMENTO","ERRO - VERIFICAR"))))</f>
        <v/>
      </c>
      <c r="T106" s="32"/>
      <c r="U106" s="32"/>
      <c r="V106" s="32"/>
      <c r="W106" s="32"/>
      <c r="X106" s="32"/>
      <c r="Y106" s="32"/>
      <c r="Z106" s="32"/>
    </row>
    <row r="107" spans="18:26" x14ac:dyDescent="0.25">
      <c r="R107" s="15" t="str">
        <f t="shared" si="1"/>
        <v/>
      </c>
      <c r="S107" s="15" t="str">
        <f>IF(M107="","",IF(AND(M107&lt;&gt;'Tabelas auxiliares'!$B$128,M107&lt;&gt;'Tabelas auxiliares'!$B$129,M107&lt;&gt;'Tabelas auxiliares'!$C$128,M107&lt;&gt;'Tabelas auxiliares'!$C$129),"FOLHA DE PESSOAL",IF(R107='Tabelas auxiliares'!$A$129,"CUSTEIO",IF(R107='Tabelas auxiliares'!$A$128,"INVESTIMENTO","ERRO - VERIFICAR"))))</f>
        <v/>
      </c>
      <c r="T107" s="32"/>
      <c r="U107" s="32"/>
      <c r="V107" s="32"/>
      <c r="W107" s="32"/>
      <c r="X107" s="32"/>
      <c r="Y107" s="32"/>
      <c r="Z107" s="32"/>
    </row>
    <row r="108" spans="18:26" x14ac:dyDescent="0.25">
      <c r="R108" s="15" t="str">
        <f t="shared" si="1"/>
        <v/>
      </c>
      <c r="S108" s="15" t="str">
        <f>IF(M108="","",IF(AND(M108&lt;&gt;'Tabelas auxiliares'!$B$128,M108&lt;&gt;'Tabelas auxiliares'!$B$129,M108&lt;&gt;'Tabelas auxiliares'!$C$128,M108&lt;&gt;'Tabelas auxiliares'!$C$129),"FOLHA DE PESSOAL",IF(R108='Tabelas auxiliares'!$A$129,"CUSTEIO",IF(R108='Tabelas auxiliares'!$A$128,"INVESTIMENTO","ERRO - VERIFICAR"))))</f>
        <v/>
      </c>
      <c r="T108" s="32"/>
      <c r="U108" s="32"/>
      <c r="V108" s="32"/>
      <c r="W108" s="32"/>
      <c r="X108" s="32"/>
      <c r="Y108" s="32"/>
      <c r="Z108" s="32"/>
    </row>
    <row r="109" spans="18:26" x14ac:dyDescent="0.25">
      <c r="R109" s="15" t="str">
        <f t="shared" si="1"/>
        <v/>
      </c>
      <c r="S109" s="15" t="str">
        <f>IF(M109="","",IF(AND(M109&lt;&gt;'Tabelas auxiliares'!$B$128,M109&lt;&gt;'Tabelas auxiliares'!$B$129,M109&lt;&gt;'Tabelas auxiliares'!$C$128,M109&lt;&gt;'Tabelas auxiliares'!$C$129),"FOLHA DE PESSOAL",IF(R109='Tabelas auxiliares'!$A$129,"CUSTEIO",IF(R109='Tabelas auxiliares'!$A$128,"INVESTIMENTO","ERRO - VERIFICAR"))))</f>
        <v/>
      </c>
      <c r="T109" s="32"/>
      <c r="U109" s="32"/>
      <c r="V109" s="32"/>
      <c r="W109" s="32"/>
      <c r="X109" s="32"/>
      <c r="Y109" s="32"/>
      <c r="Z109" s="32"/>
    </row>
    <row r="110" spans="18:26" x14ac:dyDescent="0.25">
      <c r="R110" s="15" t="str">
        <f t="shared" si="1"/>
        <v/>
      </c>
      <c r="S110" s="15" t="str">
        <f>IF(M110="","",IF(AND(M110&lt;&gt;'Tabelas auxiliares'!$B$128,M110&lt;&gt;'Tabelas auxiliares'!$B$129,M110&lt;&gt;'Tabelas auxiliares'!$C$128,M110&lt;&gt;'Tabelas auxiliares'!$C$129),"FOLHA DE PESSOAL",IF(R110='Tabelas auxiliares'!$A$129,"CUSTEIO",IF(R110='Tabelas auxiliares'!$A$128,"INVESTIMENTO","ERRO - VERIFICAR"))))</f>
        <v/>
      </c>
      <c r="T110" s="32"/>
      <c r="U110" s="32"/>
      <c r="V110" s="32"/>
      <c r="W110" s="32"/>
      <c r="X110" s="32"/>
      <c r="Y110" s="32"/>
      <c r="Z110" s="32"/>
    </row>
    <row r="111" spans="18:26" x14ac:dyDescent="0.25">
      <c r="R111" s="15" t="str">
        <f t="shared" si="1"/>
        <v/>
      </c>
      <c r="S111" s="15" t="str">
        <f>IF(M111="","",IF(AND(M111&lt;&gt;'Tabelas auxiliares'!$B$128,M111&lt;&gt;'Tabelas auxiliares'!$B$129,M111&lt;&gt;'Tabelas auxiliares'!$C$128,M111&lt;&gt;'Tabelas auxiliares'!$C$129),"FOLHA DE PESSOAL",IF(R111='Tabelas auxiliares'!$A$129,"CUSTEIO",IF(R111='Tabelas auxiliares'!$A$128,"INVESTIMENTO","ERRO - VERIFICAR"))))</f>
        <v/>
      </c>
      <c r="T111" s="32"/>
      <c r="U111" s="32"/>
      <c r="V111" s="32"/>
      <c r="W111" s="32"/>
      <c r="X111" s="32"/>
      <c r="Y111" s="32"/>
      <c r="Z111" s="32"/>
    </row>
    <row r="112" spans="18:26" x14ac:dyDescent="0.25">
      <c r="R112" s="15" t="str">
        <f t="shared" si="1"/>
        <v/>
      </c>
      <c r="S112" s="15" t="str">
        <f>IF(M112="","",IF(AND(M112&lt;&gt;'Tabelas auxiliares'!$B$128,M112&lt;&gt;'Tabelas auxiliares'!$B$129,M112&lt;&gt;'Tabelas auxiliares'!$C$128,M112&lt;&gt;'Tabelas auxiliares'!$C$129),"FOLHA DE PESSOAL",IF(R112='Tabelas auxiliares'!$A$129,"CUSTEIO",IF(R112='Tabelas auxiliares'!$A$128,"INVESTIMENTO","ERRO - VERIFICAR"))))</f>
        <v/>
      </c>
      <c r="T112" s="32"/>
      <c r="U112" s="32"/>
      <c r="V112" s="32"/>
      <c r="W112" s="32"/>
      <c r="X112" s="32"/>
      <c r="Y112" s="32"/>
      <c r="Z112" s="32"/>
    </row>
    <row r="113" spans="18:26" x14ac:dyDescent="0.25">
      <c r="R113" s="15" t="str">
        <f t="shared" si="1"/>
        <v/>
      </c>
      <c r="S113" s="15" t="str">
        <f>IF(M113="","",IF(AND(M113&lt;&gt;'Tabelas auxiliares'!$B$128,M113&lt;&gt;'Tabelas auxiliares'!$B$129,M113&lt;&gt;'Tabelas auxiliares'!$C$128,M113&lt;&gt;'Tabelas auxiliares'!$C$129),"FOLHA DE PESSOAL",IF(R113='Tabelas auxiliares'!$A$129,"CUSTEIO",IF(R113='Tabelas auxiliares'!$A$128,"INVESTIMENTO","ERRO - VERIFICAR"))))</f>
        <v/>
      </c>
      <c r="T113" s="32"/>
      <c r="U113" s="32"/>
      <c r="V113" s="32"/>
      <c r="W113" s="32"/>
      <c r="X113" s="32"/>
      <c r="Y113" s="32"/>
      <c r="Z113" s="32"/>
    </row>
    <row r="114" spans="18:26" x14ac:dyDescent="0.25">
      <c r="R114" s="15" t="str">
        <f t="shared" si="1"/>
        <v/>
      </c>
      <c r="S114" s="15" t="str">
        <f>IF(M114="","",IF(AND(M114&lt;&gt;'Tabelas auxiliares'!$B$128,M114&lt;&gt;'Tabelas auxiliares'!$B$129,M114&lt;&gt;'Tabelas auxiliares'!$C$128,M114&lt;&gt;'Tabelas auxiliares'!$C$129),"FOLHA DE PESSOAL",IF(R114='Tabelas auxiliares'!$A$129,"CUSTEIO",IF(R114='Tabelas auxiliares'!$A$128,"INVESTIMENTO","ERRO - VERIFICAR"))))</f>
        <v/>
      </c>
      <c r="T114" s="32"/>
      <c r="U114" s="32"/>
      <c r="V114" s="32"/>
      <c r="W114" s="32"/>
      <c r="X114" s="32"/>
      <c r="Y114" s="32"/>
      <c r="Z114" s="32"/>
    </row>
    <row r="115" spans="18:26" x14ac:dyDescent="0.25">
      <c r="R115" s="15" t="str">
        <f t="shared" si="1"/>
        <v/>
      </c>
      <c r="S115" s="15" t="str">
        <f>IF(M115="","",IF(AND(M115&lt;&gt;'Tabelas auxiliares'!$B$128,M115&lt;&gt;'Tabelas auxiliares'!$B$129,M115&lt;&gt;'Tabelas auxiliares'!$C$128,M115&lt;&gt;'Tabelas auxiliares'!$C$129),"FOLHA DE PESSOAL",IF(R115='Tabelas auxiliares'!$A$129,"CUSTEIO",IF(R115='Tabelas auxiliares'!$A$128,"INVESTIMENTO","ERRO - VERIFICAR"))))</f>
        <v/>
      </c>
      <c r="T115" s="32"/>
      <c r="U115" s="32"/>
      <c r="V115" s="32"/>
      <c r="W115" s="32"/>
      <c r="X115" s="32"/>
      <c r="Y115" s="32"/>
      <c r="Z115" s="32"/>
    </row>
    <row r="116" spans="18:26" x14ac:dyDescent="0.25">
      <c r="R116" s="15" t="str">
        <f t="shared" si="1"/>
        <v/>
      </c>
      <c r="S116" s="15" t="str">
        <f>IF(M116="","",IF(AND(M116&lt;&gt;'Tabelas auxiliares'!$B$128,M116&lt;&gt;'Tabelas auxiliares'!$B$129,M116&lt;&gt;'Tabelas auxiliares'!$C$128,M116&lt;&gt;'Tabelas auxiliares'!$C$129),"FOLHA DE PESSOAL",IF(R116='Tabelas auxiliares'!$A$129,"CUSTEIO",IF(R116='Tabelas auxiliares'!$A$128,"INVESTIMENTO","ERRO - VERIFICAR"))))</f>
        <v/>
      </c>
      <c r="T116" s="32"/>
      <c r="U116" s="32"/>
      <c r="V116" s="32"/>
      <c r="W116" s="32"/>
      <c r="X116" s="32"/>
      <c r="Y116" s="32"/>
      <c r="Z116" s="32"/>
    </row>
    <row r="117" spans="18:26" x14ac:dyDescent="0.25">
      <c r="R117" s="15" t="str">
        <f t="shared" si="1"/>
        <v/>
      </c>
      <c r="S117" s="15" t="str">
        <f>IF(M117="","",IF(AND(M117&lt;&gt;'Tabelas auxiliares'!$B$128,M117&lt;&gt;'Tabelas auxiliares'!$B$129,M117&lt;&gt;'Tabelas auxiliares'!$C$128,M117&lt;&gt;'Tabelas auxiliares'!$C$129),"FOLHA DE PESSOAL",IF(R117='Tabelas auxiliares'!$A$129,"CUSTEIO",IF(R117='Tabelas auxiliares'!$A$128,"INVESTIMENTO","ERRO - VERIFICAR"))))</f>
        <v/>
      </c>
      <c r="T117" s="32"/>
      <c r="U117" s="32"/>
      <c r="V117" s="32"/>
      <c r="W117" s="32"/>
      <c r="X117" s="32"/>
      <c r="Y117" s="32"/>
      <c r="Z117" s="32"/>
    </row>
    <row r="118" spans="18:26" x14ac:dyDescent="0.25">
      <c r="R118" s="15" t="str">
        <f t="shared" si="1"/>
        <v/>
      </c>
      <c r="S118" s="15" t="str">
        <f>IF(M118="","",IF(AND(M118&lt;&gt;'Tabelas auxiliares'!$B$128,M118&lt;&gt;'Tabelas auxiliares'!$B$129,M118&lt;&gt;'Tabelas auxiliares'!$C$128,M118&lt;&gt;'Tabelas auxiliares'!$C$129),"FOLHA DE PESSOAL",IF(R118='Tabelas auxiliares'!$A$129,"CUSTEIO",IF(R118='Tabelas auxiliares'!$A$128,"INVESTIMENTO","ERRO - VERIFICAR"))))</f>
        <v/>
      </c>
      <c r="T118" s="32"/>
      <c r="U118" s="32"/>
      <c r="V118" s="32"/>
      <c r="W118" s="32"/>
      <c r="X118" s="32"/>
      <c r="Y118" s="32"/>
      <c r="Z118" s="32"/>
    </row>
    <row r="119" spans="18:26" x14ac:dyDescent="0.25">
      <c r="R119" s="15" t="str">
        <f t="shared" si="1"/>
        <v/>
      </c>
      <c r="S119" s="15" t="str">
        <f>IF(M119="","",IF(AND(M119&lt;&gt;'Tabelas auxiliares'!$B$128,M119&lt;&gt;'Tabelas auxiliares'!$B$129,M119&lt;&gt;'Tabelas auxiliares'!$C$128,M119&lt;&gt;'Tabelas auxiliares'!$C$129),"FOLHA DE PESSOAL",IF(R119='Tabelas auxiliares'!$A$129,"CUSTEIO",IF(R119='Tabelas auxiliares'!$A$128,"INVESTIMENTO","ERRO - VERIFICAR"))))</f>
        <v/>
      </c>
      <c r="T119" s="32"/>
      <c r="U119" s="32"/>
      <c r="V119" s="32"/>
      <c r="W119" s="32"/>
      <c r="X119" s="32"/>
      <c r="Y119" s="32"/>
      <c r="Z119" s="32"/>
    </row>
    <row r="120" spans="18:26" x14ac:dyDescent="0.25">
      <c r="R120" s="15" t="str">
        <f t="shared" si="1"/>
        <v/>
      </c>
      <c r="S120" s="15" t="str">
        <f>IF(M120="","",IF(AND(M120&lt;&gt;'Tabelas auxiliares'!$B$128,M120&lt;&gt;'Tabelas auxiliares'!$B$129,M120&lt;&gt;'Tabelas auxiliares'!$C$128,M120&lt;&gt;'Tabelas auxiliares'!$C$129),"FOLHA DE PESSOAL",IF(R120='Tabelas auxiliares'!$A$129,"CUSTEIO",IF(R120='Tabelas auxiliares'!$A$128,"INVESTIMENTO","ERRO - VERIFICAR"))))</f>
        <v/>
      </c>
      <c r="T120" s="32"/>
      <c r="U120" s="32"/>
      <c r="V120" s="32"/>
      <c r="W120" s="32"/>
      <c r="X120" s="32"/>
      <c r="Y120" s="32"/>
      <c r="Z120" s="32"/>
    </row>
    <row r="121" spans="18:26" x14ac:dyDescent="0.25">
      <c r="R121" s="15" t="str">
        <f t="shared" si="1"/>
        <v/>
      </c>
      <c r="S121" s="15" t="str">
        <f>IF(M121="","",IF(AND(M121&lt;&gt;'Tabelas auxiliares'!$B$128,M121&lt;&gt;'Tabelas auxiliares'!$B$129,M121&lt;&gt;'Tabelas auxiliares'!$C$128,M121&lt;&gt;'Tabelas auxiliares'!$C$129),"FOLHA DE PESSOAL",IF(R121='Tabelas auxiliares'!$A$129,"CUSTEIO",IF(R121='Tabelas auxiliares'!$A$128,"INVESTIMENTO","ERRO - VERIFICAR"))))</f>
        <v/>
      </c>
      <c r="T121" s="32"/>
      <c r="U121" s="32"/>
      <c r="V121" s="32"/>
      <c r="W121" s="32"/>
      <c r="X121" s="32"/>
      <c r="Y121" s="32"/>
      <c r="Z121" s="32"/>
    </row>
    <row r="122" spans="18:26" x14ac:dyDescent="0.25">
      <c r="R122" s="15" t="str">
        <f t="shared" si="1"/>
        <v/>
      </c>
      <c r="S122" s="15" t="str">
        <f>IF(M122="","",IF(AND(M122&lt;&gt;'Tabelas auxiliares'!$B$128,M122&lt;&gt;'Tabelas auxiliares'!$B$129,M122&lt;&gt;'Tabelas auxiliares'!$C$128,M122&lt;&gt;'Tabelas auxiliares'!$C$129),"FOLHA DE PESSOAL",IF(R122='Tabelas auxiliares'!$A$129,"CUSTEIO",IF(R122='Tabelas auxiliares'!$A$128,"INVESTIMENTO","ERRO - VERIFICAR"))))</f>
        <v/>
      </c>
      <c r="T122" s="32"/>
      <c r="U122" s="32"/>
      <c r="V122" s="32"/>
      <c r="W122" s="32"/>
      <c r="X122" s="32"/>
      <c r="Y122" s="32"/>
      <c r="Z122" s="32"/>
    </row>
    <row r="123" spans="18:26" x14ac:dyDescent="0.25">
      <c r="R123" s="15" t="str">
        <f t="shared" si="1"/>
        <v/>
      </c>
      <c r="S123" s="15" t="str">
        <f>IF(M123="","",IF(AND(M123&lt;&gt;'Tabelas auxiliares'!$B$128,M123&lt;&gt;'Tabelas auxiliares'!$B$129,M123&lt;&gt;'Tabelas auxiliares'!$C$128,M123&lt;&gt;'Tabelas auxiliares'!$C$129),"FOLHA DE PESSOAL",IF(R123='Tabelas auxiliares'!$A$129,"CUSTEIO",IF(R123='Tabelas auxiliares'!$A$128,"INVESTIMENTO","ERRO - VERIFICAR"))))</f>
        <v/>
      </c>
      <c r="T123" s="32"/>
      <c r="U123" s="32"/>
      <c r="V123" s="32"/>
      <c r="W123" s="32"/>
      <c r="X123" s="32"/>
      <c r="Y123" s="32"/>
      <c r="Z123" s="32"/>
    </row>
    <row r="124" spans="18:26" x14ac:dyDescent="0.25">
      <c r="R124" s="15" t="str">
        <f t="shared" si="1"/>
        <v/>
      </c>
      <c r="S124" s="15" t="str">
        <f>IF(M124="","",IF(AND(M124&lt;&gt;'Tabelas auxiliares'!$B$128,M124&lt;&gt;'Tabelas auxiliares'!$B$129,M124&lt;&gt;'Tabelas auxiliares'!$C$128,M124&lt;&gt;'Tabelas auxiliares'!$C$129),"FOLHA DE PESSOAL",IF(R124='Tabelas auxiliares'!$A$129,"CUSTEIO",IF(R124='Tabelas auxiliares'!$A$128,"INVESTIMENTO","ERRO - VERIFICAR"))))</f>
        <v/>
      </c>
      <c r="T124" s="32"/>
      <c r="U124" s="32"/>
      <c r="V124" s="32"/>
      <c r="W124" s="32"/>
      <c r="X124" s="32"/>
      <c r="Y124" s="32"/>
      <c r="Z124" s="32"/>
    </row>
    <row r="125" spans="18:26" x14ac:dyDescent="0.25">
      <c r="R125" s="15" t="str">
        <f t="shared" si="1"/>
        <v/>
      </c>
      <c r="S125" s="15" t="str">
        <f>IF(M125="","",IF(AND(M125&lt;&gt;'Tabelas auxiliares'!$B$128,M125&lt;&gt;'Tabelas auxiliares'!$B$129,M125&lt;&gt;'Tabelas auxiliares'!$C$128,M125&lt;&gt;'Tabelas auxiliares'!$C$129),"FOLHA DE PESSOAL",IF(R125='Tabelas auxiliares'!$A$129,"CUSTEIO",IF(R125='Tabelas auxiliares'!$A$128,"INVESTIMENTO","ERRO - VERIFICAR"))))</f>
        <v/>
      </c>
      <c r="T125" s="32"/>
      <c r="U125" s="32"/>
      <c r="V125" s="32"/>
      <c r="W125" s="32"/>
      <c r="X125" s="32"/>
      <c r="Y125" s="32"/>
      <c r="Z125" s="32"/>
    </row>
    <row r="126" spans="18:26" x14ac:dyDescent="0.25">
      <c r="R126" s="15" t="str">
        <f t="shared" si="1"/>
        <v/>
      </c>
      <c r="S126" s="15" t="str">
        <f>IF(M126="","",IF(AND(M126&lt;&gt;'Tabelas auxiliares'!$B$128,M126&lt;&gt;'Tabelas auxiliares'!$B$129,M126&lt;&gt;'Tabelas auxiliares'!$C$128,M126&lt;&gt;'Tabelas auxiliares'!$C$129),"FOLHA DE PESSOAL",IF(R126='Tabelas auxiliares'!$A$129,"CUSTEIO",IF(R126='Tabelas auxiliares'!$A$128,"INVESTIMENTO","ERRO - VERIFICAR"))))</f>
        <v/>
      </c>
      <c r="T126" s="32"/>
      <c r="U126" s="32"/>
      <c r="V126" s="32"/>
      <c r="W126" s="32"/>
      <c r="X126" s="32"/>
      <c r="Y126" s="32"/>
      <c r="Z126" s="32"/>
    </row>
    <row r="127" spans="18:26" x14ac:dyDescent="0.25">
      <c r="R127" s="15" t="str">
        <f t="shared" si="1"/>
        <v/>
      </c>
      <c r="S127" s="15" t="str">
        <f>IF(M127="","",IF(AND(M127&lt;&gt;'Tabelas auxiliares'!$B$128,M127&lt;&gt;'Tabelas auxiliares'!$B$129,M127&lt;&gt;'Tabelas auxiliares'!$C$128,M127&lt;&gt;'Tabelas auxiliares'!$C$129),"FOLHA DE PESSOAL",IF(R127='Tabelas auxiliares'!$A$129,"CUSTEIO",IF(R127='Tabelas auxiliares'!$A$128,"INVESTIMENTO","ERRO - VERIFICAR"))))</f>
        <v/>
      </c>
      <c r="T127" s="32"/>
      <c r="U127" s="32"/>
      <c r="V127" s="32"/>
      <c r="W127" s="32"/>
      <c r="X127" s="32"/>
      <c r="Y127" s="32"/>
      <c r="Z127" s="32"/>
    </row>
    <row r="128" spans="18:26" x14ac:dyDescent="0.25">
      <c r="R128" s="15" t="str">
        <f t="shared" si="1"/>
        <v/>
      </c>
      <c r="S128" s="15" t="str">
        <f>IF(M128="","",IF(AND(M128&lt;&gt;'Tabelas auxiliares'!$B$128,M128&lt;&gt;'Tabelas auxiliares'!$B$129,M128&lt;&gt;'Tabelas auxiliares'!$C$128,M128&lt;&gt;'Tabelas auxiliares'!$C$129),"FOLHA DE PESSOAL",IF(R128='Tabelas auxiliares'!$A$129,"CUSTEIO",IF(R128='Tabelas auxiliares'!$A$128,"INVESTIMENTO","ERRO - VERIFICAR"))))</f>
        <v/>
      </c>
      <c r="T128" s="32"/>
      <c r="U128" s="32"/>
      <c r="V128" s="32"/>
      <c r="W128" s="32"/>
      <c r="X128" s="32"/>
      <c r="Y128" s="32"/>
      <c r="Z128" s="32"/>
    </row>
    <row r="129" spans="18:26" x14ac:dyDescent="0.25">
      <c r="R129" s="15" t="str">
        <f t="shared" si="1"/>
        <v/>
      </c>
      <c r="S129" s="15" t="str">
        <f>IF(M129="","",IF(AND(M129&lt;&gt;'Tabelas auxiliares'!$B$128,M129&lt;&gt;'Tabelas auxiliares'!$B$129,M129&lt;&gt;'Tabelas auxiliares'!$C$128,M129&lt;&gt;'Tabelas auxiliares'!$C$129),"FOLHA DE PESSOAL",IF(R129='Tabelas auxiliares'!$A$129,"CUSTEIO",IF(R129='Tabelas auxiliares'!$A$128,"INVESTIMENTO","ERRO - VERIFICAR"))))</f>
        <v/>
      </c>
      <c r="T129" s="32"/>
      <c r="U129" s="32"/>
      <c r="V129" s="32"/>
      <c r="W129" s="32"/>
      <c r="X129" s="32"/>
      <c r="Y129" s="32"/>
      <c r="Z129" s="32"/>
    </row>
    <row r="130" spans="18:26" x14ac:dyDescent="0.25">
      <c r="R130" s="15" t="str">
        <f t="shared" si="1"/>
        <v/>
      </c>
      <c r="S130" s="15" t="str">
        <f>IF(M130="","",IF(AND(M130&lt;&gt;'Tabelas auxiliares'!$B$128,M130&lt;&gt;'Tabelas auxiliares'!$B$129,M130&lt;&gt;'Tabelas auxiliares'!$C$128,M130&lt;&gt;'Tabelas auxiliares'!$C$129),"FOLHA DE PESSOAL",IF(R130='Tabelas auxiliares'!$A$129,"CUSTEIO",IF(R130='Tabelas auxiliares'!$A$128,"INVESTIMENTO","ERRO - VERIFICAR"))))</f>
        <v/>
      </c>
      <c r="T130" s="32"/>
      <c r="U130" s="32"/>
      <c r="V130" s="32"/>
      <c r="W130" s="32"/>
      <c r="X130" s="32"/>
      <c r="Y130" s="32"/>
      <c r="Z130" s="32"/>
    </row>
    <row r="131" spans="18:26" x14ac:dyDescent="0.25">
      <c r="R131" s="15" t="str">
        <f t="shared" si="1"/>
        <v/>
      </c>
      <c r="S131" s="15" t="str">
        <f>IF(M131="","",IF(AND(M131&lt;&gt;'Tabelas auxiliares'!$B$128,M131&lt;&gt;'Tabelas auxiliares'!$B$129,M131&lt;&gt;'Tabelas auxiliares'!$C$128,M131&lt;&gt;'Tabelas auxiliares'!$C$129),"FOLHA DE PESSOAL",IF(R131='Tabelas auxiliares'!$A$129,"CUSTEIO",IF(R131='Tabelas auxiliares'!$A$128,"INVESTIMENTO","ERRO - VERIFICAR"))))</f>
        <v/>
      </c>
      <c r="T131" s="32"/>
      <c r="U131" s="32"/>
      <c r="V131" s="32"/>
      <c r="W131" s="32"/>
      <c r="X131" s="32"/>
      <c r="Y131" s="32"/>
      <c r="Z131" s="32"/>
    </row>
    <row r="132" spans="18:26" x14ac:dyDescent="0.25">
      <c r="R132" s="15" t="str">
        <f t="shared" ref="R132:R195" si="2">LEFT(O132,1)</f>
        <v/>
      </c>
      <c r="S132" s="15" t="str">
        <f>IF(M132="","",IF(AND(M132&lt;&gt;'Tabelas auxiliares'!$B$128,M132&lt;&gt;'Tabelas auxiliares'!$B$129,M132&lt;&gt;'Tabelas auxiliares'!$C$128,M132&lt;&gt;'Tabelas auxiliares'!$C$129),"FOLHA DE PESSOAL",IF(R132='Tabelas auxiliares'!$A$129,"CUSTEIO",IF(R132='Tabelas auxiliares'!$A$128,"INVESTIMENTO","ERRO - VERIFICAR"))))</f>
        <v/>
      </c>
      <c r="T132" s="32"/>
      <c r="U132" s="32"/>
      <c r="V132" s="32"/>
      <c r="W132" s="32"/>
      <c r="X132" s="32"/>
      <c r="Y132" s="32"/>
      <c r="Z132" s="32"/>
    </row>
    <row r="133" spans="18:26" x14ac:dyDescent="0.25">
      <c r="R133" s="15" t="str">
        <f t="shared" si="2"/>
        <v/>
      </c>
      <c r="S133" s="15" t="str">
        <f>IF(M133="","",IF(AND(M133&lt;&gt;'Tabelas auxiliares'!$B$128,M133&lt;&gt;'Tabelas auxiliares'!$B$129,M133&lt;&gt;'Tabelas auxiliares'!$C$128,M133&lt;&gt;'Tabelas auxiliares'!$C$129),"FOLHA DE PESSOAL",IF(R133='Tabelas auxiliares'!$A$129,"CUSTEIO",IF(R133='Tabelas auxiliares'!$A$128,"INVESTIMENTO","ERRO - VERIFICAR"))))</f>
        <v/>
      </c>
      <c r="T133" s="32"/>
      <c r="U133" s="32"/>
      <c r="V133" s="32"/>
      <c r="W133" s="32"/>
      <c r="X133" s="32"/>
      <c r="Y133" s="32"/>
      <c r="Z133" s="32"/>
    </row>
    <row r="134" spans="18:26" x14ac:dyDescent="0.25">
      <c r="R134" s="15" t="str">
        <f t="shared" si="2"/>
        <v/>
      </c>
      <c r="S134" s="15" t="str">
        <f>IF(M134="","",IF(AND(M134&lt;&gt;'Tabelas auxiliares'!$B$128,M134&lt;&gt;'Tabelas auxiliares'!$B$129,M134&lt;&gt;'Tabelas auxiliares'!$C$128,M134&lt;&gt;'Tabelas auxiliares'!$C$129),"FOLHA DE PESSOAL",IF(R134='Tabelas auxiliares'!$A$129,"CUSTEIO",IF(R134='Tabelas auxiliares'!$A$128,"INVESTIMENTO","ERRO - VERIFICAR"))))</f>
        <v/>
      </c>
      <c r="T134" s="32"/>
      <c r="U134" s="32"/>
      <c r="V134" s="32"/>
      <c r="W134" s="32"/>
      <c r="X134" s="32"/>
      <c r="Y134" s="32"/>
      <c r="Z134" s="32"/>
    </row>
    <row r="135" spans="18:26" x14ac:dyDescent="0.25">
      <c r="R135" s="15" t="str">
        <f t="shared" si="2"/>
        <v/>
      </c>
      <c r="S135" s="15" t="str">
        <f>IF(M135="","",IF(AND(M135&lt;&gt;'Tabelas auxiliares'!$B$128,M135&lt;&gt;'Tabelas auxiliares'!$B$129,M135&lt;&gt;'Tabelas auxiliares'!$C$128,M135&lt;&gt;'Tabelas auxiliares'!$C$129),"FOLHA DE PESSOAL",IF(R135='Tabelas auxiliares'!$A$129,"CUSTEIO",IF(R135='Tabelas auxiliares'!$A$128,"INVESTIMENTO","ERRO - VERIFICAR"))))</f>
        <v/>
      </c>
      <c r="T135" s="32"/>
      <c r="U135" s="32"/>
      <c r="V135" s="32"/>
      <c r="W135" s="32"/>
      <c r="X135" s="32"/>
      <c r="Y135" s="32"/>
      <c r="Z135" s="32"/>
    </row>
    <row r="136" spans="18:26" x14ac:dyDescent="0.25">
      <c r="R136" s="15" t="str">
        <f t="shared" si="2"/>
        <v/>
      </c>
      <c r="S136" s="15" t="str">
        <f>IF(M136="","",IF(AND(M136&lt;&gt;'Tabelas auxiliares'!$B$128,M136&lt;&gt;'Tabelas auxiliares'!$B$129,M136&lt;&gt;'Tabelas auxiliares'!$C$128,M136&lt;&gt;'Tabelas auxiliares'!$C$129),"FOLHA DE PESSOAL",IF(R136='Tabelas auxiliares'!$A$129,"CUSTEIO",IF(R136='Tabelas auxiliares'!$A$128,"INVESTIMENTO","ERRO - VERIFICAR"))))</f>
        <v/>
      </c>
      <c r="T136" s="32"/>
      <c r="U136" s="32"/>
      <c r="V136" s="32"/>
      <c r="W136" s="32"/>
      <c r="X136" s="32"/>
      <c r="Y136" s="32"/>
      <c r="Z136" s="32"/>
    </row>
    <row r="137" spans="18:26" x14ac:dyDescent="0.25">
      <c r="R137" s="15" t="str">
        <f t="shared" si="2"/>
        <v/>
      </c>
      <c r="S137" s="15" t="str">
        <f>IF(M137="","",IF(AND(M137&lt;&gt;'Tabelas auxiliares'!$B$128,M137&lt;&gt;'Tabelas auxiliares'!$B$129,M137&lt;&gt;'Tabelas auxiliares'!$C$128,M137&lt;&gt;'Tabelas auxiliares'!$C$129),"FOLHA DE PESSOAL",IF(R137='Tabelas auxiliares'!$A$129,"CUSTEIO",IF(R137='Tabelas auxiliares'!$A$128,"INVESTIMENTO","ERRO - VERIFICAR"))))</f>
        <v/>
      </c>
      <c r="T137" s="32"/>
      <c r="U137" s="32"/>
      <c r="V137" s="32"/>
      <c r="W137" s="32"/>
      <c r="X137" s="32"/>
      <c r="Y137" s="32"/>
      <c r="Z137" s="32"/>
    </row>
    <row r="138" spans="18:26" x14ac:dyDescent="0.25">
      <c r="R138" s="15" t="str">
        <f t="shared" si="2"/>
        <v/>
      </c>
      <c r="S138" s="15" t="str">
        <f>IF(M138="","",IF(AND(M138&lt;&gt;'Tabelas auxiliares'!$B$128,M138&lt;&gt;'Tabelas auxiliares'!$B$129,M138&lt;&gt;'Tabelas auxiliares'!$C$128,M138&lt;&gt;'Tabelas auxiliares'!$C$129),"FOLHA DE PESSOAL",IF(R138='Tabelas auxiliares'!$A$129,"CUSTEIO",IF(R138='Tabelas auxiliares'!$A$128,"INVESTIMENTO","ERRO - VERIFICAR"))))</f>
        <v/>
      </c>
      <c r="T138" s="32"/>
      <c r="U138" s="32"/>
      <c r="V138" s="32"/>
      <c r="W138" s="32"/>
      <c r="X138" s="32"/>
      <c r="Y138" s="32"/>
      <c r="Z138" s="32"/>
    </row>
    <row r="139" spans="18:26" x14ac:dyDescent="0.25">
      <c r="R139" s="15" t="str">
        <f t="shared" si="2"/>
        <v/>
      </c>
      <c r="S139" s="15" t="str">
        <f>IF(M139="","",IF(AND(M139&lt;&gt;'Tabelas auxiliares'!$B$128,M139&lt;&gt;'Tabelas auxiliares'!$B$129,M139&lt;&gt;'Tabelas auxiliares'!$C$128,M139&lt;&gt;'Tabelas auxiliares'!$C$129),"FOLHA DE PESSOAL",IF(R139='Tabelas auxiliares'!$A$129,"CUSTEIO",IF(R139='Tabelas auxiliares'!$A$128,"INVESTIMENTO","ERRO - VERIFICAR"))))</f>
        <v/>
      </c>
      <c r="T139" s="32"/>
      <c r="U139" s="32"/>
      <c r="V139" s="32"/>
      <c r="W139" s="32"/>
      <c r="X139" s="32"/>
      <c r="Y139" s="32"/>
      <c r="Z139" s="32"/>
    </row>
    <row r="140" spans="18:26" x14ac:dyDescent="0.25">
      <c r="R140" s="15" t="str">
        <f t="shared" si="2"/>
        <v/>
      </c>
      <c r="S140" s="15" t="str">
        <f>IF(M140="","",IF(AND(M140&lt;&gt;'Tabelas auxiliares'!$B$128,M140&lt;&gt;'Tabelas auxiliares'!$B$129,M140&lt;&gt;'Tabelas auxiliares'!$C$128,M140&lt;&gt;'Tabelas auxiliares'!$C$129),"FOLHA DE PESSOAL",IF(R140='Tabelas auxiliares'!$A$129,"CUSTEIO",IF(R140='Tabelas auxiliares'!$A$128,"INVESTIMENTO","ERRO - VERIFICAR"))))</f>
        <v/>
      </c>
      <c r="T140" s="32"/>
      <c r="U140" s="32"/>
      <c r="V140" s="32"/>
      <c r="W140" s="32"/>
      <c r="X140" s="32"/>
      <c r="Y140" s="32"/>
      <c r="Z140" s="32"/>
    </row>
    <row r="141" spans="18:26" x14ac:dyDescent="0.25">
      <c r="R141" s="15" t="str">
        <f t="shared" si="2"/>
        <v/>
      </c>
      <c r="S141" s="15" t="str">
        <f>IF(M141="","",IF(AND(M141&lt;&gt;'Tabelas auxiliares'!$B$128,M141&lt;&gt;'Tabelas auxiliares'!$B$129,M141&lt;&gt;'Tabelas auxiliares'!$C$128,M141&lt;&gt;'Tabelas auxiliares'!$C$129),"FOLHA DE PESSOAL",IF(R141='Tabelas auxiliares'!$A$129,"CUSTEIO",IF(R141='Tabelas auxiliares'!$A$128,"INVESTIMENTO","ERRO - VERIFICAR"))))</f>
        <v/>
      </c>
      <c r="T141" s="32"/>
      <c r="U141" s="32"/>
      <c r="V141" s="32"/>
      <c r="W141" s="32"/>
      <c r="X141" s="32"/>
      <c r="Y141" s="32"/>
      <c r="Z141" s="32"/>
    </row>
    <row r="142" spans="18:26" x14ac:dyDescent="0.25">
      <c r="R142" s="15" t="str">
        <f t="shared" si="2"/>
        <v/>
      </c>
      <c r="S142" s="15" t="str">
        <f>IF(M142="","",IF(AND(M142&lt;&gt;'Tabelas auxiliares'!$B$128,M142&lt;&gt;'Tabelas auxiliares'!$B$129,M142&lt;&gt;'Tabelas auxiliares'!$C$128,M142&lt;&gt;'Tabelas auxiliares'!$C$129),"FOLHA DE PESSOAL",IF(R142='Tabelas auxiliares'!$A$129,"CUSTEIO",IF(R142='Tabelas auxiliares'!$A$128,"INVESTIMENTO","ERRO - VERIFICAR"))))</f>
        <v/>
      </c>
      <c r="T142" s="32"/>
      <c r="U142" s="32"/>
      <c r="V142" s="32"/>
      <c r="W142" s="32"/>
      <c r="X142" s="32"/>
      <c r="Y142" s="32"/>
      <c r="Z142" s="32"/>
    </row>
    <row r="143" spans="18:26" x14ac:dyDescent="0.25">
      <c r="R143" s="15" t="str">
        <f t="shared" si="2"/>
        <v/>
      </c>
      <c r="S143" s="15" t="str">
        <f>IF(M143="","",IF(AND(M143&lt;&gt;'Tabelas auxiliares'!$B$128,M143&lt;&gt;'Tabelas auxiliares'!$B$129,M143&lt;&gt;'Tabelas auxiliares'!$C$128,M143&lt;&gt;'Tabelas auxiliares'!$C$129),"FOLHA DE PESSOAL",IF(R143='Tabelas auxiliares'!$A$129,"CUSTEIO",IF(R143='Tabelas auxiliares'!$A$128,"INVESTIMENTO","ERRO - VERIFICAR"))))</f>
        <v/>
      </c>
      <c r="T143" s="32"/>
      <c r="U143" s="32"/>
      <c r="V143" s="32"/>
      <c r="W143" s="32"/>
      <c r="X143" s="32"/>
      <c r="Y143" s="32"/>
      <c r="Z143" s="32"/>
    </row>
    <row r="144" spans="18:26" x14ac:dyDescent="0.25">
      <c r="R144" s="15" t="str">
        <f t="shared" si="2"/>
        <v/>
      </c>
      <c r="S144" s="15" t="str">
        <f>IF(M144="","",IF(AND(M144&lt;&gt;'Tabelas auxiliares'!$B$128,M144&lt;&gt;'Tabelas auxiliares'!$B$129,M144&lt;&gt;'Tabelas auxiliares'!$C$128,M144&lt;&gt;'Tabelas auxiliares'!$C$129),"FOLHA DE PESSOAL",IF(R144='Tabelas auxiliares'!$A$129,"CUSTEIO",IF(R144='Tabelas auxiliares'!$A$128,"INVESTIMENTO","ERRO - VERIFICAR"))))</f>
        <v/>
      </c>
      <c r="T144" s="32"/>
      <c r="U144" s="32"/>
      <c r="V144" s="32"/>
      <c r="W144" s="32"/>
      <c r="X144" s="32"/>
      <c r="Y144" s="32"/>
      <c r="Z144" s="32"/>
    </row>
    <row r="145" spans="18:26" x14ac:dyDescent="0.25">
      <c r="R145" s="15" t="str">
        <f t="shared" si="2"/>
        <v/>
      </c>
      <c r="S145" s="15" t="str">
        <f>IF(M145="","",IF(AND(M145&lt;&gt;'Tabelas auxiliares'!$B$128,M145&lt;&gt;'Tabelas auxiliares'!$B$129,M145&lt;&gt;'Tabelas auxiliares'!$C$128,M145&lt;&gt;'Tabelas auxiliares'!$C$129),"FOLHA DE PESSOAL",IF(R145='Tabelas auxiliares'!$A$129,"CUSTEIO",IF(R145='Tabelas auxiliares'!$A$128,"INVESTIMENTO","ERRO - VERIFICAR"))))</f>
        <v/>
      </c>
      <c r="T145" s="32"/>
      <c r="U145" s="32"/>
      <c r="V145" s="32"/>
      <c r="W145" s="32"/>
      <c r="X145" s="32"/>
      <c r="Y145" s="32"/>
      <c r="Z145" s="32"/>
    </row>
    <row r="146" spans="18:26" x14ac:dyDescent="0.25">
      <c r="R146" s="15" t="str">
        <f t="shared" si="2"/>
        <v/>
      </c>
      <c r="S146" s="15" t="str">
        <f>IF(M146="","",IF(AND(M146&lt;&gt;'Tabelas auxiliares'!$B$128,M146&lt;&gt;'Tabelas auxiliares'!$B$129,M146&lt;&gt;'Tabelas auxiliares'!$C$128,M146&lt;&gt;'Tabelas auxiliares'!$C$129),"FOLHA DE PESSOAL",IF(R146='Tabelas auxiliares'!$A$129,"CUSTEIO",IF(R146='Tabelas auxiliares'!$A$128,"INVESTIMENTO","ERRO - VERIFICAR"))))</f>
        <v/>
      </c>
      <c r="T146" s="32"/>
      <c r="U146" s="32"/>
      <c r="V146" s="32"/>
      <c r="W146" s="32"/>
      <c r="X146" s="32"/>
      <c r="Y146" s="32"/>
      <c r="Z146" s="32"/>
    </row>
    <row r="147" spans="18:26" x14ac:dyDescent="0.25">
      <c r="R147" s="15" t="str">
        <f t="shared" si="2"/>
        <v/>
      </c>
      <c r="S147" s="15" t="str">
        <f>IF(M147="","",IF(AND(M147&lt;&gt;'Tabelas auxiliares'!$B$128,M147&lt;&gt;'Tabelas auxiliares'!$B$129,M147&lt;&gt;'Tabelas auxiliares'!$C$128,M147&lt;&gt;'Tabelas auxiliares'!$C$129),"FOLHA DE PESSOAL",IF(R147='Tabelas auxiliares'!$A$129,"CUSTEIO",IF(R147='Tabelas auxiliares'!$A$128,"INVESTIMENTO","ERRO - VERIFICAR"))))</f>
        <v/>
      </c>
      <c r="T147" s="32"/>
      <c r="U147" s="32"/>
      <c r="V147" s="32"/>
      <c r="W147" s="32"/>
      <c r="X147" s="32"/>
      <c r="Y147" s="32"/>
      <c r="Z147" s="32"/>
    </row>
    <row r="148" spans="18:26" x14ac:dyDescent="0.25">
      <c r="R148" s="15" t="str">
        <f t="shared" si="2"/>
        <v/>
      </c>
      <c r="S148" s="15" t="str">
        <f>IF(M148="","",IF(AND(M148&lt;&gt;'Tabelas auxiliares'!$B$128,M148&lt;&gt;'Tabelas auxiliares'!$B$129,M148&lt;&gt;'Tabelas auxiliares'!$C$128,M148&lt;&gt;'Tabelas auxiliares'!$C$129),"FOLHA DE PESSOAL",IF(R148='Tabelas auxiliares'!$A$129,"CUSTEIO",IF(R148='Tabelas auxiliares'!$A$128,"INVESTIMENTO","ERRO - VERIFICAR"))))</f>
        <v/>
      </c>
      <c r="T148" s="32"/>
      <c r="U148" s="32"/>
      <c r="V148" s="32"/>
      <c r="W148" s="32"/>
      <c r="X148" s="32"/>
      <c r="Y148" s="32"/>
      <c r="Z148" s="32"/>
    </row>
    <row r="149" spans="18:26" x14ac:dyDescent="0.25">
      <c r="R149" s="15" t="str">
        <f t="shared" si="2"/>
        <v/>
      </c>
      <c r="S149" s="15" t="str">
        <f>IF(M149="","",IF(AND(M149&lt;&gt;'Tabelas auxiliares'!$B$128,M149&lt;&gt;'Tabelas auxiliares'!$B$129,M149&lt;&gt;'Tabelas auxiliares'!$C$128,M149&lt;&gt;'Tabelas auxiliares'!$C$129),"FOLHA DE PESSOAL",IF(R149='Tabelas auxiliares'!$A$129,"CUSTEIO",IF(R149='Tabelas auxiliares'!$A$128,"INVESTIMENTO","ERRO - VERIFICAR"))))</f>
        <v/>
      </c>
      <c r="T149" s="32"/>
      <c r="U149" s="32"/>
      <c r="V149" s="32"/>
      <c r="W149" s="32"/>
      <c r="X149" s="32"/>
      <c r="Y149" s="32"/>
      <c r="Z149" s="32"/>
    </row>
    <row r="150" spans="18:26" x14ac:dyDescent="0.25">
      <c r="R150" s="15" t="str">
        <f t="shared" si="2"/>
        <v/>
      </c>
      <c r="S150" s="15" t="str">
        <f>IF(M150="","",IF(AND(M150&lt;&gt;'Tabelas auxiliares'!$B$128,M150&lt;&gt;'Tabelas auxiliares'!$B$129,M150&lt;&gt;'Tabelas auxiliares'!$C$128,M150&lt;&gt;'Tabelas auxiliares'!$C$129),"FOLHA DE PESSOAL",IF(R150='Tabelas auxiliares'!$A$129,"CUSTEIO",IF(R150='Tabelas auxiliares'!$A$128,"INVESTIMENTO","ERRO - VERIFICAR"))))</f>
        <v/>
      </c>
      <c r="T150" s="32"/>
      <c r="U150" s="32"/>
      <c r="V150" s="32"/>
      <c r="W150" s="32"/>
      <c r="X150" s="32"/>
      <c r="Y150" s="32"/>
      <c r="Z150" s="32"/>
    </row>
    <row r="151" spans="18:26" x14ac:dyDescent="0.25">
      <c r="R151" s="15" t="str">
        <f t="shared" si="2"/>
        <v/>
      </c>
      <c r="S151" s="15" t="str">
        <f>IF(M151="","",IF(AND(M151&lt;&gt;'Tabelas auxiliares'!$B$128,M151&lt;&gt;'Tabelas auxiliares'!$B$129,M151&lt;&gt;'Tabelas auxiliares'!$C$128,M151&lt;&gt;'Tabelas auxiliares'!$C$129),"FOLHA DE PESSOAL",IF(R151='Tabelas auxiliares'!$A$129,"CUSTEIO",IF(R151='Tabelas auxiliares'!$A$128,"INVESTIMENTO","ERRO - VERIFICAR"))))</f>
        <v/>
      </c>
      <c r="T151" s="32"/>
      <c r="U151" s="32"/>
      <c r="V151" s="32"/>
      <c r="W151" s="32"/>
      <c r="X151" s="32"/>
      <c r="Y151" s="32"/>
      <c r="Z151" s="32"/>
    </row>
    <row r="152" spans="18:26" x14ac:dyDescent="0.25">
      <c r="R152" s="15" t="str">
        <f t="shared" si="2"/>
        <v/>
      </c>
      <c r="S152" s="15" t="str">
        <f>IF(M152="","",IF(AND(M152&lt;&gt;'Tabelas auxiliares'!$B$128,M152&lt;&gt;'Tabelas auxiliares'!$B$129,M152&lt;&gt;'Tabelas auxiliares'!$C$128,M152&lt;&gt;'Tabelas auxiliares'!$C$129),"FOLHA DE PESSOAL",IF(R152='Tabelas auxiliares'!$A$129,"CUSTEIO",IF(R152='Tabelas auxiliares'!$A$128,"INVESTIMENTO","ERRO - VERIFICAR"))))</f>
        <v/>
      </c>
      <c r="T152" s="32"/>
      <c r="U152" s="32"/>
      <c r="V152" s="32"/>
      <c r="W152" s="32"/>
      <c r="X152" s="32"/>
      <c r="Y152" s="32"/>
      <c r="Z152" s="32"/>
    </row>
    <row r="153" spans="18:26" x14ac:dyDescent="0.25">
      <c r="R153" s="15" t="str">
        <f t="shared" si="2"/>
        <v/>
      </c>
      <c r="S153" s="15" t="str">
        <f>IF(M153="","",IF(AND(M153&lt;&gt;'Tabelas auxiliares'!$B$128,M153&lt;&gt;'Tabelas auxiliares'!$B$129,M153&lt;&gt;'Tabelas auxiliares'!$C$128,M153&lt;&gt;'Tabelas auxiliares'!$C$129),"FOLHA DE PESSOAL",IF(R153='Tabelas auxiliares'!$A$129,"CUSTEIO",IF(R153='Tabelas auxiliares'!$A$128,"INVESTIMENTO","ERRO - VERIFICAR"))))</f>
        <v/>
      </c>
      <c r="T153" s="32"/>
      <c r="U153" s="32"/>
      <c r="V153" s="32"/>
      <c r="W153" s="32"/>
      <c r="X153" s="32"/>
      <c r="Y153" s="32"/>
      <c r="Z153" s="32"/>
    </row>
    <row r="154" spans="18:26" x14ac:dyDescent="0.25">
      <c r="R154" s="15" t="str">
        <f t="shared" si="2"/>
        <v/>
      </c>
      <c r="S154" s="15" t="str">
        <f>IF(M154="","",IF(AND(M154&lt;&gt;'Tabelas auxiliares'!$B$128,M154&lt;&gt;'Tabelas auxiliares'!$B$129,M154&lt;&gt;'Tabelas auxiliares'!$C$128,M154&lt;&gt;'Tabelas auxiliares'!$C$129),"FOLHA DE PESSOAL",IF(R154='Tabelas auxiliares'!$A$129,"CUSTEIO",IF(R154='Tabelas auxiliares'!$A$128,"INVESTIMENTO","ERRO - VERIFICAR"))))</f>
        <v/>
      </c>
      <c r="T154" s="32"/>
      <c r="U154" s="32"/>
      <c r="V154" s="32"/>
      <c r="W154" s="32"/>
      <c r="X154" s="32"/>
      <c r="Y154" s="32"/>
      <c r="Z154" s="32"/>
    </row>
    <row r="155" spans="18:26" x14ac:dyDescent="0.25">
      <c r="R155" s="15" t="str">
        <f t="shared" si="2"/>
        <v/>
      </c>
      <c r="S155" s="15" t="str">
        <f>IF(M155="","",IF(AND(M155&lt;&gt;'Tabelas auxiliares'!$B$128,M155&lt;&gt;'Tabelas auxiliares'!$B$129,M155&lt;&gt;'Tabelas auxiliares'!$C$128,M155&lt;&gt;'Tabelas auxiliares'!$C$129),"FOLHA DE PESSOAL",IF(R155='Tabelas auxiliares'!$A$129,"CUSTEIO",IF(R155='Tabelas auxiliares'!$A$128,"INVESTIMENTO","ERRO - VERIFICAR"))))</f>
        <v/>
      </c>
      <c r="T155" s="32"/>
      <c r="U155" s="32"/>
      <c r="V155" s="32"/>
      <c r="W155" s="32"/>
      <c r="X155" s="32"/>
      <c r="Y155" s="32"/>
      <c r="Z155" s="32"/>
    </row>
    <row r="156" spans="18:26" x14ac:dyDescent="0.25">
      <c r="R156" s="15" t="str">
        <f t="shared" si="2"/>
        <v/>
      </c>
      <c r="S156" s="15" t="str">
        <f>IF(M156="","",IF(AND(M156&lt;&gt;'Tabelas auxiliares'!$B$128,M156&lt;&gt;'Tabelas auxiliares'!$B$129,M156&lt;&gt;'Tabelas auxiliares'!$C$128,M156&lt;&gt;'Tabelas auxiliares'!$C$129),"FOLHA DE PESSOAL",IF(R156='Tabelas auxiliares'!$A$129,"CUSTEIO",IF(R156='Tabelas auxiliares'!$A$128,"INVESTIMENTO","ERRO - VERIFICAR"))))</f>
        <v/>
      </c>
      <c r="T156" s="32"/>
      <c r="U156" s="32"/>
      <c r="V156" s="32"/>
      <c r="W156" s="32"/>
      <c r="X156" s="32"/>
      <c r="Y156" s="32"/>
      <c r="Z156" s="32"/>
    </row>
    <row r="157" spans="18:26" x14ac:dyDescent="0.25">
      <c r="R157" s="15" t="str">
        <f t="shared" si="2"/>
        <v/>
      </c>
      <c r="S157" s="15" t="str">
        <f>IF(M157="","",IF(AND(M157&lt;&gt;'Tabelas auxiliares'!$B$128,M157&lt;&gt;'Tabelas auxiliares'!$B$129,M157&lt;&gt;'Tabelas auxiliares'!$C$128,M157&lt;&gt;'Tabelas auxiliares'!$C$129),"FOLHA DE PESSOAL",IF(R157='Tabelas auxiliares'!$A$129,"CUSTEIO",IF(R157='Tabelas auxiliares'!$A$128,"INVESTIMENTO","ERRO - VERIFICAR"))))</f>
        <v/>
      </c>
      <c r="T157" s="32"/>
      <c r="U157" s="32"/>
      <c r="V157" s="32"/>
      <c r="W157" s="32"/>
      <c r="X157" s="32"/>
      <c r="Y157" s="32"/>
      <c r="Z157" s="32"/>
    </row>
    <row r="158" spans="18:26" x14ac:dyDescent="0.25">
      <c r="R158" s="15" t="str">
        <f t="shared" si="2"/>
        <v/>
      </c>
      <c r="S158" s="15" t="str">
        <f>IF(M158="","",IF(AND(M158&lt;&gt;'Tabelas auxiliares'!$B$128,M158&lt;&gt;'Tabelas auxiliares'!$B$129,M158&lt;&gt;'Tabelas auxiliares'!$C$128,M158&lt;&gt;'Tabelas auxiliares'!$C$129),"FOLHA DE PESSOAL",IF(R158='Tabelas auxiliares'!$A$129,"CUSTEIO",IF(R158='Tabelas auxiliares'!$A$128,"INVESTIMENTO","ERRO - VERIFICAR"))))</f>
        <v/>
      </c>
      <c r="T158" s="32"/>
      <c r="U158" s="32"/>
      <c r="V158" s="32"/>
      <c r="W158" s="32"/>
      <c r="X158" s="32"/>
      <c r="Y158" s="32"/>
      <c r="Z158" s="32"/>
    </row>
    <row r="159" spans="18:26" x14ac:dyDescent="0.25">
      <c r="R159" s="15" t="str">
        <f t="shared" si="2"/>
        <v/>
      </c>
      <c r="S159" s="15" t="str">
        <f>IF(M159="","",IF(AND(M159&lt;&gt;'Tabelas auxiliares'!$B$128,M159&lt;&gt;'Tabelas auxiliares'!$B$129,M159&lt;&gt;'Tabelas auxiliares'!$C$128,M159&lt;&gt;'Tabelas auxiliares'!$C$129),"FOLHA DE PESSOAL",IF(R159='Tabelas auxiliares'!$A$129,"CUSTEIO",IF(R159='Tabelas auxiliares'!$A$128,"INVESTIMENTO","ERRO - VERIFICAR"))))</f>
        <v/>
      </c>
      <c r="T159" s="32"/>
      <c r="U159" s="32"/>
      <c r="V159" s="32"/>
      <c r="W159" s="32"/>
      <c r="X159" s="32"/>
      <c r="Y159" s="32"/>
      <c r="Z159" s="32"/>
    </row>
    <row r="160" spans="18:26" x14ac:dyDescent="0.25">
      <c r="R160" s="15" t="str">
        <f t="shared" si="2"/>
        <v/>
      </c>
      <c r="S160" s="15" t="str">
        <f>IF(M160="","",IF(AND(M160&lt;&gt;'Tabelas auxiliares'!$B$128,M160&lt;&gt;'Tabelas auxiliares'!$B$129,M160&lt;&gt;'Tabelas auxiliares'!$C$128,M160&lt;&gt;'Tabelas auxiliares'!$C$129),"FOLHA DE PESSOAL",IF(R160='Tabelas auxiliares'!$A$129,"CUSTEIO",IF(R160='Tabelas auxiliares'!$A$128,"INVESTIMENTO","ERRO - VERIFICAR"))))</f>
        <v/>
      </c>
      <c r="T160" s="32"/>
      <c r="U160" s="32"/>
      <c r="V160" s="32"/>
      <c r="W160" s="32"/>
      <c r="X160" s="32"/>
      <c r="Y160" s="32"/>
      <c r="Z160" s="32"/>
    </row>
    <row r="161" spans="18:26" x14ac:dyDescent="0.25">
      <c r="R161" s="15" t="str">
        <f t="shared" si="2"/>
        <v/>
      </c>
      <c r="S161" s="15" t="str">
        <f>IF(M161="","",IF(AND(M161&lt;&gt;'Tabelas auxiliares'!$B$128,M161&lt;&gt;'Tabelas auxiliares'!$B$129,M161&lt;&gt;'Tabelas auxiliares'!$C$128,M161&lt;&gt;'Tabelas auxiliares'!$C$129),"FOLHA DE PESSOAL",IF(R161='Tabelas auxiliares'!$A$129,"CUSTEIO",IF(R161='Tabelas auxiliares'!$A$128,"INVESTIMENTO","ERRO - VERIFICAR"))))</f>
        <v/>
      </c>
      <c r="T161" s="32"/>
      <c r="U161" s="32"/>
      <c r="V161" s="32"/>
      <c r="W161" s="32"/>
      <c r="X161" s="32"/>
      <c r="Y161" s="32"/>
      <c r="Z161" s="32"/>
    </row>
    <row r="162" spans="18:26" x14ac:dyDescent="0.25">
      <c r="R162" s="15" t="str">
        <f t="shared" si="2"/>
        <v/>
      </c>
      <c r="S162" s="15" t="str">
        <f>IF(M162="","",IF(AND(M162&lt;&gt;'Tabelas auxiliares'!$B$128,M162&lt;&gt;'Tabelas auxiliares'!$B$129,M162&lt;&gt;'Tabelas auxiliares'!$C$128,M162&lt;&gt;'Tabelas auxiliares'!$C$129),"FOLHA DE PESSOAL",IF(R162='Tabelas auxiliares'!$A$129,"CUSTEIO",IF(R162='Tabelas auxiliares'!$A$128,"INVESTIMENTO","ERRO - VERIFICAR"))))</f>
        <v/>
      </c>
      <c r="T162" s="32"/>
      <c r="U162" s="32"/>
      <c r="V162" s="32"/>
      <c r="W162" s="32"/>
      <c r="X162" s="32"/>
      <c r="Y162" s="32"/>
      <c r="Z162" s="32"/>
    </row>
    <row r="163" spans="18:26" x14ac:dyDescent="0.25">
      <c r="R163" s="15" t="str">
        <f t="shared" si="2"/>
        <v/>
      </c>
      <c r="S163" s="15" t="str">
        <f>IF(M163="","",IF(AND(M163&lt;&gt;'Tabelas auxiliares'!$B$128,M163&lt;&gt;'Tabelas auxiliares'!$B$129,M163&lt;&gt;'Tabelas auxiliares'!$C$128,M163&lt;&gt;'Tabelas auxiliares'!$C$129),"FOLHA DE PESSOAL",IF(R163='Tabelas auxiliares'!$A$129,"CUSTEIO",IF(R163='Tabelas auxiliares'!$A$128,"INVESTIMENTO","ERRO - VERIFICAR"))))</f>
        <v/>
      </c>
      <c r="T163" s="32"/>
      <c r="U163" s="32"/>
      <c r="V163" s="32"/>
      <c r="W163" s="32"/>
      <c r="X163" s="32"/>
      <c r="Y163" s="32"/>
      <c r="Z163" s="32"/>
    </row>
    <row r="164" spans="18:26" x14ac:dyDescent="0.25">
      <c r="R164" s="15" t="str">
        <f t="shared" si="2"/>
        <v/>
      </c>
      <c r="S164" s="15" t="str">
        <f>IF(M164="","",IF(AND(M164&lt;&gt;'Tabelas auxiliares'!$B$128,M164&lt;&gt;'Tabelas auxiliares'!$B$129,M164&lt;&gt;'Tabelas auxiliares'!$C$128,M164&lt;&gt;'Tabelas auxiliares'!$C$129),"FOLHA DE PESSOAL",IF(R164='Tabelas auxiliares'!$A$129,"CUSTEIO",IF(R164='Tabelas auxiliares'!$A$128,"INVESTIMENTO","ERRO - VERIFICAR"))))</f>
        <v/>
      </c>
      <c r="T164" s="32"/>
      <c r="U164" s="32"/>
      <c r="V164" s="32"/>
      <c r="W164" s="32"/>
      <c r="X164" s="32"/>
      <c r="Y164" s="32"/>
      <c r="Z164" s="32"/>
    </row>
    <row r="165" spans="18:26" x14ac:dyDescent="0.25">
      <c r="R165" s="15" t="str">
        <f t="shared" si="2"/>
        <v/>
      </c>
      <c r="S165" s="15" t="str">
        <f>IF(M165="","",IF(AND(M165&lt;&gt;'Tabelas auxiliares'!$B$128,M165&lt;&gt;'Tabelas auxiliares'!$B$129,M165&lt;&gt;'Tabelas auxiliares'!$C$128,M165&lt;&gt;'Tabelas auxiliares'!$C$129),"FOLHA DE PESSOAL",IF(R165='Tabelas auxiliares'!$A$129,"CUSTEIO",IF(R165='Tabelas auxiliares'!$A$128,"INVESTIMENTO","ERRO - VERIFICAR"))))</f>
        <v/>
      </c>
      <c r="T165" s="32"/>
      <c r="U165" s="32"/>
      <c r="V165" s="32"/>
      <c r="W165" s="32"/>
      <c r="X165" s="32"/>
      <c r="Y165" s="32"/>
      <c r="Z165" s="32"/>
    </row>
    <row r="166" spans="18:26" x14ac:dyDescent="0.25">
      <c r="R166" s="15" t="str">
        <f t="shared" si="2"/>
        <v/>
      </c>
      <c r="S166" s="15" t="str">
        <f>IF(M166="","",IF(AND(M166&lt;&gt;'Tabelas auxiliares'!$B$128,M166&lt;&gt;'Tabelas auxiliares'!$B$129,M166&lt;&gt;'Tabelas auxiliares'!$C$128,M166&lt;&gt;'Tabelas auxiliares'!$C$129),"FOLHA DE PESSOAL",IF(R166='Tabelas auxiliares'!$A$129,"CUSTEIO",IF(R166='Tabelas auxiliares'!$A$128,"INVESTIMENTO","ERRO - VERIFICAR"))))</f>
        <v/>
      </c>
      <c r="T166" s="32"/>
      <c r="U166" s="32"/>
      <c r="V166" s="32"/>
      <c r="W166" s="32"/>
      <c r="X166" s="32"/>
      <c r="Y166" s="32"/>
      <c r="Z166" s="32"/>
    </row>
    <row r="167" spans="18:26" x14ac:dyDescent="0.25">
      <c r="R167" s="15" t="str">
        <f t="shared" si="2"/>
        <v/>
      </c>
      <c r="S167" s="15" t="str">
        <f>IF(M167="","",IF(AND(M167&lt;&gt;'Tabelas auxiliares'!$B$128,M167&lt;&gt;'Tabelas auxiliares'!$B$129,M167&lt;&gt;'Tabelas auxiliares'!$C$128,M167&lt;&gt;'Tabelas auxiliares'!$C$129),"FOLHA DE PESSOAL",IF(R167='Tabelas auxiliares'!$A$129,"CUSTEIO",IF(R167='Tabelas auxiliares'!$A$128,"INVESTIMENTO","ERRO - VERIFICAR"))))</f>
        <v/>
      </c>
      <c r="T167" s="32"/>
      <c r="U167" s="32"/>
      <c r="V167" s="32"/>
      <c r="W167" s="32"/>
      <c r="X167" s="32"/>
      <c r="Y167" s="32"/>
      <c r="Z167" s="32"/>
    </row>
    <row r="168" spans="18:26" x14ac:dyDescent="0.25">
      <c r="R168" s="15" t="str">
        <f t="shared" si="2"/>
        <v/>
      </c>
      <c r="S168" s="15" t="str">
        <f>IF(M168="","",IF(AND(M168&lt;&gt;'Tabelas auxiliares'!$B$128,M168&lt;&gt;'Tabelas auxiliares'!$B$129,M168&lt;&gt;'Tabelas auxiliares'!$C$128,M168&lt;&gt;'Tabelas auxiliares'!$C$129),"FOLHA DE PESSOAL",IF(R168='Tabelas auxiliares'!$A$129,"CUSTEIO",IF(R168='Tabelas auxiliares'!$A$128,"INVESTIMENTO","ERRO - VERIFICAR"))))</f>
        <v/>
      </c>
      <c r="T168" s="32"/>
      <c r="U168" s="32"/>
      <c r="V168" s="32"/>
      <c r="W168" s="32"/>
      <c r="X168" s="32"/>
      <c r="Y168" s="32"/>
      <c r="Z168" s="32"/>
    </row>
    <row r="169" spans="18:26" x14ac:dyDescent="0.25">
      <c r="R169" s="15" t="str">
        <f t="shared" si="2"/>
        <v/>
      </c>
      <c r="S169" s="15" t="str">
        <f>IF(M169="","",IF(AND(M169&lt;&gt;'Tabelas auxiliares'!$B$128,M169&lt;&gt;'Tabelas auxiliares'!$B$129,M169&lt;&gt;'Tabelas auxiliares'!$C$128,M169&lt;&gt;'Tabelas auxiliares'!$C$129),"FOLHA DE PESSOAL",IF(R169='Tabelas auxiliares'!$A$129,"CUSTEIO",IF(R169='Tabelas auxiliares'!$A$128,"INVESTIMENTO","ERRO - VERIFICAR"))))</f>
        <v/>
      </c>
      <c r="T169" s="32"/>
      <c r="U169" s="32"/>
      <c r="V169" s="32"/>
      <c r="W169" s="32"/>
      <c r="X169" s="32"/>
      <c r="Y169" s="32"/>
      <c r="Z169" s="32"/>
    </row>
    <row r="170" spans="18:26" x14ac:dyDescent="0.25">
      <c r="R170" s="15" t="str">
        <f t="shared" si="2"/>
        <v/>
      </c>
      <c r="S170" s="15" t="str">
        <f>IF(M170="","",IF(AND(M170&lt;&gt;'Tabelas auxiliares'!$B$128,M170&lt;&gt;'Tabelas auxiliares'!$B$129,M170&lt;&gt;'Tabelas auxiliares'!$C$128,M170&lt;&gt;'Tabelas auxiliares'!$C$129),"FOLHA DE PESSOAL",IF(R170='Tabelas auxiliares'!$A$129,"CUSTEIO",IF(R170='Tabelas auxiliares'!$A$128,"INVESTIMENTO","ERRO - VERIFICAR"))))</f>
        <v/>
      </c>
      <c r="T170" s="32"/>
      <c r="U170" s="32"/>
      <c r="V170" s="32"/>
      <c r="W170" s="32"/>
      <c r="X170" s="32"/>
      <c r="Y170" s="32"/>
      <c r="Z170" s="32"/>
    </row>
    <row r="171" spans="18:26" x14ac:dyDescent="0.25">
      <c r="R171" s="15" t="str">
        <f t="shared" si="2"/>
        <v/>
      </c>
      <c r="S171" s="15" t="str">
        <f>IF(M171="","",IF(AND(M171&lt;&gt;'Tabelas auxiliares'!$B$128,M171&lt;&gt;'Tabelas auxiliares'!$B$129,M171&lt;&gt;'Tabelas auxiliares'!$C$128,M171&lt;&gt;'Tabelas auxiliares'!$C$129),"FOLHA DE PESSOAL",IF(R171='Tabelas auxiliares'!$A$129,"CUSTEIO",IF(R171='Tabelas auxiliares'!$A$128,"INVESTIMENTO","ERRO - VERIFICAR"))))</f>
        <v/>
      </c>
      <c r="T171" s="32"/>
      <c r="U171" s="32"/>
      <c r="V171" s="32"/>
      <c r="W171" s="32"/>
      <c r="X171" s="32"/>
      <c r="Y171" s="32"/>
      <c r="Z171" s="32"/>
    </row>
    <row r="172" spans="18:26" x14ac:dyDescent="0.25">
      <c r="R172" s="15" t="str">
        <f t="shared" si="2"/>
        <v/>
      </c>
      <c r="S172" s="15" t="str">
        <f>IF(M172="","",IF(AND(M172&lt;&gt;'Tabelas auxiliares'!$B$128,M172&lt;&gt;'Tabelas auxiliares'!$B$129,M172&lt;&gt;'Tabelas auxiliares'!$C$128,M172&lt;&gt;'Tabelas auxiliares'!$C$129),"FOLHA DE PESSOAL",IF(R172='Tabelas auxiliares'!$A$129,"CUSTEIO",IF(R172='Tabelas auxiliares'!$A$128,"INVESTIMENTO","ERRO - VERIFICAR"))))</f>
        <v/>
      </c>
      <c r="T172" s="32"/>
      <c r="U172" s="32"/>
      <c r="V172" s="32"/>
      <c r="W172" s="32"/>
      <c r="X172" s="32"/>
      <c r="Y172" s="32"/>
      <c r="Z172" s="32"/>
    </row>
    <row r="173" spans="18:26" x14ac:dyDescent="0.25">
      <c r="R173" s="15" t="str">
        <f t="shared" si="2"/>
        <v/>
      </c>
      <c r="S173" s="15" t="str">
        <f>IF(M173="","",IF(AND(M173&lt;&gt;'Tabelas auxiliares'!$B$128,M173&lt;&gt;'Tabelas auxiliares'!$B$129,M173&lt;&gt;'Tabelas auxiliares'!$C$128,M173&lt;&gt;'Tabelas auxiliares'!$C$129),"FOLHA DE PESSOAL",IF(R173='Tabelas auxiliares'!$A$129,"CUSTEIO",IF(R173='Tabelas auxiliares'!$A$128,"INVESTIMENTO","ERRO - VERIFICAR"))))</f>
        <v/>
      </c>
      <c r="T173" s="32"/>
      <c r="U173" s="32"/>
      <c r="V173" s="32"/>
      <c r="W173" s="32"/>
      <c r="X173" s="32"/>
      <c r="Y173" s="32"/>
      <c r="Z173" s="32"/>
    </row>
    <row r="174" spans="18:26" x14ac:dyDescent="0.25">
      <c r="R174" s="15" t="str">
        <f t="shared" si="2"/>
        <v/>
      </c>
      <c r="S174" s="15" t="str">
        <f>IF(M174="","",IF(AND(M174&lt;&gt;'Tabelas auxiliares'!$B$128,M174&lt;&gt;'Tabelas auxiliares'!$B$129,M174&lt;&gt;'Tabelas auxiliares'!$C$128,M174&lt;&gt;'Tabelas auxiliares'!$C$129),"FOLHA DE PESSOAL",IF(R174='Tabelas auxiliares'!$A$129,"CUSTEIO",IF(R174='Tabelas auxiliares'!$A$128,"INVESTIMENTO","ERRO - VERIFICAR"))))</f>
        <v/>
      </c>
      <c r="T174" s="32"/>
      <c r="U174" s="32"/>
      <c r="V174" s="32"/>
      <c r="W174" s="32"/>
      <c r="X174" s="32"/>
      <c r="Y174" s="32"/>
      <c r="Z174" s="32"/>
    </row>
    <row r="175" spans="18:26" x14ac:dyDescent="0.25">
      <c r="R175" s="15" t="str">
        <f t="shared" si="2"/>
        <v/>
      </c>
      <c r="S175" s="15" t="str">
        <f>IF(M175="","",IF(AND(M175&lt;&gt;'Tabelas auxiliares'!$B$128,M175&lt;&gt;'Tabelas auxiliares'!$B$129,M175&lt;&gt;'Tabelas auxiliares'!$C$128,M175&lt;&gt;'Tabelas auxiliares'!$C$129),"FOLHA DE PESSOAL",IF(R175='Tabelas auxiliares'!$A$129,"CUSTEIO",IF(R175='Tabelas auxiliares'!$A$128,"INVESTIMENTO","ERRO - VERIFICAR"))))</f>
        <v/>
      </c>
      <c r="T175" s="32"/>
      <c r="U175" s="32"/>
      <c r="V175" s="32"/>
      <c r="W175" s="32"/>
      <c r="X175" s="32"/>
      <c r="Y175" s="32"/>
      <c r="Z175" s="32"/>
    </row>
    <row r="176" spans="18:26" x14ac:dyDescent="0.25">
      <c r="R176" s="15" t="str">
        <f t="shared" si="2"/>
        <v/>
      </c>
      <c r="S176" s="15" t="str">
        <f>IF(M176="","",IF(AND(M176&lt;&gt;'Tabelas auxiliares'!$B$128,M176&lt;&gt;'Tabelas auxiliares'!$B$129,M176&lt;&gt;'Tabelas auxiliares'!$C$128,M176&lt;&gt;'Tabelas auxiliares'!$C$129),"FOLHA DE PESSOAL",IF(R176='Tabelas auxiliares'!$A$129,"CUSTEIO",IF(R176='Tabelas auxiliares'!$A$128,"INVESTIMENTO","ERRO - VERIFICAR"))))</f>
        <v/>
      </c>
      <c r="T176" s="32"/>
      <c r="U176" s="32"/>
      <c r="V176" s="32"/>
      <c r="W176" s="32"/>
      <c r="X176" s="32"/>
      <c r="Y176" s="32"/>
      <c r="Z176" s="32"/>
    </row>
    <row r="177" spans="18:26" x14ac:dyDescent="0.25">
      <c r="R177" s="15" t="str">
        <f t="shared" si="2"/>
        <v/>
      </c>
      <c r="S177" s="15" t="str">
        <f>IF(M177="","",IF(AND(M177&lt;&gt;'Tabelas auxiliares'!$B$128,M177&lt;&gt;'Tabelas auxiliares'!$B$129,M177&lt;&gt;'Tabelas auxiliares'!$C$128,M177&lt;&gt;'Tabelas auxiliares'!$C$129),"FOLHA DE PESSOAL",IF(R177='Tabelas auxiliares'!$A$129,"CUSTEIO",IF(R177='Tabelas auxiliares'!$A$128,"INVESTIMENTO","ERRO - VERIFICAR"))))</f>
        <v/>
      </c>
      <c r="T177" s="32"/>
      <c r="U177" s="32"/>
      <c r="V177" s="32"/>
      <c r="W177" s="32"/>
      <c r="X177" s="32"/>
      <c r="Y177" s="32"/>
      <c r="Z177" s="32"/>
    </row>
    <row r="178" spans="18:26" x14ac:dyDescent="0.25">
      <c r="R178" s="15" t="str">
        <f t="shared" si="2"/>
        <v/>
      </c>
      <c r="S178" s="15" t="str">
        <f>IF(M178="","",IF(AND(M178&lt;&gt;'Tabelas auxiliares'!$B$128,M178&lt;&gt;'Tabelas auxiliares'!$B$129,M178&lt;&gt;'Tabelas auxiliares'!$C$128,M178&lt;&gt;'Tabelas auxiliares'!$C$129),"FOLHA DE PESSOAL",IF(R178='Tabelas auxiliares'!$A$129,"CUSTEIO",IF(R178='Tabelas auxiliares'!$A$128,"INVESTIMENTO","ERRO - VERIFICAR"))))</f>
        <v/>
      </c>
      <c r="T178" s="32"/>
      <c r="U178" s="32"/>
      <c r="V178" s="32"/>
      <c r="W178" s="32"/>
      <c r="X178" s="32"/>
      <c r="Y178" s="32"/>
      <c r="Z178" s="32"/>
    </row>
    <row r="179" spans="18:26" x14ac:dyDescent="0.25">
      <c r="R179" s="15" t="str">
        <f t="shared" si="2"/>
        <v/>
      </c>
      <c r="S179" s="15" t="str">
        <f>IF(M179="","",IF(AND(M179&lt;&gt;'Tabelas auxiliares'!$B$128,M179&lt;&gt;'Tabelas auxiliares'!$B$129,M179&lt;&gt;'Tabelas auxiliares'!$C$128,M179&lt;&gt;'Tabelas auxiliares'!$C$129),"FOLHA DE PESSOAL",IF(R179='Tabelas auxiliares'!$A$129,"CUSTEIO",IF(R179='Tabelas auxiliares'!$A$128,"INVESTIMENTO","ERRO - VERIFICAR"))))</f>
        <v/>
      </c>
      <c r="T179" s="32"/>
      <c r="U179" s="32"/>
      <c r="V179" s="32"/>
      <c r="W179" s="32"/>
      <c r="X179" s="32"/>
      <c r="Y179" s="32"/>
      <c r="Z179" s="32"/>
    </row>
    <row r="180" spans="18:26" x14ac:dyDescent="0.25">
      <c r="R180" s="15" t="str">
        <f t="shared" si="2"/>
        <v/>
      </c>
      <c r="S180" s="15" t="str">
        <f>IF(M180="","",IF(AND(M180&lt;&gt;'Tabelas auxiliares'!$B$128,M180&lt;&gt;'Tabelas auxiliares'!$B$129,M180&lt;&gt;'Tabelas auxiliares'!$C$128,M180&lt;&gt;'Tabelas auxiliares'!$C$129),"FOLHA DE PESSOAL",IF(R180='Tabelas auxiliares'!$A$129,"CUSTEIO",IF(R180='Tabelas auxiliares'!$A$128,"INVESTIMENTO","ERRO - VERIFICAR"))))</f>
        <v/>
      </c>
      <c r="T180" s="32"/>
      <c r="U180" s="32"/>
      <c r="V180" s="32"/>
      <c r="W180" s="32"/>
      <c r="X180" s="32"/>
      <c r="Y180" s="32"/>
      <c r="Z180" s="32"/>
    </row>
    <row r="181" spans="18:26" x14ac:dyDescent="0.25">
      <c r="R181" s="15" t="str">
        <f t="shared" si="2"/>
        <v/>
      </c>
      <c r="S181" s="15" t="str">
        <f>IF(M181="","",IF(AND(M181&lt;&gt;'Tabelas auxiliares'!$B$128,M181&lt;&gt;'Tabelas auxiliares'!$B$129,M181&lt;&gt;'Tabelas auxiliares'!$C$128,M181&lt;&gt;'Tabelas auxiliares'!$C$129),"FOLHA DE PESSOAL",IF(R181='Tabelas auxiliares'!$A$129,"CUSTEIO",IF(R181='Tabelas auxiliares'!$A$128,"INVESTIMENTO","ERRO - VERIFICAR"))))</f>
        <v/>
      </c>
      <c r="T181" s="32"/>
      <c r="U181" s="32"/>
      <c r="V181" s="32"/>
      <c r="W181" s="32"/>
      <c r="X181" s="32"/>
      <c r="Y181" s="32"/>
      <c r="Z181" s="32"/>
    </row>
    <row r="182" spans="18:26" x14ac:dyDescent="0.25">
      <c r="R182" s="15" t="str">
        <f t="shared" si="2"/>
        <v/>
      </c>
      <c r="S182" s="15" t="str">
        <f>IF(M182="","",IF(AND(M182&lt;&gt;'Tabelas auxiliares'!$B$128,M182&lt;&gt;'Tabelas auxiliares'!$B$129,M182&lt;&gt;'Tabelas auxiliares'!$C$128,M182&lt;&gt;'Tabelas auxiliares'!$C$129),"FOLHA DE PESSOAL",IF(R182='Tabelas auxiliares'!$A$129,"CUSTEIO",IF(R182='Tabelas auxiliares'!$A$128,"INVESTIMENTO","ERRO - VERIFICAR"))))</f>
        <v/>
      </c>
      <c r="T182" s="32"/>
      <c r="U182" s="32"/>
      <c r="V182" s="32"/>
      <c r="W182" s="32"/>
      <c r="X182" s="32"/>
      <c r="Y182" s="32"/>
      <c r="Z182" s="32"/>
    </row>
    <row r="183" spans="18:26" x14ac:dyDescent="0.25">
      <c r="R183" s="15" t="str">
        <f t="shared" si="2"/>
        <v/>
      </c>
      <c r="S183" s="15" t="str">
        <f>IF(M183="","",IF(AND(M183&lt;&gt;'Tabelas auxiliares'!$B$128,M183&lt;&gt;'Tabelas auxiliares'!$B$129,M183&lt;&gt;'Tabelas auxiliares'!$C$128,M183&lt;&gt;'Tabelas auxiliares'!$C$129),"FOLHA DE PESSOAL",IF(R183='Tabelas auxiliares'!$A$129,"CUSTEIO",IF(R183='Tabelas auxiliares'!$A$128,"INVESTIMENTO","ERRO - VERIFICAR"))))</f>
        <v/>
      </c>
      <c r="T183" s="32"/>
      <c r="U183" s="32"/>
      <c r="V183" s="32"/>
      <c r="W183" s="32"/>
      <c r="X183" s="32"/>
      <c r="Y183" s="32"/>
      <c r="Z183" s="32"/>
    </row>
    <row r="184" spans="18:26" x14ac:dyDescent="0.25">
      <c r="R184" s="15" t="str">
        <f t="shared" si="2"/>
        <v/>
      </c>
      <c r="S184" s="15" t="str">
        <f>IF(M184="","",IF(AND(M184&lt;&gt;'Tabelas auxiliares'!$B$128,M184&lt;&gt;'Tabelas auxiliares'!$B$129,M184&lt;&gt;'Tabelas auxiliares'!$C$128,M184&lt;&gt;'Tabelas auxiliares'!$C$129),"FOLHA DE PESSOAL",IF(R184='Tabelas auxiliares'!$A$129,"CUSTEIO",IF(R184='Tabelas auxiliares'!$A$128,"INVESTIMENTO","ERRO - VERIFICAR"))))</f>
        <v/>
      </c>
      <c r="T184" s="32"/>
      <c r="U184" s="32"/>
      <c r="V184" s="32"/>
      <c r="W184" s="32"/>
      <c r="X184" s="32"/>
      <c r="Y184" s="32"/>
      <c r="Z184" s="32"/>
    </row>
    <row r="185" spans="18:26" x14ac:dyDescent="0.25">
      <c r="R185" s="15" t="str">
        <f t="shared" si="2"/>
        <v/>
      </c>
      <c r="S185" s="15" t="str">
        <f>IF(M185="","",IF(AND(M185&lt;&gt;'Tabelas auxiliares'!$B$128,M185&lt;&gt;'Tabelas auxiliares'!$B$129,M185&lt;&gt;'Tabelas auxiliares'!$C$128,M185&lt;&gt;'Tabelas auxiliares'!$C$129),"FOLHA DE PESSOAL",IF(R185='Tabelas auxiliares'!$A$129,"CUSTEIO",IF(R185='Tabelas auxiliares'!$A$128,"INVESTIMENTO","ERRO - VERIFICAR"))))</f>
        <v/>
      </c>
      <c r="T185" s="32"/>
      <c r="U185" s="32"/>
      <c r="V185" s="32"/>
      <c r="W185" s="32"/>
      <c r="X185" s="32"/>
      <c r="Y185" s="32"/>
      <c r="Z185" s="32"/>
    </row>
    <row r="186" spans="18:26" x14ac:dyDescent="0.25">
      <c r="R186" s="15" t="str">
        <f t="shared" si="2"/>
        <v/>
      </c>
      <c r="S186" s="15" t="str">
        <f>IF(M186="","",IF(AND(M186&lt;&gt;'Tabelas auxiliares'!$B$128,M186&lt;&gt;'Tabelas auxiliares'!$B$129,M186&lt;&gt;'Tabelas auxiliares'!$C$128,M186&lt;&gt;'Tabelas auxiliares'!$C$129),"FOLHA DE PESSOAL",IF(R186='Tabelas auxiliares'!$A$129,"CUSTEIO",IF(R186='Tabelas auxiliares'!$A$128,"INVESTIMENTO","ERRO - VERIFICAR"))))</f>
        <v/>
      </c>
      <c r="T186" s="32"/>
      <c r="U186" s="32"/>
      <c r="V186" s="32"/>
      <c r="W186" s="32"/>
      <c r="X186" s="32"/>
      <c r="Y186" s="32"/>
      <c r="Z186" s="32"/>
    </row>
    <row r="187" spans="18:26" x14ac:dyDescent="0.25">
      <c r="R187" s="15" t="str">
        <f t="shared" si="2"/>
        <v/>
      </c>
      <c r="S187" s="15" t="str">
        <f>IF(M187="","",IF(AND(M187&lt;&gt;'Tabelas auxiliares'!$B$128,M187&lt;&gt;'Tabelas auxiliares'!$B$129,M187&lt;&gt;'Tabelas auxiliares'!$C$128,M187&lt;&gt;'Tabelas auxiliares'!$C$129),"FOLHA DE PESSOAL",IF(R187='Tabelas auxiliares'!$A$129,"CUSTEIO",IF(R187='Tabelas auxiliares'!$A$128,"INVESTIMENTO","ERRO - VERIFICAR"))))</f>
        <v/>
      </c>
      <c r="T187" s="32"/>
      <c r="U187" s="32"/>
      <c r="V187" s="32"/>
      <c r="W187" s="32"/>
      <c r="X187" s="32"/>
      <c r="Y187" s="32"/>
      <c r="Z187" s="32"/>
    </row>
    <row r="188" spans="18:26" x14ac:dyDescent="0.25">
      <c r="R188" s="15" t="str">
        <f t="shared" si="2"/>
        <v/>
      </c>
      <c r="S188" s="15" t="str">
        <f>IF(M188="","",IF(AND(M188&lt;&gt;'Tabelas auxiliares'!$B$128,M188&lt;&gt;'Tabelas auxiliares'!$B$129,M188&lt;&gt;'Tabelas auxiliares'!$C$128,M188&lt;&gt;'Tabelas auxiliares'!$C$129),"FOLHA DE PESSOAL",IF(R188='Tabelas auxiliares'!$A$129,"CUSTEIO",IF(R188='Tabelas auxiliares'!$A$128,"INVESTIMENTO","ERRO - VERIFICAR"))))</f>
        <v/>
      </c>
      <c r="T188" s="32"/>
      <c r="U188" s="32"/>
      <c r="V188" s="32"/>
      <c r="W188" s="32"/>
      <c r="X188" s="32"/>
      <c r="Y188" s="32"/>
      <c r="Z188" s="32"/>
    </row>
    <row r="189" spans="18:26" x14ac:dyDescent="0.25">
      <c r="R189" s="15" t="str">
        <f t="shared" si="2"/>
        <v/>
      </c>
      <c r="S189" s="15" t="str">
        <f>IF(M189="","",IF(AND(M189&lt;&gt;'Tabelas auxiliares'!$B$128,M189&lt;&gt;'Tabelas auxiliares'!$B$129,M189&lt;&gt;'Tabelas auxiliares'!$C$128,M189&lt;&gt;'Tabelas auxiliares'!$C$129),"FOLHA DE PESSOAL",IF(R189='Tabelas auxiliares'!$A$129,"CUSTEIO",IF(R189='Tabelas auxiliares'!$A$128,"INVESTIMENTO","ERRO - VERIFICAR"))))</f>
        <v/>
      </c>
      <c r="T189" s="32"/>
      <c r="U189" s="32"/>
      <c r="V189" s="32"/>
      <c r="W189" s="32"/>
      <c r="X189" s="32"/>
      <c r="Y189" s="32"/>
      <c r="Z189" s="32"/>
    </row>
    <row r="190" spans="18:26" x14ac:dyDescent="0.25">
      <c r="R190" s="15" t="str">
        <f t="shared" si="2"/>
        <v/>
      </c>
      <c r="S190" s="15" t="str">
        <f>IF(M190="","",IF(AND(M190&lt;&gt;'Tabelas auxiliares'!$B$128,M190&lt;&gt;'Tabelas auxiliares'!$B$129,M190&lt;&gt;'Tabelas auxiliares'!$C$128,M190&lt;&gt;'Tabelas auxiliares'!$C$129),"FOLHA DE PESSOAL",IF(R190='Tabelas auxiliares'!$A$129,"CUSTEIO",IF(R190='Tabelas auxiliares'!$A$128,"INVESTIMENTO","ERRO - VERIFICAR"))))</f>
        <v/>
      </c>
      <c r="T190" s="32"/>
      <c r="U190" s="32"/>
      <c r="V190" s="32"/>
      <c r="W190" s="32"/>
      <c r="X190" s="32"/>
      <c r="Y190" s="32"/>
      <c r="Z190" s="32"/>
    </row>
    <row r="191" spans="18:26" x14ac:dyDescent="0.25">
      <c r="R191" s="15" t="str">
        <f t="shared" si="2"/>
        <v/>
      </c>
      <c r="S191" s="15" t="str">
        <f>IF(M191="","",IF(AND(M191&lt;&gt;'Tabelas auxiliares'!$B$128,M191&lt;&gt;'Tabelas auxiliares'!$B$129,M191&lt;&gt;'Tabelas auxiliares'!$C$128,M191&lt;&gt;'Tabelas auxiliares'!$C$129),"FOLHA DE PESSOAL",IF(R191='Tabelas auxiliares'!$A$129,"CUSTEIO",IF(R191='Tabelas auxiliares'!$A$128,"INVESTIMENTO","ERRO - VERIFICAR"))))</f>
        <v/>
      </c>
      <c r="T191" s="32"/>
      <c r="U191" s="32"/>
      <c r="V191" s="32"/>
      <c r="W191" s="32"/>
      <c r="X191" s="32"/>
      <c r="Y191" s="32"/>
      <c r="Z191" s="32"/>
    </row>
    <row r="192" spans="18:26" x14ac:dyDescent="0.25">
      <c r="R192" s="15" t="str">
        <f t="shared" si="2"/>
        <v/>
      </c>
      <c r="S192" s="15" t="str">
        <f>IF(M192="","",IF(AND(M192&lt;&gt;'Tabelas auxiliares'!$B$128,M192&lt;&gt;'Tabelas auxiliares'!$B$129,M192&lt;&gt;'Tabelas auxiliares'!$C$128,M192&lt;&gt;'Tabelas auxiliares'!$C$129),"FOLHA DE PESSOAL",IF(R192='Tabelas auxiliares'!$A$129,"CUSTEIO",IF(R192='Tabelas auxiliares'!$A$128,"INVESTIMENTO","ERRO - VERIFICAR"))))</f>
        <v/>
      </c>
      <c r="T192" s="32"/>
      <c r="U192" s="32"/>
      <c r="V192" s="32"/>
      <c r="W192" s="32"/>
      <c r="X192" s="32"/>
      <c r="Y192" s="32"/>
      <c r="Z192" s="32"/>
    </row>
    <row r="193" spans="18:26" x14ac:dyDescent="0.25">
      <c r="R193" s="15" t="str">
        <f t="shared" si="2"/>
        <v/>
      </c>
      <c r="S193" s="15" t="str">
        <f>IF(M193="","",IF(AND(M193&lt;&gt;'Tabelas auxiliares'!$B$128,M193&lt;&gt;'Tabelas auxiliares'!$B$129,M193&lt;&gt;'Tabelas auxiliares'!$C$128,M193&lt;&gt;'Tabelas auxiliares'!$C$129),"FOLHA DE PESSOAL",IF(R193='Tabelas auxiliares'!$A$129,"CUSTEIO",IF(R193='Tabelas auxiliares'!$A$128,"INVESTIMENTO","ERRO - VERIFICAR"))))</f>
        <v/>
      </c>
      <c r="T193" s="32"/>
      <c r="U193" s="32"/>
      <c r="V193" s="32"/>
      <c r="W193" s="32"/>
      <c r="X193" s="32"/>
      <c r="Y193" s="32"/>
      <c r="Z193" s="32"/>
    </row>
    <row r="194" spans="18:26" x14ac:dyDescent="0.25">
      <c r="R194" s="15" t="str">
        <f t="shared" si="2"/>
        <v/>
      </c>
      <c r="S194" s="15" t="str">
        <f>IF(M194="","",IF(AND(M194&lt;&gt;'Tabelas auxiliares'!$B$128,M194&lt;&gt;'Tabelas auxiliares'!$B$129,M194&lt;&gt;'Tabelas auxiliares'!$C$128,M194&lt;&gt;'Tabelas auxiliares'!$C$129),"FOLHA DE PESSOAL",IF(R194='Tabelas auxiliares'!$A$129,"CUSTEIO",IF(R194='Tabelas auxiliares'!$A$128,"INVESTIMENTO","ERRO - VERIFICAR"))))</f>
        <v/>
      </c>
      <c r="T194" s="32"/>
      <c r="U194" s="32"/>
      <c r="V194" s="32"/>
      <c r="W194" s="32"/>
      <c r="X194" s="32"/>
      <c r="Y194" s="32"/>
      <c r="Z194" s="32"/>
    </row>
    <row r="195" spans="18:26" x14ac:dyDescent="0.25">
      <c r="R195" s="15" t="str">
        <f t="shared" si="2"/>
        <v/>
      </c>
      <c r="S195" s="15" t="str">
        <f>IF(M195="","",IF(AND(M195&lt;&gt;'Tabelas auxiliares'!$B$128,M195&lt;&gt;'Tabelas auxiliares'!$B$129,M195&lt;&gt;'Tabelas auxiliares'!$C$128,M195&lt;&gt;'Tabelas auxiliares'!$C$129),"FOLHA DE PESSOAL",IF(R195='Tabelas auxiliares'!$A$129,"CUSTEIO",IF(R195='Tabelas auxiliares'!$A$128,"INVESTIMENTO","ERRO - VERIFICAR"))))</f>
        <v/>
      </c>
      <c r="T195" s="32"/>
      <c r="U195" s="32"/>
      <c r="V195" s="32"/>
      <c r="W195" s="32"/>
      <c r="X195" s="32"/>
      <c r="Y195" s="32"/>
      <c r="Z195" s="32"/>
    </row>
    <row r="196" spans="18:26" x14ac:dyDescent="0.25">
      <c r="R196" s="15" t="str">
        <f t="shared" ref="R196:R259" si="3">LEFT(O196,1)</f>
        <v/>
      </c>
      <c r="S196" s="15" t="str">
        <f>IF(M196="","",IF(AND(M196&lt;&gt;'Tabelas auxiliares'!$B$128,M196&lt;&gt;'Tabelas auxiliares'!$B$129,M196&lt;&gt;'Tabelas auxiliares'!$C$128,M196&lt;&gt;'Tabelas auxiliares'!$C$129),"FOLHA DE PESSOAL",IF(R196='Tabelas auxiliares'!$A$129,"CUSTEIO",IF(R196='Tabelas auxiliares'!$A$128,"INVESTIMENTO","ERRO - VERIFICAR"))))</f>
        <v/>
      </c>
      <c r="T196" s="32"/>
      <c r="U196" s="32"/>
      <c r="V196" s="32"/>
      <c r="W196" s="32"/>
      <c r="X196" s="32"/>
      <c r="Y196" s="32"/>
      <c r="Z196" s="32"/>
    </row>
    <row r="197" spans="18:26" x14ac:dyDescent="0.25">
      <c r="R197" s="15" t="str">
        <f t="shared" si="3"/>
        <v/>
      </c>
      <c r="S197" s="15" t="str">
        <f>IF(M197="","",IF(AND(M197&lt;&gt;'Tabelas auxiliares'!$B$128,M197&lt;&gt;'Tabelas auxiliares'!$B$129,M197&lt;&gt;'Tabelas auxiliares'!$C$128,M197&lt;&gt;'Tabelas auxiliares'!$C$129),"FOLHA DE PESSOAL",IF(R197='Tabelas auxiliares'!$A$129,"CUSTEIO",IF(R197='Tabelas auxiliares'!$A$128,"INVESTIMENTO","ERRO - VERIFICAR"))))</f>
        <v/>
      </c>
      <c r="T197" s="32"/>
      <c r="U197" s="32"/>
      <c r="V197" s="32"/>
      <c r="W197" s="32"/>
      <c r="X197" s="32"/>
      <c r="Y197" s="32"/>
      <c r="Z197" s="32"/>
    </row>
    <row r="198" spans="18:26" x14ac:dyDescent="0.25">
      <c r="R198" s="15" t="str">
        <f t="shared" si="3"/>
        <v/>
      </c>
      <c r="S198" s="15" t="str">
        <f>IF(M198="","",IF(AND(M198&lt;&gt;'Tabelas auxiliares'!$B$128,M198&lt;&gt;'Tabelas auxiliares'!$B$129,M198&lt;&gt;'Tabelas auxiliares'!$C$128,M198&lt;&gt;'Tabelas auxiliares'!$C$129),"FOLHA DE PESSOAL",IF(R198='Tabelas auxiliares'!$A$129,"CUSTEIO",IF(R198='Tabelas auxiliares'!$A$128,"INVESTIMENTO","ERRO - VERIFICAR"))))</f>
        <v/>
      </c>
      <c r="T198" s="32"/>
      <c r="U198" s="32"/>
      <c r="V198" s="32"/>
      <c r="W198" s="32"/>
      <c r="X198" s="32"/>
      <c r="Y198" s="32"/>
      <c r="Z198" s="32"/>
    </row>
    <row r="199" spans="18:26" x14ac:dyDescent="0.25">
      <c r="R199" s="15" t="str">
        <f t="shared" si="3"/>
        <v/>
      </c>
      <c r="S199" s="15" t="str">
        <f>IF(M199="","",IF(AND(M199&lt;&gt;'Tabelas auxiliares'!$B$128,M199&lt;&gt;'Tabelas auxiliares'!$B$129,M199&lt;&gt;'Tabelas auxiliares'!$C$128,M199&lt;&gt;'Tabelas auxiliares'!$C$129),"FOLHA DE PESSOAL",IF(R199='Tabelas auxiliares'!$A$129,"CUSTEIO",IF(R199='Tabelas auxiliares'!$A$128,"INVESTIMENTO","ERRO - VERIFICAR"))))</f>
        <v/>
      </c>
      <c r="T199" s="32"/>
      <c r="U199" s="32"/>
      <c r="V199" s="32"/>
      <c r="W199" s="32"/>
      <c r="X199" s="32"/>
      <c r="Y199" s="32"/>
      <c r="Z199" s="32"/>
    </row>
    <row r="200" spans="18:26" x14ac:dyDescent="0.25">
      <c r="R200" s="15" t="str">
        <f t="shared" si="3"/>
        <v/>
      </c>
      <c r="S200" s="15" t="str">
        <f>IF(M200="","",IF(AND(M200&lt;&gt;'Tabelas auxiliares'!$B$128,M200&lt;&gt;'Tabelas auxiliares'!$B$129,M200&lt;&gt;'Tabelas auxiliares'!$C$128,M200&lt;&gt;'Tabelas auxiliares'!$C$129),"FOLHA DE PESSOAL",IF(R200='Tabelas auxiliares'!$A$129,"CUSTEIO",IF(R200='Tabelas auxiliares'!$A$128,"INVESTIMENTO","ERRO - VERIFICAR"))))</f>
        <v/>
      </c>
      <c r="T200" s="32"/>
      <c r="U200" s="32"/>
      <c r="V200" s="32"/>
      <c r="W200" s="32"/>
      <c r="X200" s="32"/>
      <c r="Y200" s="32"/>
      <c r="Z200" s="32"/>
    </row>
    <row r="201" spans="18:26" x14ac:dyDescent="0.25">
      <c r="R201" s="15" t="str">
        <f t="shared" si="3"/>
        <v/>
      </c>
      <c r="S201" s="15" t="str">
        <f>IF(M201="","",IF(AND(M201&lt;&gt;'Tabelas auxiliares'!$B$128,M201&lt;&gt;'Tabelas auxiliares'!$B$129,M201&lt;&gt;'Tabelas auxiliares'!$C$128,M201&lt;&gt;'Tabelas auxiliares'!$C$129),"FOLHA DE PESSOAL",IF(R201='Tabelas auxiliares'!$A$129,"CUSTEIO",IF(R201='Tabelas auxiliares'!$A$128,"INVESTIMENTO","ERRO - VERIFICAR"))))</f>
        <v/>
      </c>
      <c r="T201" s="32"/>
      <c r="U201" s="32"/>
      <c r="V201" s="32"/>
      <c r="W201" s="32"/>
      <c r="X201" s="32"/>
      <c r="Y201" s="32"/>
      <c r="Z201" s="32"/>
    </row>
    <row r="202" spans="18:26" x14ac:dyDescent="0.25">
      <c r="R202" s="15" t="str">
        <f t="shared" si="3"/>
        <v/>
      </c>
      <c r="S202" s="15" t="str">
        <f>IF(M202="","",IF(AND(M202&lt;&gt;'Tabelas auxiliares'!$B$128,M202&lt;&gt;'Tabelas auxiliares'!$B$129,M202&lt;&gt;'Tabelas auxiliares'!$C$128,M202&lt;&gt;'Tabelas auxiliares'!$C$129),"FOLHA DE PESSOAL",IF(R202='Tabelas auxiliares'!$A$129,"CUSTEIO",IF(R202='Tabelas auxiliares'!$A$128,"INVESTIMENTO","ERRO - VERIFICAR"))))</f>
        <v/>
      </c>
      <c r="T202" s="32"/>
      <c r="U202" s="32"/>
      <c r="V202" s="32"/>
      <c r="W202" s="32"/>
      <c r="X202" s="32"/>
      <c r="Y202" s="32"/>
      <c r="Z202" s="32"/>
    </row>
    <row r="203" spans="18:26" x14ac:dyDescent="0.25">
      <c r="R203" s="15" t="str">
        <f t="shared" si="3"/>
        <v/>
      </c>
      <c r="S203" s="15" t="str">
        <f>IF(M203="","",IF(AND(M203&lt;&gt;'Tabelas auxiliares'!$B$128,M203&lt;&gt;'Tabelas auxiliares'!$B$129,M203&lt;&gt;'Tabelas auxiliares'!$C$128,M203&lt;&gt;'Tabelas auxiliares'!$C$129),"FOLHA DE PESSOAL",IF(R203='Tabelas auxiliares'!$A$129,"CUSTEIO",IF(R203='Tabelas auxiliares'!$A$128,"INVESTIMENTO","ERRO - VERIFICAR"))))</f>
        <v/>
      </c>
      <c r="T203" s="32"/>
      <c r="U203" s="32"/>
      <c r="V203" s="32"/>
      <c r="W203" s="32"/>
      <c r="X203" s="32"/>
      <c r="Y203" s="32"/>
      <c r="Z203" s="32"/>
    </row>
    <row r="204" spans="18:26" x14ac:dyDescent="0.25">
      <c r="R204" s="15" t="str">
        <f t="shared" si="3"/>
        <v/>
      </c>
      <c r="S204" s="15" t="str">
        <f>IF(M204="","",IF(AND(M204&lt;&gt;'Tabelas auxiliares'!$B$128,M204&lt;&gt;'Tabelas auxiliares'!$B$129,M204&lt;&gt;'Tabelas auxiliares'!$C$128,M204&lt;&gt;'Tabelas auxiliares'!$C$129),"FOLHA DE PESSOAL",IF(R204='Tabelas auxiliares'!$A$129,"CUSTEIO",IF(R204='Tabelas auxiliares'!$A$128,"INVESTIMENTO","ERRO - VERIFICAR"))))</f>
        <v/>
      </c>
      <c r="T204" s="32"/>
      <c r="U204" s="32"/>
      <c r="V204" s="32"/>
      <c r="W204" s="32"/>
      <c r="X204" s="32"/>
      <c r="Y204" s="32"/>
      <c r="Z204" s="32"/>
    </row>
    <row r="205" spans="18:26" x14ac:dyDescent="0.25">
      <c r="R205" s="15" t="str">
        <f t="shared" si="3"/>
        <v/>
      </c>
      <c r="S205" s="15" t="str">
        <f>IF(M205="","",IF(AND(M205&lt;&gt;'Tabelas auxiliares'!$B$128,M205&lt;&gt;'Tabelas auxiliares'!$B$129,M205&lt;&gt;'Tabelas auxiliares'!$C$128,M205&lt;&gt;'Tabelas auxiliares'!$C$129),"FOLHA DE PESSOAL",IF(R205='Tabelas auxiliares'!$A$129,"CUSTEIO",IF(R205='Tabelas auxiliares'!$A$128,"INVESTIMENTO","ERRO - VERIFICAR"))))</f>
        <v/>
      </c>
      <c r="T205" s="32"/>
      <c r="U205" s="32"/>
      <c r="V205" s="32"/>
      <c r="W205" s="32"/>
      <c r="X205" s="32"/>
      <c r="Y205" s="32"/>
      <c r="Z205" s="32"/>
    </row>
    <row r="206" spans="18:26" x14ac:dyDescent="0.25">
      <c r="R206" s="15" t="str">
        <f t="shared" si="3"/>
        <v/>
      </c>
      <c r="S206" s="15" t="str">
        <f>IF(M206="","",IF(AND(M206&lt;&gt;'Tabelas auxiliares'!$B$128,M206&lt;&gt;'Tabelas auxiliares'!$B$129,M206&lt;&gt;'Tabelas auxiliares'!$C$128,M206&lt;&gt;'Tabelas auxiliares'!$C$129),"FOLHA DE PESSOAL",IF(R206='Tabelas auxiliares'!$A$129,"CUSTEIO",IF(R206='Tabelas auxiliares'!$A$128,"INVESTIMENTO","ERRO - VERIFICAR"))))</f>
        <v/>
      </c>
      <c r="T206" s="32"/>
      <c r="U206" s="32"/>
      <c r="V206" s="32"/>
      <c r="W206" s="32"/>
      <c r="X206" s="32"/>
      <c r="Y206" s="32"/>
      <c r="Z206" s="32"/>
    </row>
    <row r="207" spans="18:26" x14ac:dyDescent="0.25">
      <c r="R207" s="15" t="str">
        <f t="shared" si="3"/>
        <v/>
      </c>
      <c r="S207" s="15" t="str">
        <f>IF(M207="","",IF(AND(M207&lt;&gt;'Tabelas auxiliares'!$B$128,M207&lt;&gt;'Tabelas auxiliares'!$B$129,M207&lt;&gt;'Tabelas auxiliares'!$C$128,M207&lt;&gt;'Tabelas auxiliares'!$C$129),"FOLHA DE PESSOAL",IF(R207='Tabelas auxiliares'!$A$129,"CUSTEIO",IF(R207='Tabelas auxiliares'!$A$128,"INVESTIMENTO","ERRO - VERIFICAR"))))</f>
        <v/>
      </c>
      <c r="T207" s="32"/>
      <c r="U207" s="32"/>
      <c r="V207" s="32"/>
      <c r="W207" s="32"/>
      <c r="X207" s="32"/>
      <c r="Y207" s="32"/>
      <c r="Z207" s="32"/>
    </row>
    <row r="208" spans="18:26" x14ac:dyDescent="0.25">
      <c r="R208" s="15" t="str">
        <f t="shared" si="3"/>
        <v/>
      </c>
      <c r="S208" s="15" t="str">
        <f>IF(M208="","",IF(AND(M208&lt;&gt;'Tabelas auxiliares'!$B$128,M208&lt;&gt;'Tabelas auxiliares'!$B$129,M208&lt;&gt;'Tabelas auxiliares'!$C$128,M208&lt;&gt;'Tabelas auxiliares'!$C$129),"FOLHA DE PESSOAL",IF(R208='Tabelas auxiliares'!$A$129,"CUSTEIO",IF(R208='Tabelas auxiliares'!$A$128,"INVESTIMENTO","ERRO - VERIFICAR"))))</f>
        <v/>
      </c>
      <c r="T208" s="32"/>
      <c r="U208" s="32"/>
      <c r="V208" s="32"/>
      <c r="W208" s="32"/>
      <c r="X208" s="32"/>
      <c r="Y208" s="32"/>
      <c r="Z208" s="32"/>
    </row>
    <row r="209" spans="18:26" x14ac:dyDescent="0.25">
      <c r="R209" s="15" t="str">
        <f t="shared" si="3"/>
        <v/>
      </c>
      <c r="S209" s="15" t="str">
        <f>IF(M209="","",IF(AND(M209&lt;&gt;'Tabelas auxiliares'!$B$128,M209&lt;&gt;'Tabelas auxiliares'!$B$129,M209&lt;&gt;'Tabelas auxiliares'!$C$128,M209&lt;&gt;'Tabelas auxiliares'!$C$129),"FOLHA DE PESSOAL",IF(R209='Tabelas auxiliares'!$A$129,"CUSTEIO",IF(R209='Tabelas auxiliares'!$A$128,"INVESTIMENTO","ERRO - VERIFICAR"))))</f>
        <v/>
      </c>
      <c r="T209" s="32"/>
      <c r="U209" s="32"/>
      <c r="V209" s="32"/>
      <c r="W209" s="32"/>
      <c r="X209" s="32"/>
      <c r="Y209" s="32"/>
      <c r="Z209" s="32"/>
    </row>
    <row r="210" spans="18:26" x14ac:dyDescent="0.25">
      <c r="R210" s="15" t="str">
        <f t="shared" si="3"/>
        <v/>
      </c>
      <c r="S210" s="15" t="str">
        <f>IF(M210="","",IF(AND(M210&lt;&gt;'Tabelas auxiliares'!$B$128,M210&lt;&gt;'Tabelas auxiliares'!$B$129,M210&lt;&gt;'Tabelas auxiliares'!$C$128,M210&lt;&gt;'Tabelas auxiliares'!$C$129),"FOLHA DE PESSOAL",IF(R210='Tabelas auxiliares'!$A$129,"CUSTEIO",IF(R210='Tabelas auxiliares'!$A$128,"INVESTIMENTO","ERRO - VERIFICAR"))))</f>
        <v/>
      </c>
      <c r="T210" s="32"/>
      <c r="U210" s="32"/>
      <c r="V210" s="32"/>
      <c r="W210" s="32"/>
      <c r="X210" s="32"/>
      <c r="Y210" s="32"/>
      <c r="Z210" s="32"/>
    </row>
    <row r="211" spans="18:26" x14ac:dyDescent="0.25">
      <c r="R211" s="15" t="str">
        <f t="shared" si="3"/>
        <v/>
      </c>
      <c r="S211" s="15" t="str">
        <f>IF(M211="","",IF(AND(M211&lt;&gt;'Tabelas auxiliares'!$B$128,M211&lt;&gt;'Tabelas auxiliares'!$B$129,M211&lt;&gt;'Tabelas auxiliares'!$C$128,M211&lt;&gt;'Tabelas auxiliares'!$C$129),"FOLHA DE PESSOAL",IF(R211='Tabelas auxiliares'!$A$129,"CUSTEIO",IF(R211='Tabelas auxiliares'!$A$128,"INVESTIMENTO","ERRO - VERIFICAR"))))</f>
        <v/>
      </c>
      <c r="T211" s="32"/>
      <c r="U211" s="32"/>
      <c r="V211" s="32"/>
      <c r="W211" s="32"/>
      <c r="X211" s="32"/>
      <c r="Y211" s="32"/>
      <c r="Z211" s="32"/>
    </row>
    <row r="212" spans="18:26" x14ac:dyDescent="0.25">
      <c r="R212" s="15" t="str">
        <f t="shared" si="3"/>
        <v/>
      </c>
      <c r="S212" s="15" t="str">
        <f>IF(M212="","",IF(AND(M212&lt;&gt;'Tabelas auxiliares'!$B$128,M212&lt;&gt;'Tabelas auxiliares'!$B$129,M212&lt;&gt;'Tabelas auxiliares'!$C$128,M212&lt;&gt;'Tabelas auxiliares'!$C$129),"FOLHA DE PESSOAL",IF(R212='Tabelas auxiliares'!$A$129,"CUSTEIO",IF(R212='Tabelas auxiliares'!$A$128,"INVESTIMENTO","ERRO - VERIFICAR"))))</f>
        <v/>
      </c>
      <c r="T212" s="32"/>
      <c r="U212" s="32"/>
      <c r="V212" s="32"/>
      <c r="W212" s="32"/>
      <c r="X212" s="32"/>
      <c r="Y212" s="32"/>
      <c r="Z212" s="32"/>
    </row>
    <row r="213" spans="18:26" x14ac:dyDescent="0.25">
      <c r="R213" s="15" t="str">
        <f t="shared" si="3"/>
        <v/>
      </c>
      <c r="S213" s="15" t="str">
        <f>IF(M213="","",IF(AND(M213&lt;&gt;'Tabelas auxiliares'!$B$128,M213&lt;&gt;'Tabelas auxiliares'!$B$129,M213&lt;&gt;'Tabelas auxiliares'!$C$128,M213&lt;&gt;'Tabelas auxiliares'!$C$129),"FOLHA DE PESSOAL",IF(R213='Tabelas auxiliares'!$A$129,"CUSTEIO",IF(R213='Tabelas auxiliares'!$A$128,"INVESTIMENTO","ERRO - VERIFICAR"))))</f>
        <v/>
      </c>
      <c r="T213" s="32"/>
      <c r="U213" s="32"/>
      <c r="V213" s="32"/>
      <c r="W213" s="32"/>
      <c r="X213" s="32"/>
      <c r="Y213" s="32"/>
      <c r="Z213" s="32"/>
    </row>
    <row r="214" spans="18:26" x14ac:dyDescent="0.25">
      <c r="R214" s="15" t="str">
        <f t="shared" si="3"/>
        <v/>
      </c>
      <c r="S214" s="15" t="str">
        <f>IF(M214="","",IF(AND(M214&lt;&gt;'Tabelas auxiliares'!$B$128,M214&lt;&gt;'Tabelas auxiliares'!$B$129,M214&lt;&gt;'Tabelas auxiliares'!$C$128,M214&lt;&gt;'Tabelas auxiliares'!$C$129),"FOLHA DE PESSOAL",IF(R214='Tabelas auxiliares'!$A$129,"CUSTEIO",IF(R214='Tabelas auxiliares'!$A$128,"INVESTIMENTO","ERRO - VERIFICAR"))))</f>
        <v/>
      </c>
      <c r="T214" s="32"/>
      <c r="U214" s="32"/>
      <c r="V214" s="32"/>
      <c r="W214" s="32"/>
      <c r="X214" s="32"/>
      <c r="Y214" s="32"/>
      <c r="Z214" s="32"/>
    </row>
    <row r="215" spans="18:26" x14ac:dyDescent="0.25">
      <c r="R215" s="15" t="str">
        <f t="shared" si="3"/>
        <v/>
      </c>
      <c r="S215" s="15" t="str">
        <f>IF(M215="","",IF(AND(M215&lt;&gt;'Tabelas auxiliares'!$B$128,M215&lt;&gt;'Tabelas auxiliares'!$B$129,M215&lt;&gt;'Tabelas auxiliares'!$C$128,M215&lt;&gt;'Tabelas auxiliares'!$C$129),"FOLHA DE PESSOAL",IF(R215='Tabelas auxiliares'!$A$129,"CUSTEIO",IF(R215='Tabelas auxiliares'!$A$128,"INVESTIMENTO","ERRO - VERIFICAR"))))</f>
        <v/>
      </c>
      <c r="T215" s="32"/>
      <c r="U215" s="32"/>
      <c r="V215" s="32"/>
      <c r="W215" s="32"/>
      <c r="X215" s="32"/>
      <c r="Y215" s="32"/>
      <c r="Z215" s="32"/>
    </row>
    <row r="216" spans="18:26" x14ac:dyDescent="0.25">
      <c r="R216" s="15" t="str">
        <f t="shared" si="3"/>
        <v/>
      </c>
      <c r="S216" s="15" t="str">
        <f>IF(M216="","",IF(AND(M216&lt;&gt;'Tabelas auxiliares'!$B$128,M216&lt;&gt;'Tabelas auxiliares'!$B$129,M216&lt;&gt;'Tabelas auxiliares'!$C$128,M216&lt;&gt;'Tabelas auxiliares'!$C$129),"FOLHA DE PESSOAL",IF(R216='Tabelas auxiliares'!$A$129,"CUSTEIO",IF(R216='Tabelas auxiliares'!$A$128,"INVESTIMENTO","ERRO - VERIFICAR"))))</f>
        <v/>
      </c>
      <c r="T216" s="32"/>
      <c r="U216" s="32"/>
      <c r="V216" s="32"/>
      <c r="W216" s="32"/>
      <c r="X216" s="32"/>
      <c r="Y216" s="32"/>
      <c r="Z216" s="32"/>
    </row>
    <row r="217" spans="18:26" x14ac:dyDescent="0.25">
      <c r="R217" s="15" t="str">
        <f t="shared" si="3"/>
        <v/>
      </c>
      <c r="S217" s="15" t="str">
        <f>IF(M217="","",IF(AND(M217&lt;&gt;'Tabelas auxiliares'!$B$128,M217&lt;&gt;'Tabelas auxiliares'!$B$129,M217&lt;&gt;'Tabelas auxiliares'!$C$128,M217&lt;&gt;'Tabelas auxiliares'!$C$129),"FOLHA DE PESSOAL",IF(R217='Tabelas auxiliares'!$A$129,"CUSTEIO",IF(R217='Tabelas auxiliares'!$A$128,"INVESTIMENTO","ERRO - VERIFICAR"))))</f>
        <v/>
      </c>
      <c r="T217" s="32"/>
      <c r="U217" s="32"/>
      <c r="V217" s="32"/>
      <c r="W217" s="32"/>
      <c r="X217" s="32"/>
      <c r="Y217" s="32"/>
      <c r="Z217" s="32"/>
    </row>
    <row r="218" spans="18:26" x14ac:dyDescent="0.25">
      <c r="R218" s="15" t="str">
        <f t="shared" si="3"/>
        <v/>
      </c>
      <c r="S218" s="15" t="str">
        <f>IF(M218="","",IF(AND(M218&lt;&gt;'Tabelas auxiliares'!$B$128,M218&lt;&gt;'Tabelas auxiliares'!$B$129,M218&lt;&gt;'Tabelas auxiliares'!$C$128,M218&lt;&gt;'Tabelas auxiliares'!$C$129),"FOLHA DE PESSOAL",IF(R218='Tabelas auxiliares'!$A$129,"CUSTEIO",IF(R218='Tabelas auxiliares'!$A$128,"INVESTIMENTO","ERRO - VERIFICAR"))))</f>
        <v/>
      </c>
      <c r="T218" s="32"/>
      <c r="U218" s="32"/>
      <c r="V218" s="32"/>
      <c r="W218" s="32"/>
      <c r="X218" s="32"/>
      <c r="Y218" s="32"/>
      <c r="Z218" s="32"/>
    </row>
    <row r="219" spans="18:26" x14ac:dyDescent="0.25">
      <c r="R219" s="15" t="str">
        <f t="shared" si="3"/>
        <v/>
      </c>
      <c r="S219" s="15" t="str">
        <f>IF(M219="","",IF(AND(M219&lt;&gt;'Tabelas auxiliares'!$B$128,M219&lt;&gt;'Tabelas auxiliares'!$B$129,M219&lt;&gt;'Tabelas auxiliares'!$C$128,M219&lt;&gt;'Tabelas auxiliares'!$C$129),"FOLHA DE PESSOAL",IF(R219='Tabelas auxiliares'!$A$129,"CUSTEIO",IF(R219='Tabelas auxiliares'!$A$128,"INVESTIMENTO","ERRO - VERIFICAR"))))</f>
        <v/>
      </c>
      <c r="T219" s="32"/>
      <c r="U219" s="32"/>
      <c r="V219" s="32"/>
      <c r="W219" s="32"/>
      <c r="X219" s="32"/>
      <c r="Y219" s="32"/>
      <c r="Z219" s="32"/>
    </row>
    <row r="220" spans="18:26" x14ac:dyDescent="0.25">
      <c r="R220" s="15" t="str">
        <f t="shared" si="3"/>
        <v/>
      </c>
      <c r="S220" s="15" t="str">
        <f>IF(M220="","",IF(AND(M220&lt;&gt;'Tabelas auxiliares'!$B$128,M220&lt;&gt;'Tabelas auxiliares'!$B$129,M220&lt;&gt;'Tabelas auxiliares'!$C$128,M220&lt;&gt;'Tabelas auxiliares'!$C$129),"FOLHA DE PESSOAL",IF(R220='Tabelas auxiliares'!$A$129,"CUSTEIO",IF(R220='Tabelas auxiliares'!$A$128,"INVESTIMENTO","ERRO - VERIFICAR"))))</f>
        <v/>
      </c>
      <c r="T220" s="32"/>
      <c r="U220" s="32"/>
      <c r="V220" s="32"/>
      <c r="W220" s="32"/>
      <c r="X220" s="32"/>
      <c r="Y220" s="32"/>
      <c r="Z220" s="32"/>
    </row>
    <row r="221" spans="18:26" x14ac:dyDescent="0.25">
      <c r="R221" s="15" t="str">
        <f t="shared" si="3"/>
        <v/>
      </c>
      <c r="S221" s="15" t="str">
        <f>IF(M221="","",IF(AND(M221&lt;&gt;'Tabelas auxiliares'!$B$128,M221&lt;&gt;'Tabelas auxiliares'!$B$129,M221&lt;&gt;'Tabelas auxiliares'!$C$128,M221&lt;&gt;'Tabelas auxiliares'!$C$129),"FOLHA DE PESSOAL",IF(R221='Tabelas auxiliares'!$A$129,"CUSTEIO",IF(R221='Tabelas auxiliares'!$A$128,"INVESTIMENTO","ERRO - VERIFICAR"))))</f>
        <v/>
      </c>
      <c r="T221" s="32"/>
      <c r="U221" s="32"/>
      <c r="V221" s="32"/>
      <c r="W221" s="32"/>
      <c r="X221" s="32"/>
      <c r="Y221" s="32"/>
      <c r="Z221" s="32"/>
    </row>
    <row r="222" spans="18:26" x14ac:dyDescent="0.25">
      <c r="R222" s="15" t="str">
        <f t="shared" si="3"/>
        <v/>
      </c>
      <c r="S222" s="15" t="str">
        <f>IF(M222="","",IF(AND(M222&lt;&gt;'Tabelas auxiliares'!$B$128,M222&lt;&gt;'Tabelas auxiliares'!$B$129,M222&lt;&gt;'Tabelas auxiliares'!$C$128,M222&lt;&gt;'Tabelas auxiliares'!$C$129),"FOLHA DE PESSOAL",IF(R222='Tabelas auxiliares'!$A$129,"CUSTEIO",IF(R222='Tabelas auxiliares'!$A$128,"INVESTIMENTO","ERRO - VERIFICAR"))))</f>
        <v/>
      </c>
      <c r="T222" s="32"/>
      <c r="U222" s="32"/>
      <c r="V222" s="32"/>
      <c r="W222" s="32"/>
      <c r="X222" s="32"/>
      <c r="Y222" s="32"/>
      <c r="Z222" s="32"/>
    </row>
    <row r="223" spans="18:26" x14ac:dyDescent="0.25">
      <c r="R223" s="15" t="str">
        <f t="shared" si="3"/>
        <v/>
      </c>
      <c r="S223" s="15" t="str">
        <f>IF(M223="","",IF(AND(M223&lt;&gt;'Tabelas auxiliares'!$B$128,M223&lt;&gt;'Tabelas auxiliares'!$B$129,M223&lt;&gt;'Tabelas auxiliares'!$C$128,M223&lt;&gt;'Tabelas auxiliares'!$C$129),"FOLHA DE PESSOAL",IF(R223='Tabelas auxiliares'!$A$129,"CUSTEIO",IF(R223='Tabelas auxiliares'!$A$128,"INVESTIMENTO","ERRO - VERIFICAR"))))</f>
        <v/>
      </c>
      <c r="T223" s="32"/>
      <c r="U223" s="32"/>
      <c r="V223" s="32"/>
      <c r="W223" s="32"/>
      <c r="X223" s="32"/>
      <c r="Y223" s="32"/>
      <c r="Z223" s="32"/>
    </row>
    <row r="224" spans="18:26" x14ac:dyDescent="0.25">
      <c r="R224" s="15" t="str">
        <f t="shared" si="3"/>
        <v/>
      </c>
      <c r="S224" s="15" t="str">
        <f>IF(M224="","",IF(AND(M224&lt;&gt;'Tabelas auxiliares'!$B$128,M224&lt;&gt;'Tabelas auxiliares'!$B$129,M224&lt;&gt;'Tabelas auxiliares'!$C$128,M224&lt;&gt;'Tabelas auxiliares'!$C$129),"FOLHA DE PESSOAL",IF(R224='Tabelas auxiliares'!$A$129,"CUSTEIO",IF(R224='Tabelas auxiliares'!$A$128,"INVESTIMENTO","ERRO - VERIFICAR"))))</f>
        <v/>
      </c>
      <c r="T224" s="32"/>
      <c r="U224" s="32"/>
      <c r="V224" s="32"/>
      <c r="W224" s="32"/>
      <c r="X224" s="32"/>
      <c r="Y224" s="32"/>
      <c r="Z224" s="32"/>
    </row>
    <row r="225" spans="18:26" x14ac:dyDescent="0.25">
      <c r="R225" s="15" t="str">
        <f t="shared" si="3"/>
        <v/>
      </c>
      <c r="S225" s="15" t="str">
        <f>IF(M225="","",IF(AND(M225&lt;&gt;'Tabelas auxiliares'!$B$128,M225&lt;&gt;'Tabelas auxiliares'!$B$129,M225&lt;&gt;'Tabelas auxiliares'!$C$128,M225&lt;&gt;'Tabelas auxiliares'!$C$129),"FOLHA DE PESSOAL",IF(R225='Tabelas auxiliares'!$A$129,"CUSTEIO",IF(R225='Tabelas auxiliares'!$A$128,"INVESTIMENTO","ERRO - VERIFICAR"))))</f>
        <v/>
      </c>
      <c r="T225" s="32"/>
      <c r="U225" s="32"/>
      <c r="V225" s="32"/>
      <c r="W225" s="32"/>
      <c r="X225" s="32"/>
      <c r="Y225" s="32"/>
      <c r="Z225" s="32"/>
    </row>
    <row r="226" spans="18:26" x14ac:dyDescent="0.25">
      <c r="R226" s="15" t="str">
        <f t="shared" si="3"/>
        <v/>
      </c>
      <c r="S226" s="15" t="str">
        <f>IF(M226="","",IF(AND(M226&lt;&gt;'Tabelas auxiliares'!$B$128,M226&lt;&gt;'Tabelas auxiliares'!$B$129,M226&lt;&gt;'Tabelas auxiliares'!$C$128,M226&lt;&gt;'Tabelas auxiliares'!$C$129),"FOLHA DE PESSOAL",IF(R226='Tabelas auxiliares'!$A$129,"CUSTEIO",IF(R226='Tabelas auxiliares'!$A$128,"INVESTIMENTO","ERRO - VERIFICAR"))))</f>
        <v/>
      </c>
      <c r="T226" s="32"/>
      <c r="U226" s="32"/>
      <c r="V226" s="32"/>
      <c r="W226" s="32"/>
      <c r="X226" s="32"/>
      <c r="Y226" s="32"/>
      <c r="Z226" s="32"/>
    </row>
    <row r="227" spans="18:26" x14ac:dyDescent="0.25">
      <c r="R227" s="15" t="str">
        <f t="shared" si="3"/>
        <v/>
      </c>
      <c r="S227" s="15" t="str">
        <f>IF(M227="","",IF(AND(M227&lt;&gt;'Tabelas auxiliares'!$B$128,M227&lt;&gt;'Tabelas auxiliares'!$B$129,M227&lt;&gt;'Tabelas auxiliares'!$C$128,M227&lt;&gt;'Tabelas auxiliares'!$C$129),"FOLHA DE PESSOAL",IF(R227='Tabelas auxiliares'!$A$129,"CUSTEIO",IF(R227='Tabelas auxiliares'!$A$128,"INVESTIMENTO","ERRO - VERIFICAR"))))</f>
        <v/>
      </c>
      <c r="T227" s="32"/>
      <c r="U227" s="32"/>
      <c r="V227" s="32"/>
      <c r="W227" s="32"/>
      <c r="X227" s="32"/>
      <c r="Y227" s="32"/>
      <c r="Z227" s="32"/>
    </row>
    <row r="228" spans="18:26" x14ac:dyDescent="0.25">
      <c r="R228" s="15" t="str">
        <f t="shared" si="3"/>
        <v/>
      </c>
      <c r="S228" s="15" t="str">
        <f>IF(M228="","",IF(AND(M228&lt;&gt;'Tabelas auxiliares'!$B$128,M228&lt;&gt;'Tabelas auxiliares'!$B$129,M228&lt;&gt;'Tabelas auxiliares'!$C$128,M228&lt;&gt;'Tabelas auxiliares'!$C$129),"FOLHA DE PESSOAL",IF(R228='Tabelas auxiliares'!$A$129,"CUSTEIO",IF(R228='Tabelas auxiliares'!$A$128,"INVESTIMENTO","ERRO - VERIFICAR"))))</f>
        <v/>
      </c>
      <c r="T228" s="32"/>
      <c r="U228" s="32"/>
      <c r="V228" s="32"/>
      <c r="W228" s="32"/>
      <c r="X228" s="32"/>
      <c r="Y228" s="32"/>
      <c r="Z228" s="32"/>
    </row>
    <row r="229" spans="18:26" x14ac:dyDescent="0.25">
      <c r="R229" s="15" t="str">
        <f t="shared" si="3"/>
        <v/>
      </c>
      <c r="S229" s="15" t="str">
        <f>IF(M229="","",IF(AND(M229&lt;&gt;'Tabelas auxiliares'!$B$128,M229&lt;&gt;'Tabelas auxiliares'!$B$129,M229&lt;&gt;'Tabelas auxiliares'!$C$128,M229&lt;&gt;'Tabelas auxiliares'!$C$129),"FOLHA DE PESSOAL",IF(R229='Tabelas auxiliares'!$A$129,"CUSTEIO",IF(R229='Tabelas auxiliares'!$A$128,"INVESTIMENTO","ERRO - VERIFICAR"))))</f>
        <v/>
      </c>
      <c r="T229" s="32"/>
      <c r="U229" s="32"/>
      <c r="V229" s="32"/>
      <c r="W229" s="32"/>
      <c r="X229" s="32"/>
      <c r="Y229" s="32"/>
      <c r="Z229" s="32"/>
    </row>
    <row r="230" spans="18:26" x14ac:dyDescent="0.25">
      <c r="R230" s="15" t="str">
        <f t="shared" si="3"/>
        <v/>
      </c>
      <c r="S230" s="15" t="str">
        <f>IF(M230="","",IF(AND(M230&lt;&gt;'Tabelas auxiliares'!$B$128,M230&lt;&gt;'Tabelas auxiliares'!$B$129,M230&lt;&gt;'Tabelas auxiliares'!$C$128,M230&lt;&gt;'Tabelas auxiliares'!$C$129),"FOLHA DE PESSOAL",IF(R230='Tabelas auxiliares'!$A$129,"CUSTEIO",IF(R230='Tabelas auxiliares'!$A$128,"INVESTIMENTO","ERRO - VERIFICAR"))))</f>
        <v/>
      </c>
      <c r="T230" s="32"/>
      <c r="U230" s="32"/>
      <c r="V230" s="32"/>
      <c r="W230" s="32"/>
      <c r="X230" s="32"/>
      <c r="Y230" s="32"/>
      <c r="Z230" s="32"/>
    </row>
    <row r="231" spans="18:26" x14ac:dyDescent="0.25">
      <c r="R231" s="15" t="str">
        <f t="shared" si="3"/>
        <v/>
      </c>
      <c r="S231" s="15" t="str">
        <f>IF(M231="","",IF(AND(M231&lt;&gt;'Tabelas auxiliares'!$B$128,M231&lt;&gt;'Tabelas auxiliares'!$B$129,M231&lt;&gt;'Tabelas auxiliares'!$C$128,M231&lt;&gt;'Tabelas auxiliares'!$C$129),"FOLHA DE PESSOAL",IF(R231='Tabelas auxiliares'!$A$129,"CUSTEIO",IF(R231='Tabelas auxiliares'!$A$128,"INVESTIMENTO","ERRO - VERIFICAR"))))</f>
        <v/>
      </c>
      <c r="T231" s="32"/>
      <c r="U231" s="32"/>
      <c r="V231" s="32"/>
      <c r="W231" s="32"/>
      <c r="X231" s="32"/>
      <c r="Y231" s="32"/>
      <c r="Z231" s="32"/>
    </row>
    <row r="232" spans="18:26" x14ac:dyDescent="0.25">
      <c r="R232" s="15" t="str">
        <f t="shared" si="3"/>
        <v/>
      </c>
      <c r="S232" s="15" t="str">
        <f>IF(M232="","",IF(AND(M232&lt;&gt;'Tabelas auxiliares'!$B$128,M232&lt;&gt;'Tabelas auxiliares'!$B$129,M232&lt;&gt;'Tabelas auxiliares'!$C$128,M232&lt;&gt;'Tabelas auxiliares'!$C$129),"FOLHA DE PESSOAL",IF(R232='Tabelas auxiliares'!$A$129,"CUSTEIO",IF(R232='Tabelas auxiliares'!$A$128,"INVESTIMENTO","ERRO - VERIFICAR"))))</f>
        <v/>
      </c>
      <c r="T232" s="32"/>
      <c r="U232" s="32"/>
      <c r="V232" s="32"/>
      <c r="W232" s="32"/>
      <c r="X232" s="32"/>
      <c r="Y232" s="32"/>
      <c r="Z232" s="32"/>
    </row>
    <row r="233" spans="18:26" x14ac:dyDescent="0.25">
      <c r="R233" s="15" t="str">
        <f t="shared" si="3"/>
        <v/>
      </c>
      <c r="S233" s="15" t="str">
        <f>IF(M233="","",IF(AND(M233&lt;&gt;'Tabelas auxiliares'!$B$128,M233&lt;&gt;'Tabelas auxiliares'!$B$129,M233&lt;&gt;'Tabelas auxiliares'!$C$128,M233&lt;&gt;'Tabelas auxiliares'!$C$129),"FOLHA DE PESSOAL",IF(R233='Tabelas auxiliares'!$A$129,"CUSTEIO",IF(R233='Tabelas auxiliares'!$A$128,"INVESTIMENTO","ERRO - VERIFICAR"))))</f>
        <v/>
      </c>
      <c r="T233" s="32"/>
      <c r="U233" s="32"/>
      <c r="V233" s="32"/>
      <c r="W233" s="32"/>
      <c r="X233" s="32"/>
      <c r="Y233" s="32"/>
      <c r="Z233" s="32"/>
    </row>
    <row r="234" spans="18:26" x14ac:dyDescent="0.25">
      <c r="R234" s="15" t="str">
        <f t="shared" si="3"/>
        <v/>
      </c>
      <c r="S234" s="15" t="str">
        <f>IF(M234="","",IF(AND(M234&lt;&gt;'Tabelas auxiliares'!$B$128,M234&lt;&gt;'Tabelas auxiliares'!$B$129,M234&lt;&gt;'Tabelas auxiliares'!$C$128,M234&lt;&gt;'Tabelas auxiliares'!$C$129),"FOLHA DE PESSOAL",IF(R234='Tabelas auxiliares'!$A$129,"CUSTEIO",IF(R234='Tabelas auxiliares'!$A$128,"INVESTIMENTO","ERRO - VERIFICAR"))))</f>
        <v/>
      </c>
      <c r="T234" s="32"/>
      <c r="U234" s="32"/>
      <c r="V234" s="32"/>
      <c r="W234" s="32"/>
      <c r="X234" s="32"/>
      <c r="Y234" s="32"/>
      <c r="Z234" s="32"/>
    </row>
    <row r="235" spans="18:26" x14ac:dyDescent="0.25">
      <c r="R235" s="15" t="str">
        <f t="shared" si="3"/>
        <v/>
      </c>
      <c r="S235" s="15" t="str">
        <f>IF(M235="","",IF(AND(M235&lt;&gt;'Tabelas auxiliares'!$B$128,M235&lt;&gt;'Tabelas auxiliares'!$B$129,M235&lt;&gt;'Tabelas auxiliares'!$C$128,M235&lt;&gt;'Tabelas auxiliares'!$C$129),"FOLHA DE PESSOAL",IF(R235='Tabelas auxiliares'!$A$129,"CUSTEIO",IF(R235='Tabelas auxiliares'!$A$128,"INVESTIMENTO","ERRO - VERIFICAR"))))</f>
        <v/>
      </c>
      <c r="T235" s="32"/>
      <c r="U235" s="32"/>
      <c r="V235" s="32"/>
      <c r="W235" s="32"/>
      <c r="X235" s="32"/>
      <c r="Y235" s="32"/>
      <c r="Z235" s="32"/>
    </row>
    <row r="236" spans="18:26" x14ac:dyDescent="0.25">
      <c r="R236" s="15" t="str">
        <f t="shared" si="3"/>
        <v/>
      </c>
      <c r="S236" s="15" t="str">
        <f>IF(M236="","",IF(AND(M236&lt;&gt;'Tabelas auxiliares'!$B$128,M236&lt;&gt;'Tabelas auxiliares'!$B$129,M236&lt;&gt;'Tabelas auxiliares'!$C$128,M236&lt;&gt;'Tabelas auxiliares'!$C$129),"FOLHA DE PESSOAL",IF(R236='Tabelas auxiliares'!$A$129,"CUSTEIO",IF(R236='Tabelas auxiliares'!$A$128,"INVESTIMENTO","ERRO - VERIFICAR"))))</f>
        <v/>
      </c>
      <c r="T236" s="32"/>
      <c r="U236" s="32"/>
      <c r="V236" s="32"/>
      <c r="W236" s="32"/>
      <c r="X236" s="32"/>
      <c r="Y236" s="32"/>
      <c r="Z236" s="32"/>
    </row>
    <row r="237" spans="18:26" x14ac:dyDescent="0.25">
      <c r="R237" s="15" t="str">
        <f t="shared" si="3"/>
        <v/>
      </c>
      <c r="S237" s="15" t="str">
        <f>IF(M237="","",IF(AND(M237&lt;&gt;'Tabelas auxiliares'!$B$128,M237&lt;&gt;'Tabelas auxiliares'!$B$129,M237&lt;&gt;'Tabelas auxiliares'!$C$128,M237&lt;&gt;'Tabelas auxiliares'!$C$129),"FOLHA DE PESSOAL",IF(R237='Tabelas auxiliares'!$A$129,"CUSTEIO",IF(R237='Tabelas auxiliares'!$A$128,"INVESTIMENTO","ERRO - VERIFICAR"))))</f>
        <v/>
      </c>
      <c r="T237" s="32"/>
      <c r="U237" s="32"/>
      <c r="V237" s="32"/>
      <c r="W237" s="32"/>
      <c r="X237" s="32"/>
      <c r="Y237" s="32"/>
      <c r="Z237" s="32"/>
    </row>
    <row r="238" spans="18:26" x14ac:dyDescent="0.25">
      <c r="R238" s="15" t="str">
        <f t="shared" si="3"/>
        <v/>
      </c>
      <c r="S238" s="15" t="str">
        <f>IF(M238="","",IF(AND(M238&lt;&gt;'Tabelas auxiliares'!$B$128,M238&lt;&gt;'Tabelas auxiliares'!$B$129,M238&lt;&gt;'Tabelas auxiliares'!$C$128,M238&lt;&gt;'Tabelas auxiliares'!$C$129),"FOLHA DE PESSOAL",IF(R238='Tabelas auxiliares'!$A$129,"CUSTEIO",IF(R238='Tabelas auxiliares'!$A$128,"INVESTIMENTO","ERRO - VERIFICAR"))))</f>
        <v/>
      </c>
      <c r="T238" s="32"/>
      <c r="U238" s="32"/>
      <c r="V238" s="32"/>
      <c r="W238" s="32"/>
      <c r="X238" s="32"/>
      <c r="Y238" s="32"/>
      <c r="Z238" s="32"/>
    </row>
    <row r="239" spans="18:26" x14ac:dyDescent="0.25">
      <c r="R239" s="15" t="str">
        <f t="shared" si="3"/>
        <v/>
      </c>
      <c r="S239" s="15" t="str">
        <f>IF(M239="","",IF(AND(M239&lt;&gt;'Tabelas auxiliares'!$B$128,M239&lt;&gt;'Tabelas auxiliares'!$B$129,M239&lt;&gt;'Tabelas auxiliares'!$C$128,M239&lt;&gt;'Tabelas auxiliares'!$C$129),"FOLHA DE PESSOAL",IF(R239='Tabelas auxiliares'!$A$129,"CUSTEIO",IF(R239='Tabelas auxiliares'!$A$128,"INVESTIMENTO","ERRO - VERIFICAR"))))</f>
        <v/>
      </c>
      <c r="T239" s="32"/>
      <c r="U239" s="32"/>
      <c r="V239" s="32"/>
      <c r="W239" s="32"/>
      <c r="X239" s="32"/>
      <c r="Y239" s="32"/>
      <c r="Z239" s="32"/>
    </row>
    <row r="240" spans="18:26" x14ac:dyDescent="0.25">
      <c r="R240" s="15" t="str">
        <f t="shared" si="3"/>
        <v/>
      </c>
      <c r="S240" s="15" t="str">
        <f>IF(M240="","",IF(AND(M240&lt;&gt;'Tabelas auxiliares'!$B$128,M240&lt;&gt;'Tabelas auxiliares'!$B$129,M240&lt;&gt;'Tabelas auxiliares'!$C$128,M240&lt;&gt;'Tabelas auxiliares'!$C$129),"FOLHA DE PESSOAL",IF(R240='Tabelas auxiliares'!$A$129,"CUSTEIO",IF(R240='Tabelas auxiliares'!$A$128,"INVESTIMENTO","ERRO - VERIFICAR"))))</f>
        <v/>
      </c>
      <c r="T240" s="32"/>
      <c r="U240" s="32"/>
      <c r="V240" s="32"/>
      <c r="W240" s="32"/>
      <c r="X240" s="32"/>
      <c r="Y240" s="32"/>
      <c r="Z240" s="32"/>
    </row>
    <row r="241" spans="18:26" x14ac:dyDescent="0.25">
      <c r="R241" s="15" t="str">
        <f t="shared" si="3"/>
        <v/>
      </c>
      <c r="S241" s="15" t="str">
        <f>IF(M241="","",IF(AND(M241&lt;&gt;'Tabelas auxiliares'!$B$128,M241&lt;&gt;'Tabelas auxiliares'!$B$129,M241&lt;&gt;'Tabelas auxiliares'!$C$128,M241&lt;&gt;'Tabelas auxiliares'!$C$129),"FOLHA DE PESSOAL",IF(R241='Tabelas auxiliares'!$A$129,"CUSTEIO",IF(R241='Tabelas auxiliares'!$A$128,"INVESTIMENTO","ERRO - VERIFICAR"))))</f>
        <v/>
      </c>
      <c r="T241" s="32"/>
      <c r="U241" s="32"/>
      <c r="V241" s="32"/>
      <c r="W241" s="32"/>
      <c r="X241" s="32"/>
      <c r="Y241" s="32"/>
      <c r="Z241" s="32"/>
    </row>
    <row r="242" spans="18:26" x14ac:dyDescent="0.25">
      <c r="R242" s="15" t="str">
        <f t="shared" si="3"/>
        <v/>
      </c>
      <c r="S242" s="15" t="str">
        <f>IF(M242="","",IF(AND(M242&lt;&gt;'Tabelas auxiliares'!$B$128,M242&lt;&gt;'Tabelas auxiliares'!$B$129,M242&lt;&gt;'Tabelas auxiliares'!$C$128,M242&lt;&gt;'Tabelas auxiliares'!$C$129),"FOLHA DE PESSOAL",IF(R242='Tabelas auxiliares'!$A$129,"CUSTEIO",IF(R242='Tabelas auxiliares'!$A$128,"INVESTIMENTO","ERRO - VERIFICAR"))))</f>
        <v/>
      </c>
      <c r="T242" s="32"/>
      <c r="U242" s="32"/>
      <c r="V242" s="32"/>
      <c r="W242" s="32"/>
      <c r="X242" s="32"/>
      <c r="Y242" s="32"/>
      <c r="Z242" s="32"/>
    </row>
    <row r="243" spans="18:26" x14ac:dyDescent="0.25">
      <c r="R243" s="15" t="str">
        <f t="shared" si="3"/>
        <v/>
      </c>
      <c r="S243" s="15" t="str">
        <f>IF(M243="","",IF(AND(M243&lt;&gt;'Tabelas auxiliares'!$B$128,M243&lt;&gt;'Tabelas auxiliares'!$B$129,M243&lt;&gt;'Tabelas auxiliares'!$C$128,M243&lt;&gt;'Tabelas auxiliares'!$C$129),"FOLHA DE PESSOAL",IF(R243='Tabelas auxiliares'!$A$129,"CUSTEIO",IF(R243='Tabelas auxiliares'!$A$128,"INVESTIMENTO","ERRO - VERIFICAR"))))</f>
        <v/>
      </c>
      <c r="T243" s="32"/>
      <c r="U243" s="32"/>
      <c r="V243" s="32"/>
      <c r="W243" s="32"/>
      <c r="X243" s="32"/>
      <c r="Y243" s="32"/>
      <c r="Z243" s="32"/>
    </row>
    <row r="244" spans="18:26" x14ac:dyDescent="0.25">
      <c r="R244" s="15" t="str">
        <f t="shared" si="3"/>
        <v/>
      </c>
      <c r="S244" s="15" t="str">
        <f>IF(M244="","",IF(AND(M244&lt;&gt;'Tabelas auxiliares'!$B$128,M244&lt;&gt;'Tabelas auxiliares'!$B$129,M244&lt;&gt;'Tabelas auxiliares'!$C$128,M244&lt;&gt;'Tabelas auxiliares'!$C$129),"FOLHA DE PESSOAL",IF(R244='Tabelas auxiliares'!$A$129,"CUSTEIO",IF(R244='Tabelas auxiliares'!$A$128,"INVESTIMENTO","ERRO - VERIFICAR"))))</f>
        <v/>
      </c>
      <c r="T244" s="32"/>
      <c r="U244" s="32"/>
      <c r="V244" s="32"/>
      <c r="W244" s="32"/>
      <c r="X244" s="32"/>
      <c r="Y244" s="32"/>
      <c r="Z244" s="32"/>
    </row>
    <row r="245" spans="18:26" x14ac:dyDescent="0.25">
      <c r="R245" s="15" t="str">
        <f t="shared" si="3"/>
        <v/>
      </c>
      <c r="S245" s="15" t="str">
        <f>IF(M245="","",IF(AND(M245&lt;&gt;'Tabelas auxiliares'!$B$128,M245&lt;&gt;'Tabelas auxiliares'!$B$129,M245&lt;&gt;'Tabelas auxiliares'!$C$128,M245&lt;&gt;'Tabelas auxiliares'!$C$129),"FOLHA DE PESSOAL",IF(R245='Tabelas auxiliares'!$A$129,"CUSTEIO",IF(R245='Tabelas auxiliares'!$A$128,"INVESTIMENTO","ERRO - VERIFICAR"))))</f>
        <v/>
      </c>
      <c r="T245" s="32"/>
      <c r="U245" s="32"/>
      <c r="V245" s="32"/>
      <c r="W245" s="32"/>
      <c r="X245" s="32"/>
      <c r="Y245" s="32"/>
      <c r="Z245" s="32"/>
    </row>
    <row r="246" spans="18:26" x14ac:dyDescent="0.25">
      <c r="R246" s="15" t="str">
        <f t="shared" si="3"/>
        <v/>
      </c>
      <c r="S246" s="15" t="str">
        <f>IF(M246="","",IF(AND(M246&lt;&gt;'Tabelas auxiliares'!$B$128,M246&lt;&gt;'Tabelas auxiliares'!$B$129,M246&lt;&gt;'Tabelas auxiliares'!$C$128,M246&lt;&gt;'Tabelas auxiliares'!$C$129),"FOLHA DE PESSOAL",IF(R246='Tabelas auxiliares'!$A$129,"CUSTEIO",IF(R246='Tabelas auxiliares'!$A$128,"INVESTIMENTO","ERRO - VERIFICAR"))))</f>
        <v/>
      </c>
      <c r="T246" s="32"/>
      <c r="U246" s="32"/>
      <c r="V246" s="32"/>
      <c r="W246" s="32"/>
      <c r="X246" s="32"/>
      <c r="Y246" s="32"/>
      <c r="Z246" s="32"/>
    </row>
    <row r="247" spans="18:26" x14ac:dyDescent="0.25">
      <c r="R247" s="15" t="str">
        <f t="shared" si="3"/>
        <v/>
      </c>
      <c r="S247" s="15" t="str">
        <f>IF(M247="","",IF(AND(M247&lt;&gt;'Tabelas auxiliares'!$B$128,M247&lt;&gt;'Tabelas auxiliares'!$B$129,M247&lt;&gt;'Tabelas auxiliares'!$C$128,M247&lt;&gt;'Tabelas auxiliares'!$C$129),"FOLHA DE PESSOAL",IF(R247='Tabelas auxiliares'!$A$129,"CUSTEIO",IF(R247='Tabelas auxiliares'!$A$128,"INVESTIMENTO","ERRO - VERIFICAR"))))</f>
        <v/>
      </c>
      <c r="T247" s="32"/>
      <c r="U247" s="32"/>
      <c r="V247" s="32"/>
      <c r="W247" s="32"/>
      <c r="X247" s="32"/>
      <c r="Y247" s="32"/>
      <c r="Z247" s="32"/>
    </row>
    <row r="248" spans="18:26" x14ac:dyDescent="0.25">
      <c r="R248" s="15" t="str">
        <f t="shared" si="3"/>
        <v/>
      </c>
      <c r="S248" s="15" t="str">
        <f>IF(M248="","",IF(AND(M248&lt;&gt;'Tabelas auxiliares'!$B$128,M248&lt;&gt;'Tabelas auxiliares'!$B$129,M248&lt;&gt;'Tabelas auxiliares'!$C$128,M248&lt;&gt;'Tabelas auxiliares'!$C$129),"FOLHA DE PESSOAL",IF(R248='Tabelas auxiliares'!$A$129,"CUSTEIO",IF(R248='Tabelas auxiliares'!$A$128,"INVESTIMENTO","ERRO - VERIFICAR"))))</f>
        <v/>
      </c>
      <c r="T248" s="32"/>
      <c r="U248" s="32"/>
      <c r="V248" s="32"/>
      <c r="W248" s="32"/>
      <c r="X248" s="32"/>
      <c r="Y248" s="32"/>
      <c r="Z248" s="32"/>
    </row>
    <row r="249" spans="18:26" x14ac:dyDescent="0.25">
      <c r="R249" s="15" t="str">
        <f t="shared" si="3"/>
        <v/>
      </c>
      <c r="S249" s="15" t="str">
        <f>IF(M249="","",IF(AND(M249&lt;&gt;'Tabelas auxiliares'!$B$128,M249&lt;&gt;'Tabelas auxiliares'!$B$129,M249&lt;&gt;'Tabelas auxiliares'!$C$128,M249&lt;&gt;'Tabelas auxiliares'!$C$129),"FOLHA DE PESSOAL",IF(R249='Tabelas auxiliares'!$A$129,"CUSTEIO",IF(R249='Tabelas auxiliares'!$A$128,"INVESTIMENTO","ERRO - VERIFICAR"))))</f>
        <v/>
      </c>
      <c r="T249" s="32"/>
      <c r="U249" s="32"/>
      <c r="V249" s="32"/>
      <c r="W249" s="32"/>
      <c r="X249" s="32"/>
      <c r="Y249" s="32"/>
      <c r="Z249" s="32"/>
    </row>
    <row r="250" spans="18:26" x14ac:dyDescent="0.25">
      <c r="R250" s="15" t="str">
        <f t="shared" si="3"/>
        <v/>
      </c>
      <c r="S250" s="15" t="str">
        <f>IF(M250="","",IF(AND(M250&lt;&gt;'Tabelas auxiliares'!$B$128,M250&lt;&gt;'Tabelas auxiliares'!$B$129,M250&lt;&gt;'Tabelas auxiliares'!$C$128,M250&lt;&gt;'Tabelas auxiliares'!$C$129),"FOLHA DE PESSOAL",IF(R250='Tabelas auxiliares'!$A$129,"CUSTEIO",IF(R250='Tabelas auxiliares'!$A$128,"INVESTIMENTO","ERRO - VERIFICAR"))))</f>
        <v/>
      </c>
      <c r="T250" s="32"/>
      <c r="U250" s="32"/>
      <c r="V250" s="32"/>
      <c r="W250" s="32"/>
      <c r="X250" s="32"/>
      <c r="Y250" s="32"/>
      <c r="Z250" s="32"/>
    </row>
    <row r="251" spans="18:26" x14ac:dyDescent="0.25">
      <c r="R251" s="15" t="str">
        <f t="shared" si="3"/>
        <v/>
      </c>
      <c r="S251" s="15" t="str">
        <f>IF(M251="","",IF(AND(M251&lt;&gt;'Tabelas auxiliares'!$B$128,M251&lt;&gt;'Tabelas auxiliares'!$B$129,M251&lt;&gt;'Tabelas auxiliares'!$C$128,M251&lt;&gt;'Tabelas auxiliares'!$C$129),"FOLHA DE PESSOAL",IF(R251='Tabelas auxiliares'!$A$129,"CUSTEIO",IF(R251='Tabelas auxiliares'!$A$128,"INVESTIMENTO","ERRO - VERIFICAR"))))</f>
        <v/>
      </c>
      <c r="T251" s="32"/>
      <c r="U251" s="32"/>
      <c r="V251" s="32"/>
      <c r="W251" s="32"/>
      <c r="X251" s="32"/>
      <c r="Y251" s="32"/>
      <c r="Z251" s="32"/>
    </row>
    <row r="252" spans="18:26" x14ac:dyDescent="0.25">
      <c r="R252" s="15" t="str">
        <f t="shared" si="3"/>
        <v/>
      </c>
      <c r="S252" s="15" t="str">
        <f>IF(M252="","",IF(AND(M252&lt;&gt;'Tabelas auxiliares'!$B$128,M252&lt;&gt;'Tabelas auxiliares'!$B$129,M252&lt;&gt;'Tabelas auxiliares'!$C$128,M252&lt;&gt;'Tabelas auxiliares'!$C$129),"FOLHA DE PESSOAL",IF(R252='Tabelas auxiliares'!$A$129,"CUSTEIO",IF(R252='Tabelas auxiliares'!$A$128,"INVESTIMENTO","ERRO - VERIFICAR"))))</f>
        <v/>
      </c>
      <c r="T252" s="32"/>
      <c r="U252" s="32"/>
      <c r="V252" s="32"/>
      <c r="W252" s="32"/>
      <c r="X252" s="32"/>
      <c r="Y252" s="32"/>
      <c r="Z252" s="32"/>
    </row>
    <row r="253" spans="18:26" x14ac:dyDescent="0.25">
      <c r="R253" s="15" t="str">
        <f t="shared" si="3"/>
        <v/>
      </c>
      <c r="S253" s="15" t="str">
        <f>IF(M253="","",IF(AND(M253&lt;&gt;'Tabelas auxiliares'!$B$128,M253&lt;&gt;'Tabelas auxiliares'!$B$129,M253&lt;&gt;'Tabelas auxiliares'!$C$128,M253&lt;&gt;'Tabelas auxiliares'!$C$129),"FOLHA DE PESSOAL",IF(R253='Tabelas auxiliares'!$A$129,"CUSTEIO",IF(R253='Tabelas auxiliares'!$A$128,"INVESTIMENTO","ERRO - VERIFICAR"))))</f>
        <v/>
      </c>
      <c r="T253" s="32"/>
      <c r="U253" s="32"/>
      <c r="V253" s="32"/>
      <c r="W253" s="32"/>
      <c r="X253" s="32"/>
      <c r="Y253" s="32"/>
      <c r="Z253" s="32"/>
    </row>
    <row r="254" spans="18:26" x14ac:dyDescent="0.25">
      <c r="R254" s="15" t="str">
        <f t="shared" si="3"/>
        <v/>
      </c>
      <c r="S254" s="15" t="str">
        <f>IF(M254="","",IF(AND(M254&lt;&gt;'Tabelas auxiliares'!$B$128,M254&lt;&gt;'Tabelas auxiliares'!$B$129,M254&lt;&gt;'Tabelas auxiliares'!$C$128,M254&lt;&gt;'Tabelas auxiliares'!$C$129),"FOLHA DE PESSOAL",IF(R254='Tabelas auxiliares'!$A$129,"CUSTEIO",IF(R254='Tabelas auxiliares'!$A$128,"INVESTIMENTO","ERRO - VERIFICAR"))))</f>
        <v/>
      </c>
      <c r="T254" s="32"/>
      <c r="U254" s="32"/>
      <c r="V254" s="32"/>
      <c r="W254" s="32"/>
      <c r="X254" s="32"/>
      <c r="Y254" s="32"/>
      <c r="Z254" s="32"/>
    </row>
    <row r="255" spans="18:26" x14ac:dyDescent="0.25">
      <c r="R255" s="15" t="str">
        <f t="shared" si="3"/>
        <v/>
      </c>
      <c r="S255" s="15" t="str">
        <f>IF(M255="","",IF(AND(M255&lt;&gt;'Tabelas auxiliares'!$B$128,M255&lt;&gt;'Tabelas auxiliares'!$B$129,M255&lt;&gt;'Tabelas auxiliares'!$C$128,M255&lt;&gt;'Tabelas auxiliares'!$C$129),"FOLHA DE PESSOAL",IF(R255='Tabelas auxiliares'!$A$129,"CUSTEIO",IF(R255='Tabelas auxiliares'!$A$128,"INVESTIMENTO","ERRO - VERIFICAR"))))</f>
        <v/>
      </c>
      <c r="T255" s="32"/>
      <c r="U255" s="32"/>
      <c r="V255" s="32"/>
      <c r="W255" s="32"/>
      <c r="X255" s="32"/>
      <c r="Y255" s="32"/>
      <c r="Z255" s="32"/>
    </row>
    <row r="256" spans="18:26" x14ac:dyDescent="0.25">
      <c r="R256" s="15" t="str">
        <f t="shared" si="3"/>
        <v/>
      </c>
      <c r="S256" s="15" t="str">
        <f>IF(M256="","",IF(AND(M256&lt;&gt;'Tabelas auxiliares'!$B$128,M256&lt;&gt;'Tabelas auxiliares'!$B$129,M256&lt;&gt;'Tabelas auxiliares'!$C$128,M256&lt;&gt;'Tabelas auxiliares'!$C$129),"FOLHA DE PESSOAL",IF(R256='Tabelas auxiliares'!$A$129,"CUSTEIO",IF(R256='Tabelas auxiliares'!$A$128,"INVESTIMENTO","ERRO - VERIFICAR"))))</f>
        <v/>
      </c>
      <c r="T256" s="32"/>
      <c r="U256" s="32"/>
      <c r="V256" s="32"/>
      <c r="W256" s="32"/>
      <c r="X256" s="32"/>
      <c r="Y256" s="32"/>
      <c r="Z256" s="32"/>
    </row>
    <row r="257" spans="18:26" x14ac:dyDescent="0.25">
      <c r="R257" s="15" t="str">
        <f t="shared" si="3"/>
        <v/>
      </c>
      <c r="S257" s="15" t="str">
        <f>IF(M257="","",IF(AND(M257&lt;&gt;'Tabelas auxiliares'!$B$128,M257&lt;&gt;'Tabelas auxiliares'!$B$129,M257&lt;&gt;'Tabelas auxiliares'!$C$128,M257&lt;&gt;'Tabelas auxiliares'!$C$129),"FOLHA DE PESSOAL",IF(R257='Tabelas auxiliares'!$A$129,"CUSTEIO",IF(R257='Tabelas auxiliares'!$A$128,"INVESTIMENTO","ERRO - VERIFICAR"))))</f>
        <v/>
      </c>
      <c r="T257" s="32"/>
      <c r="U257" s="32"/>
      <c r="V257" s="32"/>
      <c r="W257" s="32"/>
      <c r="X257" s="32"/>
      <c r="Y257" s="32"/>
      <c r="Z257" s="32"/>
    </row>
    <row r="258" spans="18:26" x14ac:dyDescent="0.25">
      <c r="R258" s="15" t="str">
        <f t="shared" si="3"/>
        <v/>
      </c>
      <c r="S258" s="15" t="str">
        <f>IF(M258="","",IF(AND(M258&lt;&gt;'Tabelas auxiliares'!$B$128,M258&lt;&gt;'Tabelas auxiliares'!$B$129,M258&lt;&gt;'Tabelas auxiliares'!$C$128,M258&lt;&gt;'Tabelas auxiliares'!$C$129),"FOLHA DE PESSOAL",IF(R258='Tabelas auxiliares'!$A$129,"CUSTEIO",IF(R258='Tabelas auxiliares'!$A$128,"INVESTIMENTO","ERRO - VERIFICAR"))))</f>
        <v/>
      </c>
      <c r="T258" s="32"/>
      <c r="U258" s="32"/>
      <c r="V258" s="32"/>
      <c r="W258" s="32"/>
      <c r="X258" s="32"/>
      <c r="Y258" s="32"/>
      <c r="Z258" s="32"/>
    </row>
    <row r="259" spans="18:26" x14ac:dyDescent="0.25">
      <c r="R259" s="15" t="str">
        <f t="shared" si="3"/>
        <v/>
      </c>
      <c r="S259" s="15" t="str">
        <f>IF(M259="","",IF(AND(M259&lt;&gt;'Tabelas auxiliares'!$B$128,M259&lt;&gt;'Tabelas auxiliares'!$B$129,M259&lt;&gt;'Tabelas auxiliares'!$C$128,M259&lt;&gt;'Tabelas auxiliares'!$C$129),"FOLHA DE PESSOAL",IF(R259='Tabelas auxiliares'!$A$129,"CUSTEIO",IF(R259='Tabelas auxiliares'!$A$128,"INVESTIMENTO","ERRO - VERIFICAR"))))</f>
        <v/>
      </c>
      <c r="T259" s="32"/>
      <c r="U259" s="32"/>
      <c r="V259" s="32"/>
      <c r="W259" s="32"/>
      <c r="X259" s="32"/>
      <c r="Y259" s="32"/>
      <c r="Z259" s="32"/>
    </row>
    <row r="260" spans="18:26" x14ac:dyDescent="0.25">
      <c r="R260" s="15" t="str">
        <f t="shared" ref="R260:R323" si="4">LEFT(O260,1)</f>
        <v/>
      </c>
      <c r="S260" s="15" t="str">
        <f>IF(M260="","",IF(AND(M260&lt;&gt;'Tabelas auxiliares'!$B$128,M260&lt;&gt;'Tabelas auxiliares'!$B$129,M260&lt;&gt;'Tabelas auxiliares'!$C$128,M260&lt;&gt;'Tabelas auxiliares'!$C$129),"FOLHA DE PESSOAL",IF(R260='Tabelas auxiliares'!$A$129,"CUSTEIO",IF(R260='Tabelas auxiliares'!$A$128,"INVESTIMENTO","ERRO - VERIFICAR"))))</f>
        <v/>
      </c>
      <c r="T260" s="32"/>
      <c r="U260" s="32"/>
      <c r="V260" s="32"/>
      <c r="W260" s="32"/>
      <c r="X260" s="32"/>
      <c r="Y260" s="32"/>
      <c r="Z260" s="32"/>
    </row>
    <row r="261" spans="18:26" x14ac:dyDescent="0.25">
      <c r="R261" s="15" t="str">
        <f t="shared" si="4"/>
        <v/>
      </c>
      <c r="S261" s="15" t="str">
        <f>IF(M261="","",IF(AND(M261&lt;&gt;'Tabelas auxiliares'!$B$128,M261&lt;&gt;'Tabelas auxiliares'!$B$129,M261&lt;&gt;'Tabelas auxiliares'!$C$128,M261&lt;&gt;'Tabelas auxiliares'!$C$129),"FOLHA DE PESSOAL",IF(R261='Tabelas auxiliares'!$A$129,"CUSTEIO",IF(R261='Tabelas auxiliares'!$A$128,"INVESTIMENTO","ERRO - VERIFICAR"))))</f>
        <v/>
      </c>
      <c r="T261" s="32"/>
      <c r="U261" s="32"/>
      <c r="V261" s="32"/>
      <c r="W261" s="32"/>
      <c r="X261" s="32"/>
      <c r="Y261" s="32"/>
      <c r="Z261" s="32"/>
    </row>
    <row r="262" spans="18:26" x14ac:dyDescent="0.25">
      <c r="R262" s="15" t="str">
        <f t="shared" si="4"/>
        <v/>
      </c>
      <c r="S262" s="15" t="str">
        <f>IF(M262="","",IF(AND(M262&lt;&gt;'Tabelas auxiliares'!$B$128,M262&lt;&gt;'Tabelas auxiliares'!$B$129,M262&lt;&gt;'Tabelas auxiliares'!$C$128,M262&lt;&gt;'Tabelas auxiliares'!$C$129),"FOLHA DE PESSOAL",IF(R262='Tabelas auxiliares'!$A$129,"CUSTEIO",IF(R262='Tabelas auxiliares'!$A$128,"INVESTIMENTO","ERRO - VERIFICAR"))))</f>
        <v/>
      </c>
      <c r="T262" s="32"/>
      <c r="U262" s="32"/>
      <c r="V262" s="32"/>
      <c r="W262" s="32"/>
      <c r="X262" s="32"/>
      <c r="Y262" s="32"/>
      <c r="Z262" s="32"/>
    </row>
    <row r="263" spans="18:26" x14ac:dyDescent="0.25">
      <c r="R263" s="15" t="str">
        <f t="shared" si="4"/>
        <v/>
      </c>
      <c r="S263" s="15" t="str">
        <f>IF(M263="","",IF(AND(M263&lt;&gt;'Tabelas auxiliares'!$B$128,M263&lt;&gt;'Tabelas auxiliares'!$B$129,M263&lt;&gt;'Tabelas auxiliares'!$C$128,M263&lt;&gt;'Tabelas auxiliares'!$C$129),"FOLHA DE PESSOAL",IF(R263='Tabelas auxiliares'!$A$129,"CUSTEIO",IF(R263='Tabelas auxiliares'!$A$128,"INVESTIMENTO","ERRO - VERIFICAR"))))</f>
        <v/>
      </c>
      <c r="T263" s="32"/>
      <c r="U263" s="32"/>
      <c r="V263" s="32"/>
      <c r="W263" s="32"/>
      <c r="X263" s="32"/>
      <c r="Y263" s="32"/>
      <c r="Z263" s="32"/>
    </row>
    <row r="264" spans="18:26" x14ac:dyDescent="0.25">
      <c r="R264" s="15" t="str">
        <f t="shared" si="4"/>
        <v/>
      </c>
      <c r="S264" s="15" t="str">
        <f>IF(M264="","",IF(AND(M264&lt;&gt;'Tabelas auxiliares'!$B$128,M264&lt;&gt;'Tabelas auxiliares'!$B$129,M264&lt;&gt;'Tabelas auxiliares'!$C$128,M264&lt;&gt;'Tabelas auxiliares'!$C$129),"FOLHA DE PESSOAL",IF(R264='Tabelas auxiliares'!$A$129,"CUSTEIO",IF(R264='Tabelas auxiliares'!$A$128,"INVESTIMENTO","ERRO - VERIFICAR"))))</f>
        <v/>
      </c>
      <c r="T264" s="32"/>
      <c r="U264" s="32"/>
      <c r="V264" s="32"/>
      <c r="W264" s="32"/>
      <c r="X264" s="32"/>
      <c r="Y264" s="32"/>
      <c r="Z264" s="32"/>
    </row>
    <row r="265" spans="18:26" x14ac:dyDescent="0.25">
      <c r="R265" s="15" t="str">
        <f t="shared" si="4"/>
        <v/>
      </c>
      <c r="S265" s="15" t="str">
        <f>IF(M265="","",IF(AND(M265&lt;&gt;'Tabelas auxiliares'!$B$128,M265&lt;&gt;'Tabelas auxiliares'!$B$129,M265&lt;&gt;'Tabelas auxiliares'!$C$128,M265&lt;&gt;'Tabelas auxiliares'!$C$129),"FOLHA DE PESSOAL",IF(R265='Tabelas auxiliares'!$A$129,"CUSTEIO",IF(R265='Tabelas auxiliares'!$A$128,"INVESTIMENTO","ERRO - VERIFICAR"))))</f>
        <v/>
      </c>
      <c r="T265" s="32"/>
      <c r="U265" s="32"/>
      <c r="V265" s="32"/>
      <c r="W265" s="32"/>
      <c r="X265" s="32"/>
      <c r="Y265" s="32"/>
      <c r="Z265" s="32"/>
    </row>
    <row r="266" spans="18:26" x14ac:dyDescent="0.25">
      <c r="R266" s="15" t="str">
        <f t="shared" si="4"/>
        <v/>
      </c>
      <c r="S266" s="15" t="str">
        <f>IF(M266="","",IF(AND(M266&lt;&gt;'Tabelas auxiliares'!$B$128,M266&lt;&gt;'Tabelas auxiliares'!$B$129,M266&lt;&gt;'Tabelas auxiliares'!$C$128,M266&lt;&gt;'Tabelas auxiliares'!$C$129),"FOLHA DE PESSOAL",IF(R266='Tabelas auxiliares'!$A$129,"CUSTEIO",IF(R266='Tabelas auxiliares'!$A$128,"INVESTIMENTO","ERRO - VERIFICAR"))))</f>
        <v/>
      </c>
      <c r="T266" s="32"/>
      <c r="U266" s="32"/>
      <c r="V266" s="32"/>
      <c r="W266" s="32"/>
      <c r="X266" s="32"/>
      <c r="Y266" s="32"/>
      <c r="Z266" s="32"/>
    </row>
    <row r="267" spans="18:26" x14ac:dyDescent="0.25">
      <c r="R267" s="15" t="str">
        <f t="shared" si="4"/>
        <v/>
      </c>
      <c r="S267" s="15" t="str">
        <f>IF(M267="","",IF(AND(M267&lt;&gt;'Tabelas auxiliares'!$B$128,M267&lt;&gt;'Tabelas auxiliares'!$B$129,M267&lt;&gt;'Tabelas auxiliares'!$C$128,M267&lt;&gt;'Tabelas auxiliares'!$C$129),"FOLHA DE PESSOAL",IF(R267='Tabelas auxiliares'!$A$129,"CUSTEIO",IF(R267='Tabelas auxiliares'!$A$128,"INVESTIMENTO","ERRO - VERIFICAR"))))</f>
        <v/>
      </c>
      <c r="T267" s="32"/>
      <c r="U267" s="32"/>
      <c r="V267" s="32"/>
      <c r="W267" s="32"/>
      <c r="X267" s="32"/>
      <c r="Y267" s="32"/>
      <c r="Z267" s="32"/>
    </row>
    <row r="268" spans="18:26" x14ac:dyDescent="0.25">
      <c r="R268" s="15" t="str">
        <f t="shared" si="4"/>
        <v/>
      </c>
      <c r="S268" s="15" t="str">
        <f>IF(M268="","",IF(AND(M268&lt;&gt;'Tabelas auxiliares'!$B$128,M268&lt;&gt;'Tabelas auxiliares'!$B$129,M268&lt;&gt;'Tabelas auxiliares'!$C$128,M268&lt;&gt;'Tabelas auxiliares'!$C$129),"FOLHA DE PESSOAL",IF(R268='Tabelas auxiliares'!$A$129,"CUSTEIO",IF(R268='Tabelas auxiliares'!$A$128,"INVESTIMENTO","ERRO - VERIFICAR"))))</f>
        <v/>
      </c>
      <c r="T268" s="32"/>
      <c r="U268" s="32"/>
      <c r="V268" s="32"/>
      <c r="W268" s="32"/>
      <c r="X268" s="32"/>
      <c r="Y268" s="32"/>
      <c r="Z268" s="32"/>
    </row>
    <row r="269" spans="18:26" x14ac:dyDescent="0.25">
      <c r="R269" s="15" t="str">
        <f t="shared" si="4"/>
        <v/>
      </c>
      <c r="S269" s="15" t="str">
        <f>IF(M269="","",IF(AND(M269&lt;&gt;'Tabelas auxiliares'!$B$128,M269&lt;&gt;'Tabelas auxiliares'!$B$129,M269&lt;&gt;'Tabelas auxiliares'!$C$128,M269&lt;&gt;'Tabelas auxiliares'!$C$129),"FOLHA DE PESSOAL",IF(R269='Tabelas auxiliares'!$A$129,"CUSTEIO",IF(R269='Tabelas auxiliares'!$A$128,"INVESTIMENTO","ERRO - VERIFICAR"))))</f>
        <v/>
      </c>
      <c r="T269" s="32"/>
      <c r="U269" s="32"/>
      <c r="V269" s="32"/>
      <c r="W269" s="32"/>
      <c r="X269" s="32"/>
      <c r="Y269" s="32"/>
      <c r="Z269" s="32"/>
    </row>
    <row r="270" spans="18:26" x14ac:dyDescent="0.25">
      <c r="R270" s="15" t="str">
        <f t="shared" si="4"/>
        <v/>
      </c>
      <c r="S270" s="15" t="str">
        <f>IF(M270="","",IF(AND(M270&lt;&gt;'Tabelas auxiliares'!$B$128,M270&lt;&gt;'Tabelas auxiliares'!$B$129,M270&lt;&gt;'Tabelas auxiliares'!$C$128,M270&lt;&gt;'Tabelas auxiliares'!$C$129),"FOLHA DE PESSOAL",IF(R270='Tabelas auxiliares'!$A$129,"CUSTEIO",IF(R270='Tabelas auxiliares'!$A$128,"INVESTIMENTO","ERRO - VERIFICAR"))))</f>
        <v/>
      </c>
      <c r="T270" s="32"/>
      <c r="U270" s="32"/>
      <c r="V270" s="32"/>
      <c r="W270" s="32"/>
      <c r="X270" s="32"/>
      <c r="Y270" s="32"/>
      <c r="Z270" s="32"/>
    </row>
    <row r="271" spans="18:26" x14ac:dyDescent="0.25">
      <c r="R271" s="15" t="str">
        <f t="shared" si="4"/>
        <v/>
      </c>
      <c r="S271" s="15" t="str">
        <f>IF(M271="","",IF(AND(M271&lt;&gt;'Tabelas auxiliares'!$B$128,M271&lt;&gt;'Tabelas auxiliares'!$B$129,M271&lt;&gt;'Tabelas auxiliares'!$C$128,M271&lt;&gt;'Tabelas auxiliares'!$C$129),"FOLHA DE PESSOAL",IF(R271='Tabelas auxiliares'!$A$129,"CUSTEIO",IF(R271='Tabelas auxiliares'!$A$128,"INVESTIMENTO","ERRO - VERIFICAR"))))</f>
        <v/>
      </c>
      <c r="T271" s="32"/>
      <c r="U271" s="32"/>
      <c r="V271" s="32"/>
      <c r="W271" s="32"/>
      <c r="X271" s="32"/>
      <c r="Y271" s="32"/>
      <c r="Z271" s="32"/>
    </row>
    <row r="272" spans="18:26" x14ac:dyDescent="0.25">
      <c r="R272" s="15" t="str">
        <f t="shared" si="4"/>
        <v/>
      </c>
      <c r="S272" s="15" t="str">
        <f>IF(M272="","",IF(AND(M272&lt;&gt;'Tabelas auxiliares'!$B$128,M272&lt;&gt;'Tabelas auxiliares'!$B$129,M272&lt;&gt;'Tabelas auxiliares'!$C$128,M272&lt;&gt;'Tabelas auxiliares'!$C$129),"FOLHA DE PESSOAL",IF(R272='Tabelas auxiliares'!$A$129,"CUSTEIO",IF(R272='Tabelas auxiliares'!$A$128,"INVESTIMENTO","ERRO - VERIFICAR"))))</f>
        <v/>
      </c>
      <c r="T272" s="32"/>
      <c r="U272" s="32"/>
      <c r="V272" s="32"/>
      <c r="W272" s="32"/>
      <c r="X272" s="32"/>
      <c r="Y272" s="32"/>
      <c r="Z272" s="32"/>
    </row>
    <row r="273" spans="18:26" x14ac:dyDescent="0.25">
      <c r="R273" s="15" t="str">
        <f t="shared" si="4"/>
        <v/>
      </c>
      <c r="S273" s="15" t="str">
        <f>IF(M273="","",IF(AND(M273&lt;&gt;'Tabelas auxiliares'!$B$128,M273&lt;&gt;'Tabelas auxiliares'!$B$129,M273&lt;&gt;'Tabelas auxiliares'!$C$128,M273&lt;&gt;'Tabelas auxiliares'!$C$129),"FOLHA DE PESSOAL",IF(R273='Tabelas auxiliares'!$A$129,"CUSTEIO",IF(R273='Tabelas auxiliares'!$A$128,"INVESTIMENTO","ERRO - VERIFICAR"))))</f>
        <v/>
      </c>
      <c r="T273" s="32"/>
      <c r="U273" s="32"/>
      <c r="V273" s="32"/>
      <c r="W273" s="32"/>
      <c r="X273" s="32"/>
      <c r="Y273" s="32"/>
      <c r="Z273" s="32"/>
    </row>
    <row r="274" spans="18:26" x14ac:dyDescent="0.25">
      <c r="R274" s="15" t="str">
        <f t="shared" si="4"/>
        <v/>
      </c>
      <c r="S274" s="15" t="str">
        <f>IF(M274="","",IF(AND(M274&lt;&gt;'Tabelas auxiliares'!$B$128,M274&lt;&gt;'Tabelas auxiliares'!$B$129,M274&lt;&gt;'Tabelas auxiliares'!$C$128,M274&lt;&gt;'Tabelas auxiliares'!$C$129),"FOLHA DE PESSOAL",IF(R274='Tabelas auxiliares'!$A$129,"CUSTEIO",IF(R274='Tabelas auxiliares'!$A$128,"INVESTIMENTO","ERRO - VERIFICAR"))))</f>
        <v/>
      </c>
      <c r="T274" s="32"/>
      <c r="U274" s="32"/>
      <c r="V274" s="32"/>
      <c r="W274" s="32"/>
      <c r="X274" s="32"/>
      <c r="Y274" s="32"/>
      <c r="Z274" s="32"/>
    </row>
    <row r="275" spans="18:26" x14ac:dyDescent="0.25">
      <c r="R275" s="15" t="str">
        <f t="shared" si="4"/>
        <v/>
      </c>
      <c r="S275" s="15" t="str">
        <f>IF(M275="","",IF(AND(M275&lt;&gt;'Tabelas auxiliares'!$B$128,M275&lt;&gt;'Tabelas auxiliares'!$B$129,M275&lt;&gt;'Tabelas auxiliares'!$C$128,M275&lt;&gt;'Tabelas auxiliares'!$C$129),"FOLHA DE PESSOAL",IF(R275='Tabelas auxiliares'!$A$129,"CUSTEIO",IF(R275='Tabelas auxiliares'!$A$128,"INVESTIMENTO","ERRO - VERIFICAR"))))</f>
        <v/>
      </c>
      <c r="T275" s="32"/>
      <c r="U275" s="32"/>
      <c r="V275" s="32"/>
      <c r="W275" s="32"/>
      <c r="X275" s="32"/>
      <c r="Y275" s="32"/>
      <c r="Z275" s="32"/>
    </row>
    <row r="276" spans="18:26" x14ac:dyDescent="0.25">
      <c r="R276" s="15" t="str">
        <f t="shared" si="4"/>
        <v/>
      </c>
      <c r="S276" s="15" t="str">
        <f>IF(M276="","",IF(AND(M276&lt;&gt;'Tabelas auxiliares'!$B$128,M276&lt;&gt;'Tabelas auxiliares'!$B$129,M276&lt;&gt;'Tabelas auxiliares'!$C$128,M276&lt;&gt;'Tabelas auxiliares'!$C$129),"FOLHA DE PESSOAL",IF(R276='Tabelas auxiliares'!$A$129,"CUSTEIO",IF(R276='Tabelas auxiliares'!$A$128,"INVESTIMENTO","ERRO - VERIFICAR"))))</f>
        <v/>
      </c>
      <c r="T276" s="32"/>
      <c r="U276" s="32"/>
      <c r="V276" s="32"/>
      <c r="W276" s="32"/>
      <c r="X276" s="32"/>
      <c r="Y276" s="32"/>
      <c r="Z276" s="32"/>
    </row>
    <row r="277" spans="18:26" x14ac:dyDescent="0.25">
      <c r="R277" s="15" t="str">
        <f t="shared" si="4"/>
        <v/>
      </c>
      <c r="S277" s="15" t="str">
        <f>IF(M277="","",IF(AND(M277&lt;&gt;'Tabelas auxiliares'!$B$128,M277&lt;&gt;'Tabelas auxiliares'!$B$129,M277&lt;&gt;'Tabelas auxiliares'!$C$128,M277&lt;&gt;'Tabelas auxiliares'!$C$129),"FOLHA DE PESSOAL",IF(R277='Tabelas auxiliares'!$A$129,"CUSTEIO",IF(R277='Tabelas auxiliares'!$A$128,"INVESTIMENTO","ERRO - VERIFICAR"))))</f>
        <v/>
      </c>
      <c r="T277" s="32"/>
      <c r="U277" s="32"/>
      <c r="V277" s="32"/>
      <c r="W277" s="32"/>
      <c r="X277" s="32"/>
      <c r="Y277" s="32"/>
      <c r="Z277" s="32"/>
    </row>
    <row r="278" spans="18:26" x14ac:dyDescent="0.25">
      <c r="R278" s="15" t="str">
        <f t="shared" si="4"/>
        <v/>
      </c>
      <c r="S278" s="15" t="str">
        <f>IF(M278="","",IF(AND(M278&lt;&gt;'Tabelas auxiliares'!$B$128,M278&lt;&gt;'Tabelas auxiliares'!$B$129,M278&lt;&gt;'Tabelas auxiliares'!$C$128,M278&lt;&gt;'Tabelas auxiliares'!$C$129),"FOLHA DE PESSOAL",IF(R278='Tabelas auxiliares'!$A$129,"CUSTEIO",IF(R278='Tabelas auxiliares'!$A$128,"INVESTIMENTO","ERRO - VERIFICAR"))))</f>
        <v/>
      </c>
      <c r="T278" s="32"/>
      <c r="U278" s="32"/>
      <c r="V278" s="32"/>
      <c r="W278" s="32"/>
      <c r="X278" s="32"/>
      <c r="Y278" s="32"/>
      <c r="Z278" s="32"/>
    </row>
    <row r="279" spans="18:26" x14ac:dyDescent="0.25">
      <c r="R279" s="15" t="str">
        <f t="shared" si="4"/>
        <v/>
      </c>
      <c r="S279" s="15" t="str">
        <f>IF(M279="","",IF(AND(M279&lt;&gt;'Tabelas auxiliares'!$B$128,M279&lt;&gt;'Tabelas auxiliares'!$B$129,M279&lt;&gt;'Tabelas auxiliares'!$C$128,M279&lt;&gt;'Tabelas auxiliares'!$C$129),"FOLHA DE PESSOAL",IF(R279='Tabelas auxiliares'!$A$129,"CUSTEIO",IF(R279='Tabelas auxiliares'!$A$128,"INVESTIMENTO","ERRO - VERIFICAR"))))</f>
        <v/>
      </c>
      <c r="T279" s="32"/>
      <c r="U279" s="32"/>
      <c r="V279" s="32"/>
      <c r="W279" s="32"/>
      <c r="X279" s="32"/>
      <c r="Y279" s="32"/>
      <c r="Z279" s="32"/>
    </row>
    <row r="280" spans="18:26" x14ac:dyDescent="0.25">
      <c r="R280" s="15" t="str">
        <f t="shared" si="4"/>
        <v/>
      </c>
      <c r="S280" s="15" t="str">
        <f>IF(M280="","",IF(AND(M280&lt;&gt;'Tabelas auxiliares'!$B$128,M280&lt;&gt;'Tabelas auxiliares'!$B$129,M280&lt;&gt;'Tabelas auxiliares'!$C$128,M280&lt;&gt;'Tabelas auxiliares'!$C$129),"FOLHA DE PESSOAL",IF(R280='Tabelas auxiliares'!$A$129,"CUSTEIO",IF(R280='Tabelas auxiliares'!$A$128,"INVESTIMENTO","ERRO - VERIFICAR"))))</f>
        <v/>
      </c>
      <c r="T280" s="32"/>
      <c r="U280" s="32"/>
      <c r="V280" s="32"/>
      <c r="W280" s="32"/>
      <c r="X280" s="32"/>
      <c r="Y280" s="32"/>
      <c r="Z280" s="32"/>
    </row>
    <row r="281" spans="18:26" x14ac:dyDescent="0.25">
      <c r="R281" s="15" t="str">
        <f t="shared" si="4"/>
        <v/>
      </c>
      <c r="S281" s="15" t="str">
        <f>IF(M281="","",IF(AND(M281&lt;&gt;'Tabelas auxiliares'!$B$128,M281&lt;&gt;'Tabelas auxiliares'!$B$129,M281&lt;&gt;'Tabelas auxiliares'!$C$128,M281&lt;&gt;'Tabelas auxiliares'!$C$129),"FOLHA DE PESSOAL",IF(R281='Tabelas auxiliares'!$A$129,"CUSTEIO",IF(R281='Tabelas auxiliares'!$A$128,"INVESTIMENTO","ERRO - VERIFICAR"))))</f>
        <v/>
      </c>
      <c r="T281" s="32"/>
      <c r="U281" s="32"/>
      <c r="V281" s="32"/>
      <c r="W281" s="32"/>
      <c r="X281" s="32"/>
      <c r="Y281" s="32"/>
      <c r="Z281" s="32"/>
    </row>
    <row r="282" spans="18:26" x14ac:dyDescent="0.25">
      <c r="R282" s="15" t="str">
        <f t="shared" si="4"/>
        <v/>
      </c>
      <c r="S282" s="15" t="str">
        <f>IF(M282="","",IF(AND(M282&lt;&gt;'Tabelas auxiliares'!$B$128,M282&lt;&gt;'Tabelas auxiliares'!$B$129,M282&lt;&gt;'Tabelas auxiliares'!$C$128,M282&lt;&gt;'Tabelas auxiliares'!$C$129),"FOLHA DE PESSOAL",IF(R282='Tabelas auxiliares'!$A$129,"CUSTEIO",IF(R282='Tabelas auxiliares'!$A$128,"INVESTIMENTO","ERRO - VERIFICAR"))))</f>
        <v/>
      </c>
      <c r="T282" s="32"/>
      <c r="U282" s="32"/>
      <c r="V282" s="32"/>
      <c r="W282" s="32"/>
      <c r="X282" s="32"/>
      <c r="Y282" s="32"/>
      <c r="Z282" s="32"/>
    </row>
    <row r="283" spans="18:26" x14ac:dyDescent="0.25">
      <c r="R283" s="15" t="str">
        <f t="shared" si="4"/>
        <v/>
      </c>
      <c r="S283" s="15" t="str">
        <f>IF(M283="","",IF(AND(M283&lt;&gt;'Tabelas auxiliares'!$B$128,M283&lt;&gt;'Tabelas auxiliares'!$B$129,M283&lt;&gt;'Tabelas auxiliares'!$C$128,M283&lt;&gt;'Tabelas auxiliares'!$C$129),"FOLHA DE PESSOAL",IF(R283='Tabelas auxiliares'!$A$129,"CUSTEIO",IF(R283='Tabelas auxiliares'!$A$128,"INVESTIMENTO","ERRO - VERIFICAR"))))</f>
        <v/>
      </c>
      <c r="T283" s="32"/>
      <c r="U283" s="32"/>
      <c r="V283" s="32"/>
      <c r="W283" s="32"/>
      <c r="X283" s="32"/>
      <c r="Y283" s="32"/>
      <c r="Z283" s="32"/>
    </row>
    <row r="284" spans="18:26" x14ac:dyDescent="0.25">
      <c r="R284" s="15" t="str">
        <f t="shared" si="4"/>
        <v/>
      </c>
      <c r="S284" s="15" t="str">
        <f>IF(M284="","",IF(AND(M284&lt;&gt;'Tabelas auxiliares'!$B$128,M284&lt;&gt;'Tabelas auxiliares'!$B$129,M284&lt;&gt;'Tabelas auxiliares'!$C$128,M284&lt;&gt;'Tabelas auxiliares'!$C$129),"FOLHA DE PESSOAL",IF(R284='Tabelas auxiliares'!$A$129,"CUSTEIO",IF(R284='Tabelas auxiliares'!$A$128,"INVESTIMENTO","ERRO - VERIFICAR"))))</f>
        <v/>
      </c>
      <c r="T284" s="32"/>
      <c r="U284" s="32"/>
      <c r="V284" s="32"/>
      <c r="W284" s="32"/>
      <c r="X284" s="32"/>
      <c r="Y284" s="32"/>
      <c r="Z284" s="32"/>
    </row>
    <row r="285" spans="18:26" x14ac:dyDescent="0.25">
      <c r="R285" s="15" t="str">
        <f t="shared" si="4"/>
        <v/>
      </c>
      <c r="S285" s="15" t="str">
        <f>IF(M285="","",IF(AND(M285&lt;&gt;'Tabelas auxiliares'!$B$128,M285&lt;&gt;'Tabelas auxiliares'!$B$129,M285&lt;&gt;'Tabelas auxiliares'!$C$128,M285&lt;&gt;'Tabelas auxiliares'!$C$129),"FOLHA DE PESSOAL",IF(R285='Tabelas auxiliares'!$A$129,"CUSTEIO",IF(R285='Tabelas auxiliares'!$A$128,"INVESTIMENTO","ERRO - VERIFICAR"))))</f>
        <v/>
      </c>
      <c r="T285" s="32"/>
      <c r="U285" s="32"/>
      <c r="V285" s="32"/>
      <c r="W285" s="32"/>
      <c r="X285" s="32"/>
      <c r="Y285" s="32"/>
      <c r="Z285" s="32"/>
    </row>
    <row r="286" spans="18:26" x14ac:dyDescent="0.25">
      <c r="R286" s="15" t="str">
        <f t="shared" si="4"/>
        <v/>
      </c>
      <c r="S286" s="15" t="str">
        <f>IF(M286="","",IF(AND(M286&lt;&gt;'Tabelas auxiliares'!$B$128,M286&lt;&gt;'Tabelas auxiliares'!$B$129,M286&lt;&gt;'Tabelas auxiliares'!$C$128,M286&lt;&gt;'Tabelas auxiliares'!$C$129),"FOLHA DE PESSOAL",IF(R286='Tabelas auxiliares'!$A$129,"CUSTEIO",IF(R286='Tabelas auxiliares'!$A$128,"INVESTIMENTO","ERRO - VERIFICAR"))))</f>
        <v/>
      </c>
      <c r="T286" s="32"/>
      <c r="U286" s="32"/>
      <c r="V286" s="32"/>
      <c r="W286" s="32"/>
      <c r="X286" s="32"/>
      <c r="Y286" s="32"/>
      <c r="Z286" s="32"/>
    </row>
    <row r="287" spans="18:26" x14ac:dyDescent="0.25">
      <c r="R287" s="15" t="str">
        <f t="shared" si="4"/>
        <v/>
      </c>
      <c r="S287" s="15" t="str">
        <f>IF(M287="","",IF(AND(M287&lt;&gt;'Tabelas auxiliares'!$B$128,M287&lt;&gt;'Tabelas auxiliares'!$B$129,M287&lt;&gt;'Tabelas auxiliares'!$C$128,M287&lt;&gt;'Tabelas auxiliares'!$C$129),"FOLHA DE PESSOAL",IF(R287='Tabelas auxiliares'!$A$129,"CUSTEIO",IF(R287='Tabelas auxiliares'!$A$128,"INVESTIMENTO","ERRO - VERIFICAR"))))</f>
        <v/>
      </c>
      <c r="T287" s="32"/>
      <c r="U287" s="32"/>
      <c r="V287" s="32"/>
      <c r="W287" s="32"/>
      <c r="X287" s="32"/>
      <c r="Y287" s="32"/>
      <c r="Z287" s="32"/>
    </row>
    <row r="288" spans="18:26" x14ac:dyDescent="0.25">
      <c r="R288" s="15" t="str">
        <f t="shared" si="4"/>
        <v/>
      </c>
      <c r="S288" s="15" t="str">
        <f>IF(M288="","",IF(AND(M288&lt;&gt;'Tabelas auxiliares'!$B$128,M288&lt;&gt;'Tabelas auxiliares'!$B$129,M288&lt;&gt;'Tabelas auxiliares'!$C$128,M288&lt;&gt;'Tabelas auxiliares'!$C$129),"FOLHA DE PESSOAL",IF(R288='Tabelas auxiliares'!$A$129,"CUSTEIO",IF(R288='Tabelas auxiliares'!$A$128,"INVESTIMENTO","ERRO - VERIFICAR"))))</f>
        <v/>
      </c>
      <c r="T288" s="32"/>
      <c r="U288" s="32"/>
      <c r="V288" s="32"/>
      <c r="W288" s="32"/>
      <c r="X288" s="32"/>
      <c r="Y288" s="32"/>
      <c r="Z288" s="32"/>
    </row>
    <row r="289" spans="18:26" x14ac:dyDescent="0.25">
      <c r="R289" s="15" t="str">
        <f t="shared" si="4"/>
        <v/>
      </c>
      <c r="S289" s="15" t="str">
        <f>IF(M289="","",IF(AND(M289&lt;&gt;'Tabelas auxiliares'!$B$128,M289&lt;&gt;'Tabelas auxiliares'!$B$129,M289&lt;&gt;'Tabelas auxiliares'!$C$128,M289&lt;&gt;'Tabelas auxiliares'!$C$129),"FOLHA DE PESSOAL",IF(R289='Tabelas auxiliares'!$A$129,"CUSTEIO",IF(R289='Tabelas auxiliares'!$A$128,"INVESTIMENTO","ERRO - VERIFICAR"))))</f>
        <v/>
      </c>
      <c r="T289" s="32"/>
      <c r="U289" s="32"/>
      <c r="V289" s="32"/>
      <c r="W289" s="32"/>
      <c r="X289" s="32"/>
      <c r="Y289" s="32"/>
      <c r="Z289" s="32"/>
    </row>
    <row r="290" spans="18:26" x14ac:dyDescent="0.25">
      <c r="R290" s="15" t="str">
        <f t="shared" si="4"/>
        <v/>
      </c>
      <c r="S290" s="15" t="str">
        <f>IF(M290="","",IF(AND(M290&lt;&gt;'Tabelas auxiliares'!$B$128,M290&lt;&gt;'Tabelas auxiliares'!$B$129,M290&lt;&gt;'Tabelas auxiliares'!$C$128,M290&lt;&gt;'Tabelas auxiliares'!$C$129),"FOLHA DE PESSOAL",IF(R290='Tabelas auxiliares'!$A$129,"CUSTEIO",IF(R290='Tabelas auxiliares'!$A$128,"INVESTIMENTO","ERRO - VERIFICAR"))))</f>
        <v/>
      </c>
      <c r="T290" s="32"/>
      <c r="U290" s="32"/>
      <c r="V290" s="32"/>
      <c r="W290" s="32"/>
      <c r="X290" s="32"/>
      <c r="Y290" s="32"/>
      <c r="Z290" s="32"/>
    </row>
    <row r="291" spans="18:26" x14ac:dyDescent="0.25">
      <c r="R291" s="15" t="str">
        <f t="shared" si="4"/>
        <v/>
      </c>
      <c r="S291" s="15" t="str">
        <f>IF(M291="","",IF(AND(M291&lt;&gt;'Tabelas auxiliares'!$B$128,M291&lt;&gt;'Tabelas auxiliares'!$B$129,M291&lt;&gt;'Tabelas auxiliares'!$C$128,M291&lt;&gt;'Tabelas auxiliares'!$C$129),"FOLHA DE PESSOAL",IF(R291='Tabelas auxiliares'!$A$129,"CUSTEIO",IF(R291='Tabelas auxiliares'!$A$128,"INVESTIMENTO","ERRO - VERIFICAR"))))</f>
        <v/>
      </c>
      <c r="T291" s="32"/>
      <c r="U291" s="32"/>
      <c r="V291" s="32"/>
      <c r="W291" s="32"/>
      <c r="X291" s="32"/>
      <c r="Y291" s="32"/>
      <c r="Z291" s="32"/>
    </row>
    <row r="292" spans="18:26" x14ac:dyDescent="0.25">
      <c r="R292" s="15" t="str">
        <f t="shared" si="4"/>
        <v/>
      </c>
      <c r="S292" s="15" t="str">
        <f>IF(M292="","",IF(AND(M292&lt;&gt;'Tabelas auxiliares'!$B$128,M292&lt;&gt;'Tabelas auxiliares'!$B$129,M292&lt;&gt;'Tabelas auxiliares'!$C$128,M292&lt;&gt;'Tabelas auxiliares'!$C$129),"FOLHA DE PESSOAL",IF(R292='Tabelas auxiliares'!$A$129,"CUSTEIO",IF(R292='Tabelas auxiliares'!$A$128,"INVESTIMENTO","ERRO - VERIFICAR"))))</f>
        <v/>
      </c>
      <c r="T292" s="32"/>
      <c r="U292" s="32"/>
      <c r="V292" s="32"/>
      <c r="W292" s="32"/>
      <c r="X292" s="32"/>
      <c r="Y292" s="32"/>
      <c r="Z292" s="32"/>
    </row>
    <row r="293" spans="18:26" x14ac:dyDescent="0.25">
      <c r="R293" s="15" t="str">
        <f t="shared" si="4"/>
        <v/>
      </c>
      <c r="S293" s="15" t="str">
        <f>IF(M293="","",IF(AND(M293&lt;&gt;'Tabelas auxiliares'!$B$128,M293&lt;&gt;'Tabelas auxiliares'!$B$129,M293&lt;&gt;'Tabelas auxiliares'!$C$128,M293&lt;&gt;'Tabelas auxiliares'!$C$129),"FOLHA DE PESSOAL",IF(R293='Tabelas auxiliares'!$A$129,"CUSTEIO",IF(R293='Tabelas auxiliares'!$A$128,"INVESTIMENTO","ERRO - VERIFICAR"))))</f>
        <v/>
      </c>
      <c r="T293" s="32"/>
      <c r="U293" s="32"/>
      <c r="V293" s="32"/>
      <c r="W293" s="32"/>
      <c r="X293" s="32"/>
      <c r="Y293" s="32"/>
      <c r="Z293" s="32"/>
    </row>
    <row r="294" spans="18:26" x14ac:dyDescent="0.25">
      <c r="R294" s="15" t="str">
        <f t="shared" si="4"/>
        <v/>
      </c>
      <c r="S294" s="15" t="str">
        <f>IF(M294="","",IF(AND(M294&lt;&gt;'Tabelas auxiliares'!$B$128,M294&lt;&gt;'Tabelas auxiliares'!$B$129,M294&lt;&gt;'Tabelas auxiliares'!$C$128,M294&lt;&gt;'Tabelas auxiliares'!$C$129),"FOLHA DE PESSOAL",IF(R294='Tabelas auxiliares'!$A$129,"CUSTEIO",IF(R294='Tabelas auxiliares'!$A$128,"INVESTIMENTO","ERRO - VERIFICAR"))))</f>
        <v/>
      </c>
      <c r="T294" s="32"/>
      <c r="U294" s="32"/>
      <c r="V294" s="32"/>
      <c r="W294" s="32"/>
      <c r="X294" s="32"/>
      <c r="Y294" s="32"/>
      <c r="Z294" s="32"/>
    </row>
    <row r="295" spans="18:26" x14ac:dyDescent="0.25">
      <c r="R295" s="15" t="str">
        <f t="shared" si="4"/>
        <v/>
      </c>
      <c r="S295" s="15" t="str">
        <f>IF(M295="","",IF(AND(M295&lt;&gt;'Tabelas auxiliares'!$B$128,M295&lt;&gt;'Tabelas auxiliares'!$B$129,M295&lt;&gt;'Tabelas auxiliares'!$C$128,M295&lt;&gt;'Tabelas auxiliares'!$C$129),"FOLHA DE PESSOAL",IF(R295='Tabelas auxiliares'!$A$129,"CUSTEIO",IF(R295='Tabelas auxiliares'!$A$128,"INVESTIMENTO","ERRO - VERIFICAR"))))</f>
        <v/>
      </c>
      <c r="T295" s="32"/>
      <c r="U295" s="32"/>
      <c r="V295" s="32"/>
      <c r="W295" s="32"/>
      <c r="X295" s="32"/>
      <c r="Y295" s="32"/>
      <c r="Z295" s="32"/>
    </row>
    <row r="296" spans="18:26" x14ac:dyDescent="0.25">
      <c r="R296" s="15" t="str">
        <f t="shared" si="4"/>
        <v/>
      </c>
      <c r="S296" s="15" t="str">
        <f>IF(M296="","",IF(AND(M296&lt;&gt;'Tabelas auxiliares'!$B$128,M296&lt;&gt;'Tabelas auxiliares'!$B$129,M296&lt;&gt;'Tabelas auxiliares'!$C$128,M296&lt;&gt;'Tabelas auxiliares'!$C$129),"FOLHA DE PESSOAL",IF(R296='Tabelas auxiliares'!$A$129,"CUSTEIO",IF(R296='Tabelas auxiliares'!$A$128,"INVESTIMENTO","ERRO - VERIFICAR"))))</f>
        <v/>
      </c>
      <c r="T296" s="32"/>
      <c r="U296" s="32"/>
      <c r="V296" s="32"/>
      <c r="W296" s="32"/>
      <c r="X296" s="32"/>
      <c r="Y296" s="32"/>
      <c r="Z296" s="32"/>
    </row>
    <row r="297" spans="18:26" x14ac:dyDescent="0.25">
      <c r="R297" s="15" t="str">
        <f t="shared" si="4"/>
        <v/>
      </c>
      <c r="S297" s="15" t="str">
        <f>IF(M297="","",IF(AND(M297&lt;&gt;'Tabelas auxiliares'!$B$128,M297&lt;&gt;'Tabelas auxiliares'!$B$129,M297&lt;&gt;'Tabelas auxiliares'!$C$128,M297&lt;&gt;'Tabelas auxiliares'!$C$129),"FOLHA DE PESSOAL",IF(R297='Tabelas auxiliares'!$A$129,"CUSTEIO",IF(R297='Tabelas auxiliares'!$A$128,"INVESTIMENTO","ERRO - VERIFICAR"))))</f>
        <v/>
      </c>
      <c r="T297" s="32"/>
      <c r="U297" s="32"/>
      <c r="V297" s="32"/>
      <c r="W297" s="32"/>
      <c r="X297" s="32"/>
      <c r="Y297" s="32"/>
      <c r="Z297" s="32"/>
    </row>
    <row r="298" spans="18:26" x14ac:dyDescent="0.25">
      <c r="R298" s="15" t="str">
        <f t="shared" si="4"/>
        <v/>
      </c>
      <c r="S298" s="15" t="str">
        <f>IF(M298="","",IF(AND(M298&lt;&gt;'Tabelas auxiliares'!$B$128,M298&lt;&gt;'Tabelas auxiliares'!$B$129,M298&lt;&gt;'Tabelas auxiliares'!$C$128,M298&lt;&gt;'Tabelas auxiliares'!$C$129),"FOLHA DE PESSOAL",IF(R298='Tabelas auxiliares'!$A$129,"CUSTEIO",IF(R298='Tabelas auxiliares'!$A$128,"INVESTIMENTO","ERRO - VERIFICAR"))))</f>
        <v/>
      </c>
      <c r="T298" s="32"/>
      <c r="U298" s="32"/>
      <c r="V298" s="32"/>
      <c r="W298" s="32"/>
      <c r="X298" s="32"/>
      <c r="Y298" s="32"/>
      <c r="Z298" s="32"/>
    </row>
    <row r="299" spans="18:26" x14ac:dyDescent="0.25">
      <c r="R299" s="15" t="str">
        <f t="shared" si="4"/>
        <v/>
      </c>
      <c r="S299" s="15" t="str">
        <f>IF(M299="","",IF(AND(M299&lt;&gt;'Tabelas auxiliares'!$B$128,M299&lt;&gt;'Tabelas auxiliares'!$B$129,M299&lt;&gt;'Tabelas auxiliares'!$C$128,M299&lt;&gt;'Tabelas auxiliares'!$C$129),"FOLHA DE PESSOAL",IF(R299='Tabelas auxiliares'!$A$129,"CUSTEIO",IF(R299='Tabelas auxiliares'!$A$128,"INVESTIMENTO","ERRO - VERIFICAR"))))</f>
        <v/>
      </c>
      <c r="T299" s="32"/>
      <c r="U299" s="32"/>
      <c r="V299" s="32"/>
      <c r="W299" s="32"/>
      <c r="X299" s="32"/>
      <c r="Y299" s="32"/>
      <c r="Z299" s="32"/>
    </row>
    <row r="300" spans="18:26" x14ac:dyDescent="0.25">
      <c r="R300" s="15" t="str">
        <f t="shared" si="4"/>
        <v/>
      </c>
      <c r="S300" s="15" t="str">
        <f>IF(M300="","",IF(AND(M300&lt;&gt;'Tabelas auxiliares'!$B$128,M300&lt;&gt;'Tabelas auxiliares'!$B$129,M300&lt;&gt;'Tabelas auxiliares'!$C$128,M300&lt;&gt;'Tabelas auxiliares'!$C$129),"FOLHA DE PESSOAL",IF(R300='Tabelas auxiliares'!$A$129,"CUSTEIO",IF(R300='Tabelas auxiliares'!$A$128,"INVESTIMENTO","ERRO - VERIFICAR"))))</f>
        <v/>
      </c>
      <c r="T300" s="32"/>
      <c r="U300" s="32"/>
      <c r="V300" s="32"/>
      <c r="W300" s="32"/>
      <c r="X300" s="32"/>
      <c r="Y300" s="32"/>
      <c r="Z300" s="32"/>
    </row>
    <row r="301" spans="18:26" x14ac:dyDescent="0.25">
      <c r="R301" s="15" t="str">
        <f t="shared" si="4"/>
        <v/>
      </c>
      <c r="S301" s="15" t="str">
        <f>IF(M301="","",IF(AND(M301&lt;&gt;'Tabelas auxiliares'!$B$128,M301&lt;&gt;'Tabelas auxiliares'!$B$129,M301&lt;&gt;'Tabelas auxiliares'!$C$128,M301&lt;&gt;'Tabelas auxiliares'!$C$129),"FOLHA DE PESSOAL",IF(R301='Tabelas auxiliares'!$A$129,"CUSTEIO",IF(R301='Tabelas auxiliares'!$A$128,"INVESTIMENTO","ERRO - VERIFICAR"))))</f>
        <v/>
      </c>
      <c r="T301" s="32"/>
      <c r="U301" s="32"/>
      <c r="V301" s="32"/>
      <c r="W301" s="32"/>
      <c r="X301" s="32"/>
      <c r="Y301" s="32"/>
      <c r="Z301" s="32"/>
    </row>
    <row r="302" spans="18:26" x14ac:dyDescent="0.25">
      <c r="R302" s="15" t="str">
        <f t="shared" si="4"/>
        <v/>
      </c>
      <c r="S302" s="15" t="str">
        <f>IF(M302="","",IF(AND(M302&lt;&gt;'Tabelas auxiliares'!$B$128,M302&lt;&gt;'Tabelas auxiliares'!$B$129,M302&lt;&gt;'Tabelas auxiliares'!$C$128,M302&lt;&gt;'Tabelas auxiliares'!$C$129),"FOLHA DE PESSOAL",IF(R302='Tabelas auxiliares'!$A$129,"CUSTEIO",IF(R302='Tabelas auxiliares'!$A$128,"INVESTIMENTO","ERRO - VERIFICAR"))))</f>
        <v/>
      </c>
      <c r="T302" s="32"/>
      <c r="U302" s="32"/>
      <c r="V302" s="32"/>
      <c r="W302" s="32"/>
      <c r="X302" s="32"/>
      <c r="Y302" s="32"/>
      <c r="Z302" s="32"/>
    </row>
    <row r="303" spans="18:26" x14ac:dyDescent="0.25">
      <c r="R303" s="15" t="str">
        <f t="shared" si="4"/>
        <v/>
      </c>
      <c r="S303" s="15" t="str">
        <f>IF(M303="","",IF(AND(M303&lt;&gt;'Tabelas auxiliares'!$B$128,M303&lt;&gt;'Tabelas auxiliares'!$B$129,M303&lt;&gt;'Tabelas auxiliares'!$C$128,M303&lt;&gt;'Tabelas auxiliares'!$C$129),"FOLHA DE PESSOAL",IF(R303='Tabelas auxiliares'!$A$129,"CUSTEIO",IF(R303='Tabelas auxiliares'!$A$128,"INVESTIMENTO","ERRO - VERIFICAR"))))</f>
        <v/>
      </c>
      <c r="T303" s="32"/>
      <c r="U303" s="32"/>
      <c r="V303" s="32"/>
      <c r="W303" s="32"/>
      <c r="X303" s="32"/>
      <c r="Y303" s="32"/>
      <c r="Z303" s="32"/>
    </row>
    <row r="304" spans="18:26" x14ac:dyDescent="0.25">
      <c r="R304" s="15" t="str">
        <f t="shared" si="4"/>
        <v/>
      </c>
      <c r="S304" s="15" t="str">
        <f>IF(M304="","",IF(AND(M304&lt;&gt;'Tabelas auxiliares'!$B$128,M304&lt;&gt;'Tabelas auxiliares'!$B$129,M304&lt;&gt;'Tabelas auxiliares'!$C$128,M304&lt;&gt;'Tabelas auxiliares'!$C$129),"FOLHA DE PESSOAL",IF(R304='Tabelas auxiliares'!$A$129,"CUSTEIO",IF(R304='Tabelas auxiliares'!$A$128,"INVESTIMENTO","ERRO - VERIFICAR"))))</f>
        <v/>
      </c>
      <c r="T304" s="32"/>
      <c r="U304" s="32"/>
      <c r="V304" s="32"/>
      <c r="W304" s="32"/>
      <c r="X304" s="32"/>
      <c r="Y304" s="32"/>
      <c r="Z304" s="32"/>
    </row>
    <row r="305" spans="18:26" x14ac:dyDescent="0.25">
      <c r="R305" s="15" t="str">
        <f t="shared" si="4"/>
        <v/>
      </c>
      <c r="S305" s="15" t="str">
        <f>IF(M305="","",IF(AND(M305&lt;&gt;'Tabelas auxiliares'!$B$128,M305&lt;&gt;'Tabelas auxiliares'!$B$129,M305&lt;&gt;'Tabelas auxiliares'!$C$128,M305&lt;&gt;'Tabelas auxiliares'!$C$129),"FOLHA DE PESSOAL",IF(R305='Tabelas auxiliares'!$A$129,"CUSTEIO",IF(R305='Tabelas auxiliares'!$A$128,"INVESTIMENTO","ERRO - VERIFICAR"))))</f>
        <v/>
      </c>
      <c r="T305" s="32"/>
      <c r="U305" s="32"/>
      <c r="V305" s="32"/>
      <c r="W305" s="32"/>
      <c r="X305" s="32"/>
      <c r="Y305" s="32"/>
      <c r="Z305" s="32"/>
    </row>
    <row r="306" spans="18:26" x14ac:dyDescent="0.25">
      <c r="R306" s="15" t="str">
        <f t="shared" si="4"/>
        <v/>
      </c>
      <c r="S306" s="15" t="str">
        <f>IF(M306="","",IF(AND(M306&lt;&gt;'Tabelas auxiliares'!$B$128,M306&lt;&gt;'Tabelas auxiliares'!$B$129,M306&lt;&gt;'Tabelas auxiliares'!$C$128,M306&lt;&gt;'Tabelas auxiliares'!$C$129),"FOLHA DE PESSOAL",IF(R306='Tabelas auxiliares'!$A$129,"CUSTEIO",IF(R306='Tabelas auxiliares'!$A$128,"INVESTIMENTO","ERRO - VERIFICAR"))))</f>
        <v/>
      </c>
      <c r="T306" s="32"/>
      <c r="U306" s="32"/>
      <c r="V306" s="32"/>
      <c r="W306" s="32"/>
      <c r="X306" s="32"/>
      <c r="Y306" s="32"/>
      <c r="Z306" s="32"/>
    </row>
    <row r="307" spans="18:26" x14ac:dyDescent="0.25">
      <c r="R307" s="15" t="str">
        <f t="shared" si="4"/>
        <v/>
      </c>
      <c r="S307" s="15" t="str">
        <f>IF(M307="","",IF(AND(M307&lt;&gt;'Tabelas auxiliares'!$B$128,M307&lt;&gt;'Tabelas auxiliares'!$B$129,M307&lt;&gt;'Tabelas auxiliares'!$C$128,M307&lt;&gt;'Tabelas auxiliares'!$C$129),"FOLHA DE PESSOAL",IF(R307='Tabelas auxiliares'!$A$129,"CUSTEIO",IF(R307='Tabelas auxiliares'!$A$128,"INVESTIMENTO","ERRO - VERIFICAR"))))</f>
        <v/>
      </c>
      <c r="T307" s="32"/>
      <c r="U307" s="32"/>
      <c r="V307" s="32"/>
      <c r="W307" s="32"/>
      <c r="X307" s="32"/>
      <c r="Y307" s="32"/>
      <c r="Z307" s="32"/>
    </row>
    <row r="308" spans="18:26" x14ac:dyDescent="0.25">
      <c r="R308" s="15" t="str">
        <f t="shared" si="4"/>
        <v/>
      </c>
      <c r="S308" s="15" t="str">
        <f>IF(M308="","",IF(AND(M308&lt;&gt;'Tabelas auxiliares'!$B$128,M308&lt;&gt;'Tabelas auxiliares'!$B$129,M308&lt;&gt;'Tabelas auxiliares'!$C$128,M308&lt;&gt;'Tabelas auxiliares'!$C$129),"FOLHA DE PESSOAL",IF(R308='Tabelas auxiliares'!$A$129,"CUSTEIO",IF(R308='Tabelas auxiliares'!$A$128,"INVESTIMENTO","ERRO - VERIFICAR"))))</f>
        <v/>
      </c>
      <c r="T308" s="32"/>
      <c r="U308" s="32"/>
      <c r="V308" s="32"/>
      <c r="W308" s="32"/>
      <c r="X308" s="32"/>
      <c r="Y308" s="32"/>
      <c r="Z308" s="32"/>
    </row>
    <row r="309" spans="18:26" x14ac:dyDescent="0.25">
      <c r="R309" s="15" t="str">
        <f t="shared" si="4"/>
        <v/>
      </c>
      <c r="S309" s="15" t="str">
        <f>IF(M309="","",IF(AND(M309&lt;&gt;'Tabelas auxiliares'!$B$128,M309&lt;&gt;'Tabelas auxiliares'!$B$129,M309&lt;&gt;'Tabelas auxiliares'!$C$128,M309&lt;&gt;'Tabelas auxiliares'!$C$129),"FOLHA DE PESSOAL",IF(R309='Tabelas auxiliares'!$A$129,"CUSTEIO",IF(R309='Tabelas auxiliares'!$A$128,"INVESTIMENTO","ERRO - VERIFICAR"))))</f>
        <v/>
      </c>
      <c r="T309" s="32"/>
      <c r="U309" s="32"/>
      <c r="V309" s="32"/>
      <c r="W309" s="32"/>
      <c r="X309" s="32"/>
      <c r="Y309" s="32"/>
      <c r="Z309" s="32"/>
    </row>
    <row r="310" spans="18:26" x14ac:dyDescent="0.25">
      <c r="R310" s="15" t="str">
        <f t="shared" si="4"/>
        <v/>
      </c>
      <c r="S310" s="15" t="str">
        <f>IF(M310="","",IF(AND(M310&lt;&gt;'Tabelas auxiliares'!$B$128,M310&lt;&gt;'Tabelas auxiliares'!$B$129,M310&lt;&gt;'Tabelas auxiliares'!$C$128,M310&lt;&gt;'Tabelas auxiliares'!$C$129),"FOLHA DE PESSOAL",IF(R310='Tabelas auxiliares'!$A$129,"CUSTEIO",IF(R310='Tabelas auxiliares'!$A$128,"INVESTIMENTO","ERRO - VERIFICAR"))))</f>
        <v/>
      </c>
      <c r="T310" s="32"/>
      <c r="U310" s="32"/>
      <c r="V310" s="32"/>
      <c r="W310" s="32"/>
      <c r="X310" s="32"/>
      <c r="Y310" s="32"/>
      <c r="Z310" s="32"/>
    </row>
    <row r="311" spans="18:26" x14ac:dyDescent="0.25">
      <c r="R311" s="15" t="str">
        <f t="shared" si="4"/>
        <v/>
      </c>
      <c r="S311" s="15" t="str">
        <f>IF(M311="","",IF(AND(M311&lt;&gt;'Tabelas auxiliares'!$B$128,M311&lt;&gt;'Tabelas auxiliares'!$B$129,M311&lt;&gt;'Tabelas auxiliares'!$C$128,M311&lt;&gt;'Tabelas auxiliares'!$C$129),"FOLHA DE PESSOAL",IF(R311='Tabelas auxiliares'!$A$129,"CUSTEIO",IF(R311='Tabelas auxiliares'!$A$128,"INVESTIMENTO","ERRO - VERIFICAR"))))</f>
        <v/>
      </c>
      <c r="T311" s="32"/>
      <c r="U311" s="32"/>
      <c r="V311" s="32"/>
      <c r="W311" s="32"/>
      <c r="X311" s="32"/>
      <c r="Y311" s="32"/>
      <c r="Z311" s="32"/>
    </row>
    <row r="312" spans="18:26" x14ac:dyDescent="0.25">
      <c r="R312" s="15" t="str">
        <f t="shared" si="4"/>
        <v/>
      </c>
      <c r="S312" s="15" t="str">
        <f>IF(M312="","",IF(AND(M312&lt;&gt;'Tabelas auxiliares'!$B$128,M312&lt;&gt;'Tabelas auxiliares'!$B$129,M312&lt;&gt;'Tabelas auxiliares'!$C$128,M312&lt;&gt;'Tabelas auxiliares'!$C$129),"FOLHA DE PESSOAL",IF(R312='Tabelas auxiliares'!$A$129,"CUSTEIO",IF(R312='Tabelas auxiliares'!$A$128,"INVESTIMENTO","ERRO - VERIFICAR"))))</f>
        <v/>
      </c>
      <c r="T312" s="32"/>
      <c r="U312" s="32"/>
      <c r="V312" s="32"/>
      <c r="W312" s="32"/>
      <c r="X312" s="32"/>
      <c r="Y312" s="32"/>
      <c r="Z312" s="32"/>
    </row>
    <row r="313" spans="18:26" x14ac:dyDescent="0.25">
      <c r="R313" s="15" t="str">
        <f t="shared" si="4"/>
        <v/>
      </c>
      <c r="S313" s="15" t="str">
        <f>IF(M313="","",IF(AND(M313&lt;&gt;'Tabelas auxiliares'!$B$128,M313&lt;&gt;'Tabelas auxiliares'!$B$129,M313&lt;&gt;'Tabelas auxiliares'!$C$128,M313&lt;&gt;'Tabelas auxiliares'!$C$129),"FOLHA DE PESSOAL",IF(R313='Tabelas auxiliares'!$A$129,"CUSTEIO",IF(R313='Tabelas auxiliares'!$A$128,"INVESTIMENTO","ERRO - VERIFICAR"))))</f>
        <v/>
      </c>
      <c r="T313" s="32"/>
      <c r="U313" s="32"/>
      <c r="V313" s="32"/>
      <c r="W313" s="32"/>
      <c r="X313" s="32"/>
      <c r="Y313" s="32"/>
      <c r="Z313" s="32"/>
    </row>
    <row r="314" spans="18:26" x14ac:dyDescent="0.25">
      <c r="R314" s="15" t="str">
        <f t="shared" si="4"/>
        <v/>
      </c>
      <c r="S314" s="15" t="str">
        <f>IF(M314="","",IF(AND(M314&lt;&gt;'Tabelas auxiliares'!$B$128,M314&lt;&gt;'Tabelas auxiliares'!$B$129,M314&lt;&gt;'Tabelas auxiliares'!$C$128,M314&lt;&gt;'Tabelas auxiliares'!$C$129),"FOLHA DE PESSOAL",IF(R314='Tabelas auxiliares'!$A$129,"CUSTEIO",IF(R314='Tabelas auxiliares'!$A$128,"INVESTIMENTO","ERRO - VERIFICAR"))))</f>
        <v/>
      </c>
      <c r="T314" s="32"/>
      <c r="U314" s="32"/>
      <c r="V314" s="32"/>
      <c r="W314" s="32"/>
      <c r="X314" s="32"/>
      <c r="Y314" s="32"/>
      <c r="Z314" s="32"/>
    </row>
    <row r="315" spans="18:26" x14ac:dyDescent="0.25">
      <c r="R315" s="15" t="str">
        <f t="shared" si="4"/>
        <v/>
      </c>
      <c r="S315" s="15" t="str">
        <f>IF(M315="","",IF(AND(M315&lt;&gt;'Tabelas auxiliares'!$B$128,M315&lt;&gt;'Tabelas auxiliares'!$B$129,M315&lt;&gt;'Tabelas auxiliares'!$C$128,M315&lt;&gt;'Tabelas auxiliares'!$C$129),"FOLHA DE PESSOAL",IF(R315='Tabelas auxiliares'!$A$129,"CUSTEIO",IF(R315='Tabelas auxiliares'!$A$128,"INVESTIMENTO","ERRO - VERIFICAR"))))</f>
        <v/>
      </c>
      <c r="T315" s="32"/>
      <c r="U315" s="32"/>
      <c r="V315" s="32"/>
      <c r="W315" s="32"/>
      <c r="X315" s="32"/>
      <c r="Y315" s="32"/>
      <c r="Z315" s="32"/>
    </row>
    <row r="316" spans="18:26" x14ac:dyDescent="0.25">
      <c r="R316" s="15" t="str">
        <f t="shared" si="4"/>
        <v/>
      </c>
      <c r="S316" s="15" t="str">
        <f>IF(M316="","",IF(AND(M316&lt;&gt;'Tabelas auxiliares'!$B$128,M316&lt;&gt;'Tabelas auxiliares'!$B$129,M316&lt;&gt;'Tabelas auxiliares'!$C$128,M316&lt;&gt;'Tabelas auxiliares'!$C$129),"FOLHA DE PESSOAL",IF(R316='Tabelas auxiliares'!$A$129,"CUSTEIO",IF(R316='Tabelas auxiliares'!$A$128,"INVESTIMENTO","ERRO - VERIFICAR"))))</f>
        <v/>
      </c>
      <c r="T316" s="32"/>
      <c r="U316" s="32"/>
      <c r="V316" s="32"/>
      <c r="W316" s="32"/>
      <c r="X316" s="32"/>
      <c r="Y316" s="32"/>
      <c r="Z316" s="32"/>
    </row>
    <row r="317" spans="18:26" x14ac:dyDescent="0.25">
      <c r="R317" s="15" t="str">
        <f t="shared" si="4"/>
        <v/>
      </c>
      <c r="S317" s="15" t="str">
        <f>IF(M317="","",IF(AND(M317&lt;&gt;'Tabelas auxiliares'!$B$128,M317&lt;&gt;'Tabelas auxiliares'!$B$129,M317&lt;&gt;'Tabelas auxiliares'!$C$128,M317&lt;&gt;'Tabelas auxiliares'!$C$129),"FOLHA DE PESSOAL",IF(R317='Tabelas auxiliares'!$A$129,"CUSTEIO",IF(R317='Tabelas auxiliares'!$A$128,"INVESTIMENTO","ERRO - VERIFICAR"))))</f>
        <v/>
      </c>
      <c r="T317" s="32"/>
      <c r="U317" s="32"/>
      <c r="V317" s="32"/>
      <c r="W317" s="32"/>
      <c r="X317" s="32"/>
      <c r="Y317" s="32"/>
      <c r="Z317" s="32"/>
    </row>
    <row r="318" spans="18:26" x14ac:dyDescent="0.25">
      <c r="R318" s="15" t="str">
        <f t="shared" si="4"/>
        <v/>
      </c>
      <c r="S318" s="15" t="str">
        <f>IF(M318="","",IF(AND(M318&lt;&gt;'Tabelas auxiliares'!$B$128,M318&lt;&gt;'Tabelas auxiliares'!$B$129,M318&lt;&gt;'Tabelas auxiliares'!$C$128,M318&lt;&gt;'Tabelas auxiliares'!$C$129),"FOLHA DE PESSOAL",IF(R318='Tabelas auxiliares'!$A$129,"CUSTEIO",IF(R318='Tabelas auxiliares'!$A$128,"INVESTIMENTO","ERRO - VERIFICAR"))))</f>
        <v/>
      </c>
      <c r="T318" s="32"/>
      <c r="U318" s="32"/>
      <c r="V318" s="32"/>
      <c r="W318" s="32"/>
      <c r="X318" s="32"/>
      <c r="Y318" s="32"/>
      <c r="Z318" s="32"/>
    </row>
    <row r="319" spans="18:26" x14ac:dyDescent="0.25">
      <c r="R319" s="15" t="str">
        <f t="shared" si="4"/>
        <v/>
      </c>
      <c r="S319" s="15" t="str">
        <f>IF(M319="","",IF(AND(M319&lt;&gt;'Tabelas auxiliares'!$B$128,M319&lt;&gt;'Tabelas auxiliares'!$B$129,M319&lt;&gt;'Tabelas auxiliares'!$C$128,M319&lt;&gt;'Tabelas auxiliares'!$C$129),"FOLHA DE PESSOAL",IF(R319='Tabelas auxiliares'!$A$129,"CUSTEIO",IF(R319='Tabelas auxiliares'!$A$128,"INVESTIMENTO","ERRO - VERIFICAR"))))</f>
        <v/>
      </c>
      <c r="T319" s="32"/>
      <c r="U319" s="32"/>
      <c r="V319" s="32"/>
      <c r="W319" s="32"/>
      <c r="X319" s="32"/>
      <c r="Y319" s="32"/>
      <c r="Z319" s="32"/>
    </row>
    <row r="320" spans="18:26" x14ac:dyDescent="0.25">
      <c r="R320" s="15" t="str">
        <f t="shared" si="4"/>
        <v/>
      </c>
      <c r="S320" s="15" t="str">
        <f>IF(M320="","",IF(AND(M320&lt;&gt;'Tabelas auxiliares'!$B$128,M320&lt;&gt;'Tabelas auxiliares'!$B$129,M320&lt;&gt;'Tabelas auxiliares'!$C$128,M320&lt;&gt;'Tabelas auxiliares'!$C$129),"FOLHA DE PESSOAL",IF(R320='Tabelas auxiliares'!$A$129,"CUSTEIO",IF(R320='Tabelas auxiliares'!$A$128,"INVESTIMENTO","ERRO - VERIFICAR"))))</f>
        <v/>
      </c>
      <c r="T320" s="32"/>
      <c r="U320" s="32"/>
      <c r="V320" s="32"/>
      <c r="W320" s="32"/>
      <c r="X320" s="32"/>
      <c r="Y320" s="32"/>
      <c r="Z320" s="32"/>
    </row>
    <row r="321" spans="18:26" x14ac:dyDescent="0.25">
      <c r="R321" s="15" t="str">
        <f t="shared" si="4"/>
        <v/>
      </c>
      <c r="S321" s="15" t="str">
        <f>IF(M321="","",IF(AND(M321&lt;&gt;'Tabelas auxiliares'!$B$128,M321&lt;&gt;'Tabelas auxiliares'!$B$129,M321&lt;&gt;'Tabelas auxiliares'!$C$128,M321&lt;&gt;'Tabelas auxiliares'!$C$129),"FOLHA DE PESSOAL",IF(R321='Tabelas auxiliares'!$A$129,"CUSTEIO",IF(R321='Tabelas auxiliares'!$A$128,"INVESTIMENTO","ERRO - VERIFICAR"))))</f>
        <v/>
      </c>
      <c r="T321" s="32"/>
      <c r="U321" s="32"/>
      <c r="V321" s="32"/>
      <c r="W321" s="32"/>
      <c r="X321" s="32"/>
      <c r="Y321" s="32"/>
      <c r="Z321" s="32"/>
    </row>
    <row r="322" spans="18:26" x14ac:dyDescent="0.25">
      <c r="R322" s="15" t="str">
        <f t="shared" si="4"/>
        <v/>
      </c>
      <c r="S322" s="15" t="str">
        <f>IF(M322="","",IF(AND(M322&lt;&gt;'Tabelas auxiliares'!$B$128,M322&lt;&gt;'Tabelas auxiliares'!$B$129,M322&lt;&gt;'Tabelas auxiliares'!$C$128,M322&lt;&gt;'Tabelas auxiliares'!$C$129),"FOLHA DE PESSOAL",IF(R322='Tabelas auxiliares'!$A$129,"CUSTEIO",IF(R322='Tabelas auxiliares'!$A$128,"INVESTIMENTO","ERRO - VERIFICAR"))))</f>
        <v/>
      </c>
      <c r="T322" s="32"/>
      <c r="U322" s="32"/>
      <c r="V322" s="32"/>
      <c r="W322" s="32"/>
      <c r="X322" s="32"/>
      <c r="Y322" s="32"/>
      <c r="Z322" s="32"/>
    </row>
    <row r="323" spans="18:26" x14ac:dyDescent="0.25">
      <c r="R323" s="15" t="str">
        <f t="shared" si="4"/>
        <v/>
      </c>
      <c r="S323" s="15" t="str">
        <f>IF(M323="","",IF(AND(M323&lt;&gt;'Tabelas auxiliares'!$B$128,M323&lt;&gt;'Tabelas auxiliares'!$B$129,M323&lt;&gt;'Tabelas auxiliares'!$C$128,M323&lt;&gt;'Tabelas auxiliares'!$C$129),"FOLHA DE PESSOAL",IF(R323='Tabelas auxiliares'!$A$129,"CUSTEIO",IF(R323='Tabelas auxiliares'!$A$128,"INVESTIMENTO","ERRO - VERIFICAR"))))</f>
        <v/>
      </c>
      <c r="T323" s="32"/>
      <c r="U323" s="32"/>
      <c r="V323" s="32"/>
      <c r="W323" s="32"/>
      <c r="X323" s="32"/>
      <c r="Y323" s="32"/>
      <c r="Z323" s="32"/>
    </row>
    <row r="324" spans="18:26" x14ac:dyDescent="0.25">
      <c r="R324" s="15" t="str">
        <f t="shared" ref="R324:R387" si="5">LEFT(O324,1)</f>
        <v/>
      </c>
      <c r="S324" s="15" t="str">
        <f>IF(M324="","",IF(AND(M324&lt;&gt;'Tabelas auxiliares'!$B$128,M324&lt;&gt;'Tabelas auxiliares'!$B$129,M324&lt;&gt;'Tabelas auxiliares'!$C$128,M324&lt;&gt;'Tabelas auxiliares'!$C$129),"FOLHA DE PESSOAL",IF(R324='Tabelas auxiliares'!$A$129,"CUSTEIO",IF(R324='Tabelas auxiliares'!$A$128,"INVESTIMENTO","ERRO - VERIFICAR"))))</f>
        <v/>
      </c>
      <c r="T324" s="32"/>
      <c r="U324" s="32"/>
      <c r="V324" s="32"/>
      <c r="W324" s="32"/>
      <c r="X324" s="32"/>
      <c r="Y324" s="32"/>
      <c r="Z324" s="32"/>
    </row>
    <row r="325" spans="18:26" x14ac:dyDescent="0.25">
      <c r="R325" s="15" t="str">
        <f t="shared" si="5"/>
        <v/>
      </c>
      <c r="S325" s="15" t="str">
        <f>IF(M325="","",IF(AND(M325&lt;&gt;'Tabelas auxiliares'!$B$128,M325&lt;&gt;'Tabelas auxiliares'!$B$129,M325&lt;&gt;'Tabelas auxiliares'!$C$128,M325&lt;&gt;'Tabelas auxiliares'!$C$129),"FOLHA DE PESSOAL",IF(R325='Tabelas auxiliares'!$A$129,"CUSTEIO",IF(R325='Tabelas auxiliares'!$A$128,"INVESTIMENTO","ERRO - VERIFICAR"))))</f>
        <v/>
      </c>
      <c r="T325" s="32"/>
      <c r="U325" s="32"/>
      <c r="V325" s="32"/>
      <c r="W325" s="32"/>
      <c r="X325" s="32"/>
      <c r="Y325" s="32"/>
      <c r="Z325" s="32"/>
    </row>
    <row r="326" spans="18:26" x14ac:dyDescent="0.25">
      <c r="R326" s="15" t="str">
        <f t="shared" si="5"/>
        <v/>
      </c>
      <c r="S326" s="15" t="str">
        <f>IF(M326="","",IF(AND(M326&lt;&gt;'Tabelas auxiliares'!$B$128,M326&lt;&gt;'Tabelas auxiliares'!$B$129,M326&lt;&gt;'Tabelas auxiliares'!$C$128,M326&lt;&gt;'Tabelas auxiliares'!$C$129),"FOLHA DE PESSOAL",IF(R326='Tabelas auxiliares'!$A$129,"CUSTEIO",IF(R326='Tabelas auxiliares'!$A$128,"INVESTIMENTO","ERRO - VERIFICAR"))))</f>
        <v/>
      </c>
      <c r="T326" s="32"/>
      <c r="U326" s="32"/>
      <c r="V326" s="32"/>
      <c r="W326" s="32"/>
      <c r="X326" s="32"/>
      <c r="Y326" s="32"/>
      <c r="Z326" s="32"/>
    </row>
    <row r="327" spans="18:26" x14ac:dyDescent="0.25">
      <c r="R327" s="15" t="str">
        <f t="shared" si="5"/>
        <v/>
      </c>
      <c r="S327" s="15" t="str">
        <f>IF(M327="","",IF(AND(M327&lt;&gt;'Tabelas auxiliares'!$B$128,M327&lt;&gt;'Tabelas auxiliares'!$B$129,M327&lt;&gt;'Tabelas auxiliares'!$C$128,M327&lt;&gt;'Tabelas auxiliares'!$C$129),"FOLHA DE PESSOAL",IF(R327='Tabelas auxiliares'!$A$129,"CUSTEIO",IF(R327='Tabelas auxiliares'!$A$128,"INVESTIMENTO","ERRO - VERIFICAR"))))</f>
        <v/>
      </c>
      <c r="T327" s="32"/>
      <c r="U327" s="32"/>
      <c r="V327" s="32"/>
      <c r="W327" s="32"/>
      <c r="X327" s="32"/>
      <c r="Y327" s="32"/>
      <c r="Z327" s="32"/>
    </row>
    <row r="328" spans="18:26" x14ac:dyDescent="0.25">
      <c r="R328" s="15" t="str">
        <f t="shared" si="5"/>
        <v/>
      </c>
      <c r="S328" s="15" t="str">
        <f>IF(M328="","",IF(AND(M328&lt;&gt;'Tabelas auxiliares'!$B$128,M328&lt;&gt;'Tabelas auxiliares'!$B$129,M328&lt;&gt;'Tabelas auxiliares'!$C$128,M328&lt;&gt;'Tabelas auxiliares'!$C$129),"FOLHA DE PESSOAL",IF(R328='Tabelas auxiliares'!$A$129,"CUSTEIO",IF(R328='Tabelas auxiliares'!$A$128,"INVESTIMENTO","ERRO - VERIFICAR"))))</f>
        <v/>
      </c>
      <c r="T328" s="32"/>
      <c r="U328" s="32"/>
      <c r="V328" s="32"/>
      <c r="W328" s="32"/>
      <c r="X328" s="32"/>
      <c r="Y328" s="32"/>
      <c r="Z328" s="32"/>
    </row>
    <row r="329" spans="18:26" x14ac:dyDescent="0.25">
      <c r="R329" s="15" t="str">
        <f t="shared" si="5"/>
        <v/>
      </c>
      <c r="S329" s="15" t="str">
        <f>IF(M329="","",IF(AND(M329&lt;&gt;'Tabelas auxiliares'!$B$128,M329&lt;&gt;'Tabelas auxiliares'!$B$129,M329&lt;&gt;'Tabelas auxiliares'!$C$128,M329&lt;&gt;'Tabelas auxiliares'!$C$129),"FOLHA DE PESSOAL",IF(R329='Tabelas auxiliares'!$A$129,"CUSTEIO",IF(R329='Tabelas auxiliares'!$A$128,"INVESTIMENTO","ERRO - VERIFICAR"))))</f>
        <v/>
      </c>
      <c r="T329" s="32"/>
      <c r="U329" s="32"/>
      <c r="V329" s="32"/>
      <c r="W329" s="32"/>
      <c r="X329" s="32"/>
      <c r="Y329" s="32"/>
      <c r="Z329" s="32"/>
    </row>
    <row r="330" spans="18:26" x14ac:dyDescent="0.25">
      <c r="R330" s="15" t="str">
        <f t="shared" si="5"/>
        <v/>
      </c>
      <c r="S330" s="15" t="str">
        <f>IF(M330="","",IF(AND(M330&lt;&gt;'Tabelas auxiliares'!$B$128,M330&lt;&gt;'Tabelas auxiliares'!$B$129,M330&lt;&gt;'Tabelas auxiliares'!$C$128,M330&lt;&gt;'Tabelas auxiliares'!$C$129),"FOLHA DE PESSOAL",IF(R330='Tabelas auxiliares'!$A$129,"CUSTEIO",IF(R330='Tabelas auxiliares'!$A$128,"INVESTIMENTO","ERRO - VERIFICAR"))))</f>
        <v/>
      </c>
      <c r="T330" s="32"/>
      <c r="U330" s="32"/>
      <c r="V330" s="32"/>
      <c r="W330" s="32"/>
      <c r="X330" s="32"/>
      <c r="Y330" s="32"/>
      <c r="Z330" s="32"/>
    </row>
    <row r="331" spans="18:26" x14ac:dyDescent="0.25">
      <c r="R331" s="15" t="str">
        <f t="shared" si="5"/>
        <v/>
      </c>
      <c r="S331" s="15" t="str">
        <f>IF(M331="","",IF(AND(M331&lt;&gt;'Tabelas auxiliares'!$B$128,M331&lt;&gt;'Tabelas auxiliares'!$B$129,M331&lt;&gt;'Tabelas auxiliares'!$C$128,M331&lt;&gt;'Tabelas auxiliares'!$C$129),"FOLHA DE PESSOAL",IF(R331='Tabelas auxiliares'!$A$129,"CUSTEIO",IF(R331='Tabelas auxiliares'!$A$128,"INVESTIMENTO","ERRO - VERIFICAR"))))</f>
        <v/>
      </c>
      <c r="T331" s="32"/>
      <c r="U331" s="32"/>
      <c r="V331" s="32"/>
      <c r="W331" s="32"/>
      <c r="X331" s="32"/>
      <c r="Y331" s="32"/>
      <c r="Z331" s="32"/>
    </row>
    <row r="332" spans="18:26" x14ac:dyDescent="0.25">
      <c r="R332" s="15" t="str">
        <f t="shared" si="5"/>
        <v/>
      </c>
      <c r="S332" s="15" t="str">
        <f>IF(M332="","",IF(AND(M332&lt;&gt;'Tabelas auxiliares'!$B$128,M332&lt;&gt;'Tabelas auxiliares'!$B$129,M332&lt;&gt;'Tabelas auxiliares'!$C$128,M332&lt;&gt;'Tabelas auxiliares'!$C$129),"FOLHA DE PESSOAL",IF(R332='Tabelas auxiliares'!$A$129,"CUSTEIO",IF(R332='Tabelas auxiliares'!$A$128,"INVESTIMENTO","ERRO - VERIFICAR"))))</f>
        <v/>
      </c>
      <c r="T332" s="32"/>
      <c r="U332" s="32"/>
      <c r="V332" s="32"/>
      <c r="W332" s="32"/>
      <c r="X332" s="32"/>
      <c r="Y332" s="32"/>
      <c r="Z332" s="32"/>
    </row>
    <row r="333" spans="18:26" x14ac:dyDescent="0.25">
      <c r="R333" s="15" t="str">
        <f t="shared" si="5"/>
        <v/>
      </c>
      <c r="S333" s="15" t="str">
        <f>IF(M333="","",IF(AND(M333&lt;&gt;'Tabelas auxiliares'!$B$128,M333&lt;&gt;'Tabelas auxiliares'!$B$129,M333&lt;&gt;'Tabelas auxiliares'!$C$128,M333&lt;&gt;'Tabelas auxiliares'!$C$129),"FOLHA DE PESSOAL",IF(R333='Tabelas auxiliares'!$A$129,"CUSTEIO",IF(R333='Tabelas auxiliares'!$A$128,"INVESTIMENTO","ERRO - VERIFICAR"))))</f>
        <v/>
      </c>
      <c r="T333" s="32"/>
      <c r="U333" s="32"/>
      <c r="V333" s="32"/>
      <c r="W333" s="32"/>
      <c r="X333" s="32"/>
      <c r="Y333" s="32"/>
      <c r="Z333" s="32"/>
    </row>
    <row r="334" spans="18:26" x14ac:dyDescent="0.25">
      <c r="R334" s="15" t="str">
        <f t="shared" si="5"/>
        <v/>
      </c>
      <c r="S334" s="15" t="str">
        <f>IF(M334="","",IF(AND(M334&lt;&gt;'Tabelas auxiliares'!$B$128,M334&lt;&gt;'Tabelas auxiliares'!$B$129,M334&lt;&gt;'Tabelas auxiliares'!$C$128,M334&lt;&gt;'Tabelas auxiliares'!$C$129),"FOLHA DE PESSOAL",IF(R334='Tabelas auxiliares'!$A$129,"CUSTEIO",IF(R334='Tabelas auxiliares'!$A$128,"INVESTIMENTO","ERRO - VERIFICAR"))))</f>
        <v/>
      </c>
      <c r="T334" s="32"/>
      <c r="U334" s="32"/>
      <c r="V334" s="32"/>
      <c r="W334" s="32"/>
      <c r="X334" s="32"/>
      <c r="Y334" s="32"/>
      <c r="Z334" s="32"/>
    </row>
    <row r="335" spans="18:26" x14ac:dyDescent="0.25">
      <c r="R335" s="15" t="str">
        <f t="shared" si="5"/>
        <v/>
      </c>
      <c r="S335" s="15" t="str">
        <f>IF(M335="","",IF(AND(M335&lt;&gt;'Tabelas auxiliares'!$B$128,M335&lt;&gt;'Tabelas auxiliares'!$B$129,M335&lt;&gt;'Tabelas auxiliares'!$C$128,M335&lt;&gt;'Tabelas auxiliares'!$C$129),"FOLHA DE PESSOAL",IF(R335='Tabelas auxiliares'!$A$129,"CUSTEIO",IF(R335='Tabelas auxiliares'!$A$128,"INVESTIMENTO","ERRO - VERIFICAR"))))</f>
        <v/>
      </c>
      <c r="T335" s="32"/>
      <c r="U335" s="32"/>
      <c r="V335" s="32"/>
      <c r="W335" s="32"/>
      <c r="X335" s="32"/>
      <c r="Y335" s="32"/>
      <c r="Z335" s="32"/>
    </row>
    <row r="336" spans="18:26" x14ac:dyDescent="0.25">
      <c r="R336" s="15" t="str">
        <f t="shared" si="5"/>
        <v/>
      </c>
      <c r="S336" s="15" t="str">
        <f>IF(M336="","",IF(AND(M336&lt;&gt;'Tabelas auxiliares'!$B$128,M336&lt;&gt;'Tabelas auxiliares'!$B$129,M336&lt;&gt;'Tabelas auxiliares'!$C$128,M336&lt;&gt;'Tabelas auxiliares'!$C$129),"FOLHA DE PESSOAL",IF(R336='Tabelas auxiliares'!$A$129,"CUSTEIO",IF(R336='Tabelas auxiliares'!$A$128,"INVESTIMENTO","ERRO - VERIFICAR"))))</f>
        <v/>
      </c>
      <c r="T336" s="32"/>
      <c r="U336" s="32"/>
      <c r="V336" s="32"/>
      <c r="W336" s="32"/>
      <c r="X336" s="32"/>
      <c r="Y336" s="32"/>
      <c r="Z336" s="32"/>
    </row>
    <row r="337" spans="18:26" x14ac:dyDescent="0.25">
      <c r="R337" s="15" t="str">
        <f t="shared" si="5"/>
        <v/>
      </c>
      <c r="S337" s="15" t="str">
        <f>IF(M337="","",IF(AND(M337&lt;&gt;'Tabelas auxiliares'!$B$128,M337&lt;&gt;'Tabelas auxiliares'!$B$129,M337&lt;&gt;'Tabelas auxiliares'!$C$128,M337&lt;&gt;'Tabelas auxiliares'!$C$129),"FOLHA DE PESSOAL",IF(R337='Tabelas auxiliares'!$A$129,"CUSTEIO",IF(R337='Tabelas auxiliares'!$A$128,"INVESTIMENTO","ERRO - VERIFICAR"))))</f>
        <v/>
      </c>
      <c r="T337" s="32"/>
      <c r="U337" s="32"/>
      <c r="V337" s="32"/>
      <c r="W337" s="32"/>
      <c r="X337" s="32"/>
      <c r="Y337" s="32"/>
      <c r="Z337" s="32"/>
    </row>
    <row r="338" spans="18:26" x14ac:dyDescent="0.25">
      <c r="R338" s="15" t="str">
        <f t="shared" si="5"/>
        <v/>
      </c>
      <c r="S338" s="15" t="str">
        <f>IF(M338="","",IF(AND(M338&lt;&gt;'Tabelas auxiliares'!$B$128,M338&lt;&gt;'Tabelas auxiliares'!$B$129,M338&lt;&gt;'Tabelas auxiliares'!$C$128,M338&lt;&gt;'Tabelas auxiliares'!$C$129),"FOLHA DE PESSOAL",IF(R338='Tabelas auxiliares'!$A$129,"CUSTEIO",IF(R338='Tabelas auxiliares'!$A$128,"INVESTIMENTO","ERRO - VERIFICAR"))))</f>
        <v/>
      </c>
      <c r="T338" s="32"/>
      <c r="U338" s="32"/>
      <c r="V338" s="32"/>
      <c r="W338" s="32"/>
      <c r="X338" s="32"/>
      <c r="Y338" s="32"/>
      <c r="Z338" s="32"/>
    </row>
    <row r="339" spans="18:26" x14ac:dyDescent="0.25">
      <c r="R339" s="15" t="str">
        <f t="shared" si="5"/>
        <v/>
      </c>
      <c r="S339" s="15" t="str">
        <f>IF(M339="","",IF(AND(M339&lt;&gt;'Tabelas auxiliares'!$B$128,M339&lt;&gt;'Tabelas auxiliares'!$B$129,M339&lt;&gt;'Tabelas auxiliares'!$C$128,M339&lt;&gt;'Tabelas auxiliares'!$C$129),"FOLHA DE PESSOAL",IF(R339='Tabelas auxiliares'!$A$129,"CUSTEIO",IF(R339='Tabelas auxiliares'!$A$128,"INVESTIMENTO","ERRO - VERIFICAR"))))</f>
        <v/>
      </c>
      <c r="T339" s="32"/>
      <c r="U339" s="32"/>
      <c r="V339" s="32"/>
      <c r="W339" s="32"/>
      <c r="X339" s="32"/>
      <c r="Y339" s="32"/>
      <c r="Z339" s="32"/>
    </row>
    <row r="340" spans="18:26" x14ac:dyDescent="0.25">
      <c r="R340" s="15" t="str">
        <f t="shared" si="5"/>
        <v/>
      </c>
      <c r="S340" s="15" t="str">
        <f>IF(M340="","",IF(AND(M340&lt;&gt;'Tabelas auxiliares'!$B$128,M340&lt;&gt;'Tabelas auxiliares'!$B$129,M340&lt;&gt;'Tabelas auxiliares'!$C$128,M340&lt;&gt;'Tabelas auxiliares'!$C$129),"FOLHA DE PESSOAL",IF(R340='Tabelas auxiliares'!$A$129,"CUSTEIO",IF(R340='Tabelas auxiliares'!$A$128,"INVESTIMENTO","ERRO - VERIFICAR"))))</f>
        <v/>
      </c>
      <c r="T340" s="32"/>
      <c r="U340" s="32"/>
      <c r="V340" s="32"/>
      <c r="W340" s="32"/>
      <c r="X340" s="32"/>
      <c r="Y340" s="32"/>
      <c r="Z340" s="32"/>
    </row>
    <row r="341" spans="18:26" x14ac:dyDescent="0.25">
      <c r="R341" s="15" t="str">
        <f t="shared" si="5"/>
        <v/>
      </c>
      <c r="S341" s="15" t="str">
        <f>IF(M341="","",IF(AND(M341&lt;&gt;'Tabelas auxiliares'!$B$128,M341&lt;&gt;'Tabelas auxiliares'!$B$129,M341&lt;&gt;'Tabelas auxiliares'!$C$128,M341&lt;&gt;'Tabelas auxiliares'!$C$129),"FOLHA DE PESSOAL",IF(R341='Tabelas auxiliares'!$A$129,"CUSTEIO",IF(R341='Tabelas auxiliares'!$A$128,"INVESTIMENTO","ERRO - VERIFICAR"))))</f>
        <v/>
      </c>
      <c r="T341" s="32"/>
      <c r="U341" s="32"/>
      <c r="V341" s="32"/>
      <c r="W341" s="32"/>
      <c r="X341" s="32"/>
      <c r="Y341" s="32"/>
      <c r="Z341" s="32"/>
    </row>
    <row r="342" spans="18:26" x14ac:dyDescent="0.25">
      <c r="R342" s="15" t="str">
        <f t="shared" si="5"/>
        <v/>
      </c>
      <c r="S342" s="15" t="str">
        <f>IF(M342="","",IF(AND(M342&lt;&gt;'Tabelas auxiliares'!$B$128,M342&lt;&gt;'Tabelas auxiliares'!$B$129,M342&lt;&gt;'Tabelas auxiliares'!$C$128,M342&lt;&gt;'Tabelas auxiliares'!$C$129),"FOLHA DE PESSOAL",IF(R342='Tabelas auxiliares'!$A$129,"CUSTEIO",IF(R342='Tabelas auxiliares'!$A$128,"INVESTIMENTO","ERRO - VERIFICAR"))))</f>
        <v/>
      </c>
      <c r="T342" s="32"/>
      <c r="U342" s="32"/>
      <c r="V342" s="32"/>
      <c r="W342" s="32"/>
      <c r="X342" s="32"/>
      <c r="Y342" s="32"/>
      <c r="Z342" s="32"/>
    </row>
    <row r="343" spans="18:26" x14ac:dyDescent="0.25">
      <c r="R343" s="15" t="str">
        <f t="shared" si="5"/>
        <v/>
      </c>
      <c r="S343" s="15" t="str">
        <f>IF(M343="","",IF(AND(M343&lt;&gt;'Tabelas auxiliares'!$B$128,M343&lt;&gt;'Tabelas auxiliares'!$B$129,M343&lt;&gt;'Tabelas auxiliares'!$C$128,M343&lt;&gt;'Tabelas auxiliares'!$C$129),"FOLHA DE PESSOAL",IF(R343='Tabelas auxiliares'!$A$129,"CUSTEIO",IF(R343='Tabelas auxiliares'!$A$128,"INVESTIMENTO","ERRO - VERIFICAR"))))</f>
        <v/>
      </c>
      <c r="T343" s="32"/>
      <c r="U343" s="32"/>
      <c r="V343" s="32"/>
      <c r="W343" s="32"/>
      <c r="X343" s="32"/>
      <c r="Y343" s="32"/>
      <c r="Z343" s="32"/>
    </row>
    <row r="344" spans="18:26" x14ac:dyDescent="0.25">
      <c r="R344" s="15" t="str">
        <f t="shared" si="5"/>
        <v/>
      </c>
      <c r="S344" s="15" t="str">
        <f>IF(M344="","",IF(AND(M344&lt;&gt;'Tabelas auxiliares'!$B$128,M344&lt;&gt;'Tabelas auxiliares'!$B$129,M344&lt;&gt;'Tabelas auxiliares'!$C$128,M344&lt;&gt;'Tabelas auxiliares'!$C$129),"FOLHA DE PESSOAL",IF(R344='Tabelas auxiliares'!$A$129,"CUSTEIO",IF(R344='Tabelas auxiliares'!$A$128,"INVESTIMENTO","ERRO - VERIFICAR"))))</f>
        <v/>
      </c>
      <c r="T344" s="32"/>
      <c r="U344" s="32"/>
      <c r="V344" s="32"/>
      <c r="W344" s="32"/>
      <c r="X344" s="32"/>
      <c r="Y344" s="32"/>
      <c r="Z344" s="32"/>
    </row>
    <row r="345" spans="18:26" x14ac:dyDescent="0.25">
      <c r="R345" s="15" t="str">
        <f t="shared" si="5"/>
        <v/>
      </c>
      <c r="S345" s="15" t="str">
        <f>IF(M345="","",IF(AND(M345&lt;&gt;'Tabelas auxiliares'!$B$128,M345&lt;&gt;'Tabelas auxiliares'!$B$129,M345&lt;&gt;'Tabelas auxiliares'!$C$128,M345&lt;&gt;'Tabelas auxiliares'!$C$129),"FOLHA DE PESSOAL",IF(R345='Tabelas auxiliares'!$A$129,"CUSTEIO",IF(R345='Tabelas auxiliares'!$A$128,"INVESTIMENTO","ERRO - VERIFICAR"))))</f>
        <v/>
      </c>
      <c r="T345" s="32"/>
      <c r="U345" s="32"/>
      <c r="V345" s="32"/>
      <c r="W345" s="32"/>
      <c r="X345" s="32"/>
      <c r="Y345" s="32"/>
      <c r="Z345" s="32"/>
    </row>
    <row r="346" spans="18:26" x14ac:dyDescent="0.25">
      <c r="R346" s="15" t="str">
        <f t="shared" si="5"/>
        <v/>
      </c>
      <c r="S346" s="15" t="str">
        <f>IF(M346="","",IF(AND(M346&lt;&gt;'Tabelas auxiliares'!$B$128,M346&lt;&gt;'Tabelas auxiliares'!$B$129,M346&lt;&gt;'Tabelas auxiliares'!$C$128,M346&lt;&gt;'Tabelas auxiliares'!$C$129),"FOLHA DE PESSOAL",IF(R346='Tabelas auxiliares'!$A$129,"CUSTEIO",IF(R346='Tabelas auxiliares'!$A$128,"INVESTIMENTO","ERRO - VERIFICAR"))))</f>
        <v/>
      </c>
      <c r="T346" s="32"/>
      <c r="U346" s="32"/>
      <c r="V346" s="32"/>
      <c r="W346" s="32"/>
      <c r="X346" s="32"/>
      <c r="Y346" s="32"/>
      <c r="Z346" s="32"/>
    </row>
    <row r="347" spans="18:26" x14ac:dyDescent="0.25">
      <c r="R347" s="15" t="str">
        <f t="shared" si="5"/>
        <v/>
      </c>
      <c r="S347" s="15" t="str">
        <f>IF(M347="","",IF(AND(M347&lt;&gt;'Tabelas auxiliares'!$B$128,M347&lt;&gt;'Tabelas auxiliares'!$B$129,M347&lt;&gt;'Tabelas auxiliares'!$C$128,M347&lt;&gt;'Tabelas auxiliares'!$C$129),"FOLHA DE PESSOAL",IF(R347='Tabelas auxiliares'!$A$129,"CUSTEIO",IF(R347='Tabelas auxiliares'!$A$128,"INVESTIMENTO","ERRO - VERIFICAR"))))</f>
        <v/>
      </c>
      <c r="T347" s="32"/>
      <c r="U347" s="32"/>
      <c r="V347" s="32"/>
      <c r="W347" s="32"/>
      <c r="X347" s="32"/>
      <c r="Y347" s="32"/>
      <c r="Z347" s="32"/>
    </row>
    <row r="348" spans="18:26" x14ac:dyDescent="0.25">
      <c r="R348" s="15" t="str">
        <f t="shared" si="5"/>
        <v/>
      </c>
      <c r="S348" s="15" t="str">
        <f>IF(M348="","",IF(AND(M348&lt;&gt;'Tabelas auxiliares'!$B$128,M348&lt;&gt;'Tabelas auxiliares'!$B$129,M348&lt;&gt;'Tabelas auxiliares'!$C$128,M348&lt;&gt;'Tabelas auxiliares'!$C$129),"FOLHA DE PESSOAL",IF(R348='Tabelas auxiliares'!$A$129,"CUSTEIO",IF(R348='Tabelas auxiliares'!$A$128,"INVESTIMENTO","ERRO - VERIFICAR"))))</f>
        <v/>
      </c>
      <c r="T348" s="32"/>
      <c r="U348" s="32"/>
      <c r="V348" s="32"/>
      <c r="W348" s="32"/>
      <c r="X348" s="32"/>
      <c r="Y348" s="32"/>
      <c r="Z348" s="32"/>
    </row>
    <row r="349" spans="18:26" x14ac:dyDescent="0.25">
      <c r="R349" s="15" t="str">
        <f t="shared" si="5"/>
        <v/>
      </c>
      <c r="S349" s="15" t="str">
        <f>IF(M349="","",IF(AND(M349&lt;&gt;'Tabelas auxiliares'!$B$128,M349&lt;&gt;'Tabelas auxiliares'!$B$129,M349&lt;&gt;'Tabelas auxiliares'!$C$128,M349&lt;&gt;'Tabelas auxiliares'!$C$129),"FOLHA DE PESSOAL",IF(R349='Tabelas auxiliares'!$A$129,"CUSTEIO",IF(R349='Tabelas auxiliares'!$A$128,"INVESTIMENTO","ERRO - VERIFICAR"))))</f>
        <v/>
      </c>
      <c r="T349" s="32"/>
      <c r="U349" s="32"/>
      <c r="V349" s="32"/>
      <c r="W349" s="32"/>
      <c r="X349" s="32"/>
      <c r="Y349" s="32"/>
      <c r="Z349" s="32"/>
    </row>
    <row r="350" spans="18:26" x14ac:dyDescent="0.25">
      <c r="R350" s="15" t="str">
        <f t="shared" si="5"/>
        <v/>
      </c>
      <c r="S350" s="15" t="str">
        <f>IF(M350="","",IF(AND(M350&lt;&gt;'Tabelas auxiliares'!$B$128,M350&lt;&gt;'Tabelas auxiliares'!$B$129,M350&lt;&gt;'Tabelas auxiliares'!$C$128,M350&lt;&gt;'Tabelas auxiliares'!$C$129),"FOLHA DE PESSOAL",IF(R350='Tabelas auxiliares'!$A$129,"CUSTEIO",IF(R350='Tabelas auxiliares'!$A$128,"INVESTIMENTO","ERRO - VERIFICAR"))))</f>
        <v/>
      </c>
      <c r="T350" s="32"/>
      <c r="U350" s="32"/>
      <c r="V350" s="32"/>
      <c r="W350" s="32"/>
      <c r="X350" s="32"/>
      <c r="Y350" s="32"/>
      <c r="Z350" s="32"/>
    </row>
    <row r="351" spans="18:26" x14ac:dyDescent="0.25">
      <c r="R351" s="15" t="str">
        <f t="shared" si="5"/>
        <v/>
      </c>
      <c r="S351" s="15" t="str">
        <f>IF(M351="","",IF(AND(M351&lt;&gt;'Tabelas auxiliares'!$B$128,M351&lt;&gt;'Tabelas auxiliares'!$B$129,M351&lt;&gt;'Tabelas auxiliares'!$C$128,M351&lt;&gt;'Tabelas auxiliares'!$C$129),"FOLHA DE PESSOAL",IF(R351='Tabelas auxiliares'!$A$129,"CUSTEIO",IF(R351='Tabelas auxiliares'!$A$128,"INVESTIMENTO","ERRO - VERIFICAR"))))</f>
        <v/>
      </c>
      <c r="T351" s="32"/>
      <c r="U351" s="32"/>
      <c r="V351" s="32"/>
      <c r="W351" s="32"/>
      <c r="X351" s="32"/>
      <c r="Y351" s="32"/>
      <c r="Z351" s="32"/>
    </row>
    <row r="352" spans="18:26" x14ac:dyDescent="0.25">
      <c r="R352" s="15" t="str">
        <f t="shared" si="5"/>
        <v/>
      </c>
      <c r="S352" s="15" t="str">
        <f>IF(M352="","",IF(AND(M352&lt;&gt;'Tabelas auxiliares'!$B$128,M352&lt;&gt;'Tabelas auxiliares'!$B$129,M352&lt;&gt;'Tabelas auxiliares'!$C$128,M352&lt;&gt;'Tabelas auxiliares'!$C$129),"FOLHA DE PESSOAL",IF(R352='Tabelas auxiliares'!$A$129,"CUSTEIO",IF(R352='Tabelas auxiliares'!$A$128,"INVESTIMENTO","ERRO - VERIFICAR"))))</f>
        <v/>
      </c>
      <c r="T352" s="32"/>
      <c r="U352" s="32"/>
      <c r="V352" s="32"/>
      <c r="W352" s="32"/>
      <c r="X352" s="32"/>
      <c r="Y352" s="32"/>
      <c r="Z352" s="32"/>
    </row>
    <row r="353" spans="18:26" x14ac:dyDescent="0.25">
      <c r="R353" s="15" t="str">
        <f t="shared" si="5"/>
        <v/>
      </c>
      <c r="S353" s="15" t="str">
        <f>IF(M353="","",IF(AND(M353&lt;&gt;'Tabelas auxiliares'!$B$128,M353&lt;&gt;'Tabelas auxiliares'!$B$129,M353&lt;&gt;'Tabelas auxiliares'!$C$128,M353&lt;&gt;'Tabelas auxiliares'!$C$129),"FOLHA DE PESSOAL",IF(R353='Tabelas auxiliares'!$A$129,"CUSTEIO",IF(R353='Tabelas auxiliares'!$A$128,"INVESTIMENTO","ERRO - VERIFICAR"))))</f>
        <v/>
      </c>
      <c r="T353" s="32"/>
      <c r="U353" s="32"/>
      <c r="V353" s="32"/>
      <c r="W353" s="32"/>
      <c r="X353" s="32"/>
      <c r="Y353" s="32"/>
      <c r="Z353" s="32"/>
    </row>
    <row r="354" spans="18:26" x14ac:dyDescent="0.25">
      <c r="R354" s="15" t="str">
        <f t="shared" si="5"/>
        <v/>
      </c>
      <c r="S354" s="15" t="str">
        <f>IF(M354="","",IF(AND(M354&lt;&gt;'Tabelas auxiliares'!$B$128,M354&lt;&gt;'Tabelas auxiliares'!$B$129,M354&lt;&gt;'Tabelas auxiliares'!$C$128,M354&lt;&gt;'Tabelas auxiliares'!$C$129),"FOLHA DE PESSOAL",IF(R354='Tabelas auxiliares'!$A$129,"CUSTEIO",IF(R354='Tabelas auxiliares'!$A$128,"INVESTIMENTO","ERRO - VERIFICAR"))))</f>
        <v/>
      </c>
      <c r="T354" s="32"/>
      <c r="U354" s="32"/>
      <c r="V354" s="32"/>
      <c r="W354" s="32"/>
      <c r="X354" s="32"/>
      <c r="Y354" s="32"/>
      <c r="Z354" s="32"/>
    </row>
    <row r="355" spans="18:26" x14ac:dyDescent="0.25">
      <c r="R355" s="15" t="str">
        <f t="shared" si="5"/>
        <v/>
      </c>
      <c r="S355" s="15" t="str">
        <f>IF(M355="","",IF(AND(M355&lt;&gt;'Tabelas auxiliares'!$B$128,M355&lt;&gt;'Tabelas auxiliares'!$B$129,M355&lt;&gt;'Tabelas auxiliares'!$C$128,M355&lt;&gt;'Tabelas auxiliares'!$C$129),"FOLHA DE PESSOAL",IF(R355='Tabelas auxiliares'!$A$129,"CUSTEIO",IF(R355='Tabelas auxiliares'!$A$128,"INVESTIMENTO","ERRO - VERIFICAR"))))</f>
        <v/>
      </c>
      <c r="T355" s="32"/>
      <c r="U355" s="32"/>
      <c r="V355" s="32"/>
      <c r="W355" s="32"/>
      <c r="X355" s="32"/>
      <c r="Y355" s="32"/>
      <c r="Z355" s="32"/>
    </row>
    <row r="356" spans="18:26" x14ac:dyDescent="0.25">
      <c r="R356" s="15" t="str">
        <f t="shared" si="5"/>
        <v/>
      </c>
      <c r="S356" s="15" t="str">
        <f>IF(M356="","",IF(AND(M356&lt;&gt;'Tabelas auxiliares'!$B$128,M356&lt;&gt;'Tabelas auxiliares'!$B$129,M356&lt;&gt;'Tabelas auxiliares'!$C$128,M356&lt;&gt;'Tabelas auxiliares'!$C$129),"FOLHA DE PESSOAL",IF(R356='Tabelas auxiliares'!$A$129,"CUSTEIO",IF(R356='Tabelas auxiliares'!$A$128,"INVESTIMENTO","ERRO - VERIFICAR"))))</f>
        <v/>
      </c>
      <c r="T356" s="32"/>
      <c r="U356" s="32"/>
      <c r="V356" s="32"/>
      <c r="W356" s="32"/>
      <c r="X356" s="32"/>
      <c r="Y356" s="32"/>
      <c r="Z356" s="32"/>
    </row>
    <row r="357" spans="18:26" x14ac:dyDescent="0.25">
      <c r="R357" s="15" t="str">
        <f t="shared" si="5"/>
        <v/>
      </c>
      <c r="S357" s="15" t="str">
        <f>IF(M357="","",IF(AND(M357&lt;&gt;'Tabelas auxiliares'!$B$128,M357&lt;&gt;'Tabelas auxiliares'!$B$129,M357&lt;&gt;'Tabelas auxiliares'!$C$128,M357&lt;&gt;'Tabelas auxiliares'!$C$129),"FOLHA DE PESSOAL",IF(R357='Tabelas auxiliares'!$A$129,"CUSTEIO",IF(R357='Tabelas auxiliares'!$A$128,"INVESTIMENTO","ERRO - VERIFICAR"))))</f>
        <v/>
      </c>
      <c r="T357" s="32"/>
      <c r="U357" s="32"/>
      <c r="V357" s="32"/>
      <c r="W357" s="32"/>
      <c r="X357" s="32"/>
      <c r="Y357" s="32"/>
      <c r="Z357" s="32"/>
    </row>
    <row r="358" spans="18:26" x14ac:dyDescent="0.25">
      <c r="R358" s="15" t="str">
        <f t="shared" si="5"/>
        <v/>
      </c>
      <c r="S358" s="15" t="str">
        <f>IF(M358="","",IF(AND(M358&lt;&gt;'Tabelas auxiliares'!$B$128,M358&lt;&gt;'Tabelas auxiliares'!$B$129,M358&lt;&gt;'Tabelas auxiliares'!$C$128,M358&lt;&gt;'Tabelas auxiliares'!$C$129),"FOLHA DE PESSOAL",IF(R358='Tabelas auxiliares'!$A$129,"CUSTEIO",IF(R358='Tabelas auxiliares'!$A$128,"INVESTIMENTO","ERRO - VERIFICAR"))))</f>
        <v/>
      </c>
      <c r="T358" s="32"/>
      <c r="U358" s="32"/>
      <c r="V358" s="32"/>
      <c r="W358" s="32"/>
      <c r="X358" s="32"/>
      <c r="Y358" s="32"/>
      <c r="Z358" s="32"/>
    </row>
    <row r="359" spans="18:26" x14ac:dyDescent="0.25">
      <c r="R359" s="15" t="str">
        <f t="shared" si="5"/>
        <v/>
      </c>
      <c r="S359" s="15" t="str">
        <f>IF(M359="","",IF(AND(M359&lt;&gt;'Tabelas auxiliares'!$B$128,M359&lt;&gt;'Tabelas auxiliares'!$B$129,M359&lt;&gt;'Tabelas auxiliares'!$C$128,M359&lt;&gt;'Tabelas auxiliares'!$C$129),"FOLHA DE PESSOAL",IF(R359='Tabelas auxiliares'!$A$129,"CUSTEIO",IF(R359='Tabelas auxiliares'!$A$128,"INVESTIMENTO","ERRO - VERIFICAR"))))</f>
        <v/>
      </c>
      <c r="T359" s="32"/>
      <c r="U359" s="32"/>
      <c r="V359" s="32"/>
      <c r="W359" s="32"/>
      <c r="X359" s="32"/>
      <c r="Y359" s="32"/>
      <c r="Z359" s="32"/>
    </row>
    <row r="360" spans="18:26" x14ac:dyDescent="0.25">
      <c r="R360" s="15" t="str">
        <f t="shared" si="5"/>
        <v/>
      </c>
      <c r="S360" s="15" t="str">
        <f>IF(M360="","",IF(AND(M360&lt;&gt;'Tabelas auxiliares'!$B$128,M360&lt;&gt;'Tabelas auxiliares'!$B$129,M360&lt;&gt;'Tabelas auxiliares'!$C$128,M360&lt;&gt;'Tabelas auxiliares'!$C$129),"FOLHA DE PESSOAL",IF(R360='Tabelas auxiliares'!$A$129,"CUSTEIO",IF(R360='Tabelas auxiliares'!$A$128,"INVESTIMENTO","ERRO - VERIFICAR"))))</f>
        <v/>
      </c>
      <c r="T360" s="32"/>
      <c r="U360" s="32"/>
      <c r="V360" s="32"/>
      <c r="W360" s="32"/>
      <c r="X360" s="32"/>
      <c r="Y360" s="32"/>
      <c r="Z360" s="32"/>
    </row>
    <row r="361" spans="18:26" x14ac:dyDescent="0.25">
      <c r="R361" s="15" t="str">
        <f t="shared" si="5"/>
        <v/>
      </c>
      <c r="S361" s="15" t="str">
        <f>IF(M361="","",IF(AND(M361&lt;&gt;'Tabelas auxiliares'!$B$128,M361&lt;&gt;'Tabelas auxiliares'!$B$129,M361&lt;&gt;'Tabelas auxiliares'!$C$128,M361&lt;&gt;'Tabelas auxiliares'!$C$129),"FOLHA DE PESSOAL",IF(R361='Tabelas auxiliares'!$A$129,"CUSTEIO",IF(R361='Tabelas auxiliares'!$A$128,"INVESTIMENTO","ERRO - VERIFICAR"))))</f>
        <v/>
      </c>
      <c r="T361" s="32"/>
      <c r="U361" s="32"/>
      <c r="V361" s="32"/>
      <c r="W361" s="32"/>
      <c r="X361" s="32"/>
      <c r="Y361" s="32"/>
      <c r="Z361" s="32"/>
    </row>
    <row r="362" spans="18:26" x14ac:dyDescent="0.25">
      <c r="R362" s="15" t="str">
        <f t="shared" si="5"/>
        <v/>
      </c>
      <c r="S362" s="15" t="str">
        <f>IF(M362="","",IF(AND(M362&lt;&gt;'Tabelas auxiliares'!$B$128,M362&lt;&gt;'Tabelas auxiliares'!$B$129,M362&lt;&gt;'Tabelas auxiliares'!$C$128,M362&lt;&gt;'Tabelas auxiliares'!$C$129),"FOLHA DE PESSOAL",IF(R362='Tabelas auxiliares'!$A$129,"CUSTEIO",IF(R362='Tabelas auxiliares'!$A$128,"INVESTIMENTO","ERRO - VERIFICAR"))))</f>
        <v/>
      </c>
      <c r="T362" s="32"/>
      <c r="U362" s="32"/>
      <c r="V362" s="32"/>
      <c r="W362" s="32"/>
      <c r="X362" s="32"/>
      <c r="Y362" s="32"/>
      <c r="Z362" s="32"/>
    </row>
    <row r="363" spans="18:26" x14ac:dyDescent="0.25">
      <c r="R363" s="15" t="str">
        <f t="shared" si="5"/>
        <v/>
      </c>
      <c r="S363" s="15" t="str">
        <f>IF(M363="","",IF(AND(M363&lt;&gt;'Tabelas auxiliares'!$B$128,M363&lt;&gt;'Tabelas auxiliares'!$B$129,M363&lt;&gt;'Tabelas auxiliares'!$C$128,M363&lt;&gt;'Tabelas auxiliares'!$C$129),"FOLHA DE PESSOAL",IF(R363='Tabelas auxiliares'!$A$129,"CUSTEIO",IF(R363='Tabelas auxiliares'!$A$128,"INVESTIMENTO","ERRO - VERIFICAR"))))</f>
        <v/>
      </c>
      <c r="T363" s="32"/>
      <c r="U363" s="32"/>
      <c r="V363" s="32"/>
      <c r="W363" s="32"/>
      <c r="X363" s="32"/>
      <c r="Y363" s="32"/>
      <c r="Z363" s="32"/>
    </row>
    <row r="364" spans="18:26" x14ac:dyDescent="0.25">
      <c r="R364" s="15" t="str">
        <f t="shared" si="5"/>
        <v/>
      </c>
      <c r="S364" s="15" t="str">
        <f>IF(M364="","",IF(AND(M364&lt;&gt;'Tabelas auxiliares'!$B$128,M364&lt;&gt;'Tabelas auxiliares'!$B$129,M364&lt;&gt;'Tabelas auxiliares'!$C$128,M364&lt;&gt;'Tabelas auxiliares'!$C$129),"FOLHA DE PESSOAL",IF(R364='Tabelas auxiliares'!$A$129,"CUSTEIO",IF(R364='Tabelas auxiliares'!$A$128,"INVESTIMENTO","ERRO - VERIFICAR"))))</f>
        <v/>
      </c>
      <c r="T364" s="32"/>
      <c r="U364" s="32"/>
      <c r="V364" s="32"/>
      <c r="W364" s="32"/>
      <c r="X364" s="32"/>
      <c r="Y364" s="32"/>
      <c r="Z364" s="32"/>
    </row>
    <row r="365" spans="18:26" x14ac:dyDescent="0.25">
      <c r="R365" s="15" t="str">
        <f t="shared" si="5"/>
        <v/>
      </c>
      <c r="S365" s="15" t="str">
        <f>IF(M365="","",IF(AND(M365&lt;&gt;'Tabelas auxiliares'!$B$128,M365&lt;&gt;'Tabelas auxiliares'!$B$129,M365&lt;&gt;'Tabelas auxiliares'!$C$128,M365&lt;&gt;'Tabelas auxiliares'!$C$129),"FOLHA DE PESSOAL",IF(R365='Tabelas auxiliares'!$A$129,"CUSTEIO",IF(R365='Tabelas auxiliares'!$A$128,"INVESTIMENTO","ERRO - VERIFICAR"))))</f>
        <v/>
      </c>
      <c r="T365" s="32"/>
      <c r="U365" s="32"/>
      <c r="V365" s="32"/>
      <c r="W365" s="32"/>
      <c r="X365" s="32"/>
      <c r="Y365" s="32"/>
      <c r="Z365" s="32"/>
    </row>
    <row r="366" spans="18:26" x14ac:dyDescent="0.25">
      <c r="R366" s="15" t="str">
        <f t="shared" si="5"/>
        <v/>
      </c>
      <c r="S366" s="15" t="str">
        <f>IF(M366="","",IF(AND(M366&lt;&gt;'Tabelas auxiliares'!$B$128,M366&lt;&gt;'Tabelas auxiliares'!$B$129,M366&lt;&gt;'Tabelas auxiliares'!$C$128,M366&lt;&gt;'Tabelas auxiliares'!$C$129),"FOLHA DE PESSOAL",IF(R366='Tabelas auxiliares'!$A$129,"CUSTEIO",IF(R366='Tabelas auxiliares'!$A$128,"INVESTIMENTO","ERRO - VERIFICAR"))))</f>
        <v/>
      </c>
      <c r="T366" s="32"/>
      <c r="U366" s="32"/>
      <c r="V366" s="32"/>
      <c r="W366" s="32"/>
      <c r="X366" s="32"/>
      <c r="Y366" s="32"/>
      <c r="Z366" s="32"/>
    </row>
    <row r="367" spans="18:26" x14ac:dyDescent="0.25">
      <c r="R367" s="15" t="str">
        <f t="shared" si="5"/>
        <v/>
      </c>
      <c r="S367" s="15" t="str">
        <f>IF(M367="","",IF(AND(M367&lt;&gt;'Tabelas auxiliares'!$B$128,M367&lt;&gt;'Tabelas auxiliares'!$B$129,M367&lt;&gt;'Tabelas auxiliares'!$C$128,M367&lt;&gt;'Tabelas auxiliares'!$C$129),"FOLHA DE PESSOAL",IF(R367='Tabelas auxiliares'!$A$129,"CUSTEIO",IF(R367='Tabelas auxiliares'!$A$128,"INVESTIMENTO","ERRO - VERIFICAR"))))</f>
        <v/>
      </c>
      <c r="T367" s="32"/>
      <c r="U367" s="32"/>
      <c r="V367" s="32"/>
      <c r="W367" s="32"/>
      <c r="X367" s="32"/>
      <c r="Y367" s="32"/>
      <c r="Z367" s="32"/>
    </row>
    <row r="368" spans="18:26" x14ac:dyDescent="0.25">
      <c r="R368" s="15" t="str">
        <f t="shared" si="5"/>
        <v/>
      </c>
      <c r="S368" s="15" t="str">
        <f>IF(M368="","",IF(AND(M368&lt;&gt;'Tabelas auxiliares'!$B$128,M368&lt;&gt;'Tabelas auxiliares'!$B$129,M368&lt;&gt;'Tabelas auxiliares'!$C$128,M368&lt;&gt;'Tabelas auxiliares'!$C$129),"FOLHA DE PESSOAL",IF(R368='Tabelas auxiliares'!$A$129,"CUSTEIO",IF(R368='Tabelas auxiliares'!$A$128,"INVESTIMENTO","ERRO - VERIFICAR"))))</f>
        <v/>
      </c>
      <c r="T368" s="32"/>
      <c r="U368" s="32"/>
      <c r="V368" s="32"/>
      <c r="W368" s="32"/>
      <c r="X368" s="32"/>
      <c r="Y368" s="32"/>
      <c r="Z368" s="32"/>
    </row>
    <row r="369" spans="18:26" x14ac:dyDescent="0.25">
      <c r="R369" s="15" t="str">
        <f t="shared" si="5"/>
        <v/>
      </c>
      <c r="S369" s="15" t="str">
        <f>IF(M369="","",IF(AND(M369&lt;&gt;'Tabelas auxiliares'!$B$128,M369&lt;&gt;'Tabelas auxiliares'!$B$129,M369&lt;&gt;'Tabelas auxiliares'!$C$128,M369&lt;&gt;'Tabelas auxiliares'!$C$129),"FOLHA DE PESSOAL",IF(R369='Tabelas auxiliares'!$A$129,"CUSTEIO",IF(R369='Tabelas auxiliares'!$A$128,"INVESTIMENTO","ERRO - VERIFICAR"))))</f>
        <v/>
      </c>
      <c r="T369" s="32"/>
      <c r="U369" s="32"/>
      <c r="V369" s="32"/>
      <c r="W369" s="32"/>
      <c r="X369" s="32"/>
      <c r="Y369" s="32"/>
      <c r="Z369" s="32"/>
    </row>
    <row r="370" spans="18:26" x14ac:dyDescent="0.25">
      <c r="R370" s="15" t="str">
        <f t="shared" si="5"/>
        <v/>
      </c>
      <c r="S370" s="15" t="str">
        <f>IF(M370="","",IF(AND(M370&lt;&gt;'Tabelas auxiliares'!$B$128,M370&lt;&gt;'Tabelas auxiliares'!$B$129,M370&lt;&gt;'Tabelas auxiliares'!$C$128,M370&lt;&gt;'Tabelas auxiliares'!$C$129),"FOLHA DE PESSOAL",IF(R370='Tabelas auxiliares'!$A$129,"CUSTEIO",IF(R370='Tabelas auxiliares'!$A$128,"INVESTIMENTO","ERRO - VERIFICAR"))))</f>
        <v/>
      </c>
      <c r="T370" s="32"/>
      <c r="U370" s="32"/>
      <c r="V370" s="32"/>
      <c r="W370" s="32"/>
      <c r="X370" s="32"/>
      <c r="Y370" s="32"/>
      <c r="Z370" s="32"/>
    </row>
    <row r="371" spans="18:26" x14ac:dyDescent="0.25">
      <c r="R371" s="15" t="str">
        <f t="shared" si="5"/>
        <v/>
      </c>
      <c r="S371" s="15" t="str">
        <f>IF(M371="","",IF(AND(M371&lt;&gt;'Tabelas auxiliares'!$B$128,M371&lt;&gt;'Tabelas auxiliares'!$B$129,M371&lt;&gt;'Tabelas auxiliares'!$C$128,M371&lt;&gt;'Tabelas auxiliares'!$C$129),"FOLHA DE PESSOAL",IF(R371='Tabelas auxiliares'!$A$129,"CUSTEIO",IF(R371='Tabelas auxiliares'!$A$128,"INVESTIMENTO","ERRO - VERIFICAR"))))</f>
        <v/>
      </c>
      <c r="T371" s="32"/>
      <c r="U371" s="32"/>
      <c r="V371" s="32"/>
      <c r="W371" s="32"/>
      <c r="X371" s="32"/>
      <c r="Y371" s="32"/>
      <c r="Z371" s="32"/>
    </row>
    <row r="372" spans="18:26" x14ac:dyDescent="0.25">
      <c r="R372" s="15" t="str">
        <f t="shared" si="5"/>
        <v/>
      </c>
      <c r="S372" s="15" t="str">
        <f>IF(M372="","",IF(AND(M372&lt;&gt;'Tabelas auxiliares'!$B$128,M372&lt;&gt;'Tabelas auxiliares'!$B$129,M372&lt;&gt;'Tabelas auxiliares'!$C$128,M372&lt;&gt;'Tabelas auxiliares'!$C$129),"FOLHA DE PESSOAL",IF(R372='Tabelas auxiliares'!$A$129,"CUSTEIO",IF(R372='Tabelas auxiliares'!$A$128,"INVESTIMENTO","ERRO - VERIFICAR"))))</f>
        <v/>
      </c>
      <c r="T372" s="32"/>
      <c r="U372" s="32"/>
      <c r="V372" s="32"/>
      <c r="W372" s="32"/>
      <c r="X372" s="32"/>
      <c r="Y372" s="32"/>
      <c r="Z372" s="32"/>
    </row>
    <row r="373" spans="18:26" x14ac:dyDescent="0.25">
      <c r="R373" s="15" t="str">
        <f t="shared" si="5"/>
        <v/>
      </c>
      <c r="S373" s="15" t="str">
        <f>IF(M373="","",IF(AND(M373&lt;&gt;'Tabelas auxiliares'!$B$128,M373&lt;&gt;'Tabelas auxiliares'!$B$129,M373&lt;&gt;'Tabelas auxiliares'!$C$128,M373&lt;&gt;'Tabelas auxiliares'!$C$129),"FOLHA DE PESSOAL",IF(R373='Tabelas auxiliares'!$A$129,"CUSTEIO",IF(R373='Tabelas auxiliares'!$A$128,"INVESTIMENTO","ERRO - VERIFICAR"))))</f>
        <v/>
      </c>
      <c r="T373" s="32"/>
      <c r="U373" s="32"/>
      <c r="V373" s="32"/>
      <c r="W373" s="32"/>
      <c r="X373" s="32"/>
      <c r="Y373" s="32"/>
      <c r="Z373" s="32"/>
    </row>
    <row r="374" spans="18:26" x14ac:dyDescent="0.25">
      <c r="R374" s="15" t="str">
        <f t="shared" si="5"/>
        <v/>
      </c>
      <c r="S374" s="15" t="str">
        <f>IF(M374="","",IF(AND(M374&lt;&gt;'Tabelas auxiliares'!$B$128,M374&lt;&gt;'Tabelas auxiliares'!$B$129,M374&lt;&gt;'Tabelas auxiliares'!$C$128,M374&lt;&gt;'Tabelas auxiliares'!$C$129),"FOLHA DE PESSOAL",IF(R374='Tabelas auxiliares'!$A$129,"CUSTEIO",IF(R374='Tabelas auxiliares'!$A$128,"INVESTIMENTO","ERRO - VERIFICAR"))))</f>
        <v/>
      </c>
      <c r="T374" s="32"/>
      <c r="U374" s="32"/>
      <c r="V374" s="32"/>
      <c r="W374" s="32"/>
      <c r="X374" s="32"/>
      <c r="Y374" s="32"/>
      <c r="Z374" s="32"/>
    </row>
    <row r="375" spans="18:26" x14ac:dyDescent="0.25">
      <c r="R375" s="15" t="str">
        <f t="shared" si="5"/>
        <v/>
      </c>
      <c r="S375" s="15" t="str">
        <f>IF(M375="","",IF(AND(M375&lt;&gt;'Tabelas auxiliares'!$B$128,M375&lt;&gt;'Tabelas auxiliares'!$B$129,M375&lt;&gt;'Tabelas auxiliares'!$C$128,M375&lt;&gt;'Tabelas auxiliares'!$C$129),"FOLHA DE PESSOAL",IF(R375='Tabelas auxiliares'!$A$129,"CUSTEIO",IF(R375='Tabelas auxiliares'!$A$128,"INVESTIMENTO","ERRO - VERIFICAR"))))</f>
        <v/>
      </c>
      <c r="T375" s="32"/>
      <c r="U375" s="32"/>
      <c r="V375" s="32"/>
      <c r="W375" s="32"/>
      <c r="X375" s="32"/>
      <c r="Y375" s="32"/>
      <c r="Z375" s="32"/>
    </row>
    <row r="376" spans="18:26" x14ac:dyDescent="0.25">
      <c r="R376" s="15" t="str">
        <f t="shared" si="5"/>
        <v/>
      </c>
      <c r="S376" s="15" t="str">
        <f>IF(M376="","",IF(AND(M376&lt;&gt;'Tabelas auxiliares'!$B$128,M376&lt;&gt;'Tabelas auxiliares'!$B$129,M376&lt;&gt;'Tabelas auxiliares'!$C$128,M376&lt;&gt;'Tabelas auxiliares'!$C$129),"FOLHA DE PESSOAL",IF(R376='Tabelas auxiliares'!$A$129,"CUSTEIO",IF(R376='Tabelas auxiliares'!$A$128,"INVESTIMENTO","ERRO - VERIFICAR"))))</f>
        <v/>
      </c>
      <c r="T376" s="32"/>
      <c r="U376" s="32"/>
      <c r="V376" s="32"/>
      <c r="W376" s="32"/>
      <c r="X376" s="32"/>
      <c r="Y376" s="32"/>
      <c r="Z376" s="32"/>
    </row>
    <row r="377" spans="18:26" x14ac:dyDescent="0.25">
      <c r="R377" s="15" t="str">
        <f t="shared" si="5"/>
        <v/>
      </c>
      <c r="S377" s="15" t="str">
        <f>IF(M377="","",IF(AND(M377&lt;&gt;'Tabelas auxiliares'!$B$128,M377&lt;&gt;'Tabelas auxiliares'!$B$129,M377&lt;&gt;'Tabelas auxiliares'!$C$128,M377&lt;&gt;'Tabelas auxiliares'!$C$129),"FOLHA DE PESSOAL",IF(R377='Tabelas auxiliares'!$A$129,"CUSTEIO",IF(R377='Tabelas auxiliares'!$A$128,"INVESTIMENTO","ERRO - VERIFICAR"))))</f>
        <v/>
      </c>
      <c r="T377" s="32"/>
      <c r="U377" s="32"/>
      <c r="V377" s="32"/>
      <c r="W377" s="32"/>
      <c r="X377" s="32"/>
      <c r="Y377" s="32"/>
      <c r="Z377" s="32"/>
    </row>
    <row r="378" spans="18:26" x14ac:dyDescent="0.25">
      <c r="R378" s="15" t="str">
        <f t="shared" si="5"/>
        <v/>
      </c>
      <c r="S378" s="15" t="str">
        <f>IF(M378="","",IF(AND(M378&lt;&gt;'Tabelas auxiliares'!$B$128,M378&lt;&gt;'Tabelas auxiliares'!$B$129,M378&lt;&gt;'Tabelas auxiliares'!$C$128,M378&lt;&gt;'Tabelas auxiliares'!$C$129),"FOLHA DE PESSOAL",IF(R378='Tabelas auxiliares'!$A$129,"CUSTEIO",IF(R378='Tabelas auxiliares'!$A$128,"INVESTIMENTO","ERRO - VERIFICAR"))))</f>
        <v/>
      </c>
      <c r="T378" s="32"/>
      <c r="U378" s="32"/>
      <c r="V378" s="32"/>
      <c r="W378" s="32"/>
      <c r="X378" s="32"/>
      <c r="Y378" s="32"/>
      <c r="Z378" s="32"/>
    </row>
    <row r="379" spans="18:26" x14ac:dyDescent="0.25">
      <c r="R379" s="15" t="str">
        <f t="shared" si="5"/>
        <v/>
      </c>
      <c r="S379" s="15" t="str">
        <f>IF(M379="","",IF(AND(M379&lt;&gt;'Tabelas auxiliares'!$B$128,M379&lt;&gt;'Tabelas auxiliares'!$B$129,M379&lt;&gt;'Tabelas auxiliares'!$C$128,M379&lt;&gt;'Tabelas auxiliares'!$C$129),"FOLHA DE PESSOAL",IF(R379='Tabelas auxiliares'!$A$129,"CUSTEIO",IF(R379='Tabelas auxiliares'!$A$128,"INVESTIMENTO","ERRO - VERIFICAR"))))</f>
        <v/>
      </c>
      <c r="T379" s="32"/>
      <c r="U379" s="32"/>
      <c r="V379" s="32"/>
      <c r="W379" s="32"/>
      <c r="X379" s="32"/>
      <c r="Y379" s="32"/>
      <c r="Z379" s="32"/>
    </row>
    <row r="380" spans="18:26" x14ac:dyDescent="0.25">
      <c r="R380" s="15" t="str">
        <f t="shared" si="5"/>
        <v/>
      </c>
      <c r="S380" s="15" t="str">
        <f>IF(M380="","",IF(AND(M380&lt;&gt;'Tabelas auxiliares'!$B$128,M380&lt;&gt;'Tabelas auxiliares'!$B$129,M380&lt;&gt;'Tabelas auxiliares'!$C$128,M380&lt;&gt;'Tabelas auxiliares'!$C$129),"FOLHA DE PESSOAL",IF(R380='Tabelas auxiliares'!$A$129,"CUSTEIO",IF(R380='Tabelas auxiliares'!$A$128,"INVESTIMENTO","ERRO - VERIFICAR"))))</f>
        <v/>
      </c>
      <c r="T380" s="32"/>
      <c r="U380" s="32"/>
      <c r="V380" s="32"/>
      <c r="W380" s="32"/>
      <c r="X380" s="32"/>
      <c r="Y380" s="32"/>
      <c r="Z380" s="32"/>
    </row>
    <row r="381" spans="18:26" x14ac:dyDescent="0.25">
      <c r="R381" s="15" t="str">
        <f t="shared" si="5"/>
        <v/>
      </c>
      <c r="S381" s="15" t="str">
        <f>IF(M381="","",IF(AND(M381&lt;&gt;'Tabelas auxiliares'!$B$128,M381&lt;&gt;'Tabelas auxiliares'!$B$129,M381&lt;&gt;'Tabelas auxiliares'!$C$128,M381&lt;&gt;'Tabelas auxiliares'!$C$129),"FOLHA DE PESSOAL",IF(R381='Tabelas auxiliares'!$A$129,"CUSTEIO",IF(R381='Tabelas auxiliares'!$A$128,"INVESTIMENTO","ERRO - VERIFICAR"))))</f>
        <v/>
      </c>
      <c r="T381" s="32"/>
      <c r="U381" s="32"/>
      <c r="V381" s="32"/>
      <c r="W381" s="32"/>
      <c r="X381" s="32"/>
      <c r="Y381" s="32"/>
      <c r="Z381" s="32"/>
    </row>
    <row r="382" spans="18:26" x14ac:dyDescent="0.25">
      <c r="R382" s="15" t="str">
        <f t="shared" si="5"/>
        <v/>
      </c>
      <c r="S382" s="15" t="str">
        <f>IF(M382="","",IF(AND(M382&lt;&gt;'Tabelas auxiliares'!$B$128,M382&lt;&gt;'Tabelas auxiliares'!$B$129,M382&lt;&gt;'Tabelas auxiliares'!$C$128,M382&lt;&gt;'Tabelas auxiliares'!$C$129),"FOLHA DE PESSOAL",IF(R382='Tabelas auxiliares'!$A$129,"CUSTEIO",IF(R382='Tabelas auxiliares'!$A$128,"INVESTIMENTO","ERRO - VERIFICAR"))))</f>
        <v/>
      </c>
      <c r="T382" s="32"/>
      <c r="U382" s="32"/>
      <c r="V382" s="32"/>
      <c r="W382" s="32"/>
      <c r="X382" s="32"/>
      <c r="Y382" s="32"/>
      <c r="Z382" s="32"/>
    </row>
    <row r="383" spans="18:26" x14ac:dyDescent="0.25">
      <c r="R383" s="15" t="str">
        <f t="shared" si="5"/>
        <v/>
      </c>
      <c r="S383" s="15" t="str">
        <f>IF(M383="","",IF(AND(M383&lt;&gt;'Tabelas auxiliares'!$B$128,M383&lt;&gt;'Tabelas auxiliares'!$B$129,M383&lt;&gt;'Tabelas auxiliares'!$C$128,M383&lt;&gt;'Tabelas auxiliares'!$C$129),"FOLHA DE PESSOAL",IF(R383='Tabelas auxiliares'!$A$129,"CUSTEIO",IF(R383='Tabelas auxiliares'!$A$128,"INVESTIMENTO","ERRO - VERIFICAR"))))</f>
        <v/>
      </c>
      <c r="T383" s="32"/>
      <c r="U383" s="32"/>
      <c r="V383" s="32"/>
      <c r="W383" s="32"/>
      <c r="X383" s="32"/>
      <c r="Y383" s="32"/>
      <c r="Z383" s="32"/>
    </row>
    <row r="384" spans="18:26" x14ac:dyDescent="0.25">
      <c r="R384" s="15" t="str">
        <f t="shared" si="5"/>
        <v/>
      </c>
      <c r="S384" s="15" t="str">
        <f>IF(M384="","",IF(AND(M384&lt;&gt;'Tabelas auxiliares'!$B$128,M384&lt;&gt;'Tabelas auxiliares'!$B$129,M384&lt;&gt;'Tabelas auxiliares'!$C$128,M384&lt;&gt;'Tabelas auxiliares'!$C$129),"FOLHA DE PESSOAL",IF(R384='Tabelas auxiliares'!$A$129,"CUSTEIO",IF(R384='Tabelas auxiliares'!$A$128,"INVESTIMENTO","ERRO - VERIFICAR"))))</f>
        <v/>
      </c>
      <c r="T384" s="32"/>
      <c r="U384" s="32"/>
      <c r="V384" s="32"/>
      <c r="W384" s="32"/>
      <c r="X384" s="32"/>
      <c r="Y384" s="32"/>
      <c r="Z384" s="32"/>
    </row>
    <row r="385" spans="18:26" x14ac:dyDescent="0.25">
      <c r="R385" s="15" t="str">
        <f t="shared" si="5"/>
        <v/>
      </c>
      <c r="S385" s="15" t="str">
        <f>IF(M385="","",IF(AND(M385&lt;&gt;'Tabelas auxiliares'!$B$128,M385&lt;&gt;'Tabelas auxiliares'!$B$129,M385&lt;&gt;'Tabelas auxiliares'!$C$128,M385&lt;&gt;'Tabelas auxiliares'!$C$129),"FOLHA DE PESSOAL",IF(R385='Tabelas auxiliares'!$A$129,"CUSTEIO",IF(R385='Tabelas auxiliares'!$A$128,"INVESTIMENTO","ERRO - VERIFICAR"))))</f>
        <v/>
      </c>
      <c r="T385" s="32"/>
      <c r="U385" s="32"/>
      <c r="V385" s="32"/>
      <c r="W385" s="32"/>
      <c r="X385" s="32"/>
      <c r="Y385" s="32"/>
      <c r="Z385" s="32"/>
    </row>
    <row r="386" spans="18:26" x14ac:dyDescent="0.25">
      <c r="R386" s="15" t="str">
        <f t="shared" si="5"/>
        <v/>
      </c>
      <c r="S386" s="15" t="str">
        <f>IF(M386="","",IF(AND(M386&lt;&gt;'Tabelas auxiliares'!$B$128,M386&lt;&gt;'Tabelas auxiliares'!$B$129,M386&lt;&gt;'Tabelas auxiliares'!$C$128,M386&lt;&gt;'Tabelas auxiliares'!$C$129),"FOLHA DE PESSOAL",IF(R386='Tabelas auxiliares'!$A$129,"CUSTEIO",IF(R386='Tabelas auxiliares'!$A$128,"INVESTIMENTO","ERRO - VERIFICAR"))))</f>
        <v/>
      </c>
      <c r="T386" s="32"/>
      <c r="U386" s="32"/>
      <c r="V386" s="32"/>
      <c r="W386" s="32"/>
      <c r="X386" s="32"/>
      <c r="Y386" s="32"/>
      <c r="Z386" s="32"/>
    </row>
    <row r="387" spans="18:26" x14ac:dyDescent="0.25">
      <c r="R387" s="15" t="str">
        <f t="shared" si="5"/>
        <v/>
      </c>
      <c r="S387" s="15" t="str">
        <f>IF(M387="","",IF(AND(M387&lt;&gt;'Tabelas auxiliares'!$B$128,M387&lt;&gt;'Tabelas auxiliares'!$B$129,M387&lt;&gt;'Tabelas auxiliares'!$C$128,M387&lt;&gt;'Tabelas auxiliares'!$C$129),"FOLHA DE PESSOAL",IF(R387='Tabelas auxiliares'!$A$129,"CUSTEIO",IF(R387='Tabelas auxiliares'!$A$128,"INVESTIMENTO","ERRO - VERIFICAR"))))</f>
        <v/>
      </c>
      <c r="T387" s="32"/>
      <c r="U387" s="32"/>
      <c r="V387" s="32"/>
      <c r="W387" s="32"/>
      <c r="X387" s="32"/>
      <c r="Y387" s="32"/>
      <c r="Z387" s="32"/>
    </row>
    <row r="388" spans="18:26" x14ac:dyDescent="0.25">
      <c r="R388" s="15" t="str">
        <f t="shared" ref="R388:R451" si="6">LEFT(O388,1)</f>
        <v/>
      </c>
      <c r="S388" s="15" t="str">
        <f>IF(M388="","",IF(AND(M388&lt;&gt;'Tabelas auxiliares'!$B$128,M388&lt;&gt;'Tabelas auxiliares'!$B$129,M388&lt;&gt;'Tabelas auxiliares'!$C$128,M388&lt;&gt;'Tabelas auxiliares'!$C$129),"FOLHA DE PESSOAL",IF(R388='Tabelas auxiliares'!$A$129,"CUSTEIO",IF(R388='Tabelas auxiliares'!$A$128,"INVESTIMENTO","ERRO - VERIFICAR"))))</f>
        <v/>
      </c>
      <c r="T388" s="32"/>
      <c r="U388" s="32"/>
      <c r="V388" s="32"/>
      <c r="W388" s="32"/>
      <c r="X388" s="32"/>
      <c r="Y388" s="32"/>
      <c r="Z388" s="32"/>
    </row>
    <row r="389" spans="18:26" x14ac:dyDescent="0.25">
      <c r="R389" s="15" t="str">
        <f t="shared" si="6"/>
        <v/>
      </c>
      <c r="S389" s="15" t="str">
        <f>IF(M389="","",IF(AND(M389&lt;&gt;'Tabelas auxiliares'!$B$128,M389&lt;&gt;'Tabelas auxiliares'!$B$129,M389&lt;&gt;'Tabelas auxiliares'!$C$128,M389&lt;&gt;'Tabelas auxiliares'!$C$129),"FOLHA DE PESSOAL",IF(R389='Tabelas auxiliares'!$A$129,"CUSTEIO",IF(R389='Tabelas auxiliares'!$A$128,"INVESTIMENTO","ERRO - VERIFICAR"))))</f>
        <v/>
      </c>
      <c r="T389" s="32"/>
      <c r="U389" s="32"/>
      <c r="V389" s="32"/>
      <c r="W389" s="32"/>
      <c r="X389" s="32"/>
      <c r="Y389" s="32"/>
      <c r="Z389" s="32"/>
    </row>
    <row r="390" spans="18:26" x14ac:dyDescent="0.25">
      <c r="R390" s="15" t="str">
        <f t="shared" si="6"/>
        <v/>
      </c>
      <c r="S390" s="15" t="str">
        <f>IF(M390="","",IF(AND(M390&lt;&gt;'Tabelas auxiliares'!$B$128,M390&lt;&gt;'Tabelas auxiliares'!$B$129,M390&lt;&gt;'Tabelas auxiliares'!$C$128,M390&lt;&gt;'Tabelas auxiliares'!$C$129),"FOLHA DE PESSOAL",IF(R390='Tabelas auxiliares'!$A$129,"CUSTEIO",IF(R390='Tabelas auxiliares'!$A$128,"INVESTIMENTO","ERRO - VERIFICAR"))))</f>
        <v/>
      </c>
      <c r="T390" s="32"/>
      <c r="U390" s="32"/>
      <c r="V390" s="32"/>
      <c r="W390" s="32"/>
      <c r="X390" s="32"/>
      <c r="Y390" s="32"/>
      <c r="Z390" s="32"/>
    </row>
    <row r="391" spans="18:26" x14ac:dyDescent="0.25">
      <c r="R391" s="15" t="str">
        <f t="shared" si="6"/>
        <v/>
      </c>
      <c r="S391" s="15" t="str">
        <f>IF(M391="","",IF(AND(M391&lt;&gt;'Tabelas auxiliares'!$B$128,M391&lt;&gt;'Tabelas auxiliares'!$B$129,M391&lt;&gt;'Tabelas auxiliares'!$C$128,M391&lt;&gt;'Tabelas auxiliares'!$C$129),"FOLHA DE PESSOAL",IF(R391='Tabelas auxiliares'!$A$129,"CUSTEIO",IF(R391='Tabelas auxiliares'!$A$128,"INVESTIMENTO","ERRO - VERIFICAR"))))</f>
        <v/>
      </c>
      <c r="T391" s="32"/>
      <c r="U391" s="32"/>
      <c r="V391" s="32"/>
      <c r="W391" s="32"/>
      <c r="X391" s="32"/>
      <c r="Y391" s="32"/>
      <c r="Z391" s="32"/>
    </row>
    <row r="392" spans="18:26" x14ac:dyDescent="0.25">
      <c r="R392" s="15" t="str">
        <f t="shared" si="6"/>
        <v/>
      </c>
      <c r="S392" s="15" t="str">
        <f>IF(M392="","",IF(AND(M392&lt;&gt;'Tabelas auxiliares'!$B$128,M392&lt;&gt;'Tabelas auxiliares'!$B$129,M392&lt;&gt;'Tabelas auxiliares'!$C$128,M392&lt;&gt;'Tabelas auxiliares'!$C$129),"FOLHA DE PESSOAL",IF(R392='Tabelas auxiliares'!$A$129,"CUSTEIO",IF(R392='Tabelas auxiliares'!$A$128,"INVESTIMENTO","ERRO - VERIFICAR"))))</f>
        <v/>
      </c>
      <c r="T392" s="32"/>
      <c r="U392" s="32"/>
      <c r="V392" s="32"/>
      <c r="W392" s="32"/>
      <c r="X392" s="32"/>
      <c r="Y392" s="32"/>
      <c r="Z392" s="32"/>
    </row>
    <row r="393" spans="18:26" x14ac:dyDescent="0.25">
      <c r="R393" s="15" t="str">
        <f t="shared" si="6"/>
        <v/>
      </c>
      <c r="S393" s="15" t="str">
        <f>IF(M393="","",IF(AND(M393&lt;&gt;'Tabelas auxiliares'!$B$128,M393&lt;&gt;'Tabelas auxiliares'!$B$129,M393&lt;&gt;'Tabelas auxiliares'!$C$128,M393&lt;&gt;'Tabelas auxiliares'!$C$129),"FOLHA DE PESSOAL",IF(R393='Tabelas auxiliares'!$A$129,"CUSTEIO",IF(R393='Tabelas auxiliares'!$A$128,"INVESTIMENTO","ERRO - VERIFICAR"))))</f>
        <v/>
      </c>
      <c r="T393" s="32"/>
      <c r="U393" s="32"/>
      <c r="V393" s="32"/>
      <c r="W393" s="32"/>
      <c r="X393" s="32"/>
      <c r="Y393" s="32"/>
      <c r="Z393" s="32"/>
    </row>
    <row r="394" spans="18:26" x14ac:dyDescent="0.25">
      <c r="R394" s="15" t="str">
        <f t="shared" si="6"/>
        <v/>
      </c>
      <c r="S394" s="15" t="str">
        <f>IF(M394="","",IF(AND(M394&lt;&gt;'Tabelas auxiliares'!$B$128,M394&lt;&gt;'Tabelas auxiliares'!$B$129,M394&lt;&gt;'Tabelas auxiliares'!$C$128,M394&lt;&gt;'Tabelas auxiliares'!$C$129),"FOLHA DE PESSOAL",IF(R394='Tabelas auxiliares'!$A$129,"CUSTEIO",IF(R394='Tabelas auxiliares'!$A$128,"INVESTIMENTO","ERRO - VERIFICAR"))))</f>
        <v/>
      </c>
      <c r="T394" s="32"/>
      <c r="U394" s="32"/>
      <c r="V394" s="32"/>
      <c r="W394" s="32"/>
      <c r="X394" s="32"/>
      <c r="Y394" s="32"/>
      <c r="Z394" s="32"/>
    </row>
    <row r="395" spans="18:26" x14ac:dyDescent="0.25">
      <c r="R395" s="15" t="str">
        <f t="shared" si="6"/>
        <v/>
      </c>
      <c r="S395" s="15" t="str">
        <f>IF(M395="","",IF(AND(M395&lt;&gt;'Tabelas auxiliares'!$B$128,M395&lt;&gt;'Tabelas auxiliares'!$B$129,M395&lt;&gt;'Tabelas auxiliares'!$C$128,M395&lt;&gt;'Tabelas auxiliares'!$C$129),"FOLHA DE PESSOAL",IF(R395='Tabelas auxiliares'!$A$129,"CUSTEIO",IF(R395='Tabelas auxiliares'!$A$128,"INVESTIMENTO","ERRO - VERIFICAR"))))</f>
        <v/>
      </c>
      <c r="T395" s="32"/>
      <c r="U395" s="32"/>
      <c r="V395" s="32"/>
      <c r="W395" s="32"/>
      <c r="X395" s="32"/>
      <c r="Y395" s="32"/>
      <c r="Z395" s="32"/>
    </row>
    <row r="396" spans="18:26" x14ac:dyDescent="0.25">
      <c r="R396" s="15" t="str">
        <f t="shared" si="6"/>
        <v/>
      </c>
      <c r="S396" s="15" t="str">
        <f>IF(M396="","",IF(AND(M396&lt;&gt;'Tabelas auxiliares'!$B$128,M396&lt;&gt;'Tabelas auxiliares'!$B$129,M396&lt;&gt;'Tabelas auxiliares'!$C$128,M396&lt;&gt;'Tabelas auxiliares'!$C$129),"FOLHA DE PESSOAL",IF(R396='Tabelas auxiliares'!$A$129,"CUSTEIO",IF(R396='Tabelas auxiliares'!$A$128,"INVESTIMENTO","ERRO - VERIFICAR"))))</f>
        <v/>
      </c>
      <c r="T396" s="32"/>
      <c r="U396" s="32"/>
      <c r="V396" s="32"/>
      <c r="W396" s="32"/>
      <c r="X396" s="32"/>
      <c r="Y396" s="32"/>
      <c r="Z396" s="32"/>
    </row>
    <row r="397" spans="18:26" x14ac:dyDescent="0.25">
      <c r="R397" s="15" t="str">
        <f t="shared" si="6"/>
        <v/>
      </c>
      <c r="S397" s="15" t="str">
        <f>IF(M397="","",IF(AND(M397&lt;&gt;'Tabelas auxiliares'!$B$128,M397&lt;&gt;'Tabelas auxiliares'!$B$129,M397&lt;&gt;'Tabelas auxiliares'!$C$128,M397&lt;&gt;'Tabelas auxiliares'!$C$129),"FOLHA DE PESSOAL",IF(R397='Tabelas auxiliares'!$A$129,"CUSTEIO",IF(R397='Tabelas auxiliares'!$A$128,"INVESTIMENTO","ERRO - VERIFICAR"))))</f>
        <v/>
      </c>
      <c r="T397" s="32"/>
      <c r="U397" s="32"/>
      <c r="V397" s="32"/>
      <c r="W397" s="32"/>
      <c r="X397" s="32"/>
      <c r="Y397" s="32"/>
      <c r="Z397" s="32"/>
    </row>
    <row r="398" spans="18:26" x14ac:dyDescent="0.25">
      <c r="R398" s="15" t="str">
        <f t="shared" si="6"/>
        <v/>
      </c>
      <c r="S398" s="15" t="str">
        <f>IF(M398="","",IF(AND(M398&lt;&gt;'Tabelas auxiliares'!$B$128,M398&lt;&gt;'Tabelas auxiliares'!$B$129,M398&lt;&gt;'Tabelas auxiliares'!$C$128,M398&lt;&gt;'Tabelas auxiliares'!$C$129),"FOLHA DE PESSOAL",IF(R398='Tabelas auxiliares'!$A$129,"CUSTEIO",IF(R398='Tabelas auxiliares'!$A$128,"INVESTIMENTO","ERRO - VERIFICAR"))))</f>
        <v/>
      </c>
      <c r="T398" s="32"/>
      <c r="U398" s="32"/>
      <c r="V398" s="32"/>
      <c r="W398" s="32"/>
      <c r="X398" s="32"/>
      <c r="Y398" s="32"/>
      <c r="Z398" s="32"/>
    </row>
    <row r="399" spans="18:26" x14ac:dyDescent="0.25">
      <c r="R399" s="15" t="str">
        <f t="shared" si="6"/>
        <v/>
      </c>
      <c r="S399" s="15" t="str">
        <f>IF(M399="","",IF(AND(M399&lt;&gt;'Tabelas auxiliares'!$B$128,M399&lt;&gt;'Tabelas auxiliares'!$B$129,M399&lt;&gt;'Tabelas auxiliares'!$C$128,M399&lt;&gt;'Tabelas auxiliares'!$C$129),"FOLHA DE PESSOAL",IF(R399='Tabelas auxiliares'!$A$129,"CUSTEIO",IF(R399='Tabelas auxiliares'!$A$128,"INVESTIMENTO","ERRO - VERIFICAR"))))</f>
        <v/>
      </c>
      <c r="T399" s="32"/>
      <c r="U399" s="32"/>
      <c r="V399" s="32"/>
      <c r="W399" s="32"/>
      <c r="X399" s="32"/>
      <c r="Y399" s="32"/>
      <c r="Z399" s="32"/>
    </row>
    <row r="400" spans="18:26" x14ac:dyDescent="0.25">
      <c r="R400" s="15" t="str">
        <f t="shared" si="6"/>
        <v/>
      </c>
      <c r="S400" s="15" t="str">
        <f>IF(M400="","",IF(AND(M400&lt;&gt;'Tabelas auxiliares'!$B$128,M400&lt;&gt;'Tabelas auxiliares'!$B$129,M400&lt;&gt;'Tabelas auxiliares'!$C$128,M400&lt;&gt;'Tabelas auxiliares'!$C$129),"FOLHA DE PESSOAL",IF(R400='Tabelas auxiliares'!$A$129,"CUSTEIO",IF(R400='Tabelas auxiliares'!$A$128,"INVESTIMENTO","ERRO - VERIFICAR"))))</f>
        <v/>
      </c>
      <c r="T400" s="32"/>
      <c r="U400" s="32"/>
      <c r="V400" s="32"/>
      <c r="W400" s="32"/>
      <c r="X400" s="32"/>
      <c r="Y400" s="32"/>
      <c r="Z400" s="32"/>
    </row>
    <row r="401" spans="18:26" x14ac:dyDescent="0.25">
      <c r="R401" s="15" t="str">
        <f t="shared" si="6"/>
        <v/>
      </c>
      <c r="S401" s="15" t="str">
        <f>IF(M401="","",IF(AND(M401&lt;&gt;'Tabelas auxiliares'!$B$128,M401&lt;&gt;'Tabelas auxiliares'!$B$129,M401&lt;&gt;'Tabelas auxiliares'!$C$128,M401&lt;&gt;'Tabelas auxiliares'!$C$129),"FOLHA DE PESSOAL",IF(R401='Tabelas auxiliares'!$A$129,"CUSTEIO",IF(R401='Tabelas auxiliares'!$A$128,"INVESTIMENTO","ERRO - VERIFICAR"))))</f>
        <v/>
      </c>
      <c r="T401" s="32"/>
      <c r="U401" s="32"/>
      <c r="V401" s="32"/>
      <c r="W401" s="32"/>
      <c r="X401" s="32"/>
      <c r="Y401" s="32"/>
      <c r="Z401" s="32"/>
    </row>
    <row r="402" spans="18:26" x14ac:dyDescent="0.25">
      <c r="R402" s="15" t="str">
        <f t="shared" si="6"/>
        <v/>
      </c>
      <c r="S402" s="15" t="str">
        <f>IF(M402="","",IF(AND(M402&lt;&gt;'Tabelas auxiliares'!$B$128,M402&lt;&gt;'Tabelas auxiliares'!$B$129,M402&lt;&gt;'Tabelas auxiliares'!$C$128,M402&lt;&gt;'Tabelas auxiliares'!$C$129),"FOLHA DE PESSOAL",IF(R402='Tabelas auxiliares'!$A$129,"CUSTEIO",IF(R402='Tabelas auxiliares'!$A$128,"INVESTIMENTO","ERRO - VERIFICAR"))))</f>
        <v/>
      </c>
      <c r="T402" s="32"/>
      <c r="U402" s="32"/>
      <c r="V402" s="32"/>
      <c r="W402" s="32"/>
      <c r="X402" s="32"/>
      <c r="Y402" s="32"/>
      <c r="Z402" s="32"/>
    </row>
    <row r="403" spans="18:26" x14ac:dyDescent="0.25">
      <c r="R403" s="15" t="str">
        <f t="shared" si="6"/>
        <v/>
      </c>
      <c r="S403" s="15" t="str">
        <f>IF(M403="","",IF(AND(M403&lt;&gt;'Tabelas auxiliares'!$B$128,M403&lt;&gt;'Tabelas auxiliares'!$B$129,M403&lt;&gt;'Tabelas auxiliares'!$C$128,M403&lt;&gt;'Tabelas auxiliares'!$C$129),"FOLHA DE PESSOAL",IF(R403='Tabelas auxiliares'!$A$129,"CUSTEIO",IF(R403='Tabelas auxiliares'!$A$128,"INVESTIMENTO","ERRO - VERIFICAR"))))</f>
        <v/>
      </c>
      <c r="T403" s="32"/>
      <c r="U403" s="32"/>
      <c r="V403" s="32"/>
      <c r="W403" s="32"/>
      <c r="X403" s="32"/>
      <c r="Y403" s="32"/>
      <c r="Z403" s="32"/>
    </row>
    <row r="404" spans="18:26" x14ac:dyDescent="0.25">
      <c r="R404" s="15" t="str">
        <f t="shared" si="6"/>
        <v/>
      </c>
      <c r="S404" s="15" t="str">
        <f>IF(M404="","",IF(AND(M404&lt;&gt;'Tabelas auxiliares'!$B$128,M404&lt;&gt;'Tabelas auxiliares'!$B$129,M404&lt;&gt;'Tabelas auxiliares'!$C$128,M404&lt;&gt;'Tabelas auxiliares'!$C$129),"FOLHA DE PESSOAL",IF(R404='Tabelas auxiliares'!$A$129,"CUSTEIO",IF(R404='Tabelas auxiliares'!$A$128,"INVESTIMENTO","ERRO - VERIFICAR"))))</f>
        <v/>
      </c>
      <c r="T404" s="32"/>
      <c r="U404" s="32"/>
      <c r="V404" s="32"/>
      <c r="W404" s="32"/>
      <c r="X404" s="32"/>
      <c r="Y404" s="32"/>
      <c r="Z404" s="32"/>
    </row>
    <row r="405" spans="18:26" x14ac:dyDescent="0.25">
      <c r="R405" s="15" t="str">
        <f t="shared" si="6"/>
        <v/>
      </c>
      <c r="S405" s="15" t="str">
        <f>IF(M405="","",IF(AND(M405&lt;&gt;'Tabelas auxiliares'!$B$128,M405&lt;&gt;'Tabelas auxiliares'!$B$129,M405&lt;&gt;'Tabelas auxiliares'!$C$128,M405&lt;&gt;'Tabelas auxiliares'!$C$129),"FOLHA DE PESSOAL",IF(R405='Tabelas auxiliares'!$A$129,"CUSTEIO",IF(R405='Tabelas auxiliares'!$A$128,"INVESTIMENTO","ERRO - VERIFICAR"))))</f>
        <v/>
      </c>
      <c r="T405" s="32"/>
      <c r="U405" s="32"/>
      <c r="V405" s="32"/>
      <c r="W405" s="32"/>
      <c r="X405" s="32"/>
      <c r="Y405" s="32"/>
      <c r="Z405" s="32"/>
    </row>
    <row r="406" spans="18:26" x14ac:dyDescent="0.25">
      <c r="R406" s="15" t="str">
        <f t="shared" si="6"/>
        <v/>
      </c>
      <c r="S406" s="15" t="str">
        <f>IF(M406="","",IF(AND(M406&lt;&gt;'Tabelas auxiliares'!$B$128,M406&lt;&gt;'Tabelas auxiliares'!$B$129,M406&lt;&gt;'Tabelas auxiliares'!$C$128,M406&lt;&gt;'Tabelas auxiliares'!$C$129),"FOLHA DE PESSOAL",IF(R406='Tabelas auxiliares'!$A$129,"CUSTEIO",IF(R406='Tabelas auxiliares'!$A$128,"INVESTIMENTO","ERRO - VERIFICAR"))))</f>
        <v/>
      </c>
      <c r="T406" s="32"/>
      <c r="U406" s="32"/>
      <c r="V406" s="32"/>
      <c r="W406" s="32"/>
      <c r="X406" s="32"/>
      <c r="Y406" s="32"/>
      <c r="Z406" s="32"/>
    </row>
    <row r="407" spans="18:26" x14ac:dyDescent="0.25">
      <c r="R407" s="15" t="str">
        <f t="shared" si="6"/>
        <v/>
      </c>
      <c r="S407" s="15" t="str">
        <f>IF(M407="","",IF(AND(M407&lt;&gt;'Tabelas auxiliares'!$B$128,M407&lt;&gt;'Tabelas auxiliares'!$B$129,M407&lt;&gt;'Tabelas auxiliares'!$C$128,M407&lt;&gt;'Tabelas auxiliares'!$C$129),"FOLHA DE PESSOAL",IF(R407='Tabelas auxiliares'!$A$129,"CUSTEIO",IF(R407='Tabelas auxiliares'!$A$128,"INVESTIMENTO","ERRO - VERIFICAR"))))</f>
        <v/>
      </c>
      <c r="T407" s="32"/>
      <c r="U407" s="32"/>
      <c r="V407" s="32"/>
      <c r="W407" s="32"/>
      <c r="X407" s="32"/>
      <c r="Y407" s="32"/>
      <c r="Z407" s="32"/>
    </row>
    <row r="408" spans="18:26" x14ac:dyDescent="0.25">
      <c r="R408" s="15" t="str">
        <f t="shared" si="6"/>
        <v/>
      </c>
      <c r="S408" s="15" t="str">
        <f>IF(M408="","",IF(AND(M408&lt;&gt;'Tabelas auxiliares'!$B$128,M408&lt;&gt;'Tabelas auxiliares'!$B$129,M408&lt;&gt;'Tabelas auxiliares'!$C$128,M408&lt;&gt;'Tabelas auxiliares'!$C$129),"FOLHA DE PESSOAL",IF(R408='Tabelas auxiliares'!$A$129,"CUSTEIO",IF(R408='Tabelas auxiliares'!$A$128,"INVESTIMENTO","ERRO - VERIFICAR"))))</f>
        <v/>
      </c>
      <c r="T408" s="32"/>
      <c r="U408" s="32"/>
      <c r="V408" s="32"/>
      <c r="W408" s="32"/>
      <c r="X408" s="32"/>
      <c r="Y408" s="32"/>
      <c r="Z408" s="32"/>
    </row>
    <row r="409" spans="18:26" x14ac:dyDescent="0.25">
      <c r="R409" s="15" t="str">
        <f t="shared" si="6"/>
        <v/>
      </c>
      <c r="S409" s="15" t="str">
        <f>IF(M409="","",IF(AND(M409&lt;&gt;'Tabelas auxiliares'!$B$128,M409&lt;&gt;'Tabelas auxiliares'!$B$129,M409&lt;&gt;'Tabelas auxiliares'!$C$128,M409&lt;&gt;'Tabelas auxiliares'!$C$129),"FOLHA DE PESSOAL",IF(R409='Tabelas auxiliares'!$A$129,"CUSTEIO",IF(R409='Tabelas auxiliares'!$A$128,"INVESTIMENTO","ERRO - VERIFICAR"))))</f>
        <v/>
      </c>
      <c r="T409" s="32"/>
      <c r="U409" s="32"/>
      <c r="V409" s="32"/>
      <c r="W409" s="32"/>
      <c r="X409" s="32"/>
      <c r="Y409" s="32"/>
      <c r="Z409" s="32"/>
    </row>
    <row r="410" spans="18:26" x14ac:dyDescent="0.25">
      <c r="R410" s="15" t="str">
        <f t="shared" si="6"/>
        <v/>
      </c>
      <c r="S410" s="15" t="str">
        <f>IF(M410="","",IF(AND(M410&lt;&gt;'Tabelas auxiliares'!$B$128,M410&lt;&gt;'Tabelas auxiliares'!$B$129,M410&lt;&gt;'Tabelas auxiliares'!$C$128,M410&lt;&gt;'Tabelas auxiliares'!$C$129),"FOLHA DE PESSOAL",IF(R410='Tabelas auxiliares'!$A$129,"CUSTEIO",IF(R410='Tabelas auxiliares'!$A$128,"INVESTIMENTO","ERRO - VERIFICAR"))))</f>
        <v/>
      </c>
      <c r="T410" s="32"/>
      <c r="U410" s="32"/>
      <c r="V410" s="32"/>
      <c r="W410" s="32"/>
      <c r="X410" s="32"/>
      <c r="Y410" s="32"/>
      <c r="Z410" s="32"/>
    </row>
    <row r="411" spans="18:26" x14ac:dyDescent="0.25">
      <c r="R411" s="15" t="str">
        <f t="shared" si="6"/>
        <v/>
      </c>
      <c r="S411" s="15" t="str">
        <f>IF(M411="","",IF(AND(M411&lt;&gt;'Tabelas auxiliares'!$B$128,M411&lt;&gt;'Tabelas auxiliares'!$B$129,M411&lt;&gt;'Tabelas auxiliares'!$C$128,M411&lt;&gt;'Tabelas auxiliares'!$C$129),"FOLHA DE PESSOAL",IF(R411='Tabelas auxiliares'!$A$129,"CUSTEIO",IF(R411='Tabelas auxiliares'!$A$128,"INVESTIMENTO","ERRO - VERIFICAR"))))</f>
        <v/>
      </c>
      <c r="T411" s="32"/>
      <c r="U411" s="32"/>
      <c r="V411" s="32"/>
      <c r="W411" s="32"/>
      <c r="X411" s="32"/>
      <c r="Y411" s="32"/>
      <c r="Z411" s="32"/>
    </row>
    <row r="412" spans="18:26" x14ac:dyDescent="0.25">
      <c r="R412" s="15" t="str">
        <f t="shared" si="6"/>
        <v/>
      </c>
      <c r="S412" s="15" t="str">
        <f>IF(M412="","",IF(AND(M412&lt;&gt;'Tabelas auxiliares'!$B$128,M412&lt;&gt;'Tabelas auxiliares'!$B$129,M412&lt;&gt;'Tabelas auxiliares'!$C$128,M412&lt;&gt;'Tabelas auxiliares'!$C$129),"FOLHA DE PESSOAL",IF(R412='Tabelas auxiliares'!$A$129,"CUSTEIO",IF(R412='Tabelas auxiliares'!$A$128,"INVESTIMENTO","ERRO - VERIFICAR"))))</f>
        <v/>
      </c>
      <c r="T412" s="32"/>
      <c r="U412" s="32"/>
      <c r="V412" s="32"/>
      <c r="W412" s="32"/>
      <c r="X412" s="32"/>
      <c r="Y412" s="32"/>
      <c r="Z412" s="32"/>
    </row>
    <row r="413" spans="18:26" x14ac:dyDescent="0.25">
      <c r="R413" s="15" t="str">
        <f t="shared" si="6"/>
        <v/>
      </c>
      <c r="S413" s="15" t="str">
        <f>IF(M413="","",IF(AND(M413&lt;&gt;'Tabelas auxiliares'!$B$128,M413&lt;&gt;'Tabelas auxiliares'!$B$129,M413&lt;&gt;'Tabelas auxiliares'!$C$128,M413&lt;&gt;'Tabelas auxiliares'!$C$129),"FOLHA DE PESSOAL",IF(R413='Tabelas auxiliares'!$A$129,"CUSTEIO",IF(R413='Tabelas auxiliares'!$A$128,"INVESTIMENTO","ERRO - VERIFICAR"))))</f>
        <v/>
      </c>
      <c r="T413" s="32"/>
      <c r="U413" s="32"/>
      <c r="V413" s="32"/>
      <c r="W413" s="32"/>
      <c r="X413" s="32"/>
      <c r="Y413" s="32"/>
      <c r="Z413" s="32"/>
    </row>
    <row r="414" spans="18:26" x14ac:dyDescent="0.25">
      <c r="R414" s="15" t="str">
        <f t="shared" si="6"/>
        <v/>
      </c>
      <c r="S414" s="15" t="str">
        <f>IF(M414="","",IF(AND(M414&lt;&gt;'Tabelas auxiliares'!$B$128,M414&lt;&gt;'Tabelas auxiliares'!$B$129,M414&lt;&gt;'Tabelas auxiliares'!$C$128,M414&lt;&gt;'Tabelas auxiliares'!$C$129),"FOLHA DE PESSOAL",IF(R414='Tabelas auxiliares'!$A$129,"CUSTEIO",IF(R414='Tabelas auxiliares'!$A$128,"INVESTIMENTO","ERRO - VERIFICAR"))))</f>
        <v/>
      </c>
      <c r="T414" s="32"/>
      <c r="U414" s="32"/>
      <c r="V414" s="32"/>
      <c r="W414" s="32"/>
      <c r="X414" s="32"/>
      <c r="Y414" s="32"/>
      <c r="Z414" s="32"/>
    </row>
    <row r="415" spans="18:26" x14ac:dyDescent="0.25">
      <c r="R415" s="15" t="str">
        <f t="shared" si="6"/>
        <v/>
      </c>
      <c r="S415" s="15" t="str">
        <f>IF(M415="","",IF(AND(M415&lt;&gt;'Tabelas auxiliares'!$B$128,M415&lt;&gt;'Tabelas auxiliares'!$B$129,M415&lt;&gt;'Tabelas auxiliares'!$C$128,M415&lt;&gt;'Tabelas auxiliares'!$C$129),"FOLHA DE PESSOAL",IF(R415='Tabelas auxiliares'!$A$129,"CUSTEIO",IF(R415='Tabelas auxiliares'!$A$128,"INVESTIMENTO","ERRO - VERIFICAR"))))</f>
        <v/>
      </c>
      <c r="T415" s="32"/>
      <c r="U415" s="32"/>
      <c r="V415" s="32"/>
      <c r="W415" s="32"/>
      <c r="X415" s="32"/>
      <c r="Y415" s="32"/>
      <c r="Z415" s="32"/>
    </row>
    <row r="416" spans="18:26" x14ac:dyDescent="0.25">
      <c r="R416" s="15" t="str">
        <f t="shared" si="6"/>
        <v/>
      </c>
      <c r="S416" s="15" t="str">
        <f>IF(M416="","",IF(AND(M416&lt;&gt;'Tabelas auxiliares'!$B$128,M416&lt;&gt;'Tabelas auxiliares'!$B$129,M416&lt;&gt;'Tabelas auxiliares'!$C$128,M416&lt;&gt;'Tabelas auxiliares'!$C$129),"FOLHA DE PESSOAL",IF(R416='Tabelas auxiliares'!$A$129,"CUSTEIO",IF(R416='Tabelas auxiliares'!$A$128,"INVESTIMENTO","ERRO - VERIFICAR"))))</f>
        <v/>
      </c>
      <c r="T416" s="32"/>
      <c r="U416" s="32"/>
      <c r="V416" s="32"/>
      <c r="W416" s="32"/>
      <c r="X416" s="32"/>
      <c r="Y416" s="32"/>
      <c r="Z416" s="32"/>
    </row>
    <row r="417" spans="18:26" x14ac:dyDescent="0.25">
      <c r="R417" s="15" t="str">
        <f t="shared" si="6"/>
        <v/>
      </c>
      <c r="S417" s="15" t="str">
        <f>IF(M417="","",IF(AND(M417&lt;&gt;'Tabelas auxiliares'!$B$128,M417&lt;&gt;'Tabelas auxiliares'!$B$129,M417&lt;&gt;'Tabelas auxiliares'!$C$128,M417&lt;&gt;'Tabelas auxiliares'!$C$129),"FOLHA DE PESSOAL",IF(R417='Tabelas auxiliares'!$A$129,"CUSTEIO",IF(R417='Tabelas auxiliares'!$A$128,"INVESTIMENTO","ERRO - VERIFICAR"))))</f>
        <v/>
      </c>
      <c r="T417" s="32"/>
      <c r="U417" s="32"/>
      <c r="V417" s="32"/>
      <c r="W417" s="32"/>
      <c r="X417" s="32"/>
      <c r="Y417" s="32"/>
      <c r="Z417" s="32"/>
    </row>
    <row r="418" spans="18:26" x14ac:dyDescent="0.25">
      <c r="R418" s="15" t="str">
        <f t="shared" si="6"/>
        <v/>
      </c>
      <c r="S418" s="15" t="str">
        <f>IF(M418="","",IF(AND(M418&lt;&gt;'Tabelas auxiliares'!$B$128,M418&lt;&gt;'Tabelas auxiliares'!$B$129,M418&lt;&gt;'Tabelas auxiliares'!$C$128,M418&lt;&gt;'Tabelas auxiliares'!$C$129),"FOLHA DE PESSOAL",IF(R418='Tabelas auxiliares'!$A$129,"CUSTEIO",IF(R418='Tabelas auxiliares'!$A$128,"INVESTIMENTO","ERRO - VERIFICAR"))))</f>
        <v/>
      </c>
      <c r="T418" s="32"/>
      <c r="U418" s="32"/>
      <c r="V418" s="32"/>
      <c r="W418" s="32"/>
      <c r="X418" s="32"/>
      <c r="Y418" s="32"/>
      <c r="Z418" s="32"/>
    </row>
    <row r="419" spans="18:26" x14ac:dyDescent="0.25">
      <c r="R419" s="15" t="str">
        <f t="shared" si="6"/>
        <v/>
      </c>
      <c r="S419" s="15" t="str">
        <f>IF(M419="","",IF(AND(M419&lt;&gt;'Tabelas auxiliares'!$B$128,M419&lt;&gt;'Tabelas auxiliares'!$B$129,M419&lt;&gt;'Tabelas auxiliares'!$C$128,M419&lt;&gt;'Tabelas auxiliares'!$C$129),"FOLHA DE PESSOAL",IF(R419='Tabelas auxiliares'!$A$129,"CUSTEIO",IF(R419='Tabelas auxiliares'!$A$128,"INVESTIMENTO","ERRO - VERIFICAR"))))</f>
        <v/>
      </c>
      <c r="T419" s="32"/>
      <c r="U419" s="32"/>
      <c r="V419" s="32"/>
      <c r="W419" s="32"/>
      <c r="X419" s="32"/>
      <c r="Y419" s="32"/>
      <c r="Z419" s="32"/>
    </row>
    <row r="420" spans="18:26" x14ac:dyDescent="0.25">
      <c r="R420" s="15" t="str">
        <f t="shared" si="6"/>
        <v/>
      </c>
      <c r="S420" s="15" t="str">
        <f>IF(M420="","",IF(AND(M420&lt;&gt;'Tabelas auxiliares'!$B$128,M420&lt;&gt;'Tabelas auxiliares'!$B$129,M420&lt;&gt;'Tabelas auxiliares'!$C$128,M420&lt;&gt;'Tabelas auxiliares'!$C$129),"FOLHA DE PESSOAL",IF(R420='Tabelas auxiliares'!$A$129,"CUSTEIO",IF(R420='Tabelas auxiliares'!$A$128,"INVESTIMENTO","ERRO - VERIFICAR"))))</f>
        <v/>
      </c>
      <c r="T420" s="32"/>
      <c r="U420" s="32"/>
      <c r="V420" s="32"/>
      <c r="W420" s="32"/>
      <c r="X420" s="32"/>
      <c r="Y420" s="32"/>
      <c r="Z420" s="32"/>
    </row>
    <row r="421" spans="18:26" x14ac:dyDescent="0.25">
      <c r="R421" s="15" t="str">
        <f t="shared" si="6"/>
        <v/>
      </c>
      <c r="S421" s="15" t="str">
        <f>IF(M421="","",IF(AND(M421&lt;&gt;'Tabelas auxiliares'!$B$128,M421&lt;&gt;'Tabelas auxiliares'!$B$129,M421&lt;&gt;'Tabelas auxiliares'!$C$128,M421&lt;&gt;'Tabelas auxiliares'!$C$129),"FOLHA DE PESSOAL",IF(R421='Tabelas auxiliares'!$A$129,"CUSTEIO",IF(R421='Tabelas auxiliares'!$A$128,"INVESTIMENTO","ERRO - VERIFICAR"))))</f>
        <v/>
      </c>
      <c r="T421" s="32"/>
      <c r="U421" s="32"/>
      <c r="V421" s="32"/>
      <c r="W421" s="32"/>
      <c r="X421" s="32"/>
      <c r="Y421" s="32"/>
      <c r="Z421" s="32"/>
    </row>
    <row r="422" spans="18:26" x14ac:dyDescent="0.25">
      <c r="R422" s="15" t="str">
        <f t="shared" si="6"/>
        <v/>
      </c>
      <c r="S422" s="15" t="str">
        <f>IF(M422="","",IF(AND(M422&lt;&gt;'Tabelas auxiliares'!$B$128,M422&lt;&gt;'Tabelas auxiliares'!$B$129,M422&lt;&gt;'Tabelas auxiliares'!$C$128,M422&lt;&gt;'Tabelas auxiliares'!$C$129),"FOLHA DE PESSOAL",IF(R422='Tabelas auxiliares'!$A$129,"CUSTEIO",IF(R422='Tabelas auxiliares'!$A$128,"INVESTIMENTO","ERRO - VERIFICAR"))))</f>
        <v/>
      </c>
      <c r="T422" s="32"/>
      <c r="U422" s="32"/>
      <c r="V422" s="32"/>
      <c r="W422" s="32"/>
      <c r="X422" s="32"/>
      <c r="Y422" s="32"/>
      <c r="Z422" s="32"/>
    </row>
    <row r="423" spans="18:26" x14ac:dyDescent="0.25">
      <c r="R423" s="15" t="str">
        <f t="shared" si="6"/>
        <v/>
      </c>
      <c r="S423" s="15" t="str">
        <f>IF(M423="","",IF(AND(M423&lt;&gt;'Tabelas auxiliares'!$B$128,M423&lt;&gt;'Tabelas auxiliares'!$B$129,M423&lt;&gt;'Tabelas auxiliares'!$C$128,M423&lt;&gt;'Tabelas auxiliares'!$C$129),"FOLHA DE PESSOAL",IF(R423='Tabelas auxiliares'!$A$129,"CUSTEIO",IF(R423='Tabelas auxiliares'!$A$128,"INVESTIMENTO","ERRO - VERIFICAR"))))</f>
        <v/>
      </c>
      <c r="T423" s="32"/>
      <c r="U423" s="32"/>
      <c r="V423" s="32"/>
      <c r="W423" s="32"/>
      <c r="X423" s="32"/>
      <c r="Y423" s="32"/>
      <c r="Z423" s="32"/>
    </row>
    <row r="424" spans="18:26" x14ac:dyDescent="0.25">
      <c r="R424" s="15" t="str">
        <f t="shared" si="6"/>
        <v/>
      </c>
      <c r="S424" s="15" t="str">
        <f>IF(M424="","",IF(AND(M424&lt;&gt;'Tabelas auxiliares'!$B$128,M424&lt;&gt;'Tabelas auxiliares'!$B$129,M424&lt;&gt;'Tabelas auxiliares'!$C$128,M424&lt;&gt;'Tabelas auxiliares'!$C$129),"FOLHA DE PESSOAL",IF(R424='Tabelas auxiliares'!$A$129,"CUSTEIO",IF(R424='Tabelas auxiliares'!$A$128,"INVESTIMENTO","ERRO - VERIFICAR"))))</f>
        <v/>
      </c>
      <c r="T424" s="32"/>
      <c r="U424" s="32"/>
      <c r="V424" s="32"/>
      <c r="W424" s="32"/>
      <c r="X424" s="32"/>
      <c r="Y424" s="32"/>
      <c r="Z424" s="32"/>
    </row>
    <row r="425" spans="18:26" x14ac:dyDescent="0.25">
      <c r="R425" s="15" t="str">
        <f t="shared" si="6"/>
        <v/>
      </c>
      <c r="S425" s="15" t="str">
        <f>IF(M425="","",IF(AND(M425&lt;&gt;'Tabelas auxiliares'!$B$128,M425&lt;&gt;'Tabelas auxiliares'!$B$129,M425&lt;&gt;'Tabelas auxiliares'!$C$128,M425&lt;&gt;'Tabelas auxiliares'!$C$129),"FOLHA DE PESSOAL",IF(R425='Tabelas auxiliares'!$A$129,"CUSTEIO",IF(R425='Tabelas auxiliares'!$A$128,"INVESTIMENTO","ERRO - VERIFICAR"))))</f>
        <v/>
      </c>
      <c r="T425" s="32"/>
      <c r="U425" s="32"/>
      <c r="V425" s="32"/>
      <c r="W425" s="32"/>
      <c r="X425" s="32"/>
      <c r="Y425" s="32"/>
      <c r="Z425" s="32"/>
    </row>
    <row r="426" spans="18:26" x14ac:dyDescent="0.25">
      <c r="R426" s="15" t="str">
        <f t="shared" si="6"/>
        <v/>
      </c>
      <c r="S426" s="15" t="str">
        <f>IF(M426="","",IF(AND(M426&lt;&gt;'Tabelas auxiliares'!$B$128,M426&lt;&gt;'Tabelas auxiliares'!$B$129,M426&lt;&gt;'Tabelas auxiliares'!$C$128,M426&lt;&gt;'Tabelas auxiliares'!$C$129),"FOLHA DE PESSOAL",IF(R426='Tabelas auxiliares'!$A$129,"CUSTEIO",IF(R426='Tabelas auxiliares'!$A$128,"INVESTIMENTO","ERRO - VERIFICAR"))))</f>
        <v/>
      </c>
      <c r="T426" s="32"/>
      <c r="U426" s="32"/>
      <c r="V426" s="32"/>
      <c r="W426" s="32"/>
      <c r="X426" s="32"/>
      <c r="Y426" s="32"/>
      <c r="Z426" s="32"/>
    </row>
    <row r="427" spans="18:26" x14ac:dyDescent="0.25">
      <c r="R427" s="15" t="str">
        <f t="shared" si="6"/>
        <v/>
      </c>
      <c r="S427" s="15" t="str">
        <f>IF(M427="","",IF(AND(M427&lt;&gt;'Tabelas auxiliares'!$B$128,M427&lt;&gt;'Tabelas auxiliares'!$B$129,M427&lt;&gt;'Tabelas auxiliares'!$C$128,M427&lt;&gt;'Tabelas auxiliares'!$C$129),"FOLHA DE PESSOAL",IF(R427='Tabelas auxiliares'!$A$129,"CUSTEIO",IF(R427='Tabelas auxiliares'!$A$128,"INVESTIMENTO","ERRO - VERIFICAR"))))</f>
        <v/>
      </c>
      <c r="T427" s="32"/>
      <c r="U427" s="32"/>
      <c r="V427" s="32"/>
      <c r="W427" s="32"/>
      <c r="X427" s="32"/>
      <c r="Y427" s="32"/>
      <c r="Z427" s="32"/>
    </row>
    <row r="428" spans="18:26" x14ac:dyDescent="0.25">
      <c r="R428" s="15" t="str">
        <f t="shared" si="6"/>
        <v/>
      </c>
      <c r="S428" s="15" t="str">
        <f>IF(M428="","",IF(AND(M428&lt;&gt;'Tabelas auxiliares'!$B$128,M428&lt;&gt;'Tabelas auxiliares'!$B$129,M428&lt;&gt;'Tabelas auxiliares'!$C$128,M428&lt;&gt;'Tabelas auxiliares'!$C$129),"FOLHA DE PESSOAL",IF(R428='Tabelas auxiliares'!$A$129,"CUSTEIO",IF(R428='Tabelas auxiliares'!$A$128,"INVESTIMENTO","ERRO - VERIFICAR"))))</f>
        <v/>
      </c>
      <c r="T428" s="32"/>
      <c r="U428" s="32"/>
      <c r="V428" s="32"/>
      <c r="W428" s="32"/>
      <c r="X428" s="32"/>
      <c r="Y428" s="32"/>
      <c r="Z428" s="32"/>
    </row>
    <row r="429" spans="18:26" x14ac:dyDescent="0.25">
      <c r="R429" s="15" t="str">
        <f t="shared" si="6"/>
        <v/>
      </c>
      <c r="S429" s="15" t="str">
        <f>IF(M429="","",IF(AND(M429&lt;&gt;'Tabelas auxiliares'!$B$128,M429&lt;&gt;'Tabelas auxiliares'!$B$129,M429&lt;&gt;'Tabelas auxiliares'!$C$128,M429&lt;&gt;'Tabelas auxiliares'!$C$129),"FOLHA DE PESSOAL",IF(R429='Tabelas auxiliares'!$A$129,"CUSTEIO",IF(R429='Tabelas auxiliares'!$A$128,"INVESTIMENTO","ERRO - VERIFICAR"))))</f>
        <v/>
      </c>
      <c r="T429" s="32"/>
      <c r="U429" s="32"/>
      <c r="V429" s="32"/>
      <c r="W429" s="32"/>
      <c r="X429" s="32"/>
      <c r="Y429" s="32"/>
      <c r="Z429" s="32"/>
    </row>
    <row r="430" spans="18:26" x14ac:dyDescent="0.25">
      <c r="R430" s="15" t="str">
        <f t="shared" si="6"/>
        <v/>
      </c>
      <c r="S430" s="15" t="str">
        <f>IF(M430="","",IF(AND(M430&lt;&gt;'Tabelas auxiliares'!$B$128,M430&lt;&gt;'Tabelas auxiliares'!$B$129,M430&lt;&gt;'Tabelas auxiliares'!$C$128,M430&lt;&gt;'Tabelas auxiliares'!$C$129),"FOLHA DE PESSOAL",IF(R430='Tabelas auxiliares'!$A$129,"CUSTEIO",IF(R430='Tabelas auxiliares'!$A$128,"INVESTIMENTO","ERRO - VERIFICAR"))))</f>
        <v/>
      </c>
      <c r="T430" s="32"/>
      <c r="U430" s="32"/>
      <c r="V430" s="32"/>
      <c r="W430" s="32"/>
      <c r="X430" s="32"/>
      <c r="Y430" s="32"/>
      <c r="Z430" s="32"/>
    </row>
    <row r="431" spans="18:26" x14ac:dyDescent="0.25">
      <c r="R431" s="15" t="str">
        <f t="shared" si="6"/>
        <v/>
      </c>
      <c r="S431" s="15" t="str">
        <f>IF(M431="","",IF(AND(M431&lt;&gt;'Tabelas auxiliares'!$B$128,M431&lt;&gt;'Tabelas auxiliares'!$B$129,M431&lt;&gt;'Tabelas auxiliares'!$C$128,M431&lt;&gt;'Tabelas auxiliares'!$C$129),"FOLHA DE PESSOAL",IF(R431='Tabelas auxiliares'!$A$129,"CUSTEIO",IF(R431='Tabelas auxiliares'!$A$128,"INVESTIMENTO","ERRO - VERIFICAR"))))</f>
        <v/>
      </c>
      <c r="T431" s="32"/>
      <c r="U431" s="32"/>
      <c r="V431" s="32"/>
      <c r="W431" s="32"/>
      <c r="X431" s="32"/>
      <c r="Y431" s="32"/>
      <c r="Z431" s="32"/>
    </row>
    <row r="432" spans="18:26" x14ac:dyDescent="0.25">
      <c r="R432" s="15" t="str">
        <f t="shared" si="6"/>
        <v/>
      </c>
      <c r="S432" s="15" t="str">
        <f>IF(M432="","",IF(AND(M432&lt;&gt;'Tabelas auxiliares'!$B$128,M432&lt;&gt;'Tabelas auxiliares'!$B$129,M432&lt;&gt;'Tabelas auxiliares'!$C$128,M432&lt;&gt;'Tabelas auxiliares'!$C$129),"FOLHA DE PESSOAL",IF(R432='Tabelas auxiliares'!$A$129,"CUSTEIO",IF(R432='Tabelas auxiliares'!$A$128,"INVESTIMENTO","ERRO - VERIFICAR"))))</f>
        <v/>
      </c>
      <c r="T432" s="32"/>
      <c r="U432" s="32"/>
      <c r="V432" s="32"/>
      <c r="W432" s="32"/>
      <c r="X432" s="32"/>
      <c r="Y432" s="32"/>
      <c r="Z432" s="32"/>
    </row>
    <row r="433" spans="18:26" x14ac:dyDescent="0.25">
      <c r="R433" s="15" t="str">
        <f t="shared" si="6"/>
        <v/>
      </c>
      <c r="S433" s="15" t="str">
        <f>IF(M433="","",IF(AND(M433&lt;&gt;'Tabelas auxiliares'!$B$128,M433&lt;&gt;'Tabelas auxiliares'!$B$129,M433&lt;&gt;'Tabelas auxiliares'!$C$128,M433&lt;&gt;'Tabelas auxiliares'!$C$129),"FOLHA DE PESSOAL",IF(R433='Tabelas auxiliares'!$A$129,"CUSTEIO",IF(R433='Tabelas auxiliares'!$A$128,"INVESTIMENTO","ERRO - VERIFICAR"))))</f>
        <v/>
      </c>
      <c r="T433" s="32"/>
      <c r="U433" s="32"/>
      <c r="V433" s="32"/>
      <c r="W433" s="32"/>
      <c r="X433" s="32"/>
      <c r="Y433" s="32"/>
      <c r="Z433" s="32"/>
    </row>
    <row r="434" spans="18:26" x14ac:dyDescent="0.25">
      <c r="R434" s="15" t="str">
        <f t="shared" si="6"/>
        <v/>
      </c>
      <c r="S434" s="15" t="str">
        <f>IF(M434="","",IF(AND(M434&lt;&gt;'Tabelas auxiliares'!$B$128,M434&lt;&gt;'Tabelas auxiliares'!$B$129,M434&lt;&gt;'Tabelas auxiliares'!$C$128,M434&lt;&gt;'Tabelas auxiliares'!$C$129),"FOLHA DE PESSOAL",IF(R434='Tabelas auxiliares'!$A$129,"CUSTEIO",IF(R434='Tabelas auxiliares'!$A$128,"INVESTIMENTO","ERRO - VERIFICAR"))))</f>
        <v/>
      </c>
      <c r="T434" s="32"/>
      <c r="U434" s="32"/>
      <c r="V434" s="32"/>
      <c r="W434" s="32"/>
      <c r="X434" s="32"/>
      <c r="Y434" s="32"/>
      <c r="Z434" s="32"/>
    </row>
    <row r="435" spans="18:26" x14ac:dyDescent="0.25">
      <c r="R435" s="15" t="str">
        <f t="shared" si="6"/>
        <v/>
      </c>
      <c r="S435" s="15" t="str">
        <f>IF(M435="","",IF(AND(M435&lt;&gt;'Tabelas auxiliares'!$B$128,M435&lt;&gt;'Tabelas auxiliares'!$B$129,M435&lt;&gt;'Tabelas auxiliares'!$C$128,M435&lt;&gt;'Tabelas auxiliares'!$C$129),"FOLHA DE PESSOAL",IF(R435='Tabelas auxiliares'!$A$129,"CUSTEIO",IF(R435='Tabelas auxiliares'!$A$128,"INVESTIMENTO","ERRO - VERIFICAR"))))</f>
        <v/>
      </c>
      <c r="T435" s="32"/>
      <c r="U435" s="32"/>
      <c r="V435" s="32"/>
      <c r="W435" s="32"/>
      <c r="X435" s="32"/>
      <c r="Y435" s="32"/>
      <c r="Z435" s="32"/>
    </row>
    <row r="436" spans="18:26" x14ac:dyDescent="0.25">
      <c r="R436" s="15" t="str">
        <f t="shared" si="6"/>
        <v/>
      </c>
      <c r="S436" s="15" t="str">
        <f>IF(M436="","",IF(AND(M436&lt;&gt;'Tabelas auxiliares'!$B$128,M436&lt;&gt;'Tabelas auxiliares'!$B$129,M436&lt;&gt;'Tabelas auxiliares'!$C$128,M436&lt;&gt;'Tabelas auxiliares'!$C$129),"FOLHA DE PESSOAL",IF(R436='Tabelas auxiliares'!$A$129,"CUSTEIO",IF(R436='Tabelas auxiliares'!$A$128,"INVESTIMENTO","ERRO - VERIFICAR"))))</f>
        <v/>
      </c>
      <c r="T436" s="32"/>
      <c r="U436" s="32"/>
      <c r="V436" s="32"/>
      <c r="W436" s="32"/>
      <c r="X436" s="32"/>
      <c r="Y436" s="32"/>
      <c r="Z436" s="32"/>
    </row>
    <row r="437" spans="18:26" x14ac:dyDescent="0.25">
      <c r="R437" s="15" t="str">
        <f t="shared" si="6"/>
        <v/>
      </c>
      <c r="S437" s="15" t="str">
        <f>IF(M437="","",IF(AND(M437&lt;&gt;'Tabelas auxiliares'!$B$128,M437&lt;&gt;'Tabelas auxiliares'!$B$129,M437&lt;&gt;'Tabelas auxiliares'!$C$128,M437&lt;&gt;'Tabelas auxiliares'!$C$129),"FOLHA DE PESSOAL",IF(R437='Tabelas auxiliares'!$A$129,"CUSTEIO",IF(R437='Tabelas auxiliares'!$A$128,"INVESTIMENTO","ERRO - VERIFICAR"))))</f>
        <v/>
      </c>
      <c r="T437" s="32"/>
      <c r="U437" s="32"/>
      <c r="V437" s="32"/>
      <c r="W437" s="32"/>
      <c r="X437" s="32"/>
      <c r="Y437" s="32"/>
      <c r="Z437" s="32"/>
    </row>
    <row r="438" spans="18:26" x14ac:dyDescent="0.25">
      <c r="R438" s="15" t="str">
        <f t="shared" si="6"/>
        <v/>
      </c>
      <c r="S438" s="15" t="str">
        <f>IF(M438="","",IF(AND(M438&lt;&gt;'Tabelas auxiliares'!$B$128,M438&lt;&gt;'Tabelas auxiliares'!$B$129,M438&lt;&gt;'Tabelas auxiliares'!$C$128,M438&lt;&gt;'Tabelas auxiliares'!$C$129),"FOLHA DE PESSOAL",IF(R438='Tabelas auxiliares'!$A$129,"CUSTEIO",IF(R438='Tabelas auxiliares'!$A$128,"INVESTIMENTO","ERRO - VERIFICAR"))))</f>
        <v/>
      </c>
      <c r="T438" s="32"/>
      <c r="U438" s="32"/>
      <c r="V438" s="32"/>
      <c r="W438" s="32"/>
      <c r="X438" s="32"/>
      <c r="Y438" s="32"/>
      <c r="Z438" s="32"/>
    </row>
    <row r="439" spans="18:26" x14ac:dyDescent="0.25">
      <c r="R439" s="15" t="str">
        <f t="shared" si="6"/>
        <v/>
      </c>
      <c r="S439" s="15" t="str">
        <f>IF(M439="","",IF(AND(M439&lt;&gt;'Tabelas auxiliares'!$B$128,M439&lt;&gt;'Tabelas auxiliares'!$B$129,M439&lt;&gt;'Tabelas auxiliares'!$C$128,M439&lt;&gt;'Tabelas auxiliares'!$C$129),"FOLHA DE PESSOAL",IF(R439='Tabelas auxiliares'!$A$129,"CUSTEIO",IF(R439='Tabelas auxiliares'!$A$128,"INVESTIMENTO","ERRO - VERIFICAR"))))</f>
        <v/>
      </c>
      <c r="T439" s="32"/>
      <c r="U439" s="32"/>
      <c r="V439" s="32"/>
      <c r="W439" s="32"/>
      <c r="X439" s="32"/>
      <c r="Y439" s="32"/>
      <c r="Z439" s="32"/>
    </row>
    <row r="440" spans="18:26" x14ac:dyDescent="0.25">
      <c r="R440" s="15" t="str">
        <f t="shared" si="6"/>
        <v/>
      </c>
      <c r="S440" s="15" t="str">
        <f>IF(M440="","",IF(AND(M440&lt;&gt;'Tabelas auxiliares'!$B$128,M440&lt;&gt;'Tabelas auxiliares'!$B$129,M440&lt;&gt;'Tabelas auxiliares'!$C$128,M440&lt;&gt;'Tabelas auxiliares'!$C$129),"FOLHA DE PESSOAL",IF(R440='Tabelas auxiliares'!$A$129,"CUSTEIO",IF(R440='Tabelas auxiliares'!$A$128,"INVESTIMENTO","ERRO - VERIFICAR"))))</f>
        <v/>
      </c>
      <c r="T440" s="32"/>
      <c r="U440" s="32"/>
      <c r="V440" s="32"/>
      <c r="W440" s="32"/>
      <c r="X440" s="32"/>
      <c r="Y440" s="32"/>
      <c r="Z440" s="32"/>
    </row>
    <row r="441" spans="18:26" x14ac:dyDescent="0.25">
      <c r="R441" s="15" t="str">
        <f t="shared" si="6"/>
        <v/>
      </c>
      <c r="S441" s="15" t="str">
        <f>IF(M441="","",IF(AND(M441&lt;&gt;'Tabelas auxiliares'!$B$128,M441&lt;&gt;'Tabelas auxiliares'!$B$129,M441&lt;&gt;'Tabelas auxiliares'!$C$128,M441&lt;&gt;'Tabelas auxiliares'!$C$129),"FOLHA DE PESSOAL",IF(R441='Tabelas auxiliares'!$A$129,"CUSTEIO",IF(R441='Tabelas auxiliares'!$A$128,"INVESTIMENTO","ERRO - VERIFICAR"))))</f>
        <v/>
      </c>
      <c r="T441" s="32"/>
      <c r="U441" s="32"/>
      <c r="V441" s="32"/>
      <c r="W441" s="32"/>
      <c r="X441" s="32"/>
      <c r="Y441" s="32"/>
      <c r="Z441" s="32"/>
    </row>
    <row r="442" spans="18:26" x14ac:dyDescent="0.25">
      <c r="R442" s="15" t="str">
        <f t="shared" si="6"/>
        <v/>
      </c>
      <c r="S442" s="15" t="str">
        <f>IF(M442="","",IF(AND(M442&lt;&gt;'Tabelas auxiliares'!$B$128,M442&lt;&gt;'Tabelas auxiliares'!$B$129,M442&lt;&gt;'Tabelas auxiliares'!$C$128,M442&lt;&gt;'Tabelas auxiliares'!$C$129),"FOLHA DE PESSOAL",IF(R442='Tabelas auxiliares'!$A$129,"CUSTEIO",IF(R442='Tabelas auxiliares'!$A$128,"INVESTIMENTO","ERRO - VERIFICAR"))))</f>
        <v/>
      </c>
      <c r="T442" s="32"/>
      <c r="U442" s="32"/>
      <c r="V442" s="32"/>
      <c r="W442" s="32"/>
      <c r="X442" s="32"/>
      <c r="Y442" s="32"/>
      <c r="Z442" s="32"/>
    </row>
    <row r="443" spans="18:26" x14ac:dyDescent="0.25">
      <c r="R443" s="15" t="str">
        <f t="shared" si="6"/>
        <v/>
      </c>
      <c r="S443" s="15" t="str">
        <f>IF(M443="","",IF(AND(M443&lt;&gt;'Tabelas auxiliares'!$B$128,M443&lt;&gt;'Tabelas auxiliares'!$B$129,M443&lt;&gt;'Tabelas auxiliares'!$C$128,M443&lt;&gt;'Tabelas auxiliares'!$C$129),"FOLHA DE PESSOAL",IF(R443='Tabelas auxiliares'!$A$129,"CUSTEIO",IF(R443='Tabelas auxiliares'!$A$128,"INVESTIMENTO","ERRO - VERIFICAR"))))</f>
        <v/>
      </c>
      <c r="T443" s="32"/>
      <c r="U443" s="32"/>
      <c r="V443" s="32"/>
      <c r="W443" s="32"/>
      <c r="X443" s="32"/>
      <c r="Y443" s="32"/>
      <c r="Z443" s="32"/>
    </row>
    <row r="444" spans="18:26" x14ac:dyDescent="0.25">
      <c r="R444" s="15" t="str">
        <f t="shared" si="6"/>
        <v/>
      </c>
      <c r="S444" s="15" t="str">
        <f>IF(M444="","",IF(AND(M444&lt;&gt;'Tabelas auxiliares'!$B$128,M444&lt;&gt;'Tabelas auxiliares'!$B$129,M444&lt;&gt;'Tabelas auxiliares'!$C$128,M444&lt;&gt;'Tabelas auxiliares'!$C$129),"FOLHA DE PESSOAL",IF(R444='Tabelas auxiliares'!$A$129,"CUSTEIO",IF(R444='Tabelas auxiliares'!$A$128,"INVESTIMENTO","ERRO - VERIFICAR"))))</f>
        <v/>
      </c>
      <c r="T444" s="32"/>
      <c r="U444" s="32"/>
      <c r="V444" s="32"/>
      <c r="W444" s="32"/>
      <c r="X444" s="32"/>
      <c r="Y444" s="32"/>
      <c r="Z444" s="32"/>
    </row>
    <row r="445" spans="18:26" x14ac:dyDescent="0.25">
      <c r="R445" s="15" t="str">
        <f t="shared" si="6"/>
        <v/>
      </c>
      <c r="S445" s="15" t="str">
        <f>IF(M445="","",IF(AND(M445&lt;&gt;'Tabelas auxiliares'!$B$128,M445&lt;&gt;'Tabelas auxiliares'!$B$129,M445&lt;&gt;'Tabelas auxiliares'!$C$128,M445&lt;&gt;'Tabelas auxiliares'!$C$129),"FOLHA DE PESSOAL",IF(R445='Tabelas auxiliares'!$A$129,"CUSTEIO",IF(R445='Tabelas auxiliares'!$A$128,"INVESTIMENTO","ERRO - VERIFICAR"))))</f>
        <v/>
      </c>
      <c r="T445" s="32"/>
      <c r="U445" s="32"/>
      <c r="V445" s="32"/>
      <c r="W445" s="32"/>
      <c r="X445" s="32"/>
      <c r="Y445" s="32"/>
      <c r="Z445" s="32"/>
    </row>
    <row r="446" spans="18:26" x14ac:dyDescent="0.25">
      <c r="R446" s="15" t="str">
        <f t="shared" si="6"/>
        <v/>
      </c>
      <c r="S446" s="15" t="str">
        <f>IF(M446="","",IF(AND(M446&lt;&gt;'Tabelas auxiliares'!$B$128,M446&lt;&gt;'Tabelas auxiliares'!$B$129,M446&lt;&gt;'Tabelas auxiliares'!$C$128,M446&lt;&gt;'Tabelas auxiliares'!$C$129),"FOLHA DE PESSOAL",IF(R446='Tabelas auxiliares'!$A$129,"CUSTEIO",IF(R446='Tabelas auxiliares'!$A$128,"INVESTIMENTO","ERRO - VERIFICAR"))))</f>
        <v/>
      </c>
      <c r="T446" s="32"/>
      <c r="U446" s="32"/>
      <c r="V446" s="32"/>
      <c r="W446" s="32"/>
      <c r="X446" s="32"/>
      <c r="Y446" s="32"/>
      <c r="Z446" s="32"/>
    </row>
    <row r="447" spans="18:26" x14ac:dyDescent="0.25">
      <c r="R447" s="15" t="str">
        <f t="shared" si="6"/>
        <v/>
      </c>
      <c r="S447" s="15" t="str">
        <f>IF(M447="","",IF(AND(M447&lt;&gt;'Tabelas auxiliares'!$B$128,M447&lt;&gt;'Tabelas auxiliares'!$B$129,M447&lt;&gt;'Tabelas auxiliares'!$C$128,M447&lt;&gt;'Tabelas auxiliares'!$C$129),"FOLHA DE PESSOAL",IF(R447='Tabelas auxiliares'!$A$129,"CUSTEIO",IF(R447='Tabelas auxiliares'!$A$128,"INVESTIMENTO","ERRO - VERIFICAR"))))</f>
        <v/>
      </c>
      <c r="T447" s="32"/>
      <c r="U447" s="32"/>
      <c r="V447" s="32"/>
      <c r="W447" s="32"/>
      <c r="X447" s="32"/>
      <c r="Y447" s="32"/>
      <c r="Z447" s="32"/>
    </row>
    <row r="448" spans="18:26" x14ac:dyDescent="0.25">
      <c r="R448" s="15" t="str">
        <f t="shared" si="6"/>
        <v/>
      </c>
      <c r="S448" s="15" t="str">
        <f>IF(M448="","",IF(AND(M448&lt;&gt;'Tabelas auxiliares'!$B$128,M448&lt;&gt;'Tabelas auxiliares'!$B$129,M448&lt;&gt;'Tabelas auxiliares'!$C$128,M448&lt;&gt;'Tabelas auxiliares'!$C$129),"FOLHA DE PESSOAL",IF(R448='Tabelas auxiliares'!$A$129,"CUSTEIO",IF(R448='Tabelas auxiliares'!$A$128,"INVESTIMENTO","ERRO - VERIFICAR"))))</f>
        <v/>
      </c>
      <c r="T448" s="32"/>
      <c r="U448" s="32"/>
      <c r="V448" s="32"/>
      <c r="W448" s="32"/>
      <c r="X448" s="32"/>
      <c r="Y448" s="32"/>
      <c r="Z448" s="32"/>
    </row>
    <row r="449" spans="18:26" x14ac:dyDescent="0.25">
      <c r="R449" s="15" t="str">
        <f t="shared" si="6"/>
        <v/>
      </c>
      <c r="S449" s="15" t="str">
        <f>IF(M449="","",IF(AND(M449&lt;&gt;'Tabelas auxiliares'!$B$128,M449&lt;&gt;'Tabelas auxiliares'!$B$129,M449&lt;&gt;'Tabelas auxiliares'!$C$128,M449&lt;&gt;'Tabelas auxiliares'!$C$129),"FOLHA DE PESSOAL",IF(R449='Tabelas auxiliares'!$A$129,"CUSTEIO",IF(R449='Tabelas auxiliares'!$A$128,"INVESTIMENTO","ERRO - VERIFICAR"))))</f>
        <v/>
      </c>
      <c r="T449" s="32"/>
      <c r="U449" s="32"/>
      <c r="V449" s="32"/>
      <c r="W449" s="32"/>
      <c r="X449" s="32"/>
      <c r="Y449" s="32"/>
      <c r="Z449" s="32"/>
    </row>
    <row r="450" spans="18:26" x14ac:dyDescent="0.25">
      <c r="R450" s="15" t="str">
        <f t="shared" si="6"/>
        <v/>
      </c>
      <c r="S450" s="15" t="str">
        <f>IF(M450="","",IF(AND(M450&lt;&gt;'Tabelas auxiliares'!$B$128,M450&lt;&gt;'Tabelas auxiliares'!$B$129,M450&lt;&gt;'Tabelas auxiliares'!$C$128,M450&lt;&gt;'Tabelas auxiliares'!$C$129),"FOLHA DE PESSOAL",IF(R450='Tabelas auxiliares'!$A$129,"CUSTEIO",IF(R450='Tabelas auxiliares'!$A$128,"INVESTIMENTO","ERRO - VERIFICAR"))))</f>
        <v/>
      </c>
      <c r="T450" s="32"/>
      <c r="U450" s="32"/>
      <c r="V450" s="32"/>
      <c r="W450" s="32"/>
      <c r="X450" s="32"/>
      <c r="Y450" s="32"/>
      <c r="Z450" s="32"/>
    </row>
    <row r="451" spans="18:26" x14ac:dyDescent="0.25">
      <c r="R451" s="15" t="str">
        <f t="shared" si="6"/>
        <v/>
      </c>
      <c r="S451" s="15" t="str">
        <f>IF(M451="","",IF(AND(M451&lt;&gt;'Tabelas auxiliares'!$B$128,M451&lt;&gt;'Tabelas auxiliares'!$B$129,M451&lt;&gt;'Tabelas auxiliares'!$C$128,M451&lt;&gt;'Tabelas auxiliares'!$C$129),"FOLHA DE PESSOAL",IF(R451='Tabelas auxiliares'!$A$129,"CUSTEIO",IF(R451='Tabelas auxiliares'!$A$128,"INVESTIMENTO","ERRO - VERIFICAR"))))</f>
        <v/>
      </c>
      <c r="T451" s="32"/>
      <c r="U451" s="32"/>
      <c r="V451" s="32"/>
      <c r="W451" s="32"/>
      <c r="X451" s="32"/>
      <c r="Y451" s="32"/>
      <c r="Z451" s="32"/>
    </row>
    <row r="452" spans="18:26" x14ac:dyDescent="0.25">
      <c r="R452" s="15" t="str">
        <f t="shared" ref="R452:R515" si="7">LEFT(O452,1)</f>
        <v/>
      </c>
      <c r="S452" s="15" t="str">
        <f>IF(M452="","",IF(AND(M452&lt;&gt;'Tabelas auxiliares'!$B$128,M452&lt;&gt;'Tabelas auxiliares'!$B$129,M452&lt;&gt;'Tabelas auxiliares'!$C$128,M452&lt;&gt;'Tabelas auxiliares'!$C$129),"FOLHA DE PESSOAL",IF(R452='Tabelas auxiliares'!$A$129,"CUSTEIO",IF(R452='Tabelas auxiliares'!$A$128,"INVESTIMENTO","ERRO - VERIFICAR"))))</f>
        <v/>
      </c>
      <c r="T452" s="32"/>
      <c r="U452" s="32"/>
      <c r="V452" s="32"/>
      <c r="W452" s="32"/>
      <c r="X452" s="32"/>
      <c r="Y452" s="32"/>
      <c r="Z452" s="32"/>
    </row>
    <row r="453" spans="18:26" x14ac:dyDescent="0.25">
      <c r="R453" s="15" t="str">
        <f t="shared" si="7"/>
        <v/>
      </c>
      <c r="S453" s="15" t="str">
        <f>IF(M453="","",IF(AND(M453&lt;&gt;'Tabelas auxiliares'!$B$128,M453&lt;&gt;'Tabelas auxiliares'!$B$129,M453&lt;&gt;'Tabelas auxiliares'!$C$128,M453&lt;&gt;'Tabelas auxiliares'!$C$129),"FOLHA DE PESSOAL",IF(R453='Tabelas auxiliares'!$A$129,"CUSTEIO",IF(R453='Tabelas auxiliares'!$A$128,"INVESTIMENTO","ERRO - VERIFICAR"))))</f>
        <v/>
      </c>
      <c r="T453" s="32"/>
      <c r="U453" s="32"/>
      <c r="V453" s="32"/>
      <c r="W453" s="32"/>
      <c r="X453" s="32"/>
      <c r="Y453" s="32"/>
      <c r="Z453" s="32"/>
    </row>
    <row r="454" spans="18:26" x14ac:dyDescent="0.25">
      <c r="R454" s="15" t="str">
        <f t="shared" si="7"/>
        <v/>
      </c>
      <c r="S454" s="15" t="str">
        <f>IF(M454="","",IF(AND(M454&lt;&gt;'Tabelas auxiliares'!$B$128,M454&lt;&gt;'Tabelas auxiliares'!$B$129,M454&lt;&gt;'Tabelas auxiliares'!$C$128,M454&lt;&gt;'Tabelas auxiliares'!$C$129),"FOLHA DE PESSOAL",IF(R454='Tabelas auxiliares'!$A$129,"CUSTEIO",IF(R454='Tabelas auxiliares'!$A$128,"INVESTIMENTO","ERRO - VERIFICAR"))))</f>
        <v/>
      </c>
      <c r="T454" s="32"/>
      <c r="U454" s="32"/>
      <c r="V454" s="32"/>
      <c r="W454" s="32"/>
      <c r="X454" s="32"/>
      <c r="Y454" s="32"/>
      <c r="Z454" s="32"/>
    </row>
    <row r="455" spans="18:26" x14ac:dyDescent="0.25">
      <c r="R455" s="15" t="str">
        <f t="shared" si="7"/>
        <v/>
      </c>
      <c r="S455" s="15" t="str">
        <f>IF(M455="","",IF(AND(M455&lt;&gt;'Tabelas auxiliares'!$B$128,M455&lt;&gt;'Tabelas auxiliares'!$B$129,M455&lt;&gt;'Tabelas auxiliares'!$C$128,M455&lt;&gt;'Tabelas auxiliares'!$C$129),"FOLHA DE PESSOAL",IF(R455='Tabelas auxiliares'!$A$129,"CUSTEIO",IF(R455='Tabelas auxiliares'!$A$128,"INVESTIMENTO","ERRO - VERIFICAR"))))</f>
        <v/>
      </c>
      <c r="T455" s="32"/>
      <c r="U455" s="32"/>
      <c r="V455" s="32"/>
      <c r="W455" s="32"/>
      <c r="X455" s="32"/>
      <c r="Y455" s="32"/>
      <c r="Z455" s="32"/>
    </row>
    <row r="456" spans="18:26" x14ac:dyDescent="0.25">
      <c r="R456" s="15" t="str">
        <f t="shared" si="7"/>
        <v/>
      </c>
      <c r="S456" s="15" t="str">
        <f>IF(M456="","",IF(AND(M456&lt;&gt;'Tabelas auxiliares'!$B$128,M456&lt;&gt;'Tabelas auxiliares'!$B$129,M456&lt;&gt;'Tabelas auxiliares'!$C$128,M456&lt;&gt;'Tabelas auxiliares'!$C$129),"FOLHA DE PESSOAL",IF(R456='Tabelas auxiliares'!$A$129,"CUSTEIO",IF(R456='Tabelas auxiliares'!$A$128,"INVESTIMENTO","ERRO - VERIFICAR"))))</f>
        <v/>
      </c>
      <c r="T456" s="32"/>
      <c r="U456" s="32"/>
      <c r="V456" s="32"/>
      <c r="W456" s="32"/>
      <c r="X456" s="32"/>
      <c r="Y456" s="32"/>
      <c r="Z456" s="32"/>
    </row>
    <row r="457" spans="18:26" x14ac:dyDescent="0.25">
      <c r="R457" s="15" t="str">
        <f t="shared" si="7"/>
        <v/>
      </c>
      <c r="S457" s="15" t="str">
        <f>IF(M457="","",IF(AND(M457&lt;&gt;'Tabelas auxiliares'!$B$128,M457&lt;&gt;'Tabelas auxiliares'!$B$129,M457&lt;&gt;'Tabelas auxiliares'!$C$128,M457&lt;&gt;'Tabelas auxiliares'!$C$129),"FOLHA DE PESSOAL",IF(R457='Tabelas auxiliares'!$A$129,"CUSTEIO",IF(R457='Tabelas auxiliares'!$A$128,"INVESTIMENTO","ERRO - VERIFICAR"))))</f>
        <v/>
      </c>
      <c r="T457" s="32"/>
      <c r="U457" s="32"/>
      <c r="V457" s="32"/>
      <c r="W457" s="32"/>
      <c r="X457" s="32"/>
      <c r="Y457" s="32"/>
      <c r="Z457" s="32"/>
    </row>
    <row r="458" spans="18:26" x14ac:dyDescent="0.25">
      <c r="R458" s="15" t="str">
        <f t="shared" si="7"/>
        <v/>
      </c>
      <c r="S458" s="15" t="str">
        <f>IF(M458="","",IF(AND(M458&lt;&gt;'Tabelas auxiliares'!$B$128,M458&lt;&gt;'Tabelas auxiliares'!$B$129,M458&lt;&gt;'Tabelas auxiliares'!$C$128,M458&lt;&gt;'Tabelas auxiliares'!$C$129),"FOLHA DE PESSOAL",IF(R458='Tabelas auxiliares'!$A$129,"CUSTEIO",IF(R458='Tabelas auxiliares'!$A$128,"INVESTIMENTO","ERRO - VERIFICAR"))))</f>
        <v/>
      </c>
      <c r="T458" s="32"/>
      <c r="U458" s="32"/>
      <c r="V458" s="32"/>
      <c r="W458" s="32"/>
      <c r="X458" s="32"/>
      <c r="Y458" s="32"/>
      <c r="Z458" s="32"/>
    </row>
    <row r="459" spans="18:26" x14ac:dyDescent="0.25">
      <c r="R459" s="15" t="str">
        <f t="shared" si="7"/>
        <v/>
      </c>
      <c r="S459" s="15" t="str">
        <f>IF(M459="","",IF(AND(M459&lt;&gt;'Tabelas auxiliares'!$B$128,M459&lt;&gt;'Tabelas auxiliares'!$B$129,M459&lt;&gt;'Tabelas auxiliares'!$C$128,M459&lt;&gt;'Tabelas auxiliares'!$C$129),"FOLHA DE PESSOAL",IF(R459='Tabelas auxiliares'!$A$129,"CUSTEIO",IF(R459='Tabelas auxiliares'!$A$128,"INVESTIMENTO","ERRO - VERIFICAR"))))</f>
        <v/>
      </c>
      <c r="T459" s="32"/>
      <c r="U459" s="32"/>
      <c r="V459" s="32"/>
      <c r="W459" s="32"/>
      <c r="X459" s="32"/>
      <c r="Y459" s="32"/>
      <c r="Z459" s="32"/>
    </row>
    <row r="460" spans="18:26" x14ac:dyDescent="0.25">
      <c r="R460" s="15" t="str">
        <f t="shared" si="7"/>
        <v/>
      </c>
      <c r="S460" s="15" t="str">
        <f>IF(M460="","",IF(AND(M460&lt;&gt;'Tabelas auxiliares'!$B$128,M460&lt;&gt;'Tabelas auxiliares'!$B$129,M460&lt;&gt;'Tabelas auxiliares'!$C$128,M460&lt;&gt;'Tabelas auxiliares'!$C$129),"FOLHA DE PESSOAL",IF(R460='Tabelas auxiliares'!$A$129,"CUSTEIO",IF(R460='Tabelas auxiliares'!$A$128,"INVESTIMENTO","ERRO - VERIFICAR"))))</f>
        <v/>
      </c>
      <c r="T460" s="32"/>
      <c r="U460" s="32"/>
      <c r="V460" s="32"/>
      <c r="W460" s="32"/>
      <c r="X460" s="32"/>
      <c r="Y460" s="32"/>
      <c r="Z460" s="32"/>
    </row>
    <row r="461" spans="18:26" x14ac:dyDescent="0.25">
      <c r="R461" s="15" t="str">
        <f t="shared" si="7"/>
        <v/>
      </c>
      <c r="S461" s="15" t="str">
        <f>IF(M461="","",IF(AND(M461&lt;&gt;'Tabelas auxiliares'!$B$128,M461&lt;&gt;'Tabelas auxiliares'!$B$129,M461&lt;&gt;'Tabelas auxiliares'!$C$128,M461&lt;&gt;'Tabelas auxiliares'!$C$129),"FOLHA DE PESSOAL",IF(R461='Tabelas auxiliares'!$A$129,"CUSTEIO",IF(R461='Tabelas auxiliares'!$A$128,"INVESTIMENTO","ERRO - VERIFICAR"))))</f>
        <v/>
      </c>
      <c r="T461" s="32"/>
      <c r="U461" s="32"/>
      <c r="V461" s="32"/>
      <c r="W461" s="32"/>
      <c r="X461" s="32"/>
      <c r="Y461" s="32"/>
      <c r="Z461" s="32"/>
    </row>
    <row r="462" spans="18:26" x14ac:dyDescent="0.25">
      <c r="R462" s="15" t="str">
        <f t="shared" si="7"/>
        <v/>
      </c>
      <c r="S462" s="15" t="str">
        <f>IF(M462="","",IF(AND(M462&lt;&gt;'Tabelas auxiliares'!$B$128,M462&lt;&gt;'Tabelas auxiliares'!$B$129,M462&lt;&gt;'Tabelas auxiliares'!$C$128,M462&lt;&gt;'Tabelas auxiliares'!$C$129),"FOLHA DE PESSOAL",IF(R462='Tabelas auxiliares'!$A$129,"CUSTEIO",IF(R462='Tabelas auxiliares'!$A$128,"INVESTIMENTO","ERRO - VERIFICAR"))))</f>
        <v/>
      </c>
      <c r="T462" s="32"/>
      <c r="U462" s="32"/>
      <c r="V462" s="32"/>
      <c r="W462" s="32"/>
      <c r="X462" s="32"/>
      <c r="Y462" s="32"/>
      <c r="Z462" s="32"/>
    </row>
    <row r="463" spans="18:26" x14ac:dyDescent="0.25">
      <c r="R463" s="15" t="str">
        <f t="shared" si="7"/>
        <v/>
      </c>
      <c r="S463" s="15" t="str">
        <f>IF(M463="","",IF(AND(M463&lt;&gt;'Tabelas auxiliares'!$B$128,M463&lt;&gt;'Tabelas auxiliares'!$B$129,M463&lt;&gt;'Tabelas auxiliares'!$C$128,M463&lt;&gt;'Tabelas auxiliares'!$C$129),"FOLHA DE PESSOAL",IF(R463='Tabelas auxiliares'!$A$129,"CUSTEIO",IF(R463='Tabelas auxiliares'!$A$128,"INVESTIMENTO","ERRO - VERIFICAR"))))</f>
        <v/>
      </c>
      <c r="T463" s="32"/>
      <c r="U463" s="32"/>
      <c r="V463" s="32"/>
      <c r="W463" s="32"/>
      <c r="X463" s="32"/>
      <c r="Y463" s="32"/>
      <c r="Z463" s="32"/>
    </row>
    <row r="464" spans="18:26" x14ac:dyDescent="0.25">
      <c r="R464" s="15" t="str">
        <f t="shared" si="7"/>
        <v/>
      </c>
      <c r="S464" s="15" t="str">
        <f>IF(M464="","",IF(AND(M464&lt;&gt;'Tabelas auxiliares'!$B$128,M464&lt;&gt;'Tabelas auxiliares'!$B$129,M464&lt;&gt;'Tabelas auxiliares'!$C$128,M464&lt;&gt;'Tabelas auxiliares'!$C$129),"FOLHA DE PESSOAL",IF(R464='Tabelas auxiliares'!$A$129,"CUSTEIO",IF(R464='Tabelas auxiliares'!$A$128,"INVESTIMENTO","ERRO - VERIFICAR"))))</f>
        <v/>
      </c>
      <c r="T464" s="32"/>
      <c r="U464" s="32"/>
      <c r="V464" s="32"/>
      <c r="W464" s="32"/>
      <c r="X464" s="32"/>
      <c r="Y464" s="32"/>
      <c r="Z464" s="32"/>
    </row>
    <row r="465" spans="18:26" x14ac:dyDescent="0.25">
      <c r="R465" s="15" t="str">
        <f t="shared" si="7"/>
        <v/>
      </c>
      <c r="S465" s="15" t="str">
        <f>IF(M465="","",IF(AND(M465&lt;&gt;'Tabelas auxiliares'!$B$128,M465&lt;&gt;'Tabelas auxiliares'!$B$129,M465&lt;&gt;'Tabelas auxiliares'!$C$128,M465&lt;&gt;'Tabelas auxiliares'!$C$129),"FOLHA DE PESSOAL",IF(R465='Tabelas auxiliares'!$A$129,"CUSTEIO",IF(R465='Tabelas auxiliares'!$A$128,"INVESTIMENTO","ERRO - VERIFICAR"))))</f>
        <v/>
      </c>
      <c r="T465" s="32"/>
      <c r="U465" s="32"/>
      <c r="V465" s="32"/>
      <c r="W465" s="32"/>
      <c r="X465" s="32"/>
      <c r="Y465" s="32"/>
      <c r="Z465" s="32"/>
    </row>
    <row r="466" spans="18:26" x14ac:dyDescent="0.25">
      <c r="R466" s="15" t="str">
        <f t="shared" si="7"/>
        <v/>
      </c>
      <c r="S466" s="15" t="str">
        <f>IF(M466="","",IF(AND(M466&lt;&gt;'Tabelas auxiliares'!$B$128,M466&lt;&gt;'Tabelas auxiliares'!$B$129,M466&lt;&gt;'Tabelas auxiliares'!$C$128,M466&lt;&gt;'Tabelas auxiliares'!$C$129),"FOLHA DE PESSOAL",IF(R466='Tabelas auxiliares'!$A$129,"CUSTEIO",IF(R466='Tabelas auxiliares'!$A$128,"INVESTIMENTO","ERRO - VERIFICAR"))))</f>
        <v/>
      </c>
      <c r="T466" s="32"/>
      <c r="U466" s="32"/>
      <c r="V466" s="32"/>
      <c r="W466" s="32"/>
      <c r="X466" s="32"/>
      <c r="Y466" s="32"/>
      <c r="Z466" s="32"/>
    </row>
    <row r="467" spans="18:26" x14ac:dyDescent="0.25">
      <c r="R467" s="15" t="str">
        <f t="shared" si="7"/>
        <v/>
      </c>
      <c r="S467" s="15" t="str">
        <f>IF(M467="","",IF(AND(M467&lt;&gt;'Tabelas auxiliares'!$B$128,M467&lt;&gt;'Tabelas auxiliares'!$B$129,M467&lt;&gt;'Tabelas auxiliares'!$C$128,M467&lt;&gt;'Tabelas auxiliares'!$C$129),"FOLHA DE PESSOAL",IF(R467='Tabelas auxiliares'!$A$129,"CUSTEIO",IF(R467='Tabelas auxiliares'!$A$128,"INVESTIMENTO","ERRO - VERIFICAR"))))</f>
        <v/>
      </c>
      <c r="T467" s="32"/>
      <c r="U467" s="32"/>
      <c r="V467" s="32"/>
      <c r="W467" s="32"/>
      <c r="X467" s="32"/>
      <c r="Y467" s="32"/>
      <c r="Z467" s="32"/>
    </row>
    <row r="468" spans="18:26" x14ac:dyDescent="0.25">
      <c r="R468" s="15" t="str">
        <f t="shared" si="7"/>
        <v/>
      </c>
      <c r="S468" s="15" t="str">
        <f>IF(M468="","",IF(AND(M468&lt;&gt;'Tabelas auxiliares'!$B$128,M468&lt;&gt;'Tabelas auxiliares'!$B$129,M468&lt;&gt;'Tabelas auxiliares'!$C$128,M468&lt;&gt;'Tabelas auxiliares'!$C$129),"FOLHA DE PESSOAL",IF(R468='Tabelas auxiliares'!$A$129,"CUSTEIO",IF(R468='Tabelas auxiliares'!$A$128,"INVESTIMENTO","ERRO - VERIFICAR"))))</f>
        <v/>
      </c>
      <c r="T468" s="32"/>
      <c r="U468" s="32"/>
      <c r="V468" s="32"/>
      <c r="W468" s="32"/>
      <c r="X468" s="32"/>
      <c r="Y468" s="32"/>
      <c r="Z468" s="32"/>
    </row>
    <row r="469" spans="18:26" x14ac:dyDescent="0.25">
      <c r="R469" s="15" t="str">
        <f t="shared" si="7"/>
        <v/>
      </c>
      <c r="S469" s="15" t="str">
        <f>IF(M469="","",IF(AND(M469&lt;&gt;'Tabelas auxiliares'!$B$128,M469&lt;&gt;'Tabelas auxiliares'!$B$129,M469&lt;&gt;'Tabelas auxiliares'!$C$128,M469&lt;&gt;'Tabelas auxiliares'!$C$129),"FOLHA DE PESSOAL",IF(R469='Tabelas auxiliares'!$A$129,"CUSTEIO",IF(R469='Tabelas auxiliares'!$A$128,"INVESTIMENTO","ERRO - VERIFICAR"))))</f>
        <v/>
      </c>
      <c r="T469" s="32"/>
      <c r="U469" s="32"/>
      <c r="V469" s="32"/>
      <c r="W469" s="32"/>
      <c r="X469" s="32"/>
      <c r="Y469" s="32"/>
      <c r="Z469" s="32"/>
    </row>
    <row r="470" spans="18:26" x14ac:dyDescent="0.25">
      <c r="R470" s="15" t="str">
        <f t="shared" si="7"/>
        <v/>
      </c>
      <c r="S470" s="15" t="str">
        <f>IF(M470="","",IF(AND(M470&lt;&gt;'Tabelas auxiliares'!$B$128,M470&lt;&gt;'Tabelas auxiliares'!$B$129,M470&lt;&gt;'Tabelas auxiliares'!$C$128,M470&lt;&gt;'Tabelas auxiliares'!$C$129),"FOLHA DE PESSOAL",IF(R470='Tabelas auxiliares'!$A$129,"CUSTEIO",IF(R470='Tabelas auxiliares'!$A$128,"INVESTIMENTO","ERRO - VERIFICAR"))))</f>
        <v/>
      </c>
      <c r="T470" s="32"/>
      <c r="U470" s="32"/>
      <c r="V470" s="32"/>
      <c r="W470" s="32"/>
      <c r="X470" s="32"/>
      <c r="Y470" s="32"/>
      <c r="Z470" s="32"/>
    </row>
    <row r="471" spans="18:26" x14ac:dyDescent="0.25">
      <c r="R471" s="15" t="str">
        <f t="shared" si="7"/>
        <v/>
      </c>
      <c r="S471" s="15" t="str">
        <f>IF(M471="","",IF(AND(M471&lt;&gt;'Tabelas auxiliares'!$B$128,M471&lt;&gt;'Tabelas auxiliares'!$B$129,M471&lt;&gt;'Tabelas auxiliares'!$C$128,M471&lt;&gt;'Tabelas auxiliares'!$C$129),"FOLHA DE PESSOAL",IF(R471='Tabelas auxiliares'!$A$129,"CUSTEIO",IF(R471='Tabelas auxiliares'!$A$128,"INVESTIMENTO","ERRO - VERIFICAR"))))</f>
        <v/>
      </c>
      <c r="T471" s="32"/>
      <c r="U471" s="32"/>
      <c r="V471" s="32"/>
      <c r="W471" s="32"/>
      <c r="X471" s="32"/>
      <c r="Y471" s="32"/>
      <c r="Z471" s="32"/>
    </row>
    <row r="472" spans="18:26" x14ac:dyDescent="0.25">
      <c r="R472" s="15" t="str">
        <f t="shared" si="7"/>
        <v/>
      </c>
      <c r="S472" s="15" t="str">
        <f>IF(M472="","",IF(AND(M472&lt;&gt;'Tabelas auxiliares'!$B$128,M472&lt;&gt;'Tabelas auxiliares'!$B$129,M472&lt;&gt;'Tabelas auxiliares'!$C$128,M472&lt;&gt;'Tabelas auxiliares'!$C$129),"FOLHA DE PESSOAL",IF(R472='Tabelas auxiliares'!$A$129,"CUSTEIO",IF(R472='Tabelas auxiliares'!$A$128,"INVESTIMENTO","ERRO - VERIFICAR"))))</f>
        <v/>
      </c>
      <c r="T472" s="32"/>
      <c r="U472" s="32"/>
      <c r="V472" s="32"/>
      <c r="W472" s="32"/>
      <c r="X472" s="32"/>
      <c r="Y472" s="32"/>
      <c r="Z472" s="32"/>
    </row>
    <row r="473" spans="18:26" x14ac:dyDescent="0.25">
      <c r="R473" s="15" t="str">
        <f t="shared" si="7"/>
        <v/>
      </c>
      <c r="S473" s="15" t="str">
        <f>IF(M473="","",IF(AND(M473&lt;&gt;'Tabelas auxiliares'!$B$128,M473&lt;&gt;'Tabelas auxiliares'!$B$129,M473&lt;&gt;'Tabelas auxiliares'!$C$128,M473&lt;&gt;'Tabelas auxiliares'!$C$129),"FOLHA DE PESSOAL",IF(R473='Tabelas auxiliares'!$A$129,"CUSTEIO",IF(R473='Tabelas auxiliares'!$A$128,"INVESTIMENTO","ERRO - VERIFICAR"))))</f>
        <v/>
      </c>
      <c r="T473" s="32"/>
      <c r="U473" s="32"/>
      <c r="V473" s="32"/>
      <c r="W473" s="32"/>
      <c r="X473" s="32"/>
      <c r="Y473" s="32"/>
      <c r="Z473" s="32"/>
    </row>
    <row r="474" spans="18:26" x14ac:dyDescent="0.25">
      <c r="R474" s="15" t="str">
        <f t="shared" si="7"/>
        <v/>
      </c>
      <c r="S474" s="15" t="str">
        <f>IF(M474="","",IF(AND(M474&lt;&gt;'Tabelas auxiliares'!$B$128,M474&lt;&gt;'Tabelas auxiliares'!$B$129,M474&lt;&gt;'Tabelas auxiliares'!$C$128,M474&lt;&gt;'Tabelas auxiliares'!$C$129),"FOLHA DE PESSOAL",IF(R474='Tabelas auxiliares'!$A$129,"CUSTEIO",IF(R474='Tabelas auxiliares'!$A$128,"INVESTIMENTO","ERRO - VERIFICAR"))))</f>
        <v/>
      </c>
      <c r="T474" s="32"/>
      <c r="U474" s="32"/>
      <c r="V474" s="32"/>
      <c r="W474" s="32"/>
      <c r="X474" s="32"/>
      <c r="Y474" s="32"/>
      <c r="Z474" s="32"/>
    </row>
    <row r="475" spans="18:26" x14ac:dyDescent="0.25">
      <c r="R475" s="15" t="str">
        <f t="shared" si="7"/>
        <v/>
      </c>
      <c r="S475" s="15" t="str">
        <f>IF(M475="","",IF(AND(M475&lt;&gt;'Tabelas auxiliares'!$B$128,M475&lt;&gt;'Tabelas auxiliares'!$B$129,M475&lt;&gt;'Tabelas auxiliares'!$C$128,M475&lt;&gt;'Tabelas auxiliares'!$C$129),"FOLHA DE PESSOAL",IF(R475='Tabelas auxiliares'!$A$129,"CUSTEIO",IF(R475='Tabelas auxiliares'!$A$128,"INVESTIMENTO","ERRO - VERIFICAR"))))</f>
        <v/>
      </c>
      <c r="T475" s="32"/>
      <c r="U475" s="32"/>
      <c r="V475" s="32"/>
      <c r="W475" s="32"/>
      <c r="X475" s="32"/>
      <c r="Y475" s="32"/>
      <c r="Z475" s="32"/>
    </row>
    <row r="476" spans="18:26" x14ac:dyDescent="0.25">
      <c r="R476" s="15" t="str">
        <f t="shared" si="7"/>
        <v/>
      </c>
      <c r="S476" s="15" t="str">
        <f>IF(M476="","",IF(AND(M476&lt;&gt;'Tabelas auxiliares'!$B$128,M476&lt;&gt;'Tabelas auxiliares'!$B$129,M476&lt;&gt;'Tabelas auxiliares'!$C$128,M476&lt;&gt;'Tabelas auxiliares'!$C$129),"FOLHA DE PESSOAL",IF(R476='Tabelas auxiliares'!$A$129,"CUSTEIO",IF(R476='Tabelas auxiliares'!$A$128,"INVESTIMENTO","ERRO - VERIFICAR"))))</f>
        <v/>
      </c>
      <c r="T476" s="32"/>
      <c r="U476" s="32"/>
      <c r="V476" s="32"/>
      <c r="W476" s="32"/>
      <c r="X476" s="32"/>
      <c r="Y476" s="32"/>
      <c r="Z476" s="32"/>
    </row>
    <row r="477" spans="18:26" x14ac:dyDescent="0.25">
      <c r="R477" s="15" t="str">
        <f t="shared" si="7"/>
        <v/>
      </c>
      <c r="S477" s="15" t="str">
        <f>IF(M477="","",IF(AND(M477&lt;&gt;'Tabelas auxiliares'!$B$128,M477&lt;&gt;'Tabelas auxiliares'!$B$129,M477&lt;&gt;'Tabelas auxiliares'!$C$128,M477&lt;&gt;'Tabelas auxiliares'!$C$129),"FOLHA DE PESSOAL",IF(R477='Tabelas auxiliares'!$A$129,"CUSTEIO",IF(R477='Tabelas auxiliares'!$A$128,"INVESTIMENTO","ERRO - VERIFICAR"))))</f>
        <v/>
      </c>
      <c r="T477" s="32"/>
      <c r="U477" s="32"/>
      <c r="V477" s="32"/>
      <c r="W477" s="32"/>
      <c r="X477" s="32"/>
      <c r="Y477" s="32"/>
      <c r="Z477" s="32"/>
    </row>
    <row r="478" spans="18:26" x14ac:dyDescent="0.25">
      <c r="R478" s="15" t="str">
        <f t="shared" si="7"/>
        <v/>
      </c>
      <c r="S478" s="15" t="str">
        <f>IF(M478="","",IF(AND(M478&lt;&gt;'Tabelas auxiliares'!$B$128,M478&lt;&gt;'Tabelas auxiliares'!$B$129,M478&lt;&gt;'Tabelas auxiliares'!$C$128,M478&lt;&gt;'Tabelas auxiliares'!$C$129),"FOLHA DE PESSOAL",IF(R478='Tabelas auxiliares'!$A$129,"CUSTEIO",IF(R478='Tabelas auxiliares'!$A$128,"INVESTIMENTO","ERRO - VERIFICAR"))))</f>
        <v/>
      </c>
      <c r="T478" s="32"/>
      <c r="U478" s="32"/>
      <c r="V478" s="32"/>
      <c r="W478" s="32"/>
      <c r="X478" s="32"/>
      <c r="Y478" s="32"/>
      <c r="Z478" s="32"/>
    </row>
    <row r="479" spans="18:26" x14ac:dyDescent="0.25">
      <c r="R479" s="15" t="str">
        <f t="shared" si="7"/>
        <v/>
      </c>
      <c r="S479" s="15" t="str">
        <f>IF(M479="","",IF(AND(M479&lt;&gt;'Tabelas auxiliares'!$B$128,M479&lt;&gt;'Tabelas auxiliares'!$B$129,M479&lt;&gt;'Tabelas auxiliares'!$C$128,M479&lt;&gt;'Tabelas auxiliares'!$C$129),"FOLHA DE PESSOAL",IF(R479='Tabelas auxiliares'!$A$129,"CUSTEIO",IF(R479='Tabelas auxiliares'!$A$128,"INVESTIMENTO","ERRO - VERIFICAR"))))</f>
        <v/>
      </c>
      <c r="T479" s="32"/>
      <c r="U479" s="32"/>
      <c r="V479" s="32"/>
      <c r="W479" s="32"/>
      <c r="X479" s="32"/>
      <c r="Y479" s="32"/>
      <c r="Z479" s="32"/>
    </row>
    <row r="480" spans="18:26" x14ac:dyDescent="0.25">
      <c r="R480" s="15" t="str">
        <f t="shared" si="7"/>
        <v/>
      </c>
      <c r="S480" s="15" t="str">
        <f>IF(M480="","",IF(AND(M480&lt;&gt;'Tabelas auxiliares'!$B$128,M480&lt;&gt;'Tabelas auxiliares'!$B$129,M480&lt;&gt;'Tabelas auxiliares'!$C$128,M480&lt;&gt;'Tabelas auxiliares'!$C$129),"FOLHA DE PESSOAL",IF(R480='Tabelas auxiliares'!$A$129,"CUSTEIO",IF(R480='Tabelas auxiliares'!$A$128,"INVESTIMENTO","ERRO - VERIFICAR"))))</f>
        <v/>
      </c>
      <c r="T480" s="32"/>
      <c r="U480" s="32"/>
      <c r="V480" s="32"/>
      <c r="W480" s="32"/>
      <c r="X480" s="32"/>
      <c r="Y480" s="32"/>
      <c r="Z480" s="32"/>
    </row>
    <row r="481" spans="18:26" x14ac:dyDescent="0.25">
      <c r="R481" s="15" t="str">
        <f t="shared" si="7"/>
        <v/>
      </c>
      <c r="S481" s="15" t="str">
        <f>IF(M481="","",IF(AND(M481&lt;&gt;'Tabelas auxiliares'!$B$128,M481&lt;&gt;'Tabelas auxiliares'!$B$129,M481&lt;&gt;'Tabelas auxiliares'!$C$128,M481&lt;&gt;'Tabelas auxiliares'!$C$129),"FOLHA DE PESSOAL",IF(R481='Tabelas auxiliares'!$A$129,"CUSTEIO",IF(R481='Tabelas auxiliares'!$A$128,"INVESTIMENTO","ERRO - VERIFICAR"))))</f>
        <v/>
      </c>
      <c r="T481" s="32"/>
      <c r="U481" s="32"/>
      <c r="V481" s="32"/>
      <c r="W481" s="32"/>
      <c r="X481" s="32"/>
      <c r="Y481" s="32"/>
      <c r="Z481" s="32"/>
    </row>
    <row r="482" spans="18:26" x14ac:dyDescent="0.25">
      <c r="R482" s="15" t="str">
        <f t="shared" si="7"/>
        <v/>
      </c>
      <c r="S482" s="15" t="str">
        <f>IF(M482="","",IF(AND(M482&lt;&gt;'Tabelas auxiliares'!$B$128,M482&lt;&gt;'Tabelas auxiliares'!$B$129,M482&lt;&gt;'Tabelas auxiliares'!$C$128,M482&lt;&gt;'Tabelas auxiliares'!$C$129),"FOLHA DE PESSOAL",IF(R482='Tabelas auxiliares'!$A$129,"CUSTEIO",IF(R482='Tabelas auxiliares'!$A$128,"INVESTIMENTO","ERRO - VERIFICAR"))))</f>
        <v/>
      </c>
      <c r="T482" s="32"/>
      <c r="U482" s="32"/>
      <c r="V482" s="32"/>
      <c r="W482" s="32"/>
      <c r="X482" s="32"/>
      <c r="Y482" s="32"/>
      <c r="Z482" s="32"/>
    </row>
    <row r="483" spans="18:26" x14ac:dyDescent="0.25">
      <c r="R483" s="15" t="str">
        <f t="shared" si="7"/>
        <v/>
      </c>
      <c r="S483" s="15" t="str">
        <f>IF(M483="","",IF(AND(M483&lt;&gt;'Tabelas auxiliares'!$B$128,M483&lt;&gt;'Tabelas auxiliares'!$B$129,M483&lt;&gt;'Tabelas auxiliares'!$C$128,M483&lt;&gt;'Tabelas auxiliares'!$C$129),"FOLHA DE PESSOAL",IF(R483='Tabelas auxiliares'!$A$129,"CUSTEIO",IF(R483='Tabelas auxiliares'!$A$128,"INVESTIMENTO","ERRO - VERIFICAR"))))</f>
        <v/>
      </c>
      <c r="T483" s="32"/>
      <c r="U483" s="32"/>
      <c r="V483" s="32"/>
      <c r="W483" s="32"/>
      <c r="X483" s="32"/>
      <c r="Y483" s="32"/>
      <c r="Z483" s="32"/>
    </row>
    <row r="484" spans="18:26" x14ac:dyDescent="0.25">
      <c r="R484" s="15" t="str">
        <f t="shared" si="7"/>
        <v/>
      </c>
      <c r="S484" s="15" t="str">
        <f>IF(M484="","",IF(AND(M484&lt;&gt;'Tabelas auxiliares'!$B$128,M484&lt;&gt;'Tabelas auxiliares'!$B$129,M484&lt;&gt;'Tabelas auxiliares'!$C$128,M484&lt;&gt;'Tabelas auxiliares'!$C$129),"FOLHA DE PESSOAL",IF(R484='Tabelas auxiliares'!$A$129,"CUSTEIO",IF(R484='Tabelas auxiliares'!$A$128,"INVESTIMENTO","ERRO - VERIFICAR"))))</f>
        <v/>
      </c>
      <c r="T484" s="32"/>
      <c r="U484" s="32"/>
      <c r="V484" s="32"/>
      <c r="W484" s="32"/>
      <c r="X484" s="32"/>
      <c r="Y484" s="32"/>
      <c r="Z484" s="32"/>
    </row>
    <row r="485" spans="18:26" x14ac:dyDescent="0.25">
      <c r="R485" s="15" t="str">
        <f t="shared" si="7"/>
        <v/>
      </c>
      <c r="S485" s="15" t="str">
        <f>IF(M485="","",IF(AND(M485&lt;&gt;'Tabelas auxiliares'!$B$128,M485&lt;&gt;'Tabelas auxiliares'!$B$129,M485&lt;&gt;'Tabelas auxiliares'!$C$128,M485&lt;&gt;'Tabelas auxiliares'!$C$129),"FOLHA DE PESSOAL",IF(R485='Tabelas auxiliares'!$A$129,"CUSTEIO",IF(R485='Tabelas auxiliares'!$A$128,"INVESTIMENTO","ERRO - VERIFICAR"))))</f>
        <v/>
      </c>
      <c r="T485" s="32"/>
      <c r="U485" s="32"/>
      <c r="V485" s="32"/>
      <c r="W485" s="32"/>
      <c r="X485" s="32"/>
      <c r="Y485" s="32"/>
      <c r="Z485" s="32"/>
    </row>
    <row r="486" spans="18:26" x14ac:dyDescent="0.25">
      <c r="R486" s="15" t="str">
        <f t="shared" si="7"/>
        <v/>
      </c>
      <c r="S486" s="15" t="str">
        <f>IF(M486="","",IF(AND(M486&lt;&gt;'Tabelas auxiliares'!$B$128,M486&lt;&gt;'Tabelas auxiliares'!$B$129,M486&lt;&gt;'Tabelas auxiliares'!$C$128,M486&lt;&gt;'Tabelas auxiliares'!$C$129),"FOLHA DE PESSOAL",IF(R486='Tabelas auxiliares'!$A$129,"CUSTEIO",IF(R486='Tabelas auxiliares'!$A$128,"INVESTIMENTO","ERRO - VERIFICAR"))))</f>
        <v/>
      </c>
      <c r="T486" s="32"/>
      <c r="U486" s="32"/>
      <c r="V486" s="32"/>
      <c r="W486" s="32"/>
      <c r="X486" s="32"/>
      <c r="Y486" s="32"/>
      <c r="Z486" s="32"/>
    </row>
    <row r="487" spans="18:26" x14ac:dyDescent="0.25">
      <c r="R487" s="15" t="str">
        <f t="shared" si="7"/>
        <v/>
      </c>
      <c r="S487" s="15" t="str">
        <f>IF(M487="","",IF(AND(M487&lt;&gt;'Tabelas auxiliares'!$B$128,M487&lt;&gt;'Tabelas auxiliares'!$B$129,M487&lt;&gt;'Tabelas auxiliares'!$C$128,M487&lt;&gt;'Tabelas auxiliares'!$C$129),"FOLHA DE PESSOAL",IF(R487='Tabelas auxiliares'!$A$129,"CUSTEIO",IF(R487='Tabelas auxiliares'!$A$128,"INVESTIMENTO","ERRO - VERIFICAR"))))</f>
        <v/>
      </c>
      <c r="T487" s="32"/>
      <c r="U487" s="32"/>
      <c r="V487" s="32"/>
      <c r="W487" s="32"/>
      <c r="X487" s="32"/>
      <c r="Y487" s="32"/>
      <c r="Z487" s="32"/>
    </row>
    <row r="488" spans="18:26" x14ac:dyDescent="0.25">
      <c r="R488" s="15" t="str">
        <f t="shared" si="7"/>
        <v/>
      </c>
      <c r="S488" s="15" t="str">
        <f>IF(M488="","",IF(AND(M488&lt;&gt;'Tabelas auxiliares'!$B$128,M488&lt;&gt;'Tabelas auxiliares'!$B$129,M488&lt;&gt;'Tabelas auxiliares'!$C$128,M488&lt;&gt;'Tabelas auxiliares'!$C$129),"FOLHA DE PESSOAL",IF(R488='Tabelas auxiliares'!$A$129,"CUSTEIO",IF(R488='Tabelas auxiliares'!$A$128,"INVESTIMENTO","ERRO - VERIFICAR"))))</f>
        <v/>
      </c>
      <c r="T488" s="32"/>
      <c r="U488" s="32"/>
      <c r="V488" s="32"/>
      <c r="W488" s="32"/>
      <c r="X488" s="32"/>
      <c r="Y488" s="32"/>
      <c r="Z488" s="32"/>
    </row>
    <row r="489" spans="18:26" x14ac:dyDescent="0.25">
      <c r="R489" s="15" t="str">
        <f t="shared" si="7"/>
        <v/>
      </c>
      <c r="S489" s="15" t="str">
        <f>IF(M489="","",IF(AND(M489&lt;&gt;'Tabelas auxiliares'!$B$128,M489&lt;&gt;'Tabelas auxiliares'!$B$129,M489&lt;&gt;'Tabelas auxiliares'!$C$128,M489&lt;&gt;'Tabelas auxiliares'!$C$129),"FOLHA DE PESSOAL",IF(R489='Tabelas auxiliares'!$A$129,"CUSTEIO",IF(R489='Tabelas auxiliares'!$A$128,"INVESTIMENTO","ERRO - VERIFICAR"))))</f>
        <v/>
      </c>
      <c r="T489" s="32"/>
      <c r="U489" s="32"/>
      <c r="V489" s="32"/>
      <c r="W489" s="32"/>
      <c r="X489" s="32"/>
      <c r="Y489" s="32"/>
      <c r="Z489" s="32"/>
    </row>
    <row r="490" spans="18:26" x14ac:dyDescent="0.25">
      <c r="R490" s="15" t="str">
        <f t="shared" si="7"/>
        <v/>
      </c>
      <c r="S490" s="15" t="str">
        <f>IF(M490="","",IF(AND(M490&lt;&gt;'Tabelas auxiliares'!$B$128,M490&lt;&gt;'Tabelas auxiliares'!$B$129,M490&lt;&gt;'Tabelas auxiliares'!$C$128,M490&lt;&gt;'Tabelas auxiliares'!$C$129),"FOLHA DE PESSOAL",IF(R490='Tabelas auxiliares'!$A$129,"CUSTEIO",IF(R490='Tabelas auxiliares'!$A$128,"INVESTIMENTO","ERRO - VERIFICAR"))))</f>
        <v/>
      </c>
      <c r="T490" s="32"/>
      <c r="U490" s="32"/>
      <c r="V490" s="32"/>
      <c r="W490" s="32"/>
      <c r="X490" s="32"/>
      <c r="Y490" s="32"/>
      <c r="Z490" s="32"/>
    </row>
    <row r="491" spans="18:26" x14ac:dyDescent="0.25">
      <c r="R491" s="15" t="str">
        <f t="shared" si="7"/>
        <v/>
      </c>
      <c r="S491" s="15" t="str">
        <f>IF(M491="","",IF(AND(M491&lt;&gt;'Tabelas auxiliares'!$B$128,M491&lt;&gt;'Tabelas auxiliares'!$B$129,M491&lt;&gt;'Tabelas auxiliares'!$C$128,M491&lt;&gt;'Tabelas auxiliares'!$C$129),"FOLHA DE PESSOAL",IF(R491='Tabelas auxiliares'!$A$129,"CUSTEIO",IF(R491='Tabelas auxiliares'!$A$128,"INVESTIMENTO","ERRO - VERIFICAR"))))</f>
        <v/>
      </c>
      <c r="T491" s="32"/>
      <c r="U491" s="32"/>
      <c r="V491" s="32"/>
      <c r="W491" s="32"/>
      <c r="X491" s="32"/>
      <c r="Y491" s="32"/>
      <c r="Z491" s="32"/>
    </row>
    <row r="492" spans="18:26" x14ac:dyDescent="0.25">
      <c r="R492" s="15" t="str">
        <f t="shared" si="7"/>
        <v/>
      </c>
      <c r="S492" s="15" t="str">
        <f>IF(M492="","",IF(AND(M492&lt;&gt;'Tabelas auxiliares'!$B$128,M492&lt;&gt;'Tabelas auxiliares'!$B$129,M492&lt;&gt;'Tabelas auxiliares'!$C$128,M492&lt;&gt;'Tabelas auxiliares'!$C$129),"FOLHA DE PESSOAL",IF(R492='Tabelas auxiliares'!$A$129,"CUSTEIO",IF(R492='Tabelas auxiliares'!$A$128,"INVESTIMENTO","ERRO - VERIFICAR"))))</f>
        <v/>
      </c>
      <c r="T492" s="32"/>
      <c r="U492" s="32"/>
      <c r="V492" s="32"/>
      <c r="W492" s="32"/>
      <c r="X492" s="32"/>
      <c r="Y492" s="32"/>
      <c r="Z492" s="32"/>
    </row>
    <row r="493" spans="18:26" x14ac:dyDescent="0.25">
      <c r="R493" s="15" t="str">
        <f t="shared" si="7"/>
        <v/>
      </c>
      <c r="S493" s="15" t="str">
        <f>IF(M493="","",IF(AND(M493&lt;&gt;'Tabelas auxiliares'!$B$128,M493&lt;&gt;'Tabelas auxiliares'!$B$129,M493&lt;&gt;'Tabelas auxiliares'!$C$128,M493&lt;&gt;'Tabelas auxiliares'!$C$129),"FOLHA DE PESSOAL",IF(R493='Tabelas auxiliares'!$A$129,"CUSTEIO",IF(R493='Tabelas auxiliares'!$A$128,"INVESTIMENTO","ERRO - VERIFICAR"))))</f>
        <v/>
      </c>
      <c r="T493" s="104"/>
      <c r="U493" s="32"/>
      <c r="V493" s="32"/>
      <c r="W493" s="32"/>
      <c r="X493" s="32"/>
      <c r="Y493" s="32"/>
      <c r="Z493" s="32"/>
    </row>
    <row r="494" spans="18:26" x14ac:dyDescent="0.25">
      <c r="R494" s="15" t="str">
        <f t="shared" si="7"/>
        <v/>
      </c>
      <c r="S494" s="15" t="str">
        <f>IF(M494="","",IF(AND(M494&lt;&gt;'Tabelas auxiliares'!$B$128,M494&lt;&gt;'Tabelas auxiliares'!$B$129,M494&lt;&gt;'Tabelas auxiliares'!$C$128,M494&lt;&gt;'Tabelas auxiliares'!$C$129),"FOLHA DE PESSOAL",IF(R494='Tabelas auxiliares'!$A$129,"CUSTEIO",IF(R494='Tabelas auxiliares'!$A$128,"INVESTIMENTO","ERRO - VERIFICAR"))))</f>
        <v/>
      </c>
      <c r="T494" s="104"/>
      <c r="U494" s="32"/>
      <c r="V494" s="32"/>
      <c r="W494" s="32"/>
      <c r="X494" s="32"/>
      <c r="Y494" s="32"/>
      <c r="Z494" s="32"/>
    </row>
    <row r="495" spans="18:26" x14ac:dyDescent="0.25">
      <c r="R495" s="15" t="str">
        <f t="shared" si="7"/>
        <v/>
      </c>
      <c r="S495" s="15" t="str">
        <f>IF(M495="","",IF(AND(M495&lt;&gt;'Tabelas auxiliares'!$B$128,M495&lt;&gt;'Tabelas auxiliares'!$B$129,M495&lt;&gt;'Tabelas auxiliares'!$C$128,M495&lt;&gt;'Tabelas auxiliares'!$C$129),"FOLHA DE PESSOAL",IF(R495='Tabelas auxiliares'!$A$129,"CUSTEIO",IF(R495='Tabelas auxiliares'!$A$128,"INVESTIMENTO","ERRO - VERIFICAR"))))</f>
        <v/>
      </c>
      <c r="T495" s="104"/>
      <c r="U495" s="32"/>
      <c r="V495" s="32"/>
      <c r="W495" s="32"/>
      <c r="X495" s="32"/>
      <c r="Y495" s="32"/>
      <c r="Z495" s="32"/>
    </row>
    <row r="496" spans="18:26" x14ac:dyDescent="0.25">
      <c r="R496" s="15" t="str">
        <f t="shared" si="7"/>
        <v/>
      </c>
      <c r="S496" s="15" t="str">
        <f>IF(M496="","",IF(AND(M496&lt;&gt;'Tabelas auxiliares'!$B$128,M496&lt;&gt;'Tabelas auxiliares'!$B$129,M496&lt;&gt;'Tabelas auxiliares'!$C$128,M496&lt;&gt;'Tabelas auxiliares'!$C$129),"FOLHA DE PESSOAL",IF(R496='Tabelas auxiliares'!$A$129,"CUSTEIO",IF(R496='Tabelas auxiliares'!$A$128,"INVESTIMENTO","ERRO - VERIFICAR"))))</f>
        <v/>
      </c>
      <c r="T496" s="104"/>
      <c r="U496" s="32"/>
      <c r="V496" s="32"/>
      <c r="W496" s="32"/>
      <c r="X496" s="32"/>
      <c r="Y496" s="32"/>
      <c r="Z496" s="32"/>
    </row>
    <row r="497" spans="18:26" x14ac:dyDescent="0.25">
      <c r="R497" s="15" t="str">
        <f t="shared" si="7"/>
        <v/>
      </c>
      <c r="S497" s="15" t="str">
        <f>IF(M497="","",IF(AND(M497&lt;&gt;'Tabelas auxiliares'!$B$128,M497&lt;&gt;'Tabelas auxiliares'!$B$129,M497&lt;&gt;'Tabelas auxiliares'!$C$128,M497&lt;&gt;'Tabelas auxiliares'!$C$129),"FOLHA DE PESSOAL",IF(R497='Tabelas auxiliares'!$A$129,"CUSTEIO",IF(R497='Tabelas auxiliares'!$A$128,"INVESTIMENTO","ERRO - VERIFICAR"))))</f>
        <v/>
      </c>
      <c r="T497" s="104"/>
      <c r="U497" s="32"/>
      <c r="V497" s="32"/>
      <c r="W497" s="32"/>
      <c r="X497" s="32"/>
      <c r="Y497" s="32"/>
      <c r="Z497" s="32"/>
    </row>
    <row r="498" spans="18:26" x14ac:dyDescent="0.25">
      <c r="R498" s="15" t="str">
        <f t="shared" si="7"/>
        <v/>
      </c>
      <c r="S498" s="15" t="str">
        <f>IF(M498="","",IF(AND(M498&lt;&gt;'Tabelas auxiliares'!$B$128,M498&lt;&gt;'Tabelas auxiliares'!$B$129,M498&lt;&gt;'Tabelas auxiliares'!$C$128,M498&lt;&gt;'Tabelas auxiliares'!$C$129),"FOLHA DE PESSOAL",IF(R498='Tabelas auxiliares'!$A$129,"CUSTEIO",IF(R498='Tabelas auxiliares'!$A$128,"INVESTIMENTO","ERRO - VERIFICAR"))))</f>
        <v/>
      </c>
      <c r="T498" s="104"/>
      <c r="U498" s="32"/>
      <c r="V498" s="32"/>
      <c r="W498" s="32"/>
      <c r="X498" s="32"/>
      <c r="Y498" s="32"/>
      <c r="Z498" s="32"/>
    </row>
    <row r="499" spans="18:26" x14ac:dyDescent="0.25">
      <c r="R499" s="15" t="str">
        <f t="shared" si="7"/>
        <v/>
      </c>
      <c r="S499" s="15" t="str">
        <f>IF(M499="","",IF(AND(M499&lt;&gt;'Tabelas auxiliares'!$B$128,M499&lt;&gt;'Tabelas auxiliares'!$B$129,M499&lt;&gt;'Tabelas auxiliares'!$C$128,M499&lt;&gt;'Tabelas auxiliares'!$C$129),"FOLHA DE PESSOAL",IF(R499='Tabelas auxiliares'!$A$129,"CUSTEIO",IF(R499='Tabelas auxiliares'!$A$128,"INVESTIMENTO","ERRO - VERIFICAR"))))</f>
        <v/>
      </c>
      <c r="T499" s="104"/>
      <c r="U499" s="32"/>
      <c r="V499" s="32"/>
      <c r="W499" s="32"/>
      <c r="X499" s="32"/>
      <c r="Y499" s="32"/>
      <c r="Z499" s="32"/>
    </row>
    <row r="500" spans="18:26" x14ac:dyDescent="0.25">
      <c r="R500" s="15" t="str">
        <f t="shared" si="7"/>
        <v/>
      </c>
      <c r="S500" s="15" t="str">
        <f>IF(M500="","",IF(AND(M500&lt;&gt;'Tabelas auxiliares'!$B$128,M500&lt;&gt;'Tabelas auxiliares'!$B$129,M500&lt;&gt;'Tabelas auxiliares'!$C$128,M500&lt;&gt;'Tabelas auxiliares'!$C$129),"FOLHA DE PESSOAL",IF(R500='Tabelas auxiliares'!$A$129,"CUSTEIO",IF(R500='Tabelas auxiliares'!$A$128,"INVESTIMENTO","ERRO - VERIFICAR"))))</f>
        <v/>
      </c>
      <c r="T500" s="104"/>
      <c r="U500" s="32"/>
      <c r="V500" s="32"/>
      <c r="W500" s="32"/>
      <c r="X500" s="32"/>
      <c r="Y500" s="32"/>
      <c r="Z500" s="32"/>
    </row>
    <row r="501" spans="18:26" x14ac:dyDescent="0.25">
      <c r="R501" s="15" t="str">
        <f t="shared" si="7"/>
        <v/>
      </c>
      <c r="S501" s="15" t="str">
        <f>IF(M501="","",IF(AND(M501&lt;&gt;'Tabelas auxiliares'!$B$128,M501&lt;&gt;'Tabelas auxiliares'!$B$129,M501&lt;&gt;'Tabelas auxiliares'!$C$128,M501&lt;&gt;'Tabelas auxiliares'!$C$129),"FOLHA DE PESSOAL",IF(R501='Tabelas auxiliares'!$A$129,"CUSTEIO",IF(R501='Tabelas auxiliares'!$A$128,"INVESTIMENTO","ERRO - VERIFICAR"))))</f>
        <v/>
      </c>
      <c r="T501" s="104"/>
      <c r="U501" s="32"/>
      <c r="V501" s="32"/>
      <c r="W501" s="32"/>
      <c r="X501" s="32"/>
      <c r="Y501" s="32"/>
      <c r="Z501" s="32"/>
    </row>
    <row r="502" spans="18:26" x14ac:dyDescent="0.25">
      <c r="R502" s="15" t="str">
        <f t="shared" si="7"/>
        <v/>
      </c>
      <c r="S502" s="15" t="str">
        <f>IF(M502="","",IF(AND(M502&lt;&gt;'Tabelas auxiliares'!$B$128,M502&lt;&gt;'Tabelas auxiliares'!$B$129,M502&lt;&gt;'Tabelas auxiliares'!$C$128,M502&lt;&gt;'Tabelas auxiliares'!$C$129),"FOLHA DE PESSOAL",IF(R502='Tabelas auxiliares'!$A$129,"CUSTEIO",IF(R502='Tabelas auxiliares'!$A$128,"INVESTIMENTO","ERRO - VERIFICAR"))))</f>
        <v/>
      </c>
      <c r="T502" s="104"/>
      <c r="U502" s="32"/>
      <c r="V502" s="32"/>
      <c r="W502" s="32"/>
      <c r="X502" s="32"/>
      <c r="Y502" s="32"/>
      <c r="Z502" s="32"/>
    </row>
    <row r="503" spans="18:26" x14ac:dyDescent="0.25">
      <c r="R503" s="15" t="str">
        <f t="shared" si="7"/>
        <v/>
      </c>
      <c r="S503" s="15" t="str">
        <f>IF(M503="","",IF(AND(M503&lt;&gt;'Tabelas auxiliares'!$B$128,M503&lt;&gt;'Tabelas auxiliares'!$B$129,M503&lt;&gt;'Tabelas auxiliares'!$C$128,M503&lt;&gt;'Tabelas auxiliares'!$C$129),"FOLHA DE PESSOAL",IF(R503='Tabelas auxiliares'!$A$129,"CUSTEIO",IF(R503='Tabelas auxiliares'!$A$128,"INVESTIMENTO","ERRO - VERIFICAR"))))</f>
        <v/>
      </c>
      <c r="T503" s="104"/>
      <c r="U503" s="32"/>
      <c r="V503" s="32"/>
      <c r="W503" s="32"/>
      <c r="X503" s="32"/>
      <c r="Y503" s="32"/>
      <c r="Z503" s="32"/>
    </row>
    <row r="504" spans="18:26" x14ac:dyDescent="0.25">
      <c r="R504" s="15" t="str">
        <f t="shared" si="7"/>
        <v/>
      </c>
      <c r="S504" s="15" t="str">
        <f>IF(M504="","",IF(AND(M504&lt;&gt;'Tabelas auxiliares'!$B$128,M504&lt;&gt;'Tabelas auxiliares'!$B$129,M504&lt;&gt;'Tabelas auxiliares'!$C$128,M504&lt;&gt;'Tabelas auxiliares'!$C$129),"FOLHA DE PESSOAL",IF(R504='Tabelas auxiliares'!$A$129,"CUSTEIO",IF(R504='Tabelas auxiliares'!$A$128,"INVESTIMENTO","ERRO - VERIFICAR"))))</f>
        <v/>
      </c>
      <c r="T504" s="104"/>
      <c r="U504" s="32"/>
      <c r="V504" s="32"/>
      <c r="W504" s="32"/>
      <c r="X504" s="32"/>
      <c r="Y504" s="32"/>
      <c r="Z504" s="32"/>
    </row>
    <row r="505" spans="18:26" x14ac:dyDescent="0.25">
      <c r="R505" s="15" t="str">
        <f t="shared" si="7"/>
        <v/>
      </c>
      <c r="S505" s="15" t="str">
        <f>IF(M505="","",IF(AND(M505&lt;&gt;'Tabelas auxiliares'!$B$128,M505&lt;&gt;'Tabelas auxiliares'!$B$129,M505&lt;&gt;'Tabelas auxiliares'!$C$128,M505&lt;&gt;'Tabelas auxiliares'!$C$129),"FOLHA DE PESSOAL",IF(R505='Tabelas auxiliares'!$A$129,"CUSTEIO",IF(R505='Tabelas auxiliares'!$A$128,"INVESTIMENTO","ERRO - VERIFICAR"))))</f>
        <v/>
      </c>
      <c r="T505" s="104"/>
      <c r="U505" s="32"/>
      <c r="V505" s="32"/>
      <c r="W505" s="32"/>
      <c r="X505" s="32"/>
      <c r="Y505" s="32"/>
      <c r="Z505" s="32"/>
    </row>
    <row r="506" spans="18:26" x14ac:dyDescent="0.25">
      <c r="R506" s="15" t="str">
        <f t="shared" si="7"/>
        <v/>
      </c>
      <c r="S506" s="15" t="str">
        <f>IF(M506="","",IF(AND(M506&lt;&gt;'Tabelas auxiliares'!$B$128,M506&lt;&gt;'Tabelas auxiliares'!$B$129,M506&lt;&gt;'Tabelas auxiliares'!$C$128,M506&lt;&gt;'Tabelas auxiliares'!$C$129),"FOLHA DE PESSOAL",IF(R506='Tabelas auxiliares'!$A$129,"CUSTEIO",IF(R506='Tabelas auxiliares'!$A$128,"INVESTIMENTO","ERRO - VERIFICAR"))))</f>
        <v/>
      </c>
      <c r="T506" s="104"/>
      <c r="U506" s="32"/>
      <c r="V506" s="32"/>
      <c r="W506" s="32"/>
      <c r="X506" s="32"/>
      <c r="Y506" s="32"/>
      <c r="Z506" s="32"/>
    </row>
    <row r="507" spans="18:26" x14ac:dyDescent="0.25">
      <c r="R507" s="15" t="str">
        <f t="shared" si="7"/>
        <v/>
      </c>
      <c r="S507" s="15" t="str">
        <f>IF(M507="","",IF(AND(M507&lt;&gt;'Tabelas auxiliares'!$B$128,M507&lt;&gt;'Tabelas auxiliares'!$B$129,M507&lt;&gt;'Tabelas auxiliares'!$C$128,M507&lt;&gt;'Tabelas auxiliares'!$C$129),"FOLHA DE PESSOAL",IF(R507='Tabelas auxiliares'!$A$129,"CUSTEIO",IF(R507='Tabelas auxiliares'!$A$128,"INVESTIMENTO","ERRO - VERIFICAR"))))</f>
        <v/>
      </c>
      <c r="T507" s="104"/>
      <c r="U507" s="32"/>
      <c r="V507" s="32"/>
      <c r="W507" s="32"/>
      <c r="X507" s="32"/>
      <c r="Y507" s="32"/>
      <c r="Z507" s="32"/>
    </row>
    <row r="508" spans="18:26" x14ac:dyDescent="0.25">
      <c r="R508" s="15" t="str">
        <f t="shared" si="7"/>
        <v/>
      </c>
      <c r="S508" s="15" t="str">
        <f>IF(M508="","",IF(AND(M508&lt;&gt;'Tabelas auxiliares'!$B$128,M508&lt;&gt;'Tabelas auxiliares'!$B$129,M508&lt;&gt;'Tabelas auxiliares'!$C$128,M508&lt;&gt;'Tabelas auxiliares'!$C$129),"FOLHA DE PESSOAL",IF(R508='Tabelas auxiliares'!$A$129,"CUSTEIO",IF(R508='Tabelas auxiliares'!$A$128,"INVESTIMENTO","ERRO - VERIFICAR"))))</f>
        <v/>
      </c>
      <c r="T508" s="104"/>
      <c r="U508" s="32"/>
      <c r="V508" s="32"/>
      <c r="W508" s="32"/>
      <c r="X508" s="32"/>
      <c r="Y508" s="32"/>
      <c r="Z508" s="32"/>
    </row>
    <row r="509" spans="18:26" x14ac:dyDescent="0.25">
      <c r="R509" s="15" t="str">
        <f t="shared" si="7"/>
        <v/>
      </c>
      <c r="S509" s="15" t="str">
        <f>IF(M509="","",IF(AND(M509&lt;&gt;'Tabelas auxiliares'!$B$128,M509&lt;&gt;'Tabelas auxiliares'!$B$129,M509&lt;&gt;'Tabelas auxiliares'!$C$128,M509&lt;&gt;'Tabelas auxiliares'!$C$129),"FOLHA DE PESSOAL",IF(R509='Tabelas auxiliares'!$A$129,"CUSTEIO",IF(R509='Tabelas auxiliares'!$A$128,"INVESTIMENTO","ERRO - VERIFICAR"))))</f>
        <v/>
      </c>
      <c r="T509" s="104"/>
      <c r="U509" s="32"/>
      <c r="V509" s="32"/>
      <c r="W509" s="32"/>
      <c r="X509" s="32"/>
      <c r="Y509" s="32"/>
      <c r="Z509" s="32"/>
    </row>
    <row r="510" spans="18:26" x14ac:dyDescent="0.25">
      <c r="R510" s="15" t="str">
        <f t="shared" si="7"/>
        <v/>
      </c>
      <c r="S510" s="15" t="str">
        <f>IF(M510="","",IF(AND(M510&lt;&gt;'Tabelas auxiliares'!$B$128,M510&lt;&gt;'Tabelas auxiliares'!$B$129,M510&lt;&gt;'Tabelas auxiliares'!$C$128,M510&lt;&gt;'Tabelas auxiliares'!$C$129),"FOLHA DE PESSOAL",IF(R510='Tabelas auxiliares'!$A$129,"CUSTEIO",IF(R510='Tabelas auxiliares'!$A$128,"INVESTIMENTO","ERRO - VERIFICAR"))))</f>
        <v/>
      </c>
      <c r="T510" s="104"/>
      <c r="U510" s="32"/>
      <c r="V510" s="32"/>
      <c r="W510" s="32"/>
      <c r="X510" s="32"/>
      <c r="Y510" s="32"/>
      <c r="Z510" s="32"/>
    </row>
    <row r="511" spans="18:26" x14ac:dyDescent="0.25">
      <c r="R511" s="15" t="str">
        <f t="shared" si="7"/>
        <v/>
      </c>
      <c r="S511" s="15" t="str">
        <f>IF(M511="","",IF(AND(M511&lt;&gt;'Tabelas auxiliares'!$B$128,M511&lt;&gt;'Tabelas auxiliares'!$B$129,M511&lt;&gt;'Tabelas auxiliares'!$C$128,M511&lt;&gt;'Tabelas auxiliares'!$C$129),"FOLHA DE PESSOAL",IF(R511='Tabelas auxiliares'!$A$129,"CUSTEIO",IF(R511='Tabelas auxiliares'!$A$128,"INVESTIMENTO","ERRO - VERIFICAR"))))</f>
        <v/>
      </c>
      <c r="T511" s="104"/>
      <c r="U511" s="32"/>
      <c r="V511" s="32"/>
      <c r="W511" s="32"/>
      <c r="X511" s="32"/>
      <c r="Y511" s="32"/>
      <c r="Z511" s="32"/>
    </row>
    <row r="512" spans="18:26" x14ac:dyDescent="0.25">
      <c r="R512" s="15" t="str">
        <f t="shared" si="7"/>
        <v/>
      </c>
      <c r="S512" s="15" t="str">
        <f>IF(M512="","",IF(AND(M512&lt;&gt;'Tabelas auxiliares'!$B$128,M512&lt;&gt;'Tabelas auxiliares'!$B$129,M512&lt;&gt;'Tabelas auxiliares'!$C$128,M512&lt;&gt;'Tabelas auxiliares'!$C$129),"FOLHA DE PESSOAL",IF(R512='Tabelas auxiliares'!$A$129,"CUSTEIO",IF(R512='Tabelas auxiliares'!$A$128,"INVESTIMENTO","ERRO - VERIFICAR"))))</f>
        <v/>
      </c>
      <c r="T512" s="104"/>
      <c r="U512" s="32"/>
      <c r="V512" s="32"/>
      <c r="W512" s="32"/>
      <c r="X512" s="32"/>
      <c r="Y512" s="32"/>
      <c r="Z512" s="32"/>
    </row>
    <row r="513" spans="18:26" x14ac:dyDescent="0.25">
      <c r="R513" s="15" t="str">
        <f t="shared" si="7"/>
        <v/>
      </c>
      <c r="S513" s="15" t="str">
        <f>IF(M513="","",IF(AND(M513&lt;&gt;'Tabelas auxiliares'!$B$128,M513&lt;&gt;'Tabelas auxiliares'!$B$129,M513&lt;&gt;'Tabelas auxiliares'!$C$128,M513&lt;&gt;'Tabelas auxiliares'!$C$129),"FOLHA DE PESSOAL",IF(R513='Tabelas auxiliares'!$A$129,"CUSTEIO",IF(R513='Tabelas auxiliares'!$A$128,"INVESTIMENTO","ERRO - VERIFICAR"))))</f>
        <v/>
      </c>
      <c r="T513" s="104"/>
      <c r="U513" s="32"/>
      <c r="V513" s="32"/>
      <c r="W513" s="32"/>
      <c r="X513" s="32"/>
      <c r="Y513" s="32"/>
      <c r="Z513" s="32"/>
    </row>
    <row r="514" spans="18:26" x14ac:dyDescent="0.25">
      <c r="R514" s="15" t="str">
        <f t="shared" si="7"/>
        <v/>
      </c>
      <c r="S514" s="15" t="str">
        <f>IF(M514="","",IF(AND(M514&lt;&gt;'Tabelas auxiliares'!$B$128,M514&lt;&gt;'Tabelas auxiliares'!$B$129,M514&lt;&gt;'Tabelas auxiliares'!$C$128,M514&lt;&gt;'Tabelas auxiliares'!$C$129),"FOLHA DE PESSOAL",IF(R514='Tabelas auxiliares'!$A$129,"CUSTEIO",IF(R514='Tabelas auxiliares'!$A$128,"INVESTIMENTO","ERRO - VERIFICAR"))))</f>
        <v/>
      </c>
      <c r="T514" s="104"/>
      <c r="U514" s="32"/>
      <c r="V514" s="32"/>
      <c r="W514" s="32"/>
      <c r="X514" s="32"/>
      <c r="Y514" s="32"/>
      <c r="Z514" s="32"/>
    </row>
    <row r="515" spans="18:26" x14ac:dyDescent="0.25">
      <c r="R515" s="15" t="str">
        <f t="shared" si="7"/>
        <v/>
      </c>
      <c r="S515" s="15" t="str">
        <f>IF(M515="","",IF(AND(M515&lt;&gt;'Tabelas auxiliares'!$B$128,M515&lt;&gt;'Tabelas auxiliares'!$B$129,M515&lt;&gt;'Tabelas auxiliares'!$C$128,M515&lt;&gt;'Tabelas auxiliares'!$C$129),"FOLHA DE PESSOAL",IF(R515='Tabelas auxiliares'!$A$129,"CUSTEIO",IF(R515='Tabelas auxiliares'!$A$128,"INVESTIMENTO","ERRO - VERIFICAR"))))</f>
        <v/>
      </c>
      <c r="T515" s="104"/>
      <c r="U515" s="32"/>
      <c r="V515" s="32"/>
      <c r="W515" s="32"/>
      <c r="X515" s="32"/>
      <c r="Y515" s="32"/>
      <c r="Z515" s="32"/>
    </row>
    <row r="516" spans="18:26" x14ac:dyDescent="0.25">
      <c r="R516" s="15" t="str">
        <f t="shared" ref="R516:R579" si="8">LEFT(O516,1)</f>
        <v/>
      </c>
      <c r="S516" s="15" t="str">
        <f>IF(M516="","",IF(AND(M516&lt;&gt;'Tabelas auxiliares'!$B$128,M516&lt;&gt;'Tabelas auxiliares'!$B$129,M516&lt;&gt;'Tabelas auxiliares'!$C$128,M516&lt;&gt;'Tabelas auxiliares'!$C$129),"FOLHA DE PESSOAL",IF(R516='Tabelas auxiliares'!$A$129,"CUSTEIO",IF(R516='Tabelas auxiliares'!$A$128,"INVESTIMENTO","ERRO - VERIFICAR"))))</f>
        <v/>
      </c>
      <c r="T516" s="104"/>
      <c r="U516" s="32"/>
      <c r="V516" s="32"/>
      <c r="W516" s="32"/>
      <c r="X516" s="32"/>
      <c r="Y516" s="32"/>
      <c r="Z516" s="32"/>
    </row>
    <row r="517" spans="18:26" x14ac:dyDescent="0.25">
      <c r="R517" s="15" t="str">
        <f t="shared" si="8"/>
        <v/>
      </c>
      <c r="S517" s="15" t="str">
        <f>IF(M517="","",IF(AND(M517&lt;&gt;'Tabelas auxiliares'!$B$128,M517&lt;&gt;'Tabelas auxiliares'!$B$129,M517&lt;&gt;'Tabelas auxiliares'!$C$128,M517&lt;&gt;'Tabelas auxiliares'!$C$129),"FOLHA DE PESSOAL",IF(R517='Tabelas auxiliares'!$A$129,"CUSTEIO",IF(R517='Tabelas auxiliares'!$A$128,"INVESTIMENTO","ERRO - VERIFICAR"))))</f>
        <v/>
      </c>
      <c r="T517" s="104"/>
      <c r="U517" s="32"/>
      <c r="V517" s="32"/>
      <c r="W517" s="32"/>
      <c r="X517" s="32"/>
      <c r="Y517" s="32"/>
      <c r="Z517" s="32"/>
    </row>
    <row r="518" spans="18:26" x14ac:dyDescent="0.25">
      <c r="R518" s="15" t="str">
        <f t="shared" si="8"/>
        <v/>
      </c>
      <c r="S518" s="15" t="str">
        <f>IF(M518="","",IF(AND(M518&lt;&gt;'Tabelas auxiliares'!$B$128,M518&lt;&gt;'Tabelas auxiliares'!$B$129,M518&lt;&gt;'Tabelas auxiliares'!$C$128,M518&lt;&gt;'Tabelas auxiliares'!$C$129),"FOLHA DE PESSOAL",IF(R518='Tabelas auxiliares'!$A$129,"CUSTEIO",IF(R518='Tabelas auxiliares'!$A$128,"INVESTIMENTO","ERRO - VERIFICAR"))))</f>
        <v/>
      </c>
      <c r="T518" s="104"/>
      <c r="U518" s="32"/>
      <c r="V518" s="32"/>
      <c r="W518" s="32"/>
      <c r="X518" s="32"/>
      <c r="Y518" s="32"/>
      <c r="Z518" s="32"/>
    </row>
    <row r="519" spans="18:26" x14ac:dyDescent="0.25">
      <c r="R519" s="15" t="str">
        <f t="shared" si="8"/>
        <v/>
      </c>
      <c r="S519" s="15" t="str">
        <f>IF(M519="","",IF(AND(M519&lt;&gt;'Tabelas auxiliares'!$B$128,M519&lt;&gt;'Tabelas auxiliares'!$B$129,M519&lt;&gt;'Tabelas auxiliares'!$C$128,M519&lt;&gt;'Tabelas auxiliares'!$C$129),"FOLHA DE PESSOAL",IF(R519='Tabelas auxiliares'!$A$129,"CUSTEIO",IF(R519='Tabelas auxiliares'!$A$128,"INVESTIMENTO","ERRO - VERIFICAR"))))</f>
        <v/>
      </c>
      <c r="T519" s="104"/>
      <c r="U519" s="32"/>
      <c r="V519" s="32"/>
      <c r="W519" s="32"/>
      <c r="X519" s="32"/>
      <c r="Y519" s="32"/>
      <c r="Z519" s="32"/>
    </row>
    <row r="520" spans="18:26" x14ac:dyDescent="0.25">
      <c r="R520" s="15" t="str">
        <f t="shared" si="8"/>
        <v/>
      </c>
      <c r="S520" s="15" t="str">
        <f>IF(M520="","",IF(AND(M520&lt;&gt;'Tabelas auxiliares'!$B$128,M520&lt;&gt;'Tabelas auxiliares'!$B$129,M520&lt;&gt;'Tabelas auxiliares'!$C$128,M520&lt;&gt;'Tabelas auxiliares'!$C$129),"FOLHA DE PESSOAL",IF(R520='Tabelas auxiliares'!$A$129,"CUSTEIO",IF(R520='Tabelas auxiliares'!$A$128,"INVESTIMENTO","ERRO - VERIFICAR"))))</f>
        <v/>
      </c>
      <c r="T520" s="104"/>
      <c r="U520" s="32"/>
      <c r="V520" s="32"/>
      <c r="W520" s="32"/>
      <c r="X520" s="32"/>
      <c r="Y520" s="32"/>
      <c r="Z520" s="32"/>
    </row>
    <row r="521" spans="18:26" x14ac:dyDescent="0.25">
      <c r="R521" s="15" t="str">
        <f t="shared" si="8"/>
        <v/>
      </c>
      <c r="S521" s="15" t="str">
        <f>IF(M521="","",IF(AND(M521&lt;&gt;'Tabelas auxiliares'!$B$128,M521&lt;&gt;'Tabelas auxiliares'!$B$129,M521&lt;&gt;'Tabelas auxiliares'!$C$128,M521&lt;&gt;'Tabelas auxiliares'!$C$129),"FOLHA DE PESSOAL",IF(R521='Tabelas auxiliares'!$A$129,"CUSTEIO",IF(R521='Tabelas auxiliares'!$A$128,"INVESTIMENTO","ERRO - VERIFICAR"))))</f>
        <v/>
      </c>
      <c r="T521" s="104"/>
      <c r="U521" s="32"/>
      <c r="V521" s="32"/>
      <c r="W521" s="32"/>
      <c r="X521" s="32"/>
      <c r="Y521" s="32"/>
      <c r="Z521" s="32"/>
    </row>
    <row r="522" spans="18:26" x14ac:dyDescent="0.25">
      <c r="R522" s="15" t="str">
        <f t="shared" si="8"/>
        <v/>
      </c>
      <c r="S522" s="15" t="str">
        <f>IF(M522="","",IF(AND(M522&lt;&gt;'Tabelas auxiliares'!$B$128,M522&lt;&gt;'Tabelas auxiliares'!$B$129,M522&lt;&gt;'Tabelas auxiliares'!$C$128,M522&lt;&gt;'Tabelas auxiliares'!$C$129),"FOLHA DE PESSOAL",IF(R522='Tabelas auxiliares'!$A$129,"CUSTEIO",IF(R522='Tabelas auxiliares'!$A$128,"INVESTIMENTO","ERRO - VERIFICAR"))))</f>
        <v/>
      </c>
      <c r="T522" s="104"/>
      <c r="U522" s="32"/>
      <c r="V522" s="32"/>
      <c r="W522" s="32"/>
      <c r="X522" s="32"/>
      <c r="Y522" s="32"/>
      <c r="Z522" s="32"/>
    </row>
    <row r="523" spans="18:26" x14ac:dyDescent="0.25">
      <c r="R523" s="15" t="str">
        <f t="shared" si="8"/>
        <v/>
      </c>
      <c r="S523" s="15" t="str">
        <f>IF(M523="","",IF(AND(M523&lt;&gt;'Tabelas auxiliares'!$B$128,M523&lt;&gt;'Tabelas auxiliares'!$B$129,M523&lt;&gt;'Tabelas auxiliares'!$C$128,M523&lt;&gt;'Tabelas auxiliares'!$C$129),"FOLHA DE PESSOAL",IF(R523='Tabelas auxiliares'!$A$129,"CUSTEIO",IF(R523='Tabelas auxiliares'!$A$128,"INVESTIMENTO","ERRO - VERIFICAR"))))</f>
        <v/>
      </c>
      <c r="T523" s="104"/>
      <c r="U523" s="32"/>
      <c r="V523" s="32"/>
      <c r="W523" s="32"/>
      <c r="X523" s="32"/>
      <c r="Y523" s="32"/>
      <c r="Z523" s="32"/>
    </row>
    <row r="524" spans="18:26" x14ac:dyDescent="0.25">
      <c r="R524" s="15" t="str">
        <f t="shared" si="8"/>
        <v/>
      </c>
      <c r="S524" s="15" t="str">
        <f>IF(M524="","",IF(AND(M524&lt;&gt;'Tabelas auxiliares'!$B$128,M524&lt;&gt;'Tabelas auxiliares'!$B$129,M524&lt;&gt;'Tabelas auxiliares'!$C$128,M524&lt;&gt;'Tabelas auxiliares'!$C$129),"FOLHA DE PESSOAL",IF(R524='Tabelas auxiliares'!$A$129,"CUSTEIO",IF(R524='Tabelas auxiliares'!$A$128,"INVESTIMENTO","ERRO - VERIFICAR"))))</f>
        <v/>
      </c>
      <c r="T524" s="104"/>
      <c r="U524" s="32"/>
      <c r="V524" s="32"/>
      <c r="W524" s="32"/>
      <c r="X524" s="32"/>
      <c r="Y524" s="32"/>
      <c r="Z524" s="32"/>
    </row>
    <row r="525" spans="18:26" x14ac:dyDescent="0.25">
      <c r="R525" s="15" t="str">
        <f t="shared" si="8"/>
        <v/>
      </c>
      <c r="S525" s="15" t="str">
        <f>IF(M525="","",IF(AND(M525&lt;&gt;'Tabelas auxiliares'!$B$128,M525&lt;&gt;'Tabelas auxiliares'!$B$129,M525&lt;&gt;'Tabelas auxiliares'!$C$128,M525&lt;&gt;'Tabelas auxiliares'!$C$129),"FOLHA DE PESSOAL",IF(R525='Tabelas auxiliares'!$A$129,"CUSTEIO",IF(R525='Tabelas auxiliares'!$A$128,"INVESTIMENTO","ERRO - VERIFICAR"))))</f>
        <v/>
      </c>
      <c r="T525" s="104"/>
      <c r="U525" s="32"/>
      <c r="V525" s="32"/>
      <c r="W525" s="32"/>
      <c r="X525" s="32"/>
      <c r="Y525" s="32"/>
      <c r="Z525" s="32"/>
    </row>
    <row r="526" spans="18:26" x14ac:dyDescent="0.25">
      <c r="R526" s="15" t="str">
        <f t="shared" si="8"/>
        <v/>
      </c>
      <c r="S526" s="15" t="str">
        <f>IF(M526="","",IF(AND(M526&lt;&gt;'Tabelas auxiliares'!$B$128,M526&lt;&gt;'Tabelas auxiliares'!$B$129,M526&lt;&gt;'Tabelas auxiliares'!$C$128,M526&lt;&gt;'Tabelas auxiliares'!$C$129),"FOLHA DE PESSOAL",IF(R526='Tabelas auxiliares'!$A$129,"CUSTEIO",IF(R526='Tabelas auxiliares'!$A$128,"INVESTIMENTO","ERRO - VERIFICAR"))))</f>
        <v/>
      </c>
      <c r="T526" s="104"/>
      <c r="U526" s="32"/>
      <c r="V526" s="32"/>
      <c r="W526" s="32"/>
      <c r="X526" s="32"/>
      <c r="Y526" s="32"/>
      <c r="Z526" s="32"/>
    </row>
    <row r="527" spans="18:26" x14ac:dyDescent="0.25">
      <c r="R527" s="15" t="str">
        <f t="shared" si="8"/>
        <v/>
      </c>
      <c r="S527" s="15" t="str">
        <f>IF(M527="","",IF(AND(M527&lt;&gt;'Tabelas auxiliares'!$B$128,M527&lt;&gt;'Tabelas auxiliares'!$B$129,M527&lt;&gt;'Tabelas auxiliares'!$C$128,M527&lt;&gt;'Tabelas auxiliares'!$C$129),"FOLHA DE PESSOAL",IF(R527='Tabelas auxiliares'!$A$129,"CUSTEIO",IF(R527='Tabelas auxiliares'!$A$128,"INVESTIMENTO","ERRO - VERIFICAR"))))</f>
        <v/>
      </c>
      <c r="T527" s="104"/>
      <c r="U527" s="32"/>
      <c r="V527" s="32"/>
      <c r="W527" s="32"/>
      <c r="X527" s="32"/>
      <c r="Y527" s="32"/>
      <c r="Z527" s="32"/>
    </row>
    <row r="528" spans="18:26" x14ac:dyDescent="0.25">
      <c r="R528" s="15" t="str">
        <f t="shared" si="8"/>
        <v/>
      </c>
      <c r="S528" s="15" t="str">
        <f>IF(M528="","",IF(AND(M528&lt;&gt;'Tabelas auxiliares'!$B$128,M528&lt;&gt;'Tabelas auxiliares'!$B$129,M528&lt;&gt;'Tabelas auxiliares'!$C$128,M528&lt;&gt;'Tabelas auxiliares'!$C$129),"FOLHA DE PESSOAL",IF(R528='Tabelas auxiliares'!$A$129,"CUSTEIO",IF(R528='Tabelas auxiliares'!$A$128,"INVESTIMENTO","ERRO - VERIFICAR"))))</f>
        <v/>
      </c>
      <c r="T528" s="104"/>
      <c r="U528" s="32"/>
      <c r="V528" s="32"/>
      <c r="W528" s="32"/>
      <c r="X528" s="32"/>
      <c r="Y528" s="32"/>
      <c r="Z528" s="32"/>
    </row>
    <row r="529" spans="18:26" x14ac:dyDescent="0.25">
      <c r="R529" s="15" t="str">
        <f t="shared" si="8"/>
        <v/>
      </c>
      <c r="S529" s="15" t="str">
        <f>IF(M529="","",IF(AND(M529&lt;&gt;'Tabelas auxiliares'!$B$128,M529&lt;&gt;'Tabelas auxiliares'!$B$129,M529&lt;&gt;'Tabelas auxiliares'!$C$128,M529&lt;&gt;'Tabelas auxiliares'!$C$129),"FOLHA DE PESSOAL",IF(R529='Tabelas auxiliares'!$A$129,"CUSTEIO",IF(R529='Tabelas auxiliares'!$A$128,"INVESTIMENTO","ERRO - VERIFICAR"))))</f>
        <v/>
      </c>
      <c r="T529" s="104"/>
      <c r="U529" s="32"/>
      <c r="V529" s="32"/>
      <c r="W529" s="32"/>
      <c r="X529" s="32"/>
      <c r="Y529" s="32"/>
      <c r="Z529" s="32"/>
    </row>
    <row r="530" spans="18:26" x14ac:dyDescent="0.25">
      <c r="R530" s="15" t="str">
        <f t="shared" si="8"/>
        <v/>
      </c>
      <c r="S530" s="15" t="str">
        <f>IF(M530="","",IF(AND(M530&lt;&gt;'Tabelas auxiliares'!$B$128,M530&lt;&gt;'Tabelas auxiliares'!$B$129,M530&lt;&gt;'Tabelas auxiliares'!$C$128,M530&lt;&gt;'Tabelas auxiliares'!$C$129),"FOLHA DE PESSOAL",IF(R530='Tabelas auxiliares'!$A$129,"CUSTEIO",IF(R530='Tabelas auxiliares'!$A$128,"INVESTIMENTO","ERRO - VERIFICAR"))))</f>
        <v/>
      </c>
      <c r="T530" s="104"/>
      <c r="U530" s="32"/>
      <c r="V530" s="32"/>
      <c r="W530" s="32"/>
      <c r="X530" s="32"/>
      <c r="Y530" s="32"/>
      <c r="Z530" s="32"/>
    </row>
    <row r="531" spans="18:26" x14ac:dyDescent="0.25">
      <c r="R531" s="15" t="str">
        <f t="shared" si="8"/>
        <v/>
      </c>
      <c r="S531" s="15" t="str">
        <f>IF(M531="","",IF(AND(M531&lt;&gt;'Tabelas auxiliares'!$B$128,M531&lt;&gt;'Tabelas auxiliares'!$B$129,M531&lt;&gt;'Tabelas auxiliares'!$C$128,M531&lt;&gt;'Tabelas auxiliares'!$C$129),"FOLHA DE PESSOAL",IF(R531='Tabelas auxiliares'!$A$129,"CUSTEIO",IF(R531='Tabelas auxiliares'!$A$128,"INVESTIMENTO","ERRO - VERIFICAR"))))</f>
        <v/>
      </c>
      <c r="T531" s="104"/>
      <c r="U531" s="32"/>
      <c r="V531" s="32"/>
      <c r="W531" s="32"/>
      <c r="X531" s="32"/>
      <c r="Y531" s="32"/>
      <c r="Z531" s="32"/>
    </row>
    <row r="532" spans="18:26" x14ac:dyDescent="0.25">
      <c r="R532" s="15" t="str">
        <f t="shared" si="8"/>
        <v/>
      </c>
      <c r="S532" s="15" t="str">
        <f>IF(M532="","",IF(AND(M532&lt;&gt;'Tabelas auxiliares'!$B$128,M532&lt;&gt;'Tabelas auxiliares'!$B$129,M532&lt;&gt;'Tabelas auxiliares'!$C$128,M532&lt;&gt;'Tabelas auxiliares'!$C$129),"FOLHA DE PESSOAL",IF(R532='Tabelas auxiliares'!$A$129,"CUSTEIO",IF(R532='Tabelas auxiliares'!$A$128,"INVESTIMENTO","ERRO - VERIFICAR"))))</f>
        <v/>
      </c>
      <c r="T532" s="104"/>
      <c r="U532" s="32"/>
      <c r="V532" s="32"/>
      <c r="W532" s="32"/>
      <c r="X532" s="32"/>
      <c r="Y532" s="32"/>
      <c r="Z532" s="32"/>
    </row>
    <row r="533" spans="18:26" x14ac:dyDescent="0.25">
      <c r="R533" s="15" t="str">
        <f t="shared" si="8"/>
        <v/>
      </c>
      <c r="S533" s="15" t="str">
        <f>IF(M533="","",IF(AND(M533&lt;&gt;'Tabelas auxiliares'!$B$128,M533&lt;&gt;'Tabelas auxiliares'!$B$129,M533&lt;&gt;'Tabelas auxiliares'!$C$128,M533&lt;&gt;'Tabelas auxiliares'!$C$129),"FOLHA DE PESSOAL",IF(R533='Tabelas auxiliares'!$A$129,"CUSTEIO",IF(R533='Tabelas auxiliares'!$A$128,"INVESTIMENTO","ERRO - VERIFICAR"))))</f>
        <v/>
      </c>
      <c r="T533" s="104"/>
      <c r="U533" s="32"/>
      <c r="V533" s="32"/>
      <c r="W533" s="32"/>
      <c r="X533" s="32"/>
      <c r="Y533" s="32"/>
      <c r="Z533" s="32"/>
    </row>
    <row r="534" spans="18:26" x14ac:dyDescent="0.25">
      <c r="R534" s="15" t="str">
        <f t="shared" si="8"/>
        <v/>
      </c>
      <c r="S534" s="15" t="str">
        <f>IF(M534="","",IF(AND(M534&lt;&gt;'Tabelas auxiliares'!$B$128,M534&lt;&gt;'Tabelas auxiliares'!$B$129,M534&lt;&gt;'Tabelas auxiliares'!$C$128,M534&lt;&gt;'Tabelas auxiliares'!$C$129),"FOLHA DE PESSOAL",IF(R534='Tabelas auxiliares'!$A$129,"CUSTEIO",IF(R534='Tabelas auxiliares'!$A$128,"INVESTIMENTO","ERRO - VERIFICAR"))))</f>
        <v/>
      </c>
      <c r="T534" s="104"/>
      <c r="U534" s="32"/>
      <c r="V534" s="32"/>
      <c r="W534" s="32"/>
      <c r="X534" s="32"/>
      <c r="Y534" s="32"/>
      <c r="Z534" s="32"/>
    </row>
    <row r="535" spans="18:26" x14ac:dyDescent="0.25">
      <c r="R535" s="15" t="str">
        <f t="shared" si="8"/>
        <v/>
      </c>
      <c r="S535" s="15" t="str">
        <f>IF(M535="","",IF(AND(M535&lt;&gt;'Tabelas auxiliares'!$B$128,M535&lt;&gt;'Tabelas auxiliares'!$B$129,M535&lt;&gt;'Tabelas auxiliares'!$C$128,M535&lt;&gt;'Tabelas auxiliares'!$C$129),"FOLHA DE PESSOAL",IF(R535='Tabelas auxiliares'!$A$129,"CUSTEIO",IF(R535='Tabelas auxiliares'!$A$128,"INVESTIMENTO","ERRO - VERIFICAR"))))</f>
        <v/>
      </c>
      <c r="T535" s="104"/>
      <c r="U535" s="32"/>
      <c r="V535" s="32"/>
      <c r="W535" s="32"/>
      <c r="X535" s="32"/>
      <c r="Y535" s="32"/>
      <c r="Z535" s="32"/>
    </row>
    <row r="536" spans="18:26" x14ac:dyDescent="0.25">
      <c r="R536" s="15" t="str">
        <f t="shared" si="8"/>
        <v/>
      </c>
      <c r="S536" s="15" t="str">
        <f>IF(M536="","",IF(AND(M536&lt;&gt;'Tabelas auxiliares'!$B$128,M536&lt;&gt;'Tabelas auxiliares'!$B$129,M536&lt;&gt;'Tabelas auxiliares'!$C$128,M536&lt;&gt;'Tabelas auxiliares'!$C$129),"FOLHA DE PESSOAL",IF(R536='Tabelas auxiliares'!$A$129,"CUSTEIO",IF(R536='Tabelas auxiliares'!$A$128,"INVESTIMENTO","ERRO - VERIFICAR"))))</f>
        <v/>
      </c>
      <c r="T536" s="104"/>
      <c r="U536" s="32"/>
      <c r="V536" s="32"/>
      <c r="W536" s="32"/>
      <c r="X536" s="32"/>
      <c r="Y536" s="32"/>
      <c r="Z536" s="32"/>
    </row>
    <row r="537" spans="18:26" x14ac:dyDescent="0.25">
      <c r="R537" s="15" t="str">
        <f t="shared" si="8"/>
        <v/>
      </c>
      <c r="S537" s="15" t="str">
        <f>IF(M537="","",IF(AND(M537&lt;&gt;'Tabelas auxiliares'!$B$128,M537&lt;&gt;'Tabelas auxiliares'!$B$129,M537&lt;&gt;'Tabelas auxiliares'!$C$128,M537&lt;&gt;'Tabelas auxiliares'!$C$129),"FOLHA DE PESSOAL",IF(R537='Tabelas auxiliares'!$A$129,"CUSTEIO",IF(R537='Tabelas auxiliares'!$A$128,"INVESTIMENTO","ERRO - VERIFICAR"))))</f>
        <v/>
      </c>
      <c r="T537" s="104"/>
      <c r="U537" s="32"/>
      <c r="V537" s="32"/>
      <c r="W537" s="32"/>
      <c r="X537" s="32"/>
      <c r="Y537" s="32"/>
      <c r="Z537" s="32"/>
    </row>
    <row r="538" spans="18:26" x14ac:dyDescent="0.25">
      <c r="R538" s="15" t="str">
        <f t="shared" si="8"/>
        <v/>
      </c>
      <c r="S538" s="15" t="str">
        <f>IF(M538="","",IF(AND(M538&lt;&gt;'Tabelas auxiliares'!$B$128,M538&lt;&gt;'Tabelas auxiliares'!$B$129,M538&lt;&gt;'Tabelas auxiliares'!$C$128,M538&lt;&gt;'Tabelas auxiliares'!$C$129),"FOLHA DE PESSOAL",IF(R538='Tabelas auxiliares'!$A$129,"CUSTEIO",IF(R538='Tabelas auxiliares'!$A$128,"INVESTIMENTO","ERRO - VERIFICAR"))))</f>
        <v/>
      </c>
      <c r="T538" s="104"/>
      <c r="U538" s="32"/>
      <c r="V538" s="32"/>
      <c r="W538" s="32"/>
      <c r="X538" s="32"/>
      <c r="Y538" s="32"/>
      <c r="Z538" s="32"/>
    </row>
    <row r="539" spans="18:26" x14ac:dyDescent="0.25">
      <c r="R539" s="15" t="str">
        <f t="shared" si="8"/>
        <v/>
      </c>
      <c r="S539" s="15" t="str">
        <f>IF(M539="","",IF(AND(M539&lt;&gt;'Tabelas auxiliares'!$B$128,M539&lt;&gt;'Tabelas auxiliares'!$B$129,M539&lt;&gt;'Tabelas auxiliares'!$C$128,M539&lt;&gt;'Tabelas auxiliares'!$C$129),"FOLHA DE PESSOAL",IF(R539='Tabelas auxiliares'!$A$129,"CUSTEIO",IF(R539='Tabelas auxiliares'!$A$128,"INVESTIMENTO","ERRO - VERIFICAR"))))</f>
        <v/>
      </c>
      <c r="T539" s="104"/>
      <c r="U539" s="32"/>
      <c r="V539" s="32"/>
      <c r="W539" s="32"/>
      <c r="X539" s="32"/>
      <c r="Y539" s="32"/>
      <c r="Z539" s="32"/>
    </row>
    <row r="540" spans="18:26" x14ac:dyDescent="0.25">
      <c r="R540" s="15" t="str">
        <f t="shared" si="8"/>
        <v/>
      </c>
      <c r="S540" s="15" t="str">
        <f>IF(M540="","",IF(AND(M540&lt;&gt;'Tabelas auxiliares'!$B$128,M540&lt;&gt;'Tabelas auxiliares'!$B$129,M540&lt;&gt;'Tabelas auxiliares'!$C$128,M540&lt;&gt;'Tabelas auxiliares'!$C$129),"FOLHA DE PESSOAL",IF(R540='Tabelas auxiliares'!$A$129,"CUSTEIO",IF(R540='Tabelas auxiliares'!$A$128,"INVESTIMENTO","ERRO - VERIFICAR"))))</f>
        <v/>
      </c>
      <c r="T540" s="104"/>
      <c r="U540" s="32"/>
      <c r="V540" s="32"/>
      <c r="W540" s="32"/>
      <c r="X540" s="32"/>
      <c r="Y540" s="32"/>
      <c r="Z540" s="32"/>
    </row>
    <row r="541" spans="18:26" x14ac:dyDescent="0.25">
      <c r="R541" s="15" t="str">
        <f t="shared" si="8"/>
        <v/>
      </c>
      <c r="S541" s="15" t="str">
        <f>IF(M541="","",IF(AND(M541&lt;&gt;'Tabelas auxiliares'!$B$128,M541&lt;&gt;'Tabelas auxiliares'!$B$129,M541&lt;&gt;'Tabelas auxiliares'!$C$128,M541&lt;&gt;'Tabelas auxiliares'!$C$129),"FOLHA DE PESSOAL",IF(R541='Tabelas auxiliares'!$A$129,"CUSTEIO",IF(R541='Tabelas auxiliares'!$A$128,"INVESTIMENTO","ERRO - VERIFICAR"))))</f>
        <v/>
      </c>
      <c r="T541" s="104"/>
      <c r="U541" s="32"/>
      <c r="V541" s="32"/>
      <c r="W541" s="32"/>
      <c r="X541" s="32"/>
      <c r="Y541" s="32"/>
      <c r="Z541" s="32"/>
    </row>
    <row r="542" spans="18:26" x14ac:dyDescent="0.25">
      <c r="R542" s="15" t="str">
        <f t="shared" si="8"/>
        <v/>
      </c>
      <c r="S542" s="15" t="str">
        <f>IF(M542="","",IF(AND(M542&lt;&gt;'Tabelas auxiliares'!$B$128,M542&lt;&gt;'Tabelas auxiliares'!$B$129,M542&lt;&gt;'Tabelas auxiliares'!$C$128,M542&lt;&gt;'Tabelas auxiliares'!$C$129),"FOLHA DE PESSOAL",IF(R542='Tabelas auxiliares'!$A$129,"CUSTEIO",IF(R542='Tabelas auxiliares'!$A$128,"INVESTIMENTO","ERRO - VERIFICAR"))))</f>
        <v/>
      </c>
      <c r="T542" s="104"/>
      <c r="U542" s="32"/>
      <c r="V542" s="32"/>
      <c r="W542" s="32"/>
      <c r="X542" s="32"/>
      <c r="Y542" s="32"/>
      <c r="Z542" s="32"/>
    </row>
    <row r="543" spans="18:26" x14ac:dyDescent="0.25">
      <c r="R543" s="15" t="str">
        <f t="shared" si="8"/>
        <v/>
      </c>
      <c r="S543" s="15" t="str">
        <f>IF(M543="","",IF(AND(M543&lt;&gt;'Tabelas auxiliares'!$B$128,M543&lt;&gt;'Tabelas auxiliares'!$B$129,M543&lt;&gt;'Tabelas auxiliares'!$C$128,M543&lt;&gt;'Tabelas auxiliares'!$C$129),"FOLHA DE PESSOAL",IF(R543='Tabelas auxiliares'!$A$129,"CUSTEIO",IF(R543='Tabelas auxiliares'!$A$128,"INVESTIMENTO","ERRO - VERIFICAR"))))</f>
        <v/>
      </c>
      <c r="T543" s="104"/>
      <c r="U543" s="32"/>
      <c r="V543" s="32"/>
      <c r="W543" s="32"/>
      <c r="X543" s="32"/>
      <c r="Y543" s="32"/>
      <c r="Z543" s="32"/>
    </row>
    <row r="544" spans="18:26" x14ac:dyDescent="0.25">
      <c r="R544" s="15" t="str">
        <f t="shared" si="8"/>
        <v/>
      </c>
      <c r="S544" s="15" t="str">
        <f>IF(M544="","",IF(AND(M544&lt;&gt;'Tabelas auxiliares'!$B$128,M544&lt;&gt;'Tabelas auxiliares'!$B$129,M544&lt;&gt;'Tabelas auxiliares'!$C$128,M544&lt;&gt;'Tabelas auxiliares'!$C$129),"FOLHA DE PESSOAL",IF(R544='Tabelas auxiliares'!$A$129,"CUSTEIO",IF(R544='Tabelas auxiliares'!$A$128,"INVESTIMENTO","ERRO - VERIFICAR"))))</f>
        <v/>
      </c>
      <c r="T544" s="104"/>
      <c r="U544" s="32"/>
      <c r="V544" s="32"/>
      <c r="W544" s="32"/>
      <c r="X544" s="32"/>
      <c r="Y544" s="32"/>
      <c r="Z544" s="32"/>
    </row>
    <row r="545" spans="18:26" x14ac:dyDescent="0.25">
      <c r="R545" s="15" t="str">
        <f t="shared" si="8"/>
        <v/>
      </c>
      <c r="S545" s="15" t="str">
        <f>IF(M545="","",IF(AND(M545&lt;&gt;'Tabelas auxiliares'!$B$128,M545&lt;&gt;'Tabelas auxiliares'!$B$129,M545&lt;&gt;'Tabelas auxiliares'!$C$128,M545&lt;&gt;'Tabelas auxiliares'!$C$129),"FOLHA DE PESSOAL",IF(R545='Tabelas auxiliares'!$A$129,"CUSTEIO",IF(R545='Tabelas auxiliares'!$A$128,"INVESTIMENTO","ERRO - VERIFICAR"))))</f>
        <v/>
      </c>
      <c r="T545" s="104"/>
      <c r="U545" s="32"/>
      <c r="V545" s="32"/>
      <c r="W545" s="32"/>
      <c r="X545" s="32"/>
      <c r="Y545" s="32"/>
      <c r="Z545" s="32"/>
    </row>
    <row r="546" spans="18:26" x14ac:dyDescent="0.25">
      <c r="R546" s="15" t="str">
        <f t="shared" si="8"/>
        <v/>
      </c>
      <c r="S546" s="15" t="str">
        <f>IF(M546="","",IF(AND(M546&lt;&gt;'Tabelas auxiliares'!$B$128,M546&lt;&gt;'Tabelas auxiliares'!$B$129,M546&lt;&gt;'Tabelas auxiliares'!$C$128,M546&lt;&gt;'Tabelas auxiliares'!$C$129),"FOLHA DE PESSOAL",IF(R546='Tabelas auxiliares'!$A$129,"CUSTEIO",IF(R546='Tabelas auxiliares'!$A$128,"INVESTIMENTO","ERRO - VERIFICAR"))))</f>
        <v/>
      </c>
      <c r="T546" s="104"/>
      <c r="U546" s="32"/>
      <c r="V546" s="32"/>
      <c r="W546" s="32"/>
      <c r="X546" s="32"/>
      <c r="Y546" s="32"/>
      <c r="Z546" s="32"/>
    </row>
    <row r="547" spans="18:26" x14ac:dyDescent="0.25">
      <c r="R547" s="15" t="str">
        <f t="shared" si="8"/>
        <v/>
      </c>
      <c r="S547" s="15" t="str">
        <f>IF(M547="","",IF(AND(M547&lt;&gt;'Tabelas auxiliares'!$B$128,M547&lt;&gt;'Tabelas auxiliares'!$B$129,M547&lt;&gt;'Tabelas auxiliares'!$C$128,M547&lt;&gt;'Tabelas auxiliares'!$C$129),"FOLHA DE PESSOAL",IF(R547='Tabelas auxiliares'!$A$129,"CUSTEIO",IF(R547='Tabelas auxiliares'!$A$128,"INVESTIMENTO","ERRO - VERIFICAR"))))</f>
        <v/>
      </c>
      <c r="T547" s="104"/>
      <c r="U547" s="32"/>
      <c r="V547" s="32"/>
      <c r="W547" s="32"/>
      <c r="X547" s="32"/>
      <c r="Y547" s="32"/>
      <c r="Z547" s="32"/>
    </row>
    <row r="548" spans="18:26" x14ac:dyDescent="0.25">
      <c r="R548" s="15" t="str">
        <f t="shared" si="8"/>
        <v/>
      </c>
      <c r="S548" s="15" t="str">
        <f>IF(M548="","",IF(AND(M548&lt;&gt;'Tabelas auxiliares'!$B$128,M548&lt;&gt;'Tabelas auxiliares'!$B$129,M548&lt;&gt;'Tabelas auxiliares'!$C$128,M548&lt;&gt;'Tabelas auxiliares'!$C$129),"FOLHA DE PESSOAL",IF(R548='Tabelas auxiliares'!$A$129,"CUSTEIO",IF(R548='Tabelas auxiliares'!$A$128,"INVESTIMENTO","ERRO - VERIFICAR"))))</f>
        <v/>
      </c>
      <c r="T548" s="104"/>
      <c r="U548" s="32"/>
      <c r="V548" s="32"/>
      <c r="W548" s="32"/>
      <c r="X548" s="32"/>
      <c r="Y548" s="32"/>
      <c r="Z548" s="32"/>
    </row>
    <row r="549" spans="18:26" x14ac:dyDescent="0.25">
      <c r="R549" s="15" t="str">
        <f t="shared" si="8"/>
        <v/>
      </c>
      <c r="S549" s="15" t="str">
        <f>IF(M549="","",IF(AND(M549&lt;&gt;'Tabelas auxiliares'!$B$128,M549&lt;&gt;'Tabelas auxiliares'!$B$129,M549&lt;&gt;'Tabelas auxiliares'!$C$128,M549&lt;&gt;'Tabelas auxiliares'!$C$129),"FOLHA DE PESSOAL",IF(R549='Tabelas auxiliares'!$A$129,"CUSTEIO",IF(R549='Tabelas auxiliares'!$A$128,"INVESTIMENTO","ERRO - VERIFICAR"))))</f>
        <v/>
      </c>
      <c r="T549" s="104"/>
      <c r="U549" s="32"/>
      <c r="V549" s="32"/>
      <c r="W549" s="32"/>
      <c r="X549" s="32"/>
      <c r="Y549" s="32"/>
      <c r="Z549" s="32"/>
    </row>
    <row r="550" spans="18:26" x14ac:dyDescent="0.25">
      <c r="R550" s="15" t="str">
        <f t="shared" si="8"/>
        <v/>
      </c>
      <c r="S550" s="15" t="str">
        <f>IF(M550="","",IF(AND(M550&lt;&gt;'Tabelas auxiliares'!$B$128,M550&lt;&gt;'Tabelas auxiliares'!$B$129,M550&lt;&gt;'Tabelas auxiliares'!$C$128,M550&lt;&gt;'Tabelas auxiliares'!$C$129),"FOLHA DE PESSOAL",IF(R550='Tabelas auxiliares'!$A$129,"CUSTEIO",IF(R550='Tabelas auxiliares'!$A$128,"INVESTIMENTO","ERRO - VERIFICAR"))))</f>
        <v/>
      </c>
      <c r="T550" s="104"/>
      <c r="U550" s="32"/>
      <c r="V550" s="32"/>
      <c r="W550" s="32"/>
      <c r="X550" s="32"/>
      <c r="Y550" s="32"/>
      <c r="Z550" s="32"/>
    </row>
    <row r="551" spans="18:26" x14ac:dyDescent="0.25">
      <c r="R551" s="15" t="str">
        <f t="shared" si="8"/>
        <v/>
      </c>
      <c r="S551" s="15" t="str">
        <f>IF(M551="","",IF(AND(M551&lt;&gt;'Tabelas auxiliares'!$B$128,M551&lt;&gt;'Tabelas auxiliares'!$B$129,M551&lt;&gt;'Tabelas auxiliares'!$C$128,M551&lt;&gt;'Tabelas auxiliares'!$C$129),"FOLHA DE PESSOAL",IF(R551='Tabelas auxiliares'!$A$129,"CUSTEIO",IF(R551='Tabelas auxiliares'!$A$128,"INVESTIMENTO","ERRO - VERIFICAR"))))</f>
        <v/>
      </c>
      <c r="T551" s="104"/>
      <c r="U551" s="32"/>
      <c r="V551" s="32"/>
      <c r="W551" s="32"/>
      <c r="X551" s="32"/>
      <c r="Y551" s="32"/>
      <c r="Z551" s="32"/>
    </row>
    <row r="552" spans="18:26" x14ac:dyDescent="0.25">
      <c r="R552" s="15" t="str">
        <f t="shared" si="8"/>
        <v/>
      </c>
      <c r="S552" s="15" t="str">
        <f>IF(M552="","",IF(AND(M552&lt;&gt;'Tabelas auxiliares'!$B$128,M552&lt;&gt;'Tabelas auxiliares'!$B$129,M552&lt;&gt;'Tabelas auxiliares'!$C$128,M552&lt;&gt;'Tabelas auxiliares'!$C$129),"FOLHA DE PESSOAL",IF(R552='Tabelas auxiliares'!$A$129,"CUSTEIO",IF(R552='Tabelas auxiliares'!$A$128,"INVESTIMENTO","ERRO - VERIFICAR"))))</f>
        <v/>
      </c>
      <c r="T552" s="104"/>
      <c r="U552" s="32"/>
      <c r="V552" s="32"/>
      <c r="W552" s="32"/>
      <c r="X552" s="32"/>
      <c r="Y552" s="32"/>
      <c r="Z552" s="32"/>
    </row>
    <row r="553" spans="18:26" x14ac:dyDescent="0.25">
      <c r="R553" s="15" t="str">
        <f t="shared" si="8"/>
        <v/>
      </c>
      <c r="S553" s="15" t="str">
        <f>IF(M553="","",IF(AND(M553&lt;&gt;'Tabelas auxiliares'!$B$128,M553&lt;&gt;'Tabelas auxiliares'!$B$129,M553&lt;&gt;'Tabelas auxiliares'!$C$128,M553&lt;&gt;'Tabelas auxiliares'!$C$129),"FOLHA DE PESSOAL",IF(R553='Tabelas auxiliares'!$A$129,"CUSTEIO",IF(R553='Tabelas auxiliares'!$A$128,"INVESTIMENTO","ERRO - VERIFICAR"))))</f>
        <v/>
      </c>
      <c r="T553" s="104"/>
      <c r="U553" s="32"/>
      <c r="V553" s="32"/>
      <c r="W553" s="32"/>
      <c r="X553" s="32"/>
      <c r="Y553" s="32"/>
      <c r="Z553" s="32"/>
    </row>
    <row r="554" spans="18:26" x14ac:dyDescent="0.25">
      <c r="R554" s="15" t="str">
        <f t="shared" si="8"/>
        <v/>
      </c>
      <c r="S554" s="15" t="str">
        <f>IF(M554="","",IF(AND(M554&lt;&gt;'Tabelas auxiliares'!$B$128,M554&lt;&gt;'Tabelas auxiliares'!$B$129,M554&lt;&gt;'Tabelas auxiliares'!$C$128,M554&lt;&gt;'Tabelas auxiliares'!$C$129),"FOLHA DE PESSOAL",IF(R554='Tabelas auxiliares'!$A$129,"CUSTEIO",IF(R554='Tabelas auxiliares'!$A$128,"INVESTIMENTO","ERRO - VERIFICAR"))))</f>
        <v/>
      </c>
      <c r="T554" s="104"/>
      <c r="U554" s="32"/>
      <c r="V554" s="32"/>
      <c r="W554" s="32"/>
      <c r="X554" s="32"/>
      <c r="Y554" s="32"/>
      <c r="Z554" s="32"/>
    </row>
    <row r="555" spans="18:26" x14ac:dyDescent="0.25">
      <c r="R555" s="15" t="str">
        <f t="shared" si="8"/>
        <v/>
      </c>
      <c r="S555" s="15" t="str">
        <f>IF(M555="","",IF(AND(M555&lt;&gt;'Tabelas auxiliares'!$B$128,M555&lt;&gt;'Tabelas auxiliares'!$B$129,M555&lt;&gt;'Tabelas auxiliares'!$C$128,M555&lt;&gt;'Tabelas auxiliares'!$C$129),"FOLHA DE PESSOAL",IF(R555='Tabelas auxiliares'!$A$129,"CUSTEIO",IF(R555='Tabelas auxiliares'!$A$128,"INVESTIMENTO","ERRO - VERIFICAR"))))</f>
        <v/>
      </c>
      <c r="T555" s="104"/>
      <c r="U555" s="32"/>
      <c r="V555" s="32"/>
      <c r="W555" s="32"/>
      <c r="X555" s="32"/>
      <c r="Y555" s="32"/>
      <c r="Z555" s="32"/>
    </row>
    <row r="556" spans="18:26" x14ac:dyDescent="0.25">
      <c r="R556" s="15" t="str">
        <f t="shared" si="8"/>
        <v/>
      </c>
      <c r="S556" s="15" t="str">
        <f>IF(M556="","",IF(AND(M556&lt;&gt;'Tabelas auxiliares'!$B$128,M556&lt;&gt;'Tabelas auxiliares'!$B$129,M556&lt;&gt;'Tabelas auxiliares'!$C$128,M556&lt;&gt;'Tabelas auxiliares'!$C$129),"FOLHA DE PESSOAL",IF(R556='Tabelas auxiliares'!$A$129,"CUSTEIO",IF(R556='Tabelas auxiliares'!$A$128,"INVESTIMENTO","ERRO - VERIFICAR"))))</f>
        <v/>
      </c>
      <c r="T556" s="104"/>
      <c r="U556" s="32"/>
      <c r="V556" s="32"/>
      <c r="W556" s="32"/>
      <c r="X556" s="32"/>
      <c r="Y556" s="32"/>
      <c r="Z556" s="32"/>
    </row>
    <row r="557" spans="18:26" x14ac:dyDescent="0.25">
      <c r="R557" s="15" t="str">
        <f t="shared" si="8"/>
        <v/>
      </c>
      <c r="S557" s="15" t="str">
        <f>IF(M557="","",IF(AND(M557&lt;&gt;'Tabelas auxiliares'!$B$128,M557&lt;&gt;'Tabelas auxiliares'!$B$129,M557&lt;&gt;'Tabelas auxiliares'!$C$128,M557&lt;&gt;'Tabelas auxiliares'!$C$129),"FOLHA DE PESSOAL",IF(R557='Tabelas auxiliares'!$A$129,"CUSTEIO",IF(R557='Tabelas auxiliares'!$A$128,"INVESTIMENTO","ERRO - VERIFICAR"))))</f>
        <v/>
      </c>
      <c r="T557" s="104"/>
      <c r="U557" s="32"/>
      <c r="V557" s="32"/>
      <c r="W557" s="32"/>
      <c r="X557" s="32"/>
      <c r="Y557" s="32"/>
      <c r="Z557" s="32"/>
    </row>
    <row r="558" spans="18:26" x14ac:dyDescent="0.25">
      <c r="R558" s="15" t="str">
        <f t="shared" si="8"/>
        <v/>
      </c>
      <c r="S558" s="15" t="str">
        <f>IF(M558="","",IF(AND(M558&lt;&gt;'Tabelas auxiliares'!$B$128,M558&lt;&gt;'Tabelas auxiliares'!$B$129,M558&lt;&gt;'Tabelas auxiliares'!$C$128,M558&lt;&gt;'Tabelas auxiliares'!$C$129),"FOLHA DE PESSOAL",IF(R558='Tabelas auxiliares'!$A$129,"CUSTEIO",IF(R558='Tabelas auxiliares'!$A$128,"INVESTIMENTO","ERRO - VERIFICAR"))))</f>
        <v/>
      </c>
      <c r="T558" s="104"/>
      <c r="U558" s="32"/>
      <c r="V558" s="32"/>
      <c r="W558" s="32"/>
      <c r="X558" s="32"/>
      <c r="Y558" s="32"/>
      <c r="Z558" s="32"/>
    </row>
    <row r="559" spans="18:26" x14ac:dyDescent="0.25">
      <c r="R559" s="15" t="str">
        <f t="shared" si="8"/>
        <v/>
      </c>
      <c r="S559" s="15" t="str">
        <f>IF(M559="","",IF(AND(M559&lt;&gt;'Tabelas auxiliares'!$B$128,M559&lt;&gt;'Tabelas auxiliares'!$B$129,M559&lt;&gt;'Tabelas auxiliares'!$C$128,M559&lt;&gt;'Tabelas auxiliares'!$C$129),"FOLHA DE PESSOAL",IF(R559='Tabelas auxiliares'!$A$129,"CUSTEIO",IF(R559='Tabelas auxiliares'!$A$128,"INVESTIMENTO","ERRO - VERIFICAR"))))</f>
        <v/>
      </c>
      <c r="T559" s="104"/>
      <c r="U559" s="32"/>
      <c r="V559" s="32"/>
      <c r="W559" s="32"/>
      <c r="X559" s="32"/>
      <c r="Y559" s="32"/>
      <c r="Z559" s="32"/>
    </row>
    <row r="560" spans="18:26" x14ac:dyDescent="0.25">
      <c r="R560" s="15" t="str">
        <f t="shared" si="8"/>
        <v/>
      </c>
      <c r="S560" s="15" t="str">
        <f>IF(M560="","",IF(AND(M560&lt;&gt;'Tabelas auxiliares'!$B$128,M560&lt;&gt;'Tabelas auxiliares'!$B$129,M560&lt;&gt;'Tabelas auxiliares'!$C$128,M560&lt;&gt;'Tabelas auxiliares'!$C$129),"FOLHA DE PESSOAL",IF(R560='Tabelas auxiliares'!$A$129,"CUSTEIO",IF(R560='Tabelas auxiliares'!$A$128,"INVESTIMENTO","ERRO - VERIFICAR"))))</f>
        <v/>
      </c>
      <c r="T560" s="104"/>
      <c r="U560" s="32"/>
      <c r="V560" s="32"/>
      <c r="W560" s="32"/>
      <c r="X560" s="32"/>
      <c r="Y560" s="32"/>
      <c r="Z560" s="32"/>
    </row>
    <row r="561" spans="18:26" x14ac:dyDescent="0.25">
      <c r="R561" s="15" t="str">
        <f t="shared" si="8"/>
        <v/>
      </c>
      <c r="S561" s="15" t="str">
        <f>IF(M561="","",IF(AND(M561&lt;&gt;'Tabelas auxiliares'!$B$128,M561&lt;&gt;'Tabelas auxiliares'!$B$129,M561&lt;&gt;'Tabelas auxiliares'!$C$128,M561&lt;&gt;'Tabelas auxiliares'!$C$129),"FOLHA DE PESSOAL",IF(R561='Tabelas auxiliares'!$A$129,"CUSTEIO",IF(R561='Tabelas auxiliares'!$A$128,"INVESTIMENTO","ERRO - VERIFICAR"))))</f>
        <v/>
      </c>
      <c r="T561" s="104"/>
      <c r="U561" s="32"/>
      <c r="V561" s="32"/>
      <c r="W561" s="32"/>
      <c r="X561" s="32"/>
      <c r="Y561" s="32"/>
      <c r="Z561" s="32"/>
    </row>
    <row r="562" spans="18:26" x14ac:dyDescent="0.25">
      <c r="R562" s="15" t="str">
        <f t="shared" si="8"/>
        <v/>
      </c>
      <c r="S562" s="15" t="str">
        <f>IF(M562="","",IF(AND(M562&lt;&gt;'Tabelas auxiliares'!$B$128,M562&lt;&gt;'Tabelas auxiliares'!$B$129,M562&lt;&gt;'Tabelas auxiliares'!$C$128,M562&lt;&gt;'Tabelas auxiliares'!$C$129),"FOLHA DE PESSOAL",IF(R562='Tabelas auxiliares'!$A$129,"CUSTEIO",IF(R562='Tabelas auxiliares'!$A$128,"INVESTIMENTO","ERRO - VERIFICAR"))))</f>
        <v/>
      </c>
      <c r="T562" s="104"/>
      <c r="U562" s="32"/>
      <c r="V562" s="32"/>
      <c r="W562" s="32"/>
      <c r="X562" s="32"/>
      <c r="Y562" s="32"/>
      <c r="Z562" s="32"/>
    </row>
    <row r="563" spans="18:26" x14ac:dyDescent="0.25">
      <c r="R563" s="15" t="str">
        <f t="shared" si="8"/>
        <v/>
      </c>
      <c r="S563" s="15" t="str">
        <f>IF(M563="","",IF(AND(M563&lt;&gt;'Tabelas auxiliares'!$B$128,M563&lt;&gt;'Tabelas auxiliares'!$B$129,M563&lt;&gt;'Tabelas auxiliares'!$C$128,M563&lt;&gt;'Tabelas auxiliares'!$C$129),"FOLHA DE PESSOAL",IF(R563='Tabelas auxiliares'!$A$129,"CUSTEIO",IF(R563='Tabelas auxiliares'!$A$128,"INVESTIMENTO","ERRO - VERIFICAR"))))</f>
        <v/>
      </c>
      <c r="T563" s="104"/>
      <c r="U563" s="32"/>
      <c r="V563" s="32"/>
      <c r="W563" s="32"/>
      <c r="X563" s="32"/>
      <c r="Y563" s="32"/>
      <c r="Z563" s="32"/>
    </row>
    <row r="564" spans="18:26" x14ac:dyDescent="0.25">
      <c r="R564" s="15" t="str">
        <f t="shared" si="8"/>
        <v/>
      </c>
      <c r="S564" s="15" t="str">
        <f>IF(M564="","",IF(AND(M564&lt;&gt;'Tabelas auxiliares'!$B$128,M564&lt;&gt;'Tabelas auxiliares'!$B$129,M564&lt;&gt;'Tabelas auxiliares'!$C$128,M564&lt;&gt;'Tabelas auxiliares'!$C$129),"FOLHA DE PESSOAL",IF(R564='Tabelas auxiliares'!$A$129,"CUSTEIO",IF(R564='Tabelas auxiliares'!$A$128,"INVESTIMENTO","ERRO - VERIFICAR"))))</f>
        <v/>
      </c>
      <c r="T564" s="104"/>
      <c r="U564" s="32"/>
      <c r="V564" s="32"/>
      <c r="W564" s="32"/>
      <c r="X564" s="32"/>
      <c r="Y564" s="32"/>
      <c r="Z564" s="32"/>
    </row>
    <row r="565" spans="18:26" x14ac:dyDescent="0.25">
      <c r="R565" s="15" t="str">
        <f t="shared" si="8"/>
        <v/>
      </c>
      <c r="S565" s="15" t="str">
        <f>IF(M565="","",IF(AND(M565&lt;&gt;'Tabelas auxiliares'!$B$128,M565&lt;&gt;'Tabelas auxiliares'!$B$129,M565&lt;&gt;'Tabelas auxiliares'!$C$128,M565&lt;&gt;'Tabelas auxiliares'!$C$129),"FOLHA DE PESSOAL",IF(R565='Tabelas auxiliares'!$A$129,"CUSTEIO",IF(R565='Tabelas auxiliares'!$A$128,"INVESTIMENTO","ERRO - VERIFICAR"))))</f>
        <v/>
      </c>
      <c r="T565" s="104"/>
      <c r="U565" s="32"/>
      <c r="V565" s="32"/>
      <c r="W565" s="32"/>
      <c r="X565" s="32"/>
      <c r="Y565" s="32"/>
      <c r="Z565" s="32"/>
    </row>
    <row r="566" spans="18:26" x14ac:dyDescent="0.25">
      <c r="R566" s="15" t="str">
        <f t="shared" si="8"/>
        <v/>
      </c>
      <c r="S566" s="15" t="str">
        <f>IF(M566="","",IF(AND(M566&lt;&gt;'Tabelas auxiliares'!$B$128,M566&lt;&gt;'Tabelas auxiliares'!$B$129,M566&lt;&gt;'Tabelas auxiliares'!$C$128,M566&lt;&gt;'Tabelas auxiliares'!$C$129),"FOLHA DE PESSOAL",IF(R566='Tabelas auxiliares'!$A$129,"CUSTEIO",IF(R566='Tabelas auxiliares'!$A$128,"INVESTIMENTO","ERRO - VERIFICAR"))))</f>
        <v/>
      </c>
      <c r="T566" s="104"/>
      <c r="U566" s="32"/>
      <c r="V566" s="32"/>
      <c r="W566" s="32"/>
      <c r="X566" s="32"/>
      <c r="Y566" s="32"/>
      <c r="Z566" s="32"/>
    </row>
    <row r="567" spans="18:26" x14ac:dyDescent="0.25">
      <c r="R567" s="15" t="str">
        <f t="shared" si="8"/>
        <v/>
      </c>
      <c r="S567" s="15" t="str">
        <f>IF(M567="","",IF(AND(M567&lt;&gt;'Tabelas auxiliares'!$B$128,M567&lt;&gt;'Tabelas auxiliares'!$B$129,M567&lt;&gt;'Tabelas auxiliares'!$C$128,M567&lt;&gt;'Tabelas auxiliares'!$C$129),"FOLHA DE PESSOAL",IF(R567='Tabelas auxiliares'!$A$129,"CUSTEIO",IF(R567='Tabelas auxiliares'!$A$128,"INVESTIMENTO","ERRO - VERIFICAR"))))</f>
        <v/>
      </c>
      <c r="T567" s="104"/>
      <c r="U567" s="32"/>
      <c r="V567" s="32"/>
      <c r="W567" s="32"/>
      <c r="X567" s="32"/>
      <c r="Y567" s="32"/>
      <c r="Z567" s="32"/>
    </row>
    <row r="568" spans="18:26" x14ac:dyDescent="0.25">
      <c r="R568" s="15" t="str">
        <f t="shared" si="8"/>
        <v/>
      </c>
      <c r="S568" s="15" t="str">
        <f>IF(M568="","",IF(AND(M568&lt;&gt;'Tabelas auxiliares'!$B$128,M568&lt;&gt;'Tabelas auxiliares'!$B$129,M568&lt;&gt;'Tabelas auxiliares'!$C$128,M568&lt;&gt;'Tabelas auxiliares'!$C$129),"FOLHA DE PESSOAL",IF(R568='Tabelas auxiliares'!$A$129,"CUSTEIO",IF(R568='Tabelas auxiliares'!$A$128,"INVESTIMENTO","ERRO - VERIFICAR"))))</f>
        <v/>
      </c>
      <c r="T568" s="104"/>
      <c r="U568" s="32"/>
      <c r="V568" s="32"/>
      <c r="W568" s="32"/>
      <c r="X568" s="32"/>
      <c r="Y568" s="32"/>
      <c r="Z568" s="32"/>
    </row>
    <row r="569" spans="18:26" x14ac:dyDescent="0.25">
      <c r="R569" s="15" t="str">
        <f t="shared" si="8"/>
        <v/>
      </c>
      <c r="S569" s="15" t="str">
        <f>IF(M569="","",IF(AND(M569&lt;&gt;'Tabelas auxiliares'!$B$128,M569&lt;&gt;'Tabelas auxiliares'!$B$129,M569&lt;&gt;'Tabelas auxiliares'!$C$128,M569&lt;&gt;'Tabelas auxiliares'!$C$129),"FOLHA DE PESSOAL",IF(R569='Tabelas auxiliares'!$A$129,"CUSTEIO",IF(R569='Tabelas auxiliares'!$A$128,"INVESTIMENTO","ERRO - VERIFICAR"))))</f>
        <v/>
      </c>
      <c r="T569" s="104"/>
      <c r="U569" s="32"/>
      <c r="V569" s="32"/>
      <c r="W569" s="32"/>
      <c r="X569" s="32"/>
      <c r="Y569" s="32"/>
      <c r="Z569" s="32"/>
    </row>
    <row r="570" spans="18:26" x14ac:dyDescent="0.25">
      <c r="R570" s="15" t="str">
        <f t="shared" si="8"/>
        <v/>
      </c>
      <c r="S570" s="15" t="str">
        <f>IF(M570="","",IF(AND(M570&lt;&gt;'Tabelas auxiliares'!$B$128,M570&lt;&gt;'Tabelas auxiliares'!$B$129,M570&lt;&gt;'Tabelas auxiliares'!$C$128,M570&lt;&gt;'Tabelas auxiliares'!$C$129),"FOLHA DE PESSOAL",IF(R570='Tabelas auxiliares'!$A$129,"CUSTEIO",IF(R570='Tabelas auxiliares'!$A$128,"INVESTIMENTO","ERRO - VERIFICAR"))))</f>
        <v/>
      </c>
      <c r="T570" s="104"/>
      <c r="U570" s="32"/>
      <c r="V570" s="32"/>
      <c r="W570" s="32"/>
      <c r="X570" s="32"/>
      <c r="Y570" s="32"/>
      <c r="Z570" s="32"/>
    </row>
    <row r="571" spans="18:26" x14ac:dyDescent="0.25">
      <c r="R571" s="15" t="str">
        <f t="shared" si="8"/>
        <v/>
      </c>
      <c r="S571" s="15" t="str">
        <f>IF(M571="","",IF(AND(M571&lt;&gt;'Tabelas auxiliares'!$B$128,M571&lt;&gt;'Tabelas auxiliares'!$B$129,M571&lt;&gt;'Tabelas auxiliares'!$C$128,M571&lt;&gt;'Tabelas auxiliares'!$C$129),"FOLHA DE PESSOAL",IF(R571='Tabelas auxiliares'!$A$129,"CUSTEIO",IF(R571='Tabelas auxiliares'!$A$128,"INVESTIMENTO","ERRO - VERIFICAR"))))</f>
        <v/>
      </c>
      <c r="T571" s="104"/>
      <c r="U571" s="32"/>
      <c r="V571" s="32"/>
      <c r="W571" s="32"/>
      <c r="X571" s="32"/>
      <c r="Y571" s="32"/>
      <c r="Z571" s="32"/>
    </row>
    <row r="572" spans="18:26" x14ac:dyDescent="0.25">
      <c r="R572" s="15" t="str">
        <f t="shared" si="8"/>
        <v/>
      </c>
      <c r="S572" s="15" t="str">
        <f>IF(M572="","",IF(AND(M572&lt;&gt;'Tabelas auxiliares'!$B$128,M572&lt;&gt;'Tabelas auxiliares'!$B$129,M572&lt;&gt;'Tabelas auxiliares'!$C$128,M572&lt;&gt;'Tabelas auxiliares'!$C$129),"FOLHA DE PESSOAL",IF(R572='Tabelas auxiliares'!$A$129,"CUSTEIO",IF(R572='Tabelas auxiliares'!$A$128,"INVESTIMENTO","ERRO - VERIFICAR"))))</f>
        <v/>
      </c>
      <c r="T572" s="104"/>
      <c r="U572" s="32"/>
      <c r="V572" s="32"/>
      <c r="W572" s="32"/>
      <c r="X572" s="32"/>
      <c r="Y572" s="32"/>
      <c r="Z572" s="32"/>
    </row>
    <row r="573" spans="18:26" x14ac:dyDescent="0.25">
      <c r="R573" s="15" t="str">
        <f t="shared" si="8"/>
        <v/>
      </c>
      <c r="S573" s="15" t="str">
        <f>IF(M573="","",IF(AND(M573&lt;&gt;'Tabelas auxiliares'!$B$128,M573&lt;&gt;'Tabelas auxiliares'!$B$129,M573&lt;&gt;'Tabelas auxiliares'!$C$128,M573&lt;&gt;'Tabelas auxiliares'!$C$129),"FOLHA DE PESSOAL",IF(R573='Tabelas auxiliares'!$A$129,"CUSTEIO",IF(R573='Tabelas auxiliares'!$A$128,"INVESTIMENTO","ERRO - VERIFICAR"))))</f>
        <v/>
      </c>
      <c r="T573" s="104"/>
      <c r="U573" s="32"/>
      <c r="V573" s="32"/>
      <c r="W573" s="32"/>
      <c r="X573" s="32"/>
      <c r="Y573" s="32"/>
      <c r="Z573" s="32"/>
    </row>
    <row r="574" spans="18:26" x14ac:dyDescent="0.25">
      <c r="R574" s="15" t="str">
        <f t="shared" si="8"/>
        <v/>
      </c>
      <c r="S574" s="15" t="str">
        <f>IF(M574="","",IF(AND(M574&lt;&gt;'Tabelas auxiliares'!$B$128,M574&lt;&gt;'Tabelas auxiliares'!$B$129,M574&lt;&gt;'Tabelas auxiliares'!$C$128,M574&lt;&gt;'Tabelas auxiliares'!$C$129),"FOLHA DE PESSOAL",IF(R574='Tabelas auxiliares'!$A$129,"CUSTEIO",IF(R574='Tabelas auxiliares'!$A$128,"INVESTIMENTO","ERRO - VERIFICAR"))))</f>
        <v/>
      </c>
      <c r="T574" s="104"/>
      <c r="U574" s="32"/>
      <c r="V574" s="32"/>
      <c r="W574" s="32"/>
      <c r="X574" s="32"/>
      <c r="Y574" s="32"/>
      <c r="Z574" s="32"/>
    </row>
    <row r="575" spans="18:26" x14ac:dyDescent="0.25">
      <c r="R575" s="15" t="str">
        <f t="shared" si="8"/>
        <v/>
      </c>
      <c r="S575" s="15" t="str">
        <f>IF(M575="","",IF(AND(M575&lt;&gt;'Tabelas auxiliares'!$B$128,M575&lt;&gt;'Tabelas auxiliares'!$B$129,M575&lt;&gt;'Tabelas auxiliares'!$C$128,M575&lt;&gt;'Tabelas auxiliares'!$C$129),"FOLHA DE PESSOAL",IF(R575='Tabelas auxiliares'!$A$129,"CUSTEIO",IF(R575='Tabelas auxiliares'!$A$128,"INVESTIMENTO","ERRO - VERIFICAR"))))</f>
        <v/>
      </c>
      <c r="T575" s="104"/>
      <c r="U575" s="32"/>
      <c r="V575" s="32"/>
      <c r="W575" s="32"/>
      <c r="X575" s="32"/>
      <c r="Y575" s="32"/>
      <c r="Z575" s="32"/>
    </row>
    <row r="576" spans="18:26" x14ac:dyDescent="0.25">
      <c r="R576" s="15" t="str">
        <f t="shared" si="8"/>
        <v/>
      </c>
      <c r="S576" s="15" t="str">
        <f>IF(M576="","",IF(AND(M576&lt;&gt;'Tabelas auxiliares'!$B$128,M576&lt;&gt;'Tabelas auxiliares'!$B$129,M576&lt;&gt;'Tabelas auxiliares'!$C$128,M576&lt;&gt;'Tabelas auxiliares'!$C$129),"FOLHA DE PESSOAL",IF(R576='Tabelas auxiliares'!$A$129,"CUSTEIO",IF(R576='Tabelas auxiliares'!$A$128,"INVESTIMENTO","ERRO - VERIFICAR"))))</f>
        <v/>
      </c>
      <c r="T576" s="104"/>
      <c r="U576" s="32"/>
      <c r="V576" s="32"/>
      <c r="W576" s="32"/>
      <c r="X576" s="32"/>
      <c r="Y576" s="32"/>
      <c r="Z576" s="32"/>
    </row>
    <row r="577" spans="18:26" x14ac:dyDescent="0.25">
      <c r="R577" s="15" t="str">
        <f t="shared" si="8"/>
        <v/>
      </c>
      <c r="S577" s="15" t="str">
        <f>IF(M577="","",IF(AND(M577&lt;&gt;'Tabelas auxiliares'!$B$128,M577&lt;&gt;'Tabelas auxiliares'!$B$129,M577&lt;&gt;'Tabelas auxiliares'!$C$128,M577&lt;&gt;'Tabelas auxiliares'!$C$129),"FOLHA DE PESSOAL",IF(R577='Tabelas auxiliares'!$A$129,"CUSTEIO",IF(R577='Tabelas auxiliares'!$A$128,"INVESTIMENTO","ERRO - VERIFICAR"))))</f>
        <v/>
      </c>
      <c r="T577" s="104"/>
      <c r="U577" s="32"/>
      <c r="V577" s="32"/>
      <c r="W577" s="32"/>
      <c r="X577" s="32"/>
      <c r="Y577" s="32"/>
      <c r="Z577" s="32"/>
    </row>
    <row r="578" spans="18:26" x14ac:dyDescent="0.25">
      <c r="R578" s="15" t="str">
        <f t="shared" si="8"/>
        <v/>
      </c>
      <c r="S578" s="15" t="str">
        <f>IF(M578="","",IF(AND(M578&lt;&gt;'Tabelas auxiliares'!$B$128,M578&lt;&gt;'Tabelas auxiliares'!$B$129,M578&lt;&gt;'Tabelas auxiliares'!$C$128,M578&lt;&gt;'Tabelas auxiliares'!$C$129),"FOLHA DE PESSOAL",IF(R578='Tabelas auxiliares'!$A$129,"CUSTEIO",IF(R578='Tabelas auxiliares'!$A$128,"INVESTIMENTO","ERRO - VERIFICAR"))))</f>
        <v/>
      </c>
      <c r="T578" s="104"/>
      <c r="U578" s="32"/>
      <c r="V578" s="32"/>
      <c r="W578" s="32"/>
      <c r="X578" s="32"/>
      <c r="Y578" s="32"/>
      <c r="Z578" s="32"/>
    </row>
    <row r="579" spans="18:26" x14ac:dyDescent="0.25">
      <c r="R579" s="15" t="str">
        <f t="shared" si="8"/>
        <v/>
      </c>
      <c r="S579" s="15" t="str">
        <f>IF(M579="","",IF(AND(M579&lt;&gt;'Tabelas auxiliares'!$B$128,M579&lt;&gt;'Tabelas auxiliares'!$B$129,M579&lt;&gt;'Tabelas auxiliares'!$C$128,M579&lt;&gt;'Tabelas auxiliares'!$C$129),"FOLHA DE PESSOAL",IF(R579='Tabelas auxiliares'!$A$129,"CUSTEIO",IF(R579='Tabelas auxiliares'!$A$128,"INVESTIMENTO","ERRO - VERIFICAR"))))</f>
        <v/>
      </c>
      <c r="T579" s="104"/>
      <c r="U579" s="32"/>
      <c r="V579" s="32"/>
      <c r="W579" s="32"/>
      <c r="X579" s="32"/>
      <c r="Y579" s="32"/>
      <c r="Z579" s="32"/>
    </row>
    <row r="580" spans="18:26" x14ac:dyDescent="0.25">
      <c r="R580" s="15" t="str">
        <f t="shared" ref="R580:R643" si="9">LEFT(O580,1)</f>
        <v/>
      </c>
      <c r="S580" s="15" t="str">
        <f>IF(M580="","",IF(AND(M580&lt;&gt;'Tabelas auxiliares'!$B$128,M580&lt;&gt;'Tabelas auxiliares'!$B$129,M580&lt;&gt;'Tabelas auxiliares'!$C$128,M580&lt;&gt;'Tabelas auxiliares'!$C$129),"FOLHA DE PESSOAL",IF(R580='Tabelas auxiliares'!$A$129,"CUSTEIO",IF(R580='Tabelas auxiliares'!$A$128,"INVESTIMENTO","ERRO - VERIFICAR"))))</f>
        <v/>
      </c>
      <c r="T580" s="104"/>
      <c r="U580" s="32"/>
      <c r="V580" s="32"/>
      <c r="W580" s="32"/>
      <c r="X580" s="32"/>
      <c r="Y580" s="32"/>
      <c r="Z580" s="32"/>
    </row>
    <row r="581" spans="18:26" x14ac:dyDescent="0.25">
      <c r="R581" s="15" t="str">
        <f t="shared" si="9"/>
        <v/>
      </c>
      <c r="S581" s="15" t="str">
        <f>IF(M581="","",IF(AND(M581&lt;&gt;'Tabelas auxiliares'!$B$128,M581&lt;&gt;'Tabelas auxiliares'!$B$129,M581&lt;&gt;'Tabelas auxiliares'!$C$128,M581&lt;&gt;'Tabelas auxiliares'!$C$129),"FOLHA DE PESSOAL",IF(R581='Tabelas auxiliares'!$A$129,"CUSTEIO",IF(R581='Tabelas auxiliares'!$A$128,"INVESTIMENTO","ERRO - VERIFICAR"))))</f>
        <v/>
      </c>
      <c r="T581" s="104"/>
      <c r="U581" s="32"/>
      <c r="V581" s="32"/>
      <c r="W581" s="32"/>
      <c r="X581" s="32"/>
      <c r="Y581" s="32"/>
      <c r="Z581" s="32"/>
    </row>
    <row r="582" spans="18:26" x14ac:dyDescent="0.25">
      <c r="R582" s="15" t="str">
        <f t="shared" si="9"/>
        <v/>
      </c>
      <c r="S582" s="15" t="str">
        <f>IF(M582="","",IF(AND(M582&lt;&gt;'Tabelas auxiliares'!$B$128,M582&lt;&gt;'Tabelas auxiliares'!$B$129,M582&lt;&gt;'Tabelas auxiliares'!$C$128,M582&lt;&gt;'Tabelas auxiliares'!$C$129),"FOLHA DE PESSOAL",IF(R582='Tabelas auxiliares'!$A$129,"CUSTEIO",IF(R582='Tabelas auxiliares'!$A$128,"INVESTIMENTO","ERRO - VERIFICAR"))))</f>
        <v/>
      </c>
      <c r="T582" s="104"/>
      <c r="U582" s="32"/>
      <c r="V582" s="32"/>
      <c r="W582" s="32"/>
      <c r="X582" s="32"/>
      <c r="Y582" s="32"/>
      <c r="Z582" s="32"/>
    </row>
    <row r="583" spans="18:26" x14ac:dyDescent="0.25">
      <c r="R583" s="15" t="str">
        <f t="shared" si="9"/>
        <v/>
      </c>
      <c r="S583" s="15" t="str">
        <f>IF(M583="","",IF(AND(M583&lt;&gt;'Tabelas auxiliares'!$B$128,M583&lt;&gt;'Tabelas auxiliares'!$B$129,M583&lt;&gt;'Tabelas auxiliares'!$C$128,M583&lt;&gt;'Tabelas auxiliares'!$C$129),"FOLHA DE PESSOAL",IF(R583='Tabelas auxiliares'!$A$129,"CUSTEIO",IF(R583='Tabelas auxiliares'!$A$128,"INVESTIMENTO","ERRO - VERIFICAR"))))</f>
        <v/>
      </c>
      <c r="T583" s="104"/>
      <c r="U583" s="32"/>
      <c r="V583" s="32"/>
      <c r="W583" s="32"/>
      <c r="X583" s="32"/>
      <c r="Y583" s="32"/>
      <c r="Z583" s="32"/>
    </row>
    <row r="584" spans="18:26" x14ac:dyDescent="0.25">
      <c r="R584" s="15" t="str">
        <f t="shared" si="9"/>
        <v/>
      </c>
      <c r="S584" s="15" t="str">
        <f>IF(M584="","",IF(AND(M584&lt;&gt;'Tabelas auxiliares'!$B$128,M584&lt;&gt;'Tabelas auxiliares'!$B$129,M584&lt;&gt;'Tabelas auxiliares'!$C$128,M584&lt;&gt;'Tabelas auxiliares'!$C$129),"FOLHA DE PESSOAL",IF(R584='Tabelas auxiliares'!$A$129,"CUSTEIO",IF(R584='Tabelas auxiliares'!$A$128,"INVESTIMENTO","ERRO - VERIFICAR"))))</f>
        <v/>
      </c>
      <c r="T584" s="104"/>
      <c r="U584" s="32"/>
      <c r="V584" s="32"/>
      <c r="W584" s="32"/>
      <c r="X584" s="32"/>
      <c r="Y584" s="32"/>
      <c r="Z584" s="32"/>
    </row>
    <row r="585" spans="18:26" x14ac:dyDescent="0.25">
      <c r="R585" s="15" t="str">
        <f t="shared" si="9"/>
        <v/>
      </c>
      <c r="S585" s="15" t="str">
        <f>IF(M585="","",IF(AND(M585&lt;&gt;'Tabelas auxiliares'!$B$128,M585&lt;&gt;'Tabelas auxiliares'!$B$129,M585&lt;&gt;'Tabelas auxiliares'!$C$128,M585&lt;&gt;'Tabelas auxiliares'!$C$129),"FOLHA DE PESSOAL",IF(R585='Tabelas auxiliares'!$A$129,"CUSTEIO",IF(R585='Tabelas auxiliares'!$A$128,"INVESTIMENTO","ERRO - VERIFICAR"))))</f>
        <v/>
      </c>
      <c r="T585" s="104"/>
      <c r="U585" s="32"/>
      <c r="V585" s="32"/>
      <c r="W585" s="32"/>
      <c r="X585" s="32"/>
      <c r="Y585" s="32"/>
      <c r="Z585" s="32"/>
    </row>
    <row r="586" spans="18:26" x14ac:dyDescent="0.25">
      <c r="R586" s="15" t="str">
        <f t="shared" si="9"/>
        <v/>
      </c>
      <c r="S586" s="15" t="str">
        <f>IF(M586="","",IF(AND(M586&lt;&gt;'Tabelas auxiliares'!$B$128,M586&lt;&gt;'Tabelas auxiliares'!$B$129,M586&lt;&gt;'Tabelas auxiliares'!$C$128,M586&lt;&gt;'Tabelas auxiliares'!$C$129),"FOLHA DE PESSOAL",IF(R586='Tabelas auxiliares'!$A$129,"CUSTEIO",IF(R586='Tabelas auxiliares'!$A$128,"INVESTIMENTO","ERRO - VERIFICAR"))))</f>
        <v/>
      </c>
      <c r="T586" s="104"/>
      <c r="U586" s="32"/>
      <c r="V586" s="32"/>
      <c r="W586" s="32"/>
      <c r="X586" s="32"/>
      <c r="Y586" s="32"/>
      <c r="Z586" s="32"/>
    </row>
    <row r="587" spans="18:26" x14ac:dyDescent="0.25">
      <c r="R587" s="15" t="str">
        <f t="shared" si="9"/>
        <v/>
      </c>
      <c r="S587" s="15" t="str">
        <f>IF(M587="","",IF(AND(M587&lt;&gt;'Tabelas auxiliares'!$B$128,M587&lt;&gt;'Tabelas auxiliares'!$B$129,M587&lt;&gt;'Tabelas auxiliares'!$C$128,M587&lt;&gt;'Tabelas auxiliares'!$C$129),"FOLHA DE PESSOAL",IF(R587='Tabelas auxiliares'!$A$129,"CUSTEIO",IF(R587='Tabelas auxiliares'!$A$128,"INVESTIMENTO","ERRO - VERIFICAR"))))</f>
        <v/>
      </c>
      <c r="T587" s="104"/>
      <c r="U587" s="32"/>
      <c r="V587" s="32"/>
      <c r="W587" s="32"/>
      <c r="X587" s="32"/>
      <c r="Y587" s="32"/>
      <c r="Z587" s="32"/>
    </row>
    <row r="588" spans="18:26" x14ac:dyDescent="0.25">
      <c r="R588" s="15" t="str">
        <f t="shared" si="9"/>
        <v/>
      </c>
      <c r="S588" s="15" t="str">
        <f>IF(M588="","",IF(AND(M588&lt;&gt;'Tabelas auxiliares'!$B$128,M588&lt;&gt;'Tabelas auxiliares'!$B$129,M588&lt;&gt;'Tabelas auxiliares'!$C$128,M588&lt;&gt;'Tabelas auxiliares'!$C$129),"FOLHA DE PESSOAL",IF(R588='Tabelas auxiliares'!$A$129,"CUSTEIO",IF(R588='Tabelas auxiliares'!$A$128,"INVESTIMENTO","ERRO - VERIFICAR"))))</f>
        <v/>
      </c>
      <c r="T588" s="104"/>
      <c r="U588" s="32"/>
      <c r="V588" s="32"/>
      <c r="W588" s="32"/>
      <c r="X588" s="32"/>
      <c r="Y588" s="32"/>
      <c r="Z588" s="32"/>
    </row>
    <row r="589" spans="18:26" x14ac:dyDescent="0.25">
      <c r="R589" s="15" t="str">
        <f t="shared" si="9"/>
        <v/>
      </c>
      <c r="S589" s="15" t="str">
        <f>IF(M589="","",IF(AND(M589&lt;&gt;'Tabelas auxiliares'!$B$128,M589&lt;&gt;'Tabelas auxiliares'!$B$129,M589&lt;&gt;'Tabelas auxiliares'!$C$128,M589&lt;&gt;'Tabelas auxiliares'!$C$129),"FOLHA DE PESSOAL",IF(R589='Tabelas auxiliares'!$A$129,"CUSTEIO",IF(R589='Tabelas auxiliares'!$A$128,"INVESTIMENTO","ERRO - VERIFICAR"))))</f>
        <v/>
      </c>
      <c r="T589" s="104"/>
      <c r="U589" s="32"/>
      <c r="V589" s="32"/>
      <c r="W589" s="32"/>
      <c r="X589" s="32"/>
      <c r="Y589" s="32"/>
      <c r="Z589" s="32"/>
    </row>
    <row r="590" spans="18:26" x14ac:dyDescent="0.25">
      <c r="R590" s="15" t="str">
        <f t="shared" si="9"/>
        <v/>
      </c>
      <c r="S590" s="15" t="str">
        <f>IF(M590="","",IF(AND(M590&lt;&gt;'Tabelas auxiliares'!$B$128,M590&lt;&gt;'Tabelas auxiliares'!$B$129,M590&lt;&gt;'Tabelas auxiliares'!$C$128,M590&lt;&gt;'Tabelas auxiliares'!$C$129),"FOLHA DE PESSOAL",IF(R590='Tabelas auxiliares'!$A$129,"CUSTEIO",IF(R590='Tabelas auxiliares'!$A$128,"INVESTIMENTO","ERRO - VERIFICAR"))))</f>
        <v/>
      </c>
      <c r="T590" s="104"/>
      <c r="U590" s="32"/>
      <c r="V590" s="32"/>
      <c r="W590" s="32"/>
      <c r="X590" s="32"/>
      <c r="Y590" s="32"/>
      <c r="Z590" s="32"/>
    </row>
    <row r="591" spans="18:26" x14ac:dyDescent="0.25">
      <c r="R591" s="15" t="str">
        <f t="shared" si="9"/>
        <v/>
      </c>
      <c r="S591" s="15" t="str">
        <f>IF(M591="","",IF(AND(M591&lt;&gt;'Tabelas auxiliares'!$B$128,M591&lt;&gt;'Tabelas auxiliares'!$B$129,M591&lt;&gt;'Tabelas auxiliares'!$C$128,M591&lt;&gt;'Tabelas auxiliares'!$C$129),"FOLHA DE PESSOAL",IF(R591='Tabelas auxiliares'!$A$129,"CUSTEIO",IF(R591='Tabelas auxiliares'!$A$128,"INVESTIMENTO","ERRO - VERIFICAR"))))</f>
        <v/>
      </c>
      <c r="T591" s="104"/>
      <c r="U591" s="32"/>
      <c r="V591" s="32"/>
      <c r="W591" s="32"/>
      <c r="X591" s="32"/>
      <c r="Y591" s="32"/>
      <c r="Z591" s="32"/>
    </row>
    <row r="592" spans="18:26" x14ac:dyDescent="0.25">
      <c r="R592" s="15" t="str">
        <f t="shared" si="9"/>
        <v/>
      </c>
      <c r="S592" s="15" t="str">
        <f>IF(M592="","",IF(AND(M592&lt;&gt;'Tabelas auxiliares'!$B$128,M592&lt;&gt;'Tabelas auxiliares'!$B$129,M592&lt;&gt;'Tabelas auxiliares'!$C$128,M592&lt;&gt;'Tabelas auxiliares'!$C$129),"FOLHA DE PESSOAL",IF(R592='Tabelas auxiliares'!$A$129,"CUSTEIO",IF(R592='Tabelas auxiliares'!$A$128,"INVESTIMENTO","ERRO - VERIFICAR"))))</f>
        <v/>
      </c>
      <c r="T592" s="104"/>
      <c r="U592" s="32"/>
      <c r="V592" s="32"/>
      <c r="W592" s="32"/>
      <c r="X592" s="32"/>
      <c r="Y592" s="32"/>
      <c r="Z592" s="32"/>
    </row>
    <row r="593" spans="18:26" x14ac:dyDescent="0.25">
      <c r="R593" s="15" t="str">
        <f t="shared" si="9"/>
        <v/>
      </c>
      <c r="S593" s="15" t="str">
        <f>IF(M593="","",IF(AND(M593&lt;&gt;'Tabelas auxiliares'!$B$128,M593&lt;&gt;'Tabelas auxiliares'!$B$129,M593&lt;&gt;'Tabelas auxiliares'!$C$128,M593&lt;&gt;'Tabelas auxiliares'!$C$129),"FOLHA DE PESSOAL",IF(R593='Tabelas auxiliares'!$A$129,"CUSTEIO",IF(R593='Tabelas auxiliares'!$A$128,"INVESTIMENTO","ERRO - VERIFICAR"))))</f>
        <v/>
      </c>
      <c r="T593" s="104"/>
      <c r="U593" s="32"/>
      <c r="V593" s="32"/>
      <c r="W593" s="32"/>
      <c r="X593" s="32"/>
      <c r="Y593" s="32"/>
      <c r="Z593" s="32"/>
    </row>
    <row r="594" spans="18:26" x14ac:dyDescent="0.25">
      <c r="R594" s="15" t="str">
        <f t="shared" si="9"/>
        <v/>
      </c>
      <c r="S594" s="15" t="str">
        <f>IF(M594="","",IF(AND(M594&lt;&gt;'Tabelas auxiliares'!$B$128,M594&lt;&gt;'Tabelas auxiliares'!$B$129,M594&lt;&gt;'Tabelas auxiliares'!$C$128,M594&lt;&gt;'Tabelas auxiliares'!$C$129),"FOLHA DE PESSOAL",IF(R594='Tabelas auxiliares'!$A$129,"CUSTEIO",IF(R594='Tabelas auxiliares'!$A$128,"INVESTIMENTO","ERRO - VERIFICAR"))))</f>
        <v/>
      </c>
      <c r="T594" s="104"/>
      <c r="U594" s="32"/>
      <c r="V594" s="32"/>
      <c r="W594" s="32"/>
      <c r="X594" s="32"/>
      <c r="Y594" s="32"/>
      <c r="Z594" s="32"/>
    </row>
    <row r="595" spans="18:26" x14ac:dyDescent="0.25">
      <c r="R595" s="15" t="str">
        <f t="shared" si="9"/>
        <v/>
      </c>
      <c r="S595" s="15" t="str">
        <f>IF(M595="","",IF(AND(M595&lt;&gt;'Tabelas auxiliares'!$B$128,M595&lt;&gt;'Tabelas auxiliares'!$B$129,M595&lt;&gt;'Tabelas auxiliares'!$C$128,M595&lt;&gt;'Tabelas auxiliares'!$C$129),"FOLHA DE PESSOAL",IF(R595='Tabelas auxiliares'!$A$129,"CUSTEIO",IF(R595='Tabelas auxiliares'!$A$128,"INVESTIMENTO","ERRO - VERIFICAR"))))</f>
        <v/>
      </c>
      <c r="T595" s="104"/>
      <c r="U595" s="32"/>
      <c r="V595" s="32"/>
      <c r="W595" s="32"/>
      <c r="X595" s="32"/>
      <c r="Y595" s="32"/>
      <c r="Z595" s="32"/>
    </row>
    <row r="596" spans="18:26" x14ac:dyDescent="0.25">
      <c r="R596" s="15" t="str">
        <f t="shared" si="9"/>
        <v/>
      </c>
      <c r="S596" s="15" t="str">
        <f>IF(M596="","",IF(AND(M596&lt;&gt;'Tabelas auxiliares'!$B$128,M596&lt;&gt;'Tabelas auxiliares'!$B$129,M596&lt;&gt;'Tabelas auxiliares'!$C$128,M596&lt;&gt;'Tabelas auxiliares'!$C$129),"FOLHA DE PESSOAL",IF(R596='Tabelas auxiliares'!$A$129,"CUSTEIO",IF(R596='Tabelas auxiliares'!$A$128,"INVESTIMENTO","ERRO - VERIFICAR"))))</f>
        <v/>
      </c>
      <c r="T596" s="104"/>
      <c r="U596" s="32"/>
      <c r="V596" s="32"/>
      <c r="W596" s="32"/>
      <c r="X596" s="32"/>
      <c r="Y596" s="32"/>
      <c r="Z596" s="32"/>
    </row>
    <row r="597" spans="18:26" x14ac:dyDescent="0.25">
      <c r="R597" s="15" t="str">
        <f t="shared" si="9"/>
        <v/>
      </c>
      <c r="S597" s="15" t="str">
        <f>IF(M597="","",IF(AND(M597&lt;&gt;'Tabelas auxiliares'!$B$128,M597&lt;&gt;'Tabelas auxiliares'!$B$129,M597&lt;&gt;'Tabelas auxiliares'!$C$128,M597&lt;&gt;'Tabelas auxiliares'!$C$129),"FOLHA DE PESSOAL",IF(R597='Tabelas auxiliares'!$A$129,"CUSTEIO",IF(R597='Tabelas auxiliares'!$A$128,"INVESTIMENTO","ERRO - VERIFICAR"))))</f>
        <v/>
      </c>
      <c r="T597" s="104"/>
      <c r="U597" s="32"/>
      <c r="V597" s="32"/>
      <c r="W597" s="32"/>
      <c r="X597" s="32"/>
      <c r="Y597" s="32"/>
      <c r="Z597" s="32"/>
    </row>
    <row r="598" spans="18:26" x14ac:dyDescent="0.25">
      <c r="R598" s="15" t="str">
        <f t="shared" si="9"/>
        <v/>
      </c>
      <c r="S598" s="15" t="str">
        <f>IF(M598="","",IF(AND(M598&lt;&gt;'Tabelas auxiliares'!$B$128,M598&lt;&gt;'Tabelas auxiliares'!$B$129,M598&lt;&gt;'Tabelas auxiliares'!$C$128,M598&lt;&gt;'Tabelas auxiliares'!$C$129),"FOLHA DE PESSOAL",IF(R598='Tabelas auxiliares'!$A$129,"CUSTEIO",IF(R598='Tabelas auxiliares'!$A$128,"INVESTIMENTO","ERRO - VERIFICAR"))))</f>
        <v/>
      </c>
      <c r="T598" s="104"/>
      <c r="U598" s="32"/>
      <c r="V598" s="32"/>
      <c r="W598" s="32"/>
      <c r="X598" s="32"/>
      <c r="Y598" s="32"/>
      <c r="Z598" s="32"/>
    </row>
    <row r="599" spans="18:26" x14ac:dyDescent="0.25">
      <c r="R599" s="15" t="str">
        <f t="shared" si="9"/>
        <v/>
      </c>
      <c r="S599" s="15" t="str">
        <f>IF(M599="","",IF(AND(M599&lt;&gt;'Tabelas auxiliares'!$B$128,M599&lt;&gt;'Tabelas auxiliares'!$B$129,M599&lt;&gt;'Tabelas auxiliares'!$C$128,M599&lt;&gt;'Tabelas auxiliares'!$C$129),"FOLHA DE PESSOAL",IF(R599='Tabelas auxiliares'!$A$129,"CUSTEIO",IF(R599='Tabelas auxiliares'!$A$128,"INVESTIMENTO","ERRO - VERIFICAR"))))</f>
        <v/>
      </c>
      <c r="T599" s="104"/>
      <c r="U599" s="32"/>
      <c r="V599" s="32"/>
      <c r="W599" s="32"/>
      <c r="X599" s="32"/>
      <c r="Y599" s="32"/>
      <c r="Z599" s="32"/>
    </row>
    <row r="600" spans="18:26" x14ac:dyDescent="0.25">
      <c r="R600" s="15" t="str">
        <f t="shared" si="9"/>
        <v/>
      </c>
      <c r="S600" s="15" t="str">
        <f>IF(M600="","",IF(AND(M600&lt;&gt;'Tabelas auxiliares'!$B$128,M600&lt;&gt;'Tabelas auxiliares'!$B$129,M600&lt;&gt;'Tabelas auxiliares'!$C$128,M600&lt;&gt;'Tabelas auxiliares'!$C$129),"FOLHA DE PESSOAL",IF(R600='Tabelas auxiliares'!$A$129,"CUSTEIO",IF(R600='Tabelas auxiliares'!$A$128,"INVESTIMENTO","ERRO - VERIFICAR"))))</f>
        <v/>
      </c>
      <c r="T600" s="104"/>
      <c r="U600" s="32"/>
      <c r="V600" s="32"/>
      <c r="W600" s="32"/>
      <c r="X600" s="32"/>
      <c r="Y600" s="32"/>
      <c r="Z600" s="32"/>
    </row>
    <row r="601" spans="18:26" x14ac:dyDescent="0.25">
      <c r="R601" s="15" t="str">
        <f t="shared" si="9"/>
        <v/>
      </c>
      <c r="S601" s="15" t="str">
        <f>IF(M601="","",IF(AND(M601&lt;&gt;'Tabelas auxiliares'!$B$128,M601&lt;&gt;'Tabelas auxiliares'!$B$129,M601&lt;&gt;'Tabelas auxiliares'!$C$128,M601&lt;&gt;'Tabelas auxiliares'!$C$129),"FOLHA DE PESSOAL",IF(R601='Tabelas auxiliares'!$A$129,"CUSTEIO",IF(R601='Tabelas auxiliares'!$A$128,"INVESTIMENTO","ERRO - VERIFICAR"))))</f>
        <v/>
      </c>
      <c r="T601" s="104"/>
      <c r="U601" s="32"/>
      <c r="V601" s="32"/>
      <c r="W601" s="32"/>
      <c r="X601" s="32"/>
      <c r="Y601" s="32"/>
      <c r="Z601" s="32"/>
    </row>
    <row r="602" spans="18:26" x14ac:dyDescent="0.25">
      <c r="R602" s="15" t="str">
        <f t="shared" si="9"/>
        <v/>
      </c>
      <c r="S602" s="15" t="str">
        <f>IF(M602="","",IF(AND(M602&lt;&gt;'Tabelas auxiliares'!$B$128,M602&lt;&gt;'Tabelas auxiliares'!$B$129,M602&lt;&gt;'Tabelas auxiliares'!$C$128,M602&lt;&gt;'Tabelas auxiliares'!$C$129),"FOLHA DE PESSOAL",IF(R602='Tabelas auxiliares'!$A$129,"CUSTEIO",IF(R602='Tabelas auxiliares'!$A$128,"INVESTIMENTO","ERRO - VERIFICAR"))))</f>
        <v/>
      </c>
      <c r="T602" s="104"/>
      <c r="U602" s="32"/>
      <c r="V602" s="32"/>
      <c r="W602" s="32"/>
      <c r="X602" s="32"/>
      <c r="Y602" s="32"/>
      <c r="Z602" s="32"/>
    </row>
    <row r="603" spans="18:26" x14ac:dyDescent="0.25">
      <c r="R603" s="15" t="str">
        <f t="shared" si="9"/>
        <v/>
      </c>
      <c r="S603" s="15" t="str">
        <f>IF(M603="","",IF(AND(M603&lt;&gt;'Tabelas auxiliares'!$B$128,M603&lt;&gt;'Tabelas auxiliares'!$B$129,M603&lt;&gt;'Tabelas auxiliares'!$C$128,M603&lt;&gt;'Tabelas auxiliares'!$C$129),"FOLHA DE PESSOAL",IF(R603='Tabelas auxiliares'!$A$129,"CUSTEIO",IF(R603='Tabelas auxiliares'!$A$128,"INVESTIMENTO","ERRO - VERIFICAR"))))</f>
        <v/>
      </c>
      <c r="T603" s="104"/>
      <c r="U603" s="32"/>
      <c r="V603" s="32"/>
      <c r="W603" s="32"/>
      <c r="X603" s="32"/>
      <c r="Y603" s="32"/>
      <c r="Z603" s="32"/>
    </row>
    <row r="604" spans="18:26" x14ac:dyDescent="0.25">
      <c r="R604" s="15" t="str">
        <f t="shared" si="9"/>
        <v/>
      </c>
      <c r="S604" s="15" t="str">
        <f>IF(M604="","",IF(AND(M604&lt;&gt;'Tabelas auxiliares'!$B$128,M604&lt;&gt;'Tabelas auxiliares'!$B$129,M604&lt;&gt;'Tabelas auxiliares'!$C$128,M604&lt;&gt;'Tabelas auxiliares'!$C$129),"FOLHA DE PESSOAL",IF(R604='Tabelas auxiliares'!$A$129,"CUSTEIO",IF(R604='Tabelas auxiliares'!$A$128,"INVESTIMENTO","ERRO - VERIFICAR"))))</f>
        <v/>
      </c>
      <c r="T604" s="104"/>
      <c r="U604" s="32"/>
      <c r="V604" s="32"/>
      <c r="W604" s="32"/>
      <c r="X604" s="32"/>
      <c r="Y604" s="32"/>
      <c r="Z604" s="32"/>
    </row>
    <row r="605" spans="18:26" x14ac:dyDescent="0.25">
      <c r="R605" s="15" t="str">
        <f t="shared" si="9"/>
        <v/>
      </c>
      <c r="S605" s="15" t="str">
        <f>IF(M605="","",IF(AND(M605&lt;&gt;'Tabelas auxiliares'!$B$128,M605&lt;&gt;'Tabelas auxiliares'!$B$129,M605&lt;&gt;'Tabelas auxiliares'!$C$128,M605&lt;&gt;'Tabelas auxiliares'!$C$129),"FOLHA DE PESSOAL",IF(R605='Tabelas auxiliares'!$A$129,"CUSTEIO",IF(R605='Tabelas auxiliares'!$A$128,"INVESTIMENTO","ERRO - VERIFICAR"))))</f>
        <v/>
      </c>
      <c r="T605" s="104"/>
      <c r="U605" s="32"/>
      <c r="V605" s="32"/>
      <c r="W605" s="32"/>
      <c r="X605" s="32"/>
      <c r="Y605" s="32"/>
      <c r="Z605" s="32"/>
    </row>
    <row r="606" spans="18:26" x14ac:dyDescent="0.25">
      <c r="R606" s="15" t="str">
        <f t="shared" si="9"/>
        <v/>
      </c>
      <c r="S606" s="15" t="str">
        <f>IF(M606="","",IF(AND(M606&lt;&gt;'Tabelas auxiliares'!$B$128,M606&lt;&gt;'Tabelas auxiliares'!$B$129,M606&lt;&gt;'Tabelas auxiliares'!$C$128,M606&lt;&gt;'Tabelas auxiliares'!$C$129),"FOLHA DE PESSOAL",IF(R606='Tabelas auxiliares'!$A$129,"CUSTEIO",IF(R606='Tabelas auxiliares'!$A$128,"INVESTIMENTO","ERRO - VERIFICAR"))))</f>
        <v/>
      </c>
      <c r="T606" s="104"/>
      <c r="U606" s="32"/>
      <c r="V606" s="32"/>
      <c r="W606" s="32"/>
      <c r="X606" s="32"/>
      <c r="Y606" s="32"/>
      <c r="Z606" s="32"/>
    </row>
    <row r="607" spans="18:26" x14ac:dyDescent="0.25">
      <c r="R607" s="15" t="str">
        <f t="shared" si="9"/>
        <v/>
      </c>
      <c r="S607" s="15" t="str">
        <f>IF(M607="","",IF(AND(M607&lt;&gt;'Tabelas auxiliares'!$B$128,M607&lt;&gt;'Tabelas auxiliares'!$B$129,M607&lt;&gt;'Tabelas auxiliares'!$C$128,M607&lt;&gt;'Tabelas auxiliares'!$C$129),"FOLHA DE PESSOAL",IF(R607='Tabelas auxiliares'!$A$129,"CUSTEIO",IF(R607='Tabelas auxiliares'!$A$128,"INVESTIMENTO","ERRO - VERIFICAR"))))</f>
        <v/>
      </c>
      <c r="T607" s="104"/>
      <c r="U607" s="32"/>
      <c r="V607" s="32"/>
      <c r="W607" s="32"/>
      <c r="X607" s="32"/>
      <c r="Y607" s="32"/>
      <c r="Z607" s="32"/>
    </row>
    <row r="608" spans="18:26" x14ac:dyDescent="0.25">
      <c r="R608" s="15" t="str">
        <f t="shared" si="9"/>
        <v/>
      </c>
      <c r="S608" s="15" t="str">
        <f>IF(M608="","",IF(AND(M608&lt;&gt;'Tabelas auxiliares'!$B$128,M608&lt;&gt;'Tabelas auxiliares'!$B$129,M608&lt;&gt;'Tabelas auxiliares'!$C$128,M608&lt;&gt;'Tabelas auxiliares'!$C$129),"FOLHA DE PESSOAL",IF(R608='Tabelas auxiliares'!$A$129,"CUSTEIO",IF(R608='Tabelas auxiliares'!$A$128,"INVESTIMENTO","ERRO - VERIFICAR"))))</f>
        <v/>
      </c>
      <c r="T608" s="104"/>
      <c r="U608" s="32"/>
      <c r="V608" s="32"/>
      <c r="W608" s="32"/>
      <c r="X608" s="32"/>
      <c r="Y608" s="32"/>
      <c r="Z608" s="32"/>
    </row>
    <row r="609" spans="18:26" x14ac:dyDescent="0.25">
      <c r="R609" s="15" t="str">
        <f t="shared" si="9"/>
        <v/>
      </c>
      <c r="S609" s="15" t="str">
        <f>IF(M609="","",IF(AND(M609&lt;&gt;'Tabelas auxiliares'!$B$128,M609&lt;&gt;'Tabelas auxiliares'!$B$129,M609&lt;&gt;'Tabelas auxiliares'!$C$128,M609&lt;&gt;'Tabelas auxiliares'!$C$129),"FOLHA DE PESSOAL",IF(R609='Tabelas auxiliares'!$A$129,"CUSTEIO",IF(R609='Tabelas auxiliares'!$A$128,"INVESTIMENTO","ERRO - VERIFICAR"))))</f>
        <v/>
      </c>
      <c r="T609" s="104"/>
      <c r="U609" s="32"/>
      <c r="V609" s="32"/>
      <c r="W609" s="32"/>
      <c r="X609" s="32"/>
      <c r="Y609" s="32"/>
      <c r="Z609" s="32"/>
    </row>
    <row r="610" spans="18:26" x14ac:dyDescent="0.25">
      <c r="R610" s="15" t="str">
        <f t="shared" si="9"/>
        <v/>
      </c>
      <c r="S610" s="15" t="str">
        <f>IF(M610="","",IF(AND(M610&lt;&gt;'Tabelas auxiliares'!$B$128,M610&lt;&gt;'Tabelas auxiliares'!$B$129,M610&lt;&gt;'Tabelas auxiliares'!$C$128,M610&lt;&gt;'Tabelas auxiliares'!$C$129),"FOLHA DE PESSOAL",IF(R610='Tabelas auxiliares'!$A$129,"CUSTEIO",IF(R610='Tabelas auxiliares'!$A$128,"INVESTIMENTO","ERRO - VERIFICAR"))))</f>
        <v/>
      </c>
      <c r="T610" s="104"/>
      <c r="U610" s="32"/>
      <c r="V610" s="32"/>
      <c r="W610" s="32"/>
      <c r="X610" s="32"/>
      <c r="Y610" s="32"/>
      <c r="Z610" s="32"/>
    </row>
    <row r="611" spans="18:26" x14ac:dyDescent="0.25">
      <c r="R611" s="15" t="str">
        <f t="shared" si="9"/>
        <v/>
      </c>
      <c r="S611" s="15" t="str">
        <f>IF(M611="","",IF(AND(M611&lt;&gt;'Tabelas auxiliares'!$B$128,M611&lt;&gt;'Tabelas auxiliares'!$B$129,M611&lt;&gt;'Tabelas auxiliares'!$C$128,M611&lt;&gt;'Tabelas auxiliares'!$C$129),"FOLHA DE PESSOAL",IF(R611='Tabelas auxiliares'!$A$129,"CUSTEIO",IF(R611='Tabelas auxiliares'!$A$128,"INVESTIMENTO","ERRO - VERIFICAR"))))</f>
        <v/>
      </c>
      <c r="T611" s="104"/>
      <c r="U611" s="32"/>
      <c r="V611" s="32"/>
      <c r="W611" s="32"/>
      <c r="X611" s="32"/>
      <c r="Y611" s="32"/>
      <c r="Z611" s="32"/>
    </row>
    <row r="612" spans="18:26" x14ac:dyDescent="0.25">
      <c r="R612" s="15" t="str">
        <f t="shared" si="9"/>
        <v/>
      </c>
      <c r="S612" s="15" t="str">
        <f>IF(M612="","",IF(AND(M612&lt;&gt;'Tabelas auxiliares'!$B$128,M612&lt;&gt;'Tabelas auxiliares'!$B$129,M612&lt;&gt;'Tabelas auxiliares'!$C$128,M612&lt;&gt;'Tabelas auxiliares'!$C$129),"FOLHA DE PESSOAL",IF(R612='Tabelas auxiliares'!$A$129,"CUSTEIO",IF(R612='Tabelas auxiliares'!$A$128,"INVESTIMENTO","ERRO - VERIFICAR"))))</f>
        <v/>
      </c>
      <c r="T612" s="104"/>
      <c r="U612" s="32"/>
      <c r="V612" s="32"/>
      <c r="W612" s="32"/>
      <c r="X612" s="32"/>
      <c r="Y612" s="32"/>
      <c r="Z612" s="32"/>
    </row>
    <row r="613" spans="18:26" x14ac:dyDescent="0.25">
      <c r="R613" s="15" t="str">
        <f t="shared" si="9"/>
        <v/>
      </c>
      <c r="S613" s="15" t="str">
        <f>IF(M613="","",IF(AND(M613&lt;&gt;'Tabelas auxiliares'!$B$128,M613&lt;&gt;'Tabelas auxiliares'!$B$129,M613&lt;&gt;'Tabelas auxiliares'!$C$128,M613&lt;&gt;'Tabelas auxiliares'!$C$129),"FOLHA DE PESSOAL",IF(R613='Tabelas auxiliares'!$A$129,"CUSTEIO",IF(R613='Tabelas auxiliares'!$A$128,"INVESTIMENTO","ERRO - VERIFICAR"))))</f>
        <v/>
      </c>
      <c r="T613" s="104"/>
      <c r="U613" s="32"/>
      <c r="V613" s="32"/>
      <c r="W613" s="32"/>
      <c r="X613" s="32"/>
      <c r="Y613" s="32"/>
      <c r="Z613" s="32"/>
    </row>
    <row r="614" spans="18:26" x14ac:dyDescent="0.25">
      <c r="R614" s="15" t="str">
        <f t="shared" si="9"/>
        <v/>
      </c>
      <c r="S614" s="15" t="str">
        <f>IF(M614="","",IF(AND(M614&lt;&gt;'Tabelas auxiliares'!$B$128,M614&lt;&gt;'Tabelas auxiliares'!$B$129,M614&lt;&gt;'Tabelas auxiliares'!$C$128,M614&lt;&gt;'Tabelas auxiliares'!$C$129),"FOLHA DE PESSOAL",IF(R614='Tabelas auxiliares'!$A$129,"CUSTEIO",IF(R614='Tabelas auxiliares'!$A$128,"INVESTIMENTO","ERRO - VERIFICAR"))))</f>
        <v/>
      </c>
      <c r="T614" s="104"/>
      <c r="U614" s="32"/>
      <c r="V614" s="32"/>
      <c r="W614" s="32"/>
      <c r="X614" s="32"/>
      <c r="Y614" s="32"/>
      <c r="Z614" s="32"/>
    </row>
    <row r="615" spans="18:26" x14ac:dyDescent="0.25">
      <c r="R615" s="15" t="str">
        <f t="shared" si="9"/>
        <v/>
      </c>
      <c r="S615" s="15" t="str">
        <f>IF(M615="","",IF(AND(M615&lt;&gt;'Tabelas auxiliares'!$B$128,M615&lt;&gt;'Tabelas auxiliares'!$B$129,M615&lt;&gt;'Tabelas auxiliares'!$C$128,M615&lt;&gt;'Tabelas auxiliares'!$C$129),"FOLHA DE PESSOAL",IF(R615='Tabelas auxiliares'!$A$129,"CUSTEIO",IF(R615='Tabelas auxiliares'!$A$128,"INVESTIMENTO","ERRO - VERIFICAR"))))</f>
        <v/>
      </c>
      <c r="T615" s="104"/>
      <c r="U615" s="32"/>
      <c r="V615" s="32"/>
      <c r="W615" s="32"/>
      <c r="X615" s="32"/>
      <c r="Y615" s="32"/>
      <c r="Z615" s="32"/>
    </row>
    <row r="616" spans="18:26" x14ac:dyDescent="0.25">
      <c r="R616" s="15" t="str">
        <f t="shared" si="9"/>
        <v/>
      </c>
      <c r="S616" s="15" t="str">
        <f>IF(M616="","",IF(AND(M616&lt;&gt;'Tabelas auxiliares'!$B$128,M616&lt;&gt;'Tabelas auxiliares'!$B$129,M616&lt;&gt;'Tabelas auxiliares'!$C$128,M616&lt;&gt;'Tabelas auxiliares'!$C$129),"FOLHA DE PESSOAL",IF(R616='Tabelas auxiliares'!$A$129,"CUSTEIO",IF(R616='Tabelas auxiliares'!$A$128,"INVESTIMENTO","ERRO - VERIFICAR"))))</f>
        <v/>
      </c>
      <c r="T616" s="104"/>
      <c r="U616" s="32"/>
      <c r="V616" s="32"/>
      <c r="W616" s="32"/>
      <c r="X616" s="32"/>
      <c r="Y616" s="32"/>
      <c r="Z616" s="32"/>
    </row>
    <row r="617" spans="18:26" x14ac:dyDescent="0.25">
      <c r="R617" s="15" t="str">
        <f t="shared" si="9"/>
        <v/>
      </c>
      <c r="S617" s="15" t="str">
        <f>IF(M617="","",IF(AND(M617&lt;&gt;'Tabelas auxiliares'!$B$128,M617&lt;&gt;'Tabelas auxiliares'!$B$129,M617&lt;&gt;'Tabelas auxiliares'!$C$128,M617&lt;&gt;'Tabelas auxiliares'!$C$129),"FOLHA DE PESSOAL",IF(R617='Tabelas auxiliares'!$A$129,"CUSTEIO",IF(R617='Tabelas auxiliares'!$A$128,"INVESTIMENTO","ERRO - VERIFICAR"))))</f>
        <v/>
      </c>
      <c r="T617" s="104"/>
      <c r="U617" s="32"/>
      <c r="V617" s="32"/>
      <c r="W617" s="32"/>
      <c r="X617" s="32"/>
      <c r="Y617" s="32"/>
      <c r="Z617" s="32"/>
    </row>
    <row r="618" spans="18:26" x14ac:dyDescent="0.25">
      <c r="R618" s="15" t="str">
        <f t="shared" si="9"/>
        <v/>
      </c>
      <c r="S618" s="15" t="str">
        <f>IF(M618="","",IF(AND(M618&lt;&gt;'Tabelas auxiliares'!$B$128,M618&lt;&gt;'Tabelas auxiliares'!$B$129,M618&lt;&gt;'Tabelas auxiliares'!$C$128,M618&lt;&gt;'Tabelas auxiliares'!$C$129),"FOLHA DE PESSOAL",IF(R618='Tabelas auxiliares'!$A$129,"CUSTEIO",IF(R618='Tabelas auxiliares'!$A$128,"INVESTIMENTO","ERRO - VERIFICAR"))))</f>
        <v/>
      </c>
      <c r="T618" s="104"/>
      <c r="U618" s="32"/>
      <c r="V618" s="32"/>
      <c r="W618" s="32"/>
      <c r="X618" s="32"/>
      <c r="Y618" s="32"/>
      <c r="Z618" s="32"/>
    </row>
    <row r="619" spans="18:26" x14ac:dyDescent="0.25">
      <c r="R619" s="15" t="str">
        <f t="shared" si="9"/>
        <v/>
      </c>
      <c r="S619" s="15" t="str">
        <f>IF(M619="","",IF(AND(M619&lt;&gt;'Tabelas auxiliares'!$B$128,M619&lt;&gt;'Tabelas auxiliares'!$B$129,M619&lt;&gt;'Tabelas auxiliares'!$C$128,M619&lt;&gt;'Tabelas auxiliares'!$C$129),"FOLHA DE PESSOAL",IF(R619='Tabelas auxiliares'!$A$129,"CUSTEIO",IF(R619='Tabelas auxiliares'!$A$128,"INVESTIMENTO","ERRO - VERIFICAR"))))</f>
        <v/>
      </c>
      <c r="T619" s="104"/>
      <c r="U619" s="32"/>
      <c r="V619" s="32"/>
      <c r="W619" s="32"/>
      <c r="X619" s="32"/>
      <c r="Y619" s="32"/>
      <c r="Z619" s="32"/>
    </row>
    <row r="620" spans="18:26" x14ac:dyDescent="0.25">
      <c r="R620" s="15" t="str">
        <f t="shared" si="9"/>
        <v/>
      </c>
      <c r="S620" s="15" t="str">
        <f>IF(M620="","",IF(AND(M620&lt;&gt;'Tabelas auxiliares'!$B$128,M620&lt;&gt;'Tabelas auxiliares'!$B$129,M620&lt;&gt;'Tabelas auxiliares'!$C$128,M620&lt;&gt;'Tabelas auxiliares'!$C$129),"FOLHA DE PESSOAL",IF(R620='Tabelas auxiliares'!$A$129,"CUSTEIO",IF(R620='Tabelas auxiliares'!$A$128,"INVESTIMENTO","ERRO - VERIFICAR"))))</f>
        <v/>
      </c>
      <c r="T620" s="104"/>
      <c r="U620" s="32"/>
      <c r="V620" s="32"/>
      <c r="W620" s="32"/>
      <c r="X620" s="32"/>
      <c r="Y620" s="32"/>
      <c r="Z620" s="32"/>
    </row>
    <row r="621" spans="18:26" x14ac:dyDescent="0.25">
      <c r="R621" s="15" t="str">
        <f t="shared" si="9"/>
        <v/>
      </c>
      <c r="S621" s="15" t="str">
        <f>IF(M621="","",IF(AND(M621&lt;&gt;'Tabelas auxiliares'!$B$128,M621&lt;&gt;'Tabelas auxiliares'!$B$129,M621&lt;&gt;'Tabelas auxiliares'!$C$128,M621&lt;&gt;'Tabelas auxiliares'!$C$129),"FOLHA DE PESSOAL",IF(R621='Tabelas auxiliares'!$A$129,"CUSTEIO",IF(R621='Tabelas auxiliares'!$A$128,"INVESTIMENTO","ERRO - VERIFICAR"))))</f>
        <v/>
      </c>
      <c r="T621" s="104"/>
      <c r="U621" s="32"/>
      <c r="V621" s="32"/>
      <c r="W621" s="32"/>
      <c r="X621" s="32"/>
      <c r="Y621" s="32"/>
      <c r="Z621" s="32"/>
    </row>
    <row r="622" spans="18:26" x14ac:dyDescent="0.25">
      <c r="R622" s="15" t="str">
        <f t="shared" si="9"/>
        <v/>
      </c>
      <c r="S622" s="15" t="str">
        <f>IF(M622="","",IF(AND(M622&lt;&gt;'Tabelas auxiliares'!$B$128,M622&lt;&gt;'Tabelas auxiliares'!$B$129,M622&lt;&gt;'Tabelas auxiliares'!$C$128,M622&lt;&gt;'Tabelas auxiliares'!$C$129),"FOLHA DE PESSOAL",IF(R622='Tabelas auxiliares'!$A$129,"CUSTEIO",IF(R622='Tabelas auxiliares'!$A$128,"INVESTIMENTO","ERRO - VERIFICAR"))))</f>
        <v/>
      </c>
      <c r="T622" s="104"/>
      <c r="U622" s="32"/>
      <c r="V622" s="32"/>
      <c r="W622" s="32"/>
      <c r="X622" s="32"/>
      <c r="Y622" s="32"/>
      <c r="Z622" s="32"/>
    </row>
    <row r="623" spans="18:26" x14ac:dyDescent="0.25">
      <c r="R623" s="15" t="str">
        <f t="shared" si="9"/>
        <v/>
      </c>
      <c r="S623" s="15" t="str">
        <f>IF(M623="","",IF(AND(M623&lt;&gt;'Tabelas auxiliares'!$B$128,M623&lt;&gt;'Tabelas auxiliares'!$B$129,M623&lt;&gt;'Tabelas auxiliares'!$C$128,M623&lt;&gt;'Tabelas auxiliares'!$C$129),"FOLHA DE PESSOAL",IF(R623='Tabelas auxiliares'!$A$129,"CUSTEIO",IF(R623='Tabelas auxiliares'!$A$128,"INVESTIMENTO","ERRO - VERIFICAR"))))</f>
        <v/>
      </c>
      <c r="T623" s="104"/>
      <c r="U623" s="32"/>
      <c r="V623" s="32"/>
      <c r="W623" s="32"/>
      <c r="X623" s="32"/>
      <c r="Y623" s="32"/>
      <c r="Z623" s="32"/>
    </row>
    <row r="624" spans="18:26" x14ac:dyDescent="0.25">
      <c r="R624" s="15" t="str">
        <f t="shared" si="9"/>
        <v/>
      </c>
      <c r="S624" s="15" t="str">
        <f>IF(M624="","",IF(AND(M624&lt;&gt;'Tabelas auxiliares'!$B$128,M624&lt;&gt;'Tabelas auxiliares'!$B$129,M624&lt;&gt;'Tabelas auxiliares'!$C$128,M624&lt;&gt;'Tabelas auxiliares'!$C$129),"FOLHA DE PESSOAL",IF(R624='Tabelas auxiliares'!$A$129,"CUSTEIO",IF(R624='Tabelas auxiliares'!$A$128,"INVESTIMENTO","ERRO - VERIFICAR"))))</f>
        <v/>
      </c>
      <c r="T624" s="104"/>
      <c r="U624" s="32"/>
      <c r="V624" s="32"/>
      <c r="W624" s="32"/>
      <c r="X624" s="32"/>
      <c r="Y624" s="32"/>
      <c r="Z624" s="32"/>
    </row>
    <row r="625" spans="18:26" x14ac:dyDescent="0.25">
      <c r="R625" s="15" t="str">
        <f t="shared" si="9"/>
        <v/>
      </c>
      <c r="S625" s="15" t="str">
        <f>IF(M625="","",IF(AND(M625&lt;&gt;'Tabelas auxiliares'!$B$128,M625&lt;&gt;'Tabelas auxiliares'!$B$129,M625&lt;&gt;'Tabelas auxiliares'!$C$128,M625&lt;&gt;'Tabelas auxiliares'!$C$129),"FOLHA DE PESSOAL",IF(R625='Tabelas auxiliares'!$A$129,"CUSTEIO",IF(R625='Tabelas auxiliares'!$A$128,"INVESTIMENTO","ERRO - VERIFICAR"))))</f>
        <v/>
      </c>
      <c r="T625" s="104"/>
      <c r="U625" s="32"/>
      <c r="V625" s="32"/>
      <c r="W625" s="32"/>
      <c r="X625" s="32"/>
      <c r="Y625" s="32"/>
      <c r="Z625" s="32"/>
    </row>
    <row r="626" spans="18:26" x14ac:dyDescent="0.25">
      <c r="R626" s="15" t="str">
        <f t="shared" si="9"/>
        <v/>
      </c>
      <c r="S626" s="15" t="str">
        <f>IF(M626="","",IF(AND(M626&lt;&gt;'Tabelas auxiliares'!$B$128,M626&lt;&gt;'Tabelas auxiliares'!$B$129,M626&lt;&gt;'Tabelas auxiliares'!$C$128,M626&lt;&gt;'Tabelas auxiliares'!$C$129),"FOLHA DE PESSOAL",IF(R626='Tabelas auxiliares'!$A$129,"CUSTEIO",IF(R626='Tabelas auxiliares'!$A$128,"INVESTIMENTO","ERRO - VERIFICAR"))))</f>
        <v/>
      </c>
      <c r="T626" s="104"/>
      <c r="U626" s="32"/>
      <c r="V626" s="32"/>
      <c r="W626" s="32"/>
      <c r="X626" s="32"/>
      <c r="Y626" s="32"/>
      <c r="Z626" s="32"/>
    </row>
    <row r="627" spans="18:26" x14ac:dyDescent="0.25">
      <c r="R627" s="15" t="str">
        <f t="shared" si="9"/>
        <v/>
      </c>
      <c r="S627" s="15" t="str">
        <f>IF(M627="","",IF(AND(M627&lt;&gt;'Tabelas auxiliares'!$B$128,M627&lt;&gt;'Tabelas auxiliares'!$B$129,M627&lt;&gt;'Tabelas auxiliares'!$C$128,M627&lt;&gt;'Tabelas auxiliares'!$C$129),"FOLHA DE PESSOAL",IF(R627='Tabelas auxiliares'!$A$129,"CUSTEIO",IF(R627='Tabelas auxiliares'!$A$128,"INVESTIMENTO","ERRO - VERIFICAR"))))</f>
        <v/>
      </c>
      <c r="T627" s="104"/>
      <c r="U627" s="32"/>
      <c r="V627" s="32"/>
      <c r="W627" s="32"/>
      <c r="X627" s="32"/>
      <c r="Y627" s="32"/>
      <c r="Z627" s="32"/>
    </row>
    <row r="628" spans="18:26" x14ac:dyDescent="0.25">
      <c r="R628" s="15" t="str">
        <f t="shared" si="9"/>
        <v/>
      </c>
      <c r="S628" s="15" t="str">
        <f>IF(M628="","",IF(AND(M628&lt;&gt;'Tabelas auxiliares'!$B$128,M628&lt;&gt;'Tabelas auxiliares'!$B$129,M628&lt;&gt;'Tabelas auxiliares'!$C$128,M628&lt;&gt;'Tabelas auxiliares'!$C$129),"FOLHA DE PESSOAL",IF(R628='Tabelas auxiliares'!$A$129,"CUSTEIO",IF(R628='Tabelas auxiliares'!$A$128,"INVESTIMENTO","ERRO - VERIFICAR"))))</f>
        <v/>
      </c>
      <c r="T628" s="104"/>
      <c r="U628" s="32"/>
      <c r="V628" s="32"/>
      <c r="W628" s="32"/>
      <c r="X628" s="32"/>
      <c r="Y628" s="32"/>
      <c r="Z628" s="32"/>
    </row>
    <row r="629" spans="18:26" x14ac:dyDescent="0.25">
      <c r="R629" s="15" t="str">
        <f t="shared" si="9"/>
        <v/>
      </c>
      <c r="S629" s="15" t="str">
        <f>IF(M629="","",IF(AND(M629&lt;&gt;'Tabelas auxiliares'!$B$128,M629&lt;&gt;'Tabelas auxiliares'!$B$129,M629&lt;&gt;'Tabelas auxiliares'!$C$128,M629&lt;&gt;'Tabelas auxiliares'!$C$129),"FOLHA DE PESSOAL",IF(R629='Tabelas auxiliares'!$A$129,"CUSTEIO",IF(R629='Tabelas auxiliares'!$A$128,"INVESTIMENTO","ERRO - VERIFICAR"))))</f>
        <v/>
      </c>
      <c r="T629" s="104"/>
      <c r="U629" s="32"/>
      <c r="V629" s="32"/>
      <c r="W629" s="32"/>
      <c r="X629" s="32"/>
      <c r="Y629" s="32"/>
      <c r="Z629" s="32"/>
    </row>
    <row r="630" spans="18:26" x14ac:dyDescent="0.25">
      <c r="R630" s="15" t="str">
        <f t="shared" si="9"/>
        <v/>
      </c>
      <c r="S630" s="15" t="str">
        <f>IF(M630="","",IF(AND(M630&lt;&gt;'Tabelas auxiliares'!$B$128,M630&lt;&gt;'Tabelas auxiliares'!$B$129,M630&lt;&gt;'Tabelas auxiliares'!$C$128,M630&lt;&gt;'Tabelas auxiliares'!$C$129),"FOLHA DE PESSOAL",IF(R630='Tabelas auxiliares'!$A$129,"CUSTEIO",IF(R630='Tabelas auxiliares'!$A$128,"INVESTIMENTO","ERRO - VERIFICAR"))))</f>
        <v/>
      </c>
      <c r="T630" s="104"/>
      <c r="U630" s="32"/>
      <c r="V630" s="32"/>
      <c r="W630" s="32"/>
      <c r="X630" s="32"/>
      <c r="Y630" s="32"/>
      <c r="Z630" s="32"/>
    </row>
    <row r="631" spans="18:26" x14ac:dyDescent="0.25">
      <c r="R631" s="15" t="str">
        <f t="shared" si="9"/>
        <v/>
      </c>
      <c r="S631" s="15" t="str">
        <f>IF(M631="","",IF(AND(M631&lt;&gt;'Tabelas auxiliares'!$B$128,M631&lt;&gt;'Tabelas auxiliares'!$B$129,M631&lt;&gt;'Tabelas auxiliares'!$C$128,M631&lt;&gt;'Tabelas auxiliares'!$C$129),"FOLHA DE PESSOAL",IF(R631='Tabelas auxiliares'!$A$129,"CUSTEIO",IF(R631='Tabelas auxiliares'!$A$128,"INVESTIMENTO","ERRO - VERIFICAR"))))</f>
        <v/>
      </c>
      <c r="T631" s="104"/>
      <c r="U631" s="32"/>
      <c r="V631" s="32"/>
      <c r="W631" s="32"/>
      <c r="X631" s="32"/>
      <c r="Y631" s="32"/>
      <c r="Z631" s="32"/>
    </row>
    <row r="632" spans="18:26" x14ac:dyDescent="0.25">
      <c r="R632" s="15" t="str">
        <f t="shared" si="9"/>
        <v/>
      </c>
      <c r="S632" s="15" t="str">
        <f>IF(M632="","",IF(AND(M632&lt;&gt;'Tabelas auxiliares'!$B$128,M632&lt;&gt;'Tabelas auxiliares'!$B$129,M632&lt;&gt;'Tabelas auxiliares'!$C$128,M632&lt;&gt;'Tabelas auxiliares'!$C$129),"FOLHA DE PESSOAL",IF(R632='Tabelas auxiliares'!$A$129,"CUSTEIO",IF(R632='Tabelas auxiliares'!$A$128,"INVESTIMENTO","ERRO - VERIFICAR"))))</f>
        <v/>
      </c>
      <c r="T632" s="104"/>
      <c r="U632" s="32"/>
      <c r="V632" s="32"/>
      <c r="W632" s="32"/>
      <c r="X632" s="32"/>
      <c r="Y632" s="32"/>
      <c r="Z632" s="32"/>
    </row>
    <row r="633" spans="18:26" x14ac:dyDescent="0.25">
      <c r="R633" s="15" t="str">
        <f t="shared" si="9"/>
        <v/>
      </c>
      <c r="S633" s="15" t="str">
        <f>IF(M633="","",IF(AND(M633&lt;&gt;'Tabelas auxiliares'!$B$128,M633&lt;&gt;'Tabelas auxiliares'!$B$129,M633&lt;&gt;'Tabelas auxiliares'!$C$128,M633&lt;&gt;'Tabelas auxiliares'!$C$129),"FOLHA DE PESSOAL",IF(R633='Tabelas auxiliares'!$A$129,"CUSTEIO",IF(R633='Tabelas auxiliares'!$A$128,"INVESTIMENTO","ERRO - VERIFICAR"))))</f>
        <v/>
      </c>
      <c r="T633" s="104"/>
      <c r="U633" s="32"/>
      <c r="V633" s="32"/>
      <c r="W633" s="32"/>
      <c r="X633" s="32"/>
      <c r="Y633" s="32"/>
      <c r="Z633" s="32"/>
    </row>
    <row r="634" spans="18:26" x14ac:dyDescent="0.25">
      <c r="R634" s="15" t="str">
        <f t="shared" si="9"/>
        <v/>
      </c>
      <c r="S634" s="15" t="str">
        <f>IF(M634="","",IF(AND(M634&lt;&gt;'Tabelas auxiliares'!$B$128,M634&lt;&gt;'Tabelas auxiliares'!$B$129,M634&lt;&gt;'Tabelas auxiliares'!$C$128,M634&lt;&gt;'Tabelas auxiliares'!$C$129),"FOLHA DE PESSOAL",IF(R634='Tabelas auxiliares'!$A$129,"CUSTEIO",IF(R634='Tabelas auxiliares'!$A$128,"INVESTIMENTO","ERRO - VERIFICAR"))))</f>
        <v/>
      </c>
      <c r="T634" s="104"/>
      <c r="U634" s="32"/>
      <c r="V634" s="32"/>
      <c r="W634" s="32"/>
      <c r="X634" s="32"/>
      <c r="Y634" s="32"/>
      <c r="Z634" s="32"/>
    </row>
    <row r="635" spans="18:26" x14ac:dyDescent="0.25">
      <c r="R635" s="15" t="str">
        <f t="shared" si="9"/>
        <v/>
      </c>
      <c r="S635" s="15" t="str">
        <f>IF(M635="","",IF(AND(M635&lt;&gt;'Tabelas auxiliares'!$B$128,M635&lt;&gt;'Tabelas auxiliares'!$B$129,M635&lt;&gt;'Tabelas auxiliares'!$C$128,M635&lt;&gt;'Tabelas auxiliares'!$C$129),"FOLHA DE PESSOAL",IF(R635='Tabelas auxiliares'!$A$129,"CUSTEIO",IF(R635='Tabelas auxiliares'!$A$128,"INVESTIMENTO","ERRO - VERIFICAR"))))</f>
        <v/>
      </c>
      <c r="T635" s="104"/>
      <c r="U635" s="32"/>
      <c r="V635" s="32"/>
      <c r="W635" s="32"/>
      <c r="X635" s="32"/>
      <c r="Y635" s="32"/>
      <c r="Z635" s="32"/>
    </row>
    <row r="636" spans="18:26" x14ac:dyDescent="0.25">
      <c r="R636" s="15" t="str">
        <f t="shared" si="9"/>
        <v/>
      </c>
      <c r="S636" s="15" t="str">
        <f>IF(M636="","",IF(AND(M636&lt;&gt;'Tabelas auxiliares'!$B$128,M636&lt;&gt;'Tabelas auxiliares'!$B$129,M636&lt;&gt;'Tabelas auxiliares'!$C$128,M636&lt;&gt;'Tabelas auxiliares'!$C$129),"FOLHA DE PESSOAL",IF(R636='Tabelas auxiliares'!$A$129,"CUSTEIO",IF(R636='Tabelas auxiliares'!$A$128,"INVESTIMENTO","ERRO - VERIFICAR"))))</f>
        <v/>
      </c>
      <c r="T636" s="104"/>
      <c r="U636" s="32"/>
      <c r="V636" s="32"/>
      <c r="W636" s="32"/>
      <c r="X636" s="32"/>
      <c r="Y636" s="32"/>
      <c r="Z636" s="32"/>
    </row>
    <row r="637" spans="18:26" x14ac:dyDescent="0.25">
      <c r="R637" s="15" t="str">
        <f t="shared" si="9"/>
        <v/>
      </c>
      <c r="S637" s="15" t="str">
        <f>IF(M637="","",IF(AND(M637&lt;&gt;'Tabelas auxiliares'!$B$128,M637&lt;&gt;'Tabelas auxiliares'!$B$129,M637&lt;&gt;'Tabelas auxiliares'!$C$128,M637&lt;&gt;'Tabelas auxiliares'!$C$129),"FOLHA DE PESSOAL",IF(R637='Tabelas auxiliares'!$A$129,"CUSTEIO",IF(R637='Tabelas auxiliares'!$A$128,"INVESTIMENTO","ERRO - VERIFICAR"))))</f>
        <v/>
      </c>
      <c r="T637" s="104"/>
      <c r="U637" s="32"/>
      <c r="V637" s="32"/>
      <c r="W637" s="32"/>
      <c r="X637" s="32"/>
      <c r="Y637" s="32"/>
      <c r="Z637" s="32"/>
    </row>
    <row r="638" spans="18:26" x14ac:dyDescent="0.25">
      <c r="R638" s="15" t="str">
        <f t="shared" si="9"/>
        <v/>
      </c>
      <c r="S638" s="15" t="str">
        <f>IF(M638="","",IF(AND(M638&lt;&gt;'Tabelas auxiliares'!$B$128,M638&lt;&gt;'Tabelas auxiliares'!$B$129,M638&lt;&gt;'Tabelas auxiliares'!$C$128,M638&lt;&gt;'Tabelas auxiliares'!$C$129),"FOLHA DE PESSOAL",IF(R638='Tabelas auxiliares'!$A$129,"CUSTEIO",IF(R638='Tabelas auxiliares'!$A$128,"INVESTIMENTO","ERRO - VERIFICAR"))))</f>
        <v/>
      </c>
      <c r="T638" s="104"/>
      <c r="U638" s="32"/>
      <c r="V638" s="32"/>
      <c r="W638" s="32"/>
      <c r="X638" s="32"/>
      <c r="Y638" s="32"/>
      <c r="Z638" s="32"/>
    </row>
    <row r="639" spans="18:26" x14ac:dyDescent="0.25">
      <c r="R639" s="15" t="str">
        <f t="shared" si="9"/>
        <v/>
      </c>
      <c r="S639" s="15" t="str">
        <f>IF(M639="","",IF(AND(M639&lt;&gt;'Tabelas auxiliares'!$B$128,M639&lt;&gt;'Tabelas auxiliares'!$B$129,M639&lt;&gt;'Tabelas auxiliares'!$C$128,M639&lt;&gt;'Tabelas auxiliares'!$C$129),"FOLHA DE PESSOAL",IF(R639='Tabelas auxiliares'!$A$129,"CUSTEIO",IF(R639='Tabelas auxiliares'!$A$128,"INVESTIMENTO","ERRO - VERIFICAR"))))</f>
        <v/>
      </c>
      <c r="T639" s="104"/>
      <c r="U639" s="32"/>
      <c r="V639" s="32"/>
      <c r="W639" s="32"/>
      <c r="X639" s="32"/>
      <c r="Y639" s="32"/>
      <c r="Z639" s="32"/>
    </row>
    <row r="640" spans="18:26" x14ac:dyDescent="0.25">
      <c r="R640" s="15" t="str">
        <f t="shared" si="9"/>
        <v/>
      </c>
      <c r="S640" s="15" t="str">
        <f>IF(M640="","",IF(AND(M640&lt;&gt;'Tabelas auxiliares'!$B$128,M640&lt;&gt;'Tabelas auxiliares'!$B$129,M640&lt;&gt;'Tabelas auxiliares'!$C$128,M640&lt;&gt;'Tabelas auxiliares'!$C$129),"FOLHA DE PESSOAL",IF(R640='Tabelas auxiliares'!$A$129,"CUSTEIO",IF(R640='Tabelas auxiliares'!$A$128,"INVESTIMENTO","ERRO - VERIFICAR"))))</f>
        <v/>
      </c>
      <c r="T640" s="104"/>
      <c r="U640" s="32"/>
      <c r="V640" s="32"/>
      <c r="W640" s="32"/>
      <c r="X640" s="32"/>
      <c r="Y640" s="32"/>
      <c r="Z640" s="32"/>
    </row>
    <row r="641" spans="18:26" x14ac:dyDescent="0.25">
      <c r="R641" s="15" t="str">
        <f t="shared" si="9"/>
        <v/>
      </c>
      <c r="S641" s="15" t="str">
        <f>IF(M641="","",IF(AND(M641&lt;&gt;'Tabelas auxiliares'!$B$128,M641&lt;&gt;'Tabelas auxiliares'!$B$129,M641&lt;&gt;'Tabelas auxiliares'!$C$128,M641&lt;&gt;'Tabelas auxiliares'!$C$129),"FOLHA DE PESSOAL",IF(R641='Tabelas auxiliares'!$A$129,"CUSTEIO",IF(R641='Tabelas auxiliares'!$A$128,"INVESTIMENTO","ERRO - VERIFICAR"))))</f>
        <v/>
      </c>
      <c r="T641" s="104"/>
      <c r="U641" s="32"/>
      <c r="V641" s="32"/>
      <c r="W641" s="32"/>
      <c r="X641" s="32"/>
      <c r="Y641" s="32"/>
      <c r="Z641" s="32"/>
    </row>
    <row r="642" spans="18:26" x14ac:dyDescent="0.25">
      <c r="R642" s="15" t="str">
        <f t="shared" si="9"/>
        <v/>
      </c>
      <c r="S642" s="15" t="str">
        <f>IF(M642="","",IF(AND(M642&lt;&gt;'Tabelas auxiliares'!$B$128,M642&lt;&gt;'Tabelas auxiliares'!$B$129,M642&lt;&gt;'Tabelas auxiliares'!$C$128,M642&lt;&gt;'Tabelas auxiliares'!$C$129),"FOLHA DE PESSOAL",IF(R642='Tabelas auxiliares'!$A$129,"CUSTEIO",IF(R642='Tabelas auxiliares'!$A$128,"INVESTIMENTO","ERRO - VERIFICAR"))))</f>
        <v/>
      </c>
      <c r="T642" s="104"/>
      <c r="U642" s="32"/>
      <c r="V642" s="32"/>
      <c r="W642" s="32"/>
      <c r="X642" s="32"/>
      <c r="Y642" s="32"/>
      <c r="Z642" s="32"/>
    </row>
    <row r="643" spans="18:26" x14ac:dyDescent="0.25">
      <c r="R643" s="15" t="str">
        <f t="shared" si="9"/>
        <v/>
      </c>
      <c r="S643" s="15" t="str">
        <f>IF(M643="","",IF(AND(M643&lt;&gt;'Tabelas auxiliares'!$B$128,M643&lt;&gt;'Tabelas auxiliares'!$B$129,M643&lt;&gt;'Tabelas auxiliares'!$C$128,M643&lt;&gt;'Tabelas auxiliares'!$C$129),"FOLHA DE PESSOAL",IF(R643='Tabelas auxiliares'!$A$129,"CUSTEIO",IF(R643='Tabelas auxiliares'!$A$128,"INVESTIMENTO","ERRO - VERIFICAR"))))</f>
        <v/>
      </c>
      <c r="T643" s="104"/>
      <c r="U643" s="32"/>
      <c r="V643" s="32"/>
      <c r="W643" s="32"/>
      <c r="X643" s="32"/>
      <c r="Y643" s="32"/>
      <c r="Z643" s="32"/>
    </row>
    <row r="644" spans="18:26" x14ac:dyDescent="0.25">
      <c r="R644" s="15" t="str">
        <f t="shared" ref="R644:R707" si="10">LEFT(O644,1)</f>
        <v/>
      </c>
      <c r="S644" s="15" t="str">
        <f>IF(M644="","",IF(AND(M644&lt;&gt;'Tabelas auxiliares'!$B$128,M644&lt;&gt;'Tabelas auxiliares'!$B$129,M644&lt;&gt;'Tabelas auxiliares'!$C$128,M644&lt;&gt;'Tabelas auxiliares'!$C$129),"FOLHA DE PESSOAL",IF(R644='Tabelas auxiliares'!$A$129,"CUSTEIO",IF(R644='Tabelas auxiliares'!$A$128,"INVESTIMENTO","ERRO - VERIFICAR"))))</f>
        <v/>
      </c>
      <c r="T644" s="104"/>
      <c r="U644" s="32"/>
      <c r="V644" s="32"/>
      <c r="W644" s="32"/>
      <c r="X644" s="32"/>
      <c r="Y644" s="32"/>
      <c r="Z644" s="32"/>
    </row>
    <row r="645" spans="18:26" x14ac:dyDescent="0.25">
      <c r="R645" s="15" t="str">
        <f t="shared" si="10"/>
        <v/>
      </c>
      <c r="S645" s="15" t="str">
        <f>IF(M645="","",IF(AND(M645&lt;&gt;'Tabelas auxiliares'!$B$128,M645&lt;&gt;'Tabelas auxiliares'!$B$129,M645&lt;&gt;'Tabelas auxiliares'!$C$128,M645&lt;&gt;'Tabelas auxiliares'!$C$129),"FOLHA DE PESSOAL",IF(R645='Tabelas auxiliares'!$A$129,"CUSTEIO",IF(R645='Tabelas auxiliares'!$A$128,"INVESTIMENTO","ERRO - VERIFICAR"))))</f>
        <v/>
      </c>
      <c r="T645" s="104"/>
      <c r="U645" s="32"/>
      <c r="V645" s="32"/>
      <c r="W645" s="32"/>
      <c r="X645" s="32"/>
      <c r="Y645" s="32"/>
      <c r="Z645" s="32"/>
    </row>
    <row r="646" spans="18:26" x14ac:dyDescent="0.25">
      <c r="R646" s="15" t="str">
        <f t="shared" si="10"/>
        <v/>
      </c>
      <c r="S646" s="15" t="str">
        <f>IF(M646="","",IF(AND(M646&lt;&gt;'Tabelas auxiliares'!$B$128,M646&lt;&gt;'Tabelas auxiliares'!$B$129,M646&lt;&gt;'Tabelas auxiliares'!$C$128,M646&lt;&gt;'Tabelas auxiliares'!$C$129),"FOLHA DE PESSOAL",IF(R646='Tabelas auxiliares'!$A$129,"CUSTEIO",IF(R646='Tabelas auxiliares'!$A$128,"INVESTIMENTO","ERRO - VERIFICAR"))))</f>
        <v/>
      </c>
      <c r="T646" s="104"/>
      <c r="U646" s="32"/>
      <c r="V646" s="32"/>
      <c r="W646" s="32"/>
      <c r="X646" s="32"/>
      <c r="Y646" s="32"/>
      <c r="Z646" s="32"/>
    </row>
    <row r="647" spans="18:26" x14ac:dyDescent="0.25">
      <c r="R647" s="15" t="str">
        <f t="shared" si="10"/>
        <v/>
      </c>
      <c r="S647" s="15" t="str">
        <f>IF(M647="","",IF(AND(M647&lt;&gt;'Tabelas auxiliares'!$B$128,M647&lt;&gt;'Tabelas auxiliares'!$B$129,M647&lt;&gt;'Tabelas auxiliares'!$C$128,M647&lt;&gt;'Tabelas auxiliares'!$C$129),"FOLHA DE PESSOAL",IF(R647='Tabelas auxiliares'!$A$129,"CUSTEIO",IF(R647='Tabelas auxiliares'!$A$128,"INVESTIMENTO","ERRO - VERIFICAR"))))</f>
        <v/>
      </c>
      <c r="T647" s="104"/>
      <c r="U647" s="32"/>
      <c r="V647" s="32"/>
      <c r="W647" s="32"/>
      <c r="X647" s="32"/>
      <c r="Y647" s="32"/>
      <c r="Z647" s="32"/>
    </row>
    <row r="648" spans="18:26" x14ac:dyDescent="0.25">
      <c r="R648" s="15" t="str">
        <f t="shared" si="10"/>
        <v/>
      </c>
      <c r="S648" s="15" t="str">
        <f>IF(M648="","",IF(AND(M648&lt;&gt;'Tabelas auxiliares'!$B$128,M648&lt;&gt;'Tabelas auxiliares'!$B$129,M648&lt;&gt;'Tabelas auxiliares'!$C$128,M648&lt;&gt;'Tabelas auxiliares'!$C$129),"FOLHA DE PESSOAL",IF(R648='Tabelas auxiliares'!$A$129,"CUSTEIO",IF(R648='Tabelas auxiliares'!$A$128,"INVESTIMENTO","ERRO - VERIFICAR"))))</f>
        <v/>
      </c>
      <c r="T648" s="104"/>
      <c r="U648" s="32"/>
      <c r="V648" s="32"/>
      <c r="W648" s="32"/>
      <c r="X648" s="32"/>
      <c r="Y648" s="32"/>
      <c r="Z648" s="32"/>
    </row>
    <row r="649" spans="18:26" x14ac:dyDescent="0.25">
      <c r="R649" s="15" t="str">
        <f t="shared" si="10"/>
        <v/>
      </c>
      <c r="S649" s="15" t="str">
        <f>IF(M649="","",IF(AND(M649&lt;&gt;'Tabelas auxiliares'!$B$128,M649&lt;&gt;'Tabelas auxiliares'!$B$129,M649&lt;&gt;'Tabelas auxiliares'!$C$128,M649&lt;&gt;'Tabelas auxiliares'!$C$129),"FOLHA DE PESSOAL",IF(R649='Tabelas auxiliares'!$A$129,"CUSTEIO",IF(R649='Tabelas auxiliares'!$A$128,"INVESTIMENTO","ERRO - VERIFICAR"))))</f>
        <v/>
      </c>
      <c r="T649" s="104"/>
      <c r="U649" s="32"/>
      <c r="V649" s="32"/>
      <c r="W649" s="32"/>
      <c r="X649" s="32"/>
      <c r="Y649" s="32"/>
      <c r="Z649" s="32"/>
    </row>
    <row r="650" spans="18:26" x14ac:dyDescent="0.25">
      <c r="R650" s="15" t="str">
        <f t="shared" si="10"/>
        <v/>
      </c>
      <c r="S650" s="15" t="str">
        <f>IF(M650="","",IF(AND(M650&lt;&gt;'Tabelas auxiliares'!$B$128,M650&lt;&gt;'Tabelas auxiliares'!$B$129,M650&lt;&gt;'Tabelas auxiliares'!$C$128,M650&lt;&gt;'Tabelas auxiliares'!$C$129),"FOLHA DE PESSOAL",IF(R650='Tabelas auxiliares'!$A$129,"CUSTEIO",IF(R650='Tabelas auxiliares'!$A$128,"INVESTIMENTO","ERRO - VERIFICAR"))))</f>
        <v/>
      </c>
      <c r="T650" s="104"/>
      <c r="U650" s="32"/>
      <c r="V650" s="32"/>
      <c r="W650" s="32"/>
      <c r="X650" s="32"/>
      <c r="Y650" s="32"/>
      <c r="Z650" s="32"/>
    </row>
    <row r="651" spans="18:26" x14ac:dyDescent="0.25">
      <c r="R651" s="15" t="str">
        <f t="shared" si="10"/>
        <v/>
      </c>
      <c r="S651" s="15" t="str">
        <f>IF(M651="","",IF(AND(M651&lt;&gt;'Tabelas auxiliares'!$B$128,M651&lt;&gt;'Tabelas auxiliares'!$B$129,M651&lt;&gt;'Tabelas auxiliares'!$C$128,M651&lt;&gt;'Tabelas auxiliares'!$C$129),"FOLHA DE PESSOAL",IF(R651='Tabelas auxiliares'!$A$129,"CUSTEIO",IF(R651='Tabelas auxiliares'!$A$128,"INVESTIMENTO","ERRO - VERIFICAR"))))</f>
        <v/>
      </c>
      <c r="T651" s="104"/>
      <c r="U651" s="32"/>
      <c r="V651" s="32"/>
      <c r="W651" s="32"/>
      <c r="X651" s="32"/>
      <c r="Y651" s="32"/>
      <c r="Z651" s="32"/>
    </row>
    <row r="652" spans="18:26" x14ac:dyDescent="0.25">
      <c r="R652" s="15" t="str">
        <f t="shared" si="10"/>
        <v/>
      </c>
      <c r="S652" s="15" t="str">
        <f>IF(M652="","",IF(AND(M652&lt;&gt;'Tabelas auxiliares'!$B$128,M652&lt;&gt;'Tabelas auxiliares'!$B$129,M652&lt;&gt;'Tabelas auxiliares'!$C$128,M652&lt;&gt;'Tabelas auxiliares'!$C$129),"FOLHA DE PESSOAL",IF(R652='Tabelas auxiliares'!$A$129,"CUSTEIO",IF(R652='Tabelas auxiliares'!$A$128,"INVESTIMENTO","ERRO - VERIFICAR"))))</f>
        <v/>
      </c>
      <c r="T652" s="104"/>
      <c r="U652" s="32"/>
      <c r="V652" s="32"/>
      <c r="W652" s="32"/>
      <c r="X652" s="32"/>
      <c r="Y652" s="32"/>
      <c r="Z652" s="32"/>
    </row>
    <row r="653" spans="18:26" x14ac:dyDescent="0.25">
      <c r="R653" s="15" t="str">
        <f t="shared" si="10"/>
        <v/>
      </c>
      <c r="S653" s="15" t="str">
        <f>IF(M653="","",IF(AND(M653&lt;&gt;'Tabelas auxiliares'!$B$128,M653&lt;&gt;'Tabelas auxiliares'!$B$129,M653&lt;&gt;'Tabelas auxiliares'!$C$128,M653&lt;&gt;'Tabelas auxiliares'!$C$129),"FOLHA DE PESSOAL",IF(R653='Tabelas auxiliares'!$A$129,"CUSTEIO",IF(R653='Tabelas auxiliares'!$A$128,"INVESTIMENTO","ERRO - VERIFICAR"))))</f>
        <v/>
      </c>
      <c r="T653" s="104"/>
      <c r="U653" s="32"/>
      <c r="V653" s="32"/>
      <c r="W653" s="32"/>
      <c r="X653" s="32"/>
      <c r="Y653" s="32"/>
      <c r="Z653" s="32"/>
    </row>
    <row r="654" spans="18:26" x14ac:dyDescent="0.25">
      <c r="R654" s="15" t="str">
        <f t="shared" si="10"/>
        <v/>
      </c>
      <c r="S654" s="15" t="str">
        <f>IF(M654="","",IF(AND(M654&lt;&gt;'Tabelas auxiliares'!$B$128,M654&lt;&gt;'Tabelas auxiliares'!$B$129,M654&lt;&gt;'Tabelas auxiliares'!$C$128,M654&lt;&gt;'Tabelas auxiliares'!$C$129),"FOLHA DE PESSOAL",IF(R654='Tabelas auxiliares'!$A$129,"CUSTEIO",IF(R654='Tabelas auxiliares'!$A$128,"INVESTIMENTO","ERRO - VERIFICAR"))))</f>
        <v/>
      </c>
      <c r="T654" s="104"/>
      <c r="U654" s="32"/>
      <c r="V654" s="32"/>
      <c r="W654" s="32"/>
      <c r="X654" s="32"/>
      <c r="Y654" s="32"/>
      <c r="Z654" s="32"/>
    </row>
    <row r="655" spans="18:26" x14ac:dyDescent="0.25">
      <c r="R655" s="15" t="str">
        <f t="shared" si="10"/>
        <v/>
      </c>
      <c r="S655" s="15" t="str">
        <f>IF(M655="","",IF(AND(M655&lt;&gt;'Tabelas auxiliares'!$B$128,M655&lt;&gt;'Tabelas auxiliares'!$B$129,M655&lt;&gt;'Tabelas auxiliares'!$C$128,M655&lt;&gt;'Tabelas auxiliares'!$C$129),"FOLHA DE PESSOAL",IF(R655='Tabelas auxiliares'!$A$129,"CUSTEIO",IF(R655='Tabelas auxiliares'!$A$128,"INVESTIMENTO","ERRO - VERIFICAR"))))</f>
        <v/>
      </c>
      <c r="T655" s="104"/>
      <c r="U655" s="32"/>
      <c r="V655" s="32"/>
      <c r="W655" s="32"/>
      <c r="X655" s="32"/>
      <c r="Y655" s="32"/>
      <c r="Z655" s="32"/>
    </row>
    <row r="656" spans="18:26" x14ac:dyDescent="0.25">
      <c r="R656" s="15" t="str">
        <f t="shared" si="10"/>
        <v/>
      </c>
      <c r="S656" s="15" t="str">
        <f>IF(M656="","",IF(AND(M656&lt;&gt;'Tabelas auxiliares'!$B$128,M656&lt;&gt;'Tabelas auxiliares'!$B$129,M656&lt;&gt;'Tabelas auxiliares'!$C$128,M656&lt;&gt;'Tabelas auxiliares'!$C$129),"FOLHA DE PESSOAL",IF(R656='Tabelas auxiliares'!$A$129,"CUSTEIO",IF(R656='Tabelas auxiliares'!$A$128,"INVESTIMENTO","ERRO - VERIFICAR"))))</f>
        <v/>
      </c>
      <c r="T656" s="104"/>
      <c r="U656" s="32"/>
      <c r="V656" s="32"/>
      <c r="W656" s="32"/>
      <c r="X656" s="32"/>
      <c r="Y656" s="32"/>
      <c r="Z656" s="32"/>
    </row>
    <row r="657" spans="18:26" x14ac:dyDescent="0.25">
      <c r="R657" s="15" t="str">
        <f t="shared" si="10"/>
        <v/>
      </c>
      <c r="S657" s="15" t="str">
        <f>IF(M657="","",IF(AND(M657&lt;&gt;'Tabelas auxiliares'!$B$128,M657&lt;&gt;'Tabelas auxiliares'!$B$129,M657&lt;&gt;'Tabelas auxiliares'!$C$128,M657&lt;&gt;'Tabelas auxiliares'!$C$129),"FOLHA DE PESSOAL",IF(R657='Tabelas auxiliares'!$A$129,"CUSTEIO",IF(R657='Tabelas auxiliares'!$A$128,"INVESTIMENTO","ERRO - VERIFICAR"))))</f>
        <v/>
      </c>
      <c r="T657" s="104"/>
      <c r="U657" s="32"/>
      <c r="V657" s="32"/>
      <c r="W657" s="32"/>
      <c r="X657" s="32"/>
      <c r="Y657" s="32"/>
      <c r="Z657" s="32"/>
    </row>
    <row r="658" spans="18:26" x14ac:dyDescent="0.25">
      <c r="R658" s="15" t="str">
        <f t="shared" si="10"/>
        <v/>
      </c>
      <c r="S658" s="15" t="str">
        <f>IF(M658="","",IF(AND(M658&lt;&gt;'Tabelas auxiliares'!$B$128,M658&lt;&gt;'Tabelas auxiliares'!$B$129,M658&lt;&gt;'Tabelas auxiliares'!$C$128,M658&lt;&gt;'Tabelas auxiliares'!$C$129),"FOLHA DE PESSOAL",IF(R658='Tabelas auxiliares'!$A$129,"CUSTEIO",IF(R658='Tabelas auxiliares'!$A$128,"INVESTIMENTO","ERRO - VERIFICAR"))))</f>
        <v/>
      </c>
      <c r="T658" s="104"/>
      <c r="U658" s="32"/>
      <c r="V658" s="32"/>
      <c r="W658" s="32"/>
      <c r="X658" s="32"/>
      <c r="Y658" s="32"/>
      <c r="Z658" s="32"/>
    </row>
    <row r="659" spans="18:26" x14ac:dyDescent="0.25">
      <c r="R659" s="15" t="str">
        <f t="shared" si="10"/>
        <v/>
      </c>
      <c r="S659" s="15" t="str">
        <f>IF(M659="","",IF(AND(M659&lt;&gt;'Tabelas auxiliares'!$B$128,M659&lt;&gt;'Tabelas auxiliares'!$B$129,M659&lt;&gt;'Tabelas auxiliares'!$C$128,M659&lt;&gt;'Tabelas auxiliares'!$C$129),"FOLHA DE PESSOAL",IF(R659='Tabelas auxiliares'!$A$129,"CUSTEIO",IF(R659='Tabelas auxiliares'!$A$128,"INVESTIMENTO","ERRO - VERIFICAR"))))</f>
        <v/>
      </c>
      <c r="T659" s="104"/>
      <c r="U659" s="32"/>
      <c r="V659" s="32"/>
      <c r="W659" s="32"/>
      <c r="X659" s="32"/>
      <c r="Y659" s="32"/>
      <c r="Z659" s="32"/>
    </row>
    <row r="660" spans="18:26" x14ac:dyDescent="0.25">
      <c r="R660" s="15" t="str">
        <f t="shared" si="10"/>
        <v/>
      </c>
      <c r="S660" s="15" t="str">
        <f>IF(M660="","",IF(AND(M660&lt;&gt;'Tabelas auxiliares'!$B$128,M660&lt;&gt;'Tabelas auxiliares'!$B$129,M660&lt;&gt;'Tabelas auxiliares'!$C$128,M660&lt;&gt;'Tabelas auxiliares'!$C$129),"FOLHA DE PESSOAL",IF(R660='Tabelas auxiliares'!$A$129,"CUSTEIO",IF(R660='Tabelas auxiliares'!$A$128,"INVESTIMENTO","ERRO - VERIFICAR"))))</f>
        <v/>
      </c>
      <c r="T660" s="104"/>
      <c r="U660" s="32"/>
      <c r="V660" s="32"/>
      <c r="W660" s="32"/>
      <c r="X660" s="32"/>
      <c r="Y660" s="32"/>
      <c r="Z660" s="32"/>
    </row>
    <row r="661" spans="18:26" x14ac:dyDescent="0.25">
      <c r="R661" s="15" t="str">
        <f t="shared" si="10"/>
        <v/>
      </c>
      <c r="S661" s="15" t="str">
        <f>IF(M661="","",IF(AND(M661&lt;&gt;'Tabelas auxiliares'!$B$128,M661&lt;&gt;'Tabelas auxiliares'!$B$129,M661&lt;&gt;'Tabelas auxiliares'!$C$128,M661&lt;&gt;'Tabelas auxiliares'!$C$129),"FOLHA DE PESSOAL",IF(R661='Tabelas auxiliares'!$A$129,"CUSTEIO",IF(R661='Tabelas auxiliares'!$A$128,"INVESTIMENTO","ERRO - VERIFICAR"))))</f>
        <v/>
      </c>
      <c r="T661" s="104"/>
      <c r="U661" s="32"/>
      <c r="V661" s="32"/>
      <c r="W661" s="32"/>
      <c r="X661" s="32"/>
      <c r="Y661" s="32"/>
      <c r="Z661" s="32"/>
    </row>
    <row r="662" spans="18:26" x14ac:dyDescent="0.25">
      <c r="R662" s="15" t="str">
        <f t="shared" si="10"/>
        <v/>
      </c>
      <c r="S662" s="15" t="str">
        <f>IF(M662="","",IF(AND(M662&lt;&gt;'Tabelas auxiliares'!$B$128,M662&lt;&gt;'Tabelas auxiliares'!$B$129,M662&lt;&gt;'Tabelas auxiliares'!$C$128,M662&lt;&gt;'Tabelas auxiliares'!$C$129),"FOLHA DE PESSOAL",IF(R662='Tabelas auxiliares'!$A$129,"CUSTEIO",IF(R662='Tabelas auxiliares'!$A$128,"INVESTIMENTO","ERRO - VERIFICAR"))))</f>
        <v/>
      </c>
      <c r="T662" s="104"/>
      <c r="U662" s="32"/>
      <c r="V662" s="32"/>
      <c r="W662" s="32"/>
      <c r="X662" s="32"/>
      <c r="Y662" s="32"/>
      <c r="Z662" s="32"/>
    </row>
    <row r="663" spans="18:26" x14ac:dyDescent="0.25">
      <c r="R663" s="15" t="str">
        <f t="shared" si="10"/>
        <v/>
      </c>
      <c r="S663" s="15" t="str">
        <f>IF(M663="","",IF(AND(M663&lt;&gt;'Tabelas auxiliares'!$B$128,M663&lt;&gt;'Tabelas auxiliares'!$B$129,M663&lt;&gt;'Tabelas auxiliares'!$C$128,M663&lt;&gt;'Tabelas auxiliares'!$C$129),"FOLHA DE PESSOAL",IF(R663='Tabelas auxiliares'!$A$129,"CUSTEIO",IF(R663='Tabelas auxiliares'!$A$128,"INVESTIMENTO","ERRO - VERIFICAR"))))</f>
        <v/>
      </c>
      <c r="T663" s="104"/>
      <c r="U663" s="32"/>
      <c r="V663" s="32"/>
      <c r="W663" s="32"/>
      <c r="X663" s="32"/>
      <c r="Y663" s="32"/>
      <c r="Z663" s="32"/>
    </row>
    <row r="664" spans="18:26" x14ac:dyDescent="0.25">
      <c r="R664" s="15" t="str">
        <f t="shared" si="10"/>
        <v/>
      </c>
      <c r="S664" s="15" t="str">
        <f>IF(M664="","",IF(AND(M664&lt;&gt;'Tabelas auxiliares'!$B$128,M664&lt;&gt;'Tabelas auxiliares'!$B$129,M664&lt;&gt;'Tabelas auxiliares'!$C$128,M664&lt;&gt;'Tabelas auxiliares'!$C$129),"FOLHA DE PESSOAL",IF(R664='Tabelas auxiliares'!$A$129,"CUSTEIO",IF(R664='Tabelas auxiliares'!$A$128,"INVESTIMENTO","ERRO - VERIFICAR"))))</f>
        <v/>
      </c>
      <c r="T664" s="104"/>
      <c r="U664" s="32"/>
      <c r="V664" s="32"/>
      <c r="W664" s="32"/>
      <c r="X664" s="32"/>
      <c r="Y664" s="32"/>
      <c r="Z664" s="32"/>
    </row>
    <row r="665" spans="18:26" x14ac:dyDescent="0.25">
      <c r="R665" s="15" t="str">
        <f t="shared" si="10"/>
        <v/>
      </c>
      <c r="S665" s="15" t="str">
        <f>IF(M665="","",IF(AND(M665&lt;&gt;'Tabelas auxiliares'!$B$128,M665&lt;&gt;'Tabelas auxiliares'!$B$129,M665&lt;&gt;'Tabelas auxiliares'!$C$128,M665&lt;&gt;'Tabelas auxiliares'!$C$129),"FOLHA DE PESSOAL",IF(R665='Tabelas auxiliares'!$A$129,"CUSTEIO",IF(R665='Tabelas auxiliares'!$A$128,"INVESTIMENTO","ERRO - VERIFICAR"))))</f>
        <v/>
      </c>
      <c r="T665" s="104"/>
      <c r="U665" s="32"/>
      <c r="V665" s="32"/>
      <c r="W665" s="32"/>
      <c r="X665" s="32"/>
      <c r="Y665" s="32"/>
      <c r="Z665" s="32"/>
    </row>
    <row r="666" spans="18:26" x14ac:dyDescent="0.25">
      <c r="R666" s="15" t="str">
        <f t="shared" si="10"/>
        <v/>
      </c>
      <c r="S666" s="15" t="str">
        <f>IF(M666="","",IF(AND(M666&lt;&gt;'Tabelas auxiliares'!$B$128,M666&lt;&gt;'Tabelas auxiliares'!$B$129,M666&lt;&gt;'Tabelas auxiliares'!$C$128,M666&lt;&gt;'Tabelas auxiliares'!$C$129),"FOLHA DE PESSOAL",IF(R666='Tabelas auxiliares'!$A$129,"CUSTEIO",IF(R666='Tabelas auxiliares'!$A$128,"INVESTIMENTO","ERRO - VERIFICAR"))))</f>
        <v/>
      </c>
      <c r="T666" s="104"/>
      <c r="U666" s="32"/>
      <c r="V666" s="32"/>
      <c r="W666" s="32"/>
      <c r="X666" s="32"/>
      <c r="Y666" s="32"/>
      <c r="Z666" s="32"/>
    </row>
    <row r="667" spans="18:26" x14ac:dyDescent="0.25">
      <c r="R667" s="15" t="str">
        <f t="shared" si="10"/>
        <v/>
      </c>
      <c r="S667" s="15" t="str">
        <f>IF(M667="","",IF(AND(M667&lt;&gt;'Tabelas auxiliares'!$B$128,M667&lt;&gt;'Tabelas auxiliares'!$B$129,M667&lt;&gt;'Tabelas auxiliares'!$C$128,M667&lt;&gt;'Tabelas auxiliares'!$C$129),"FOLHA DE PESSOAL",IF(R667='Tabelas auxiliares'!$A$129,"CUSTEIO",IF(R667='Tabelas auxiliares'!$A$128,"INVESTIMENTO","ERRO - VERIFICAR"))))</f>
        <v/>
      </c>
      <c r="T667" s="104"/>
      <c r="U667" s="32"/>
      <c r="V667" s="32"/>
      <c r="W667" s="32"/>
      <c r="X667" s="32"/>
      <c r="Y667" s="32"/>
      <c r="Z667" s="32"/>
    </row>
    <row r="668" spans="18:26" x14ac:dyDescent="0.25">
      <c r="R668" s="15" t="str">
        <f t="shared" si="10"/>
        <v/>
      </c>
      <c r="S668" s="15" t="str">
        <f>IF(M668="","",IF(AND(M668&lt;&gt;'Tabelas auxiliares'!$B$128,M668&lt;&gt;'Tabelas auxiliares'!$B$129,M668&lt;&gt;'Tabelas auxiliares'!$C$128,M668&lt;&gt;'Tabelas auxiliares'!$C$129),"FOLHA DE PESSOAL",IF(R668='Tabelas auxiliares'!$A$129,"CUSTEIO",IF(R668='Tabelas auxiliares'!$A$128,"INVESTIMENTO","ERRO - VERIFICAR"))))</f>
        <v/>
      </c>
      <c r="T668" s="104"/>
      <c r="U668" s="32"/>
      <c r="V668" s="32"/>
      <c r="W668" s="32"/>
      <c r="X668" s="32"/>
      <c r="Y668" s="32"/>
      <c r="Z668" s="32"/>
    </row>
    <row r="669" spans="18:26" x14ac:dyDescent="0.25">
      <c r="R669" s="15" t="str">
        <f t="shared" si="10"/>
        <v/>
      </c>
      <c r="S669" s="15" t="str">
        <f>IF(M669="","",IF(AND(M669&lt;&gt;'Tabelas auxiliares'!$B$128,M669&lt;&gt;'Tabelas auxiliares'!$B$129,M669&lt;&gt;'Tabelas auxiliares'!$C$128,M669&lt;&gt;'Tabelas auxiliares'!$C$129),"FOLHA DE PESSOAL",IF(R669='Tabelas auxiliares'!$A$129,"CUSTEIO",IF(R669='Tabelas auxiliares'!$A$128,"INVESTIMENTO","ERRO - VERIFICAR"))))</f>
        <v/>
      </c>
      <c r="T669" s="104"/>
      <c r="U669" s="32"/>
      <c r="V669" s="32"/>
      <c r="W669" s="32"/>
      <c r="X669" s="32"/>
      <c r="Y669" s="32"/>
      <c r="Z669" s="32"/>
    </row>
    <row r="670" spans="18:26" x14ac:dyDescent="0.25">
      <c r="R670" s="15" t="str">
        <f t="shared" si="10"/>
        <v/>
      </c>
      <c r="S670" s="15" t="str">
        <f>IF(M670="","",IF(AND(M670&lt;&gt;'Tabelas auxiliares'!$B$128,M670&lt;&gt;'Tabelas auxiliares'!$B$129,M670&lt;&gt;'Tabelas auxiliares'!$C$128,M670&lt;&gt;'Tabelas auxiliares'!$C$129),"FOLHA DE PESSOAL",IF(R670='Tabelas auxiliares'!$A$129,"CUSTEIO",IF(R670='Tabelas auxiliares'!$A$128,"INVESTIMENTO","ERRO - VERIFICAR"))))</f>
        <v/>
      </c>
      <c r="T670" s="104"/>
      <c r="U670" s="32"/>
      <c r="V670" s="32"/>
      <c r="W670" s="32"/>
      <c r="X670" s="32"/>
      <c r="Y670" s="32"/>
      <c r="Z670" s="32"/>
    </row>
    <row r="671" spans="18:26" x14ac:dyDescent="0.25">
      <c r="R671" s="15" t="str">
        <f t="shared" si="10"/>
        <v/>
      </c>
      <c r="S671" s="15" t="str">
        <f>IF(M671="","",IF(AND(M671&lt;&gt;'Tabelas auxiliares'!$B$128,M671&lt;&gt;'Tabelas auxiliares'!$B$129,M671&lt;&gt;'Tabelas auxiliares'!$C$128,M671&lt;&gt;'Tabelas auxiliares'!$C$129),"FOLHA DE PESSOAL",IF(R671='Tabelas auxiliares'!$A$129,"CUSTEIO",IF(R671='Tabelas auxiliares'!$A$128,"INVESTIMENTO","ERRO - VERIFICAR"))))</f>
        <v/>
      </c>
      <c r="T671" s="104"/>
      <c r="U671" s="32"/>
      <c r="V671" s="32"/>
      <c r="W671" s="32"/>
      <c r="X671" s="32"/>
      <c r="Y671" s="32"/>
      <c r="Z671" s="32"/>
    </row>
    <row r="672" spans="18:26" x14ac:dyDescent="0.25">
      <c r="R672" s="15" t="str">
        <f t="shared" si="10"/>
        <v/>
      </c>
      <c r="S672" s="15" t="str">
        <f>IF(M672="","",IF(AND(M672&lt;&gt;'Tabelas auxiliares'!$B$128,M672&lt;&gt;'Tabelas auxiliares'!$B$129,M672&lt;&gt;'Tabelas auxiliares'!$C$128,M672&lt;&gt;'Tabelas auxiliares'!$C$129),"FOLHA DE PESSOAL",IF(R672='Tabelas auxiliares'!$A$129,"CUSTEIO",IF(R672='Tabelas auxiliares'!$A$128,"INVESTIMENTO","ERRO - VERIFICAR"))))</f>
        <v/>
      </c>
      <c r="T672" s="104"/>
      <c r="U672" s="32"/>
      <c r="V672" s="32"/>
      <c r="W672" s="32"/>
      <c r="X672" s="32"/>
      <c r="Y672" s="32"/>
      <c r="Z672" s="32"/>
    </row>
    <row r="673" spans="18:26" x14ac:dyDescent="0.25">
      <c r="R673" s="15" t="str">
        <f t="shared" si="10"/>
        <v/>
      </c>
      <c r="S673" s="15" t="str">
        <f>IF(M673="","",IF(AND(M673&lt;&gt;'Tabelas auxiliares'!$B$128,M673&lt;&gt;'Tabelas auxiliares'!$B$129,M673&lt;&gt;'Tabelas auxiliares'!$C$128,M673&lt;&gt;'Tabelas auxiliares'!$C$129),"FOLHA DE PESSOAL",IF(R673='Tabelas auxiliares'!$A$129,"CUSTEIO",IF(R673='Tabelas auxiliares'!$A$128,"INVESTIMENTO","ERRO - VERIFICAR"))))</f>
        <v/>
      </c>
      <c r="T673" s="104"/>
      <c r="U673" s="32"/>
      <c r="V673" s="32"/>
      <c r="W673" s="32"/>
      <c r="X673" s="32"/>
      <c r="Y673" s="32"/>
      <c r="Z673" s="32"/>
    </row>
    <row r="674" spans="18:26" x14ac:dyDescent="0.25">
      <c r="R674" s="15" t="str">
        <f t="shared" si="10"/>
        <v/>
      </c>
      <c r="S674" s="15" t="str">
        <f>IF(M674="","",IF(AND(M674&lt;&gt;'Tabelas auxiliares'!$B$128,M674&lt;&gt;'Tabelas auxiliares'!$B$129,M674&lt;&gt;'Tabelas auxiliares'!$C$128,M674&lt;&gt;'Tabelas auxiliares'!$C$129),"FOLHA DE PESSOAL",IF(R674='Tabelas auxiliares'!$A$129,"CUSTEIO",IF(R674='Tabelas auxiliares'!$A$128,"INVESTIMENTO","ERRO - VERIFICAR"))))</f>
        <v/>
      </c>
      <c r="T674" s="104"/>
      <c r="U674" s="32"/>
      <c r="V674" s="32"/>
      <c r="W674" s="32"/>
      <c r="X674" s="32"/>
      <c r="Y674" s="32"/>
      <c r="Z674" s="32"/>
    </row>
    <row r="675" spans="18:26" x14ac:dyDescent="0.25">
      <c r="R675" s="15" t="str">
        <f t="shared" si="10"/>
        <v/>
      </c>
      <c r="S675" s="15" t="str">
        <f>IF(M675="","",IF(AND(M675&lt;&gt;'Tabelas auxiliares'!$B$128,M675&lt;&gt;'Tabelas auxiliares'!$B$129,M675&lt;&gt;'Tabelas auxiliares'!$C$128,M675&lt;&gt;'Tabelas auxiliares'!$C$129),"FOLHA DE PESSOAL",IF(R675='Tabelas auxiliares'!$A$129,"CUSTEIO",IF(R675='Tabelas auxiliares'!$A$128,"INVESTIMENTO","ERRO - VERIFICAR"))))</f>
        <v/>
      </c>
      <c r="T675" s="104"/>
      <c r="U675" s="32"/>
      <c r="V675" s="32"/>
      <c r="W675" s="32"/>
      <c r="X675" s="32"/>
      <c r="Y675" s="32"/>
      <c r="Z675" s="32"/>
    </row>
    <row r="676" spans="18:26" x14ac:dyDescent="0.25">
      <c r="R676" s="15" t="str">
        <f t="shared" si="10"/>
        <v/>
      </c>
      <c r="S676" s="15" t="str">
        <f>IF(M676="","",IF(AND(M676&lt;&gt;'Tabelas auxiliares'!$B$128,M676&lt;&gt;'Tabelas auxiliares'!$B$129,M676&lt;&gt;'Tabelas auxiliares'!$C$128,M676&lt;&gt;'Tabelas auxiliares'!$C$129),"FOLHA DE PESSOAL",IF(R676='Tabelas auxiliares'!$A$129,"CUSTEIO",IF(R676='Tabelas auxiliares'!$A$128,"INVESTIMENTO","ERRO - VERIFICAR"))))</f>
        <v/>
      </c>
      <c r="T676" s="104"/>
      <c r="U676" s="32"/>
      <c r="V676" s="32"/>
      <c r="W676" s="32"/>
      <c r="X676" s="32"/>
      <c r="Y676" s="32"/>
      <c r="Z676" s="32"/>
    </row>
    <row r="677" spans="18:26" x14ac:dyDescent="0.25">
      <c r="R677" s="15" t="str">
        <f t="shared" si="10"/>
        <v/>
      </c>
      <c r="S677" s="15" t="str">
        <f>IF(M677="","",IF(AND(M677&lt;&gt;'Tabelas auxiliares'!$B$128,M677&lt;&gt;'Tabelas auxiliares'!$B$129,M677&lt;&gt;'Tabelas auxiliares'!$C$128,M677&lt;&gt;'Tabelas auxiliares'!$C$129),"FOLHA DE PESSOAL",IF(R677='Tabelas auxiliares'!$A$129,"CUSTEIO",IF(R677='Tabelas auxiliares'!$A$128,"INVESTIMENTO","ERRO - VERIFICAR"))))</f>
        <v/>
      </c>
      <c r="T677" s="104"/>
      <c r="U677" s="32"/>
      <c r="V677" s="32"/>
      <c r="W677" s="32"/>
      <c r="X677" s="32"/>
      <c r="Y677" s="32"/>
      <c r="Z677" s="32"/>
    </row>
    <row r="678" spans="18:26" x14ac:dyDescent="0.25">
      <c r="R678" s="15" t="str">
        <f t="shared" si="10"/>
        <v/>
      </c>
      <c r="S678" s="15" t="str">
        <f>IF(M678="","",IF(AND(M678&lt;&gt;'Tabelas auxiliares'!$B$128,M678&lt;&gt;'Tabelas auxiliares'!$B$129,M678&lt;&gt;'Tabelas auxiliares'!$C$128,M678&lt;&gt;'Tabelas auxiliares'!$C$129),"FOLHA DE PESSOAL",IF(R678='Tabelas auxiliares'!$A$129,"CUSTEIO",IF(R678='Tabelas auxiliares'!$A$128,"INVESTIMENTO","ERRO - VERIFICAR"))))</f>
        <v/>
      </c>
      <c r="T678" s="104"/>
      <c r="U678" s="32"/>
      <c r="V678" s="32"/>
      <c r="W678" s="32"/>
      <c r="X678" s="32"/>
      <c r="Y678" s="32"/>
      <c r="Z678" s="32"/>
    </row>
    <row r="679" spans="18:26" x14ac:dyDescent="0.25">
      <c r="R679" s="15" t="str">
        <f t="shared" si="10"/>
        <v/>
      </c>
      <c r="S679" s="15" t="str">
        <f>IF(M679="","",IF(AND(M679&lt;&gt;'Tabelas auxiliares'!$B$128,M679&lt;&gt;'Tabelas auxiliares'!$B$129,M679&lt;&gt;'Tabelas auxiliares'!$C$128,M679&lt;&gt;'Tabelas auxiliares'!$C$129),"FOLHA DE PESSOAL",IF(R679='Tabelas auxiliares'!$A$129,"CUSTEIO",IF(R679='Tabelas auxiliares'!$A$128,"INVESTIMENTO","ERRO - VERIFICAR"))))</f>
        <v/>
      </c>
      <c r="T679" s="104"/>
      <c r="U679" s="32"/>
      <c r="V679" s="32"/>
      <c r="W679" s="32"/>
      <c r="X679" s="32"/>
      <c r="Y679" s="32"/>
      <c r="Z679" s="32"/>
    </row>
    <row r="680" spans="18:26" x14ac:dyDescent="0.25">
      <c r="R680" s="15" t="str">
        <f t="shared" si="10"/>
        <v/>
      </c>
      <c r="S680" s="15" t="str">
        <f>IF(M680="","",IF(AND(M680&lt;&gt;'Tabelas auxiliares'!$B$128,M680&lt;&gt;'Tabelas auxiliares'!$B$129,M680&lt;&gt;'Tabelas auxiliares'!$C$128,M680&lt;&gt;'Tabelas auxiliares'!$C$129),"FOLHA DE PESSOAL",IF(R680='Tabelas auxiliares'!$A$129,"CUSTEIO",IF(R680='Tabelas auxiliares'!$A$128,"INVESTIMENTO","ERRO - VERIFICAR"))))</f>
        <v/>
      </c>
      <c r="T680" s="104"/>
      <c r="U680" s="32"/>
      <c r="V680" s="32"/>
      <c r="W680" s="32"/>
      <c r="X680" s="32"/>
      <c r="Y680" s="32"/>
      <c r="Z680" s="32"/>
    </row>
    <row r="681" spans="18:26" x14ac:dyDescent="0.25">
      <c r="R681" s="15" t="str">
        <f t="shared" si="10"/>
        <v/>
      </c>
      <c r="S681" s="15" t="str">
        <f>IF(M681="","",IF(AND(M681&lt;&gt;'Tabelas auxiliares'!$B$128,M681&lt;&gt;'Tabelas auxiliares'!$B$129,M681&lt;&gt;'Tabelas auxiliares'!$C$128,M681&lt;&gt;'Tabelas auxiliares'!$C$129),"FOLHA DE PESSOAL",IF(R681='Tabelas auxiliares'!$A$129,"CUSTEIO",IF(R681='Tabelas auxiliares'!$A$128,"INVESTIMENTO","ERRO - VERIFICAR"))))</f>
        <v/>
      </c>
      <c r="T681" s="104"/>
      <c r="U681" s="32"/>
      <c r="V681" s="32"/>
      <c r="W681" s="32"/>
      <c r="X681" s="32"/>
      <c r="Y681" s="32"/>
      <c r="Z681" s="32"/>
    </row>
    <row r="682" spans="18:26" x14ac:dyDescent="0.25">
      <c r="R682" s="15" t="str">
        <f t="shared" si="10"/>
        <v/>
      </c>
      <c r="S682" s="15" t="str">
        <f>IF(M682="","",IF(AND(M682&lt;&gt;'Tabelas auxiliares'!$B$128,M682&lt;&gt;'Tabelas auxiliares'!$B$129,M682&lt;&gt;'Tabelas auxiliares'!$C$128,M682&lt;&gt;'Tabelas auxiliares'!$C$129),"FOLHA DE PESSOAL",IF(R682='Tabelas auxiliares'!$A$129,"CUSTEIO",IF(R682='Tabelas auxiliares'!$A$128,"INVESTIMENTO","ERRO - VERIFICAR"))))</f>
        <v/>
      </c>
      <c r="T682" s="104"/>
      <c r="U682" s="32"/>
      <c r="V682" s="32"/>
      <c r="W682" s="32"/>
      <c r="X682" s="32"/>
      <c r="Y682" s="32"/>
      <c r="Z682" s="32"/>
    </row>
    <row r="683" spans="18:26" x14ac:dyDescent="0.25">
      <c r="R683" s="15" t="str">
        <f t="shared" si="10"/>
        <v/>
      </c>
      <c r="S683" s="15" t="str">
        <f>IF(M683="","",IF(AND(M683&lt;&gt;'Tabelas auxiliares'!$B$128,M683&lt;&gt;'Tabelas auxiliares'!$B$129,M683&lt;&gt;'Tabelas auxiliares'!$C$128,M683&lt;&gt;'Tabelas auxiliares'!$C$129),"FOLHA DE PESSOAL",IF(R683='Tabelas auxiliares'!$A$129,"CUSTEIO",IF(R683='Tabelas auxiliares'!$A$128,"INVESTIMENTO","ERRO - VERIFICAR"))))</f>
        <v/>
      </c>
      <c r="T683" s="104"/>
      <c r="U683" s="32"/>
      <c r="V683" s="32"/>
      <c r="W683" s="32"/>
      <c r="X683" s="32"/>
      <c r="Y683" s="32"/>
      <c r="Z683" s="32"/>
    </row>
    <row r="684" spans="18:26" x14ac:dyDescent="0.25">
      <c r="R684" s="15" t="str">
        <f t="shared" si="10"/>
        <v/>
      </c>
      <c r="S684" s="15" t="str">
        <f>IF(M684="","",IF(AND(M684&lt;&gt;'Tabelas auxiliares'!$B$128,M684&lt;&gt;'Tabelas auxiliares'!$B$129,M684&lt;&gt;'Tabelas auxiliares'!$C$128,M684&lt;&gt;'Tabelas auxiliares'!$C$129),"FOLHA DE PESSOAL",IF(R684='Tabelas auxiliares'!$A$129,"CUSTEIO",IF(R684='Tabelas auxiliares'!$A$128,"INVESTIMENTO","ERRO - VERIFICAR"))))</f>
        <v/>
      </c>
      <c r="T684" s="104"/>
      <c r="U684" s="32"/>
      <c r="V684" s="32"/>
      <c r="W684" s="32"/>
      <c r="X684" s="32"/>
      <c r="Y684" s="32"/>
      <c r="Z684" s="32"/>
    </row>
    <row r="685" spans="18:26" x14ac:dyDescent="0.25">
      <c r="R685" s="15" t="str">
        <f t="shared" si="10"/>
        <v/>
      </c>
      <c r="S685" s="15" t="str">
        <f>IF(M685="","",IF(AND(M685&lt;&gt;'Tabelas auxiliares'!$B$128,M685&lt;&gt;'Tabelas auxiliares'!$B$129,M685&lt;&gt;'Tabelas auxiliares'!$C$128,M685&lt;&gt;'Tabelas auxiliares'!$C$129),"FOLHA DE PESSOAL",IF(R685='Tabelas auxiliares'!$A$129,"CUSTEIO",IF(R685='Tabelas auxiliares'!$A$128,"INVESTIMENTO","ERRO - VERIFICAR"))))</f>
        <v/>
      </c>
      <c r="T685" s="104"/>
      <c r="U685" s="32"/>
      <c r="V685" s="32"/>
      <c r="W685" s="32"/>
      <c r="X685" s="32"/>
      <c r="Y685" s="32"/>
      <c r="Z685" s="32"/>
    </row>
    <row r="686" spans="18:26" x14ac:dyDescent="0.25">
      <c r="R686" s="15" t="str">
        <f t="shared" si="10"/>
        <v/>
      </c>
      <c r="S686" s="15" t="str">
        <f>IF(M686="","",IF(AND(M686&lt;&gt;'Tabelas auxiliares'!$B$128,M686&lt;&gt;'Tabelas auxiliares'!$B$129,M686&lt;&gt;'Tabelas auxiliares'!$C$128,M686&lt;&gt;'Tabelas auxiliares'!$C$129),"FOLHA DE PESSOAL",IF(R686='Tabelas auxiliares'!$A$129,"CUSTEIO",IF(R686='Tabelas auxiliares'!$A$128,"INVESTIMENTO","ERRO - VERIFICAR"))))</f>
        <v/>
      </c>
      <c r="T686" s="104"/>
      <c r="U686" s="32"/>
      <c r="V686" s="32"/>
      <c r="W686" s="32"/>
      <c r="X686" s="32"/>
      <c r="Y686" s="32"/>
      <c r="Z686" s="32"/>
    </row>
    <row r="687" spans="18:26" x14ac:dyDescent="0.25">
      <c r="R687" s="15" t="str">
        <f t="shared" si="10"/>
        <v/>
      </c>
      <c r="S687" s="15" t="str">
        <f>IF(M687="","",IF(AND(M687&lt;&gt;'Tabelas auxiliares'!$B$128,M687&lt;&gt;'Tabelas auxiliares'!$B$129,M687&lt;&gt;'Tabelas auxiliares'!$C$128,M687&lt;&gt;'Tabelas auxiliares'!$C$129),"FOLHA DE PESSOAL",IF(R687='Tabelas auxiliares'!$A$129,"CUSTEIO",IF(R687='Tabelas auxiliares'!$A$128,"INVESTIMENTO","ERRO - VERIFICAR"))))</f>
        <v/>
      </c>
      <c r="T687" s="104"/>
      <c r="U687" s="32"/>
      <c r="V687" s="32"/>
      <c r="W687" s="32"/>
      <c r="X687" s="32"/>
      <c r="Y687" s="32"/>
      <c r="Z687" s="32"/>
    </row>
    <row r="688" spans="18:26" x14ac:dyDescent="0.25">
      <c r="R688" s="15" t="str">
        <f t="shared" si="10"/>
        <v/>
      </c>
      <c r="S688" s="15" t="str">
        <f>IF(M688="","",IF(AND(M688&lt;&gt;'Tabelas auxiliares'!$B$128,M688&lt;&gt;'Tabelas auxiliares'!$B$129,M688&lt;&gt;'Tabelas auxiliares'!$C$128,M688&lt;&gt;'Tabelas auxiliares'!$C$129),"FOLHA DE PESSOAL",IF(R688='Tabelas auxiliares'!$A$129,"CUSTEIO",IF(R688='Tabelas auxiliares'!$A$128,"INVESTIMENTO","ERRO - VERIFICAR"))))</f>
        <v/>
      </c>
      <c r="T688" s="104"/>
      <c r="U688" s="32"/>
      <c r="V688" s="32"/>
      <c r="W688" s="32"/>
      <c r="X688" s="32"/>
      <c r="Y688" s="32"/>
      <c r="Z688" s="32"/>
    </row>
    <row r="689" spans="18:26" x14ac:dyDescent="0.25">
      <c r="R689" s="15" t="str">
        <f t="shared" si="10"/>
        <v/>
      </c>
      <c r="S689" s="15" t="str">
        <f>IF(M689="","",IF(AND(M689&lt;&gt;'Tabelas auxiliares'!$B$128,M689&lt;&gt;'Tabelas auxiliares'!$B$129,M689&lt;&gt;'Tabelas auxiliares'!$C$128,M689&lt;&gt;'Tabelas auxiliares'!$C$129),"FOLHA DE PESSOAL",IF(R689='Tabelas auxiliares'!$A$129,"CUSTEIO",IF(R689='Tabelas auxiliares'!$A$128,"INVESTIMENTO","ERRO - VERIFICAR"))))</f>
        <v/>
      </c>
      <c r="T689" s="104"/>
      <c r="U689" s="32"/>
      <c r="V689" s="32"/>
      <c r="W689" s="32"/>
      <c r="X689" s="32"/>
      <c r="Y689" s="32"/>
      <c r="Z689" s="32"/>
    </row>
    <row r="690" spans="18:26" x14ac:dyDescent="0.25">
      <c r="R690" s="15" t="str">
        <f t="shared" si="10"/>
        <v/>
      </c>
      <c r="S690" s="15" t="str">
        <f>IF(M690="","",IF(AND(M690&lt;&gt;'Tabelas auxiliares'!$B$128,M690&lt;&gt;'Tabelas auxiliares'!$B$129,M690&lt;&gt;'Tabelas auxiliares'!$C$128,M690&lt;&gt;'Tabelas auxiliares'!$C$129),"FOLHA DE PESSOAL",IF(R690='Tabelas auxiliares'!$A$129,"CUSTEIO",IF(R690='Tabelas auxiliares'!$A$128,"INVESTIMENTO","ERRO - VERIFICAR"))))</f>
        <v/>
      </c>
      <c r="T690" s="104"/>
      <c r="U690" s="32"/>
      <c r="V690" s="32"/>
      <c r="W690" s="32"/>
      <c r="X690" s="32"/>
      <c r="Y690" s="32"/>
      <c r="Z690" s="32"/>
    </row>
    <row r="691" spans="18:26" x14ac:dyDescent="0.25">
      <c r="R691" s="15" t="str">
        <f t="shared" si="10"/>
        <v/>
      </c>
      <c r="S691" s="15" t="str">
        <f>IF(M691="","",IF(AND(M691&lt;&gt;'Tabelas auxiliares'!$B$128,M691&lt;&gt;'Tabelas auxiliares'!$B$129,M691&lt;&gt;'Tabelas auxiliares'!$C$128,M691&lt;&gt;'Tabelas auxiliares'!$C$129),"FOLHA DE PESSOAL",IF(R691='Tabelas auxiliares'!$A$129,"CUSTEIO",IF(R691='Tabelas auxiliares'!$A$128,"INVESTIMENTO","ERRO - VERIFICAR"))))</f>
        <v/>
      </c>
      <c r="T691" s="104"/>
      <c r="U691" s="32"/>
      <c r="V691" s="32"/>
      <c r="W691" s="32"/>
      <c r="X691" s="32"/>
      <c r="Y691" s="32"/>
      <c r="Z691" s="32"/>
    </row>
    <row r="692" spans="18:26" x14ac:dyDescent="0.25">
      <c r="R692" s="15" t="str">
        <f t="shared" si="10"/>
        <v/>
      </c>
      <c r="S692" s="15" t="str">
        <f>IF(M692="","",IF(AND(M692&lt;&gt;'Tabelas auxiliares'!$B$128,M692&lt;&gt;'Tabelas auxiliares'!$B$129,M692&lt;&gt;'Tabelas auxiliares'!$C$128,M692&lt;&gt;'Tabelas auxiliares'!$C$129),"FOLHA DE PESSOAL",IF(R692='Tabelas auxiliares'!$A$129,"CUSTEIO",IF(R692='Tabelas auxiliares'!$A$128,"INVESTIMENTO","ERRO - VERIFICAR"))))</f>
        <v/>
      </c>
      <c r="T692" s="104"/>
      <c r="U692" s="32"/>
      <c r="V692" s="32"/>
      <c r="W692" s="32"/>
      <c r="X692" s="32"/>
      <c r="Y692" s="32"/>
      <c r="Z692" s="32"/>
    </row>
    <row r="693" spans="18:26" x14ac:dyDescent="0.25">
      <c r="R693" s="15" t="str">
        <f t="shared" si="10"/>
        <v/>
      </c>
      <c r="S693" s="15" t="str">
        <f>IF(M693="","",IF(AND(M693&lt;&gt;'Tabelas auxiliares'!$B$128,M693&lt;&gt;'Tabelas auxiliares'!$B$129,M693&lt;&gt;'Tabelas auxiliares'!$C$128,M693&lt;&gt;'Tabelas auxiliares'!$C$129),"FOLHA DE PESSOAL",IF(R693='Tabelas auxiliares'!$A$129,"CUSTEIO",IF(R693='Tabelas auxiliares'!$A$128,"INVESTIMENTO","ERRO - VERIFICAR"))))</f>
        <v/>
      </c>
      <c r="T693" s="104"/>
      <c r="U693" s="32"/>
      <c r="V693" s="32"/>
      <c r="W693" s="32"/>
      <c r="X693" s="32"/>
      <c r="Y693" s="32"/>
      <c r="Z693" s="32"/>
    </row>
    <row r="694" spans="18:26" x14ac:dyDescent="0.25">
      <c r="R694" s="15" t="str">
        <f t="shared" si="10"/>
        <v/>
      </c>
      <c r="S694" s="15" t="str">
        <f>IF(M694="","",IF(AND(M694&lt;&gt;'Tabelas auxiliares'!$B$128,M694&lt;&gt;'Tabelas auxiliares'!$B$129,M694&lt;&gt;'Tabelas auxiliares'!$C$128,M694&lt;&gt;'Tabelas auxiliares'!$C$129),"FOLHA DE PESSOAL",IF(R694='Tabelas auxiliares'!$A$129,"CUSTEIO",IF(R694='Tabelas auxiliares'!$A$128,"INVESTIMENTO","ERRO - VERIFICAR"))))</f>
        <v/>
      </c>
      <c r="T694" s="104"/>
      <c r="U694" s="32"/>
      <c r="V694" s="32"/>
      <c r="W694" s="32"/>
      <c r="X694" s="32"/>
      <c r="Y694" s="32"/>
      <c r="Z694" s="32"/>
    </row>
    <row r="695" spans="18:26" x14ac:dyDescent="0.25">
      <c r="R695" s="15" t="str">
        <f t="shared" si="10"/>
        <v/>
      </c>
      <c r="S695" s="15" t="str">
        <f>IF(M695="","",IF(AND(M695&lt;&gt;'Tabelas auxiliares'!$B$128,M695&lt;&gt;'Tabelas auxiliares'!$B$129,M695&lt;&gt;'Tabelas auxiliares'!$C$128,M695&lt;&gt;'Tabelas auxiliares'!$C$129),"FOLHA DE PESSOAL",IF(R695='Tabelas auxiliares'!$A$129,"CUSTEIO",IF(R695='Tabelas auxiliares'!$A$128,"INVESTIMENTO","ERRO - VERIFICAR"))))</f>
        <v/>
      </c>
      <c r="T695" s="104"/>
      <c r="U695" s="32"/>
      <c r="V695" s="32"/>
      <c r="W695" s="32"/>
      <c r="X695" s="32"/>
      <c r="Y695" s="32"/>
      <c r="Z695" s="32"/>
    </row>
    <row r="696" spans="18:26" x14ac:dyDescent="0.25">
      <c r="R696" s="15" t="str">
        <f t="shared" si="10"/>
        <v/>
      </c>
      <c r="S696" s="15" t="str">
        <f>IF(M696="","",IF(AND(M696&lt;&gt;'Tabelas auxiliares'!$B$128,M696&lt;&gt;'Tabelas auxiliares'!$B$129,M696&lt;&gt;'Tabelas auxiliares'!$C$128,M696&lt;&gt;'Tabelas auxiliares'!$C$129),"FOLHA DE PESSOAL",IF(R696='Tabelas auxiliares'!$A$129,"CUSTEIO",IF(R696='Tabelas auxiliares'!$A$128,"INVESTIMENTO","ERRO - VERIFICAR"))))</f>
        <v/>
      </c>
      <c r="T696" s="104"/>
      <c r="U696" s="32"/>
      <c r="V696" s="32"/>
      <c r="W696" s="32"/>
      <c r="X696" s="32"/>
      <c r="Y696" s="32"/>
      <c r="Z696" s="32"/>
    </row>
    <row r="697" spans="18:26" x14ac:dyDescent="0.25">
      <c r="R697" s="15" t="str">
        <f t="shared" si="10"/>
        <v/>
      </c>
      <c r="S697" s="15" t="str">
        <f>IF(M697="","",IF(AND(M697&lt;&gt;'Tabelas auxiliares'!$B$128,M697&lt;&gt;'Tabelas auxiliares'!$B$129,M697&lt;&gt;'Tabelas auxiliares'!$C$128,M697&lt;&gt;'Tabelas auxiliares'!$C$129),"FOLHA DE PESSOAL",IF(R697='Tabelas auxiliares'!$A$129,"CUSTEIO",IF(R697='Tabelas auxiliares'!$A$128,"INVESTIMENTO","ERRO - VERIFICAR"))))</f>
        <v/>
      </c>
      <c r="T697" s="104"/>
      <c r="U697" s="32"/>
      <c r="V697" s="32"/>
      <c r="W697" s="32"/>
      <c r="X697" s="32"/>
      <c r="Y697" s="32"/>
      <c r="Z697" s="32"/>
    </row>
    <row r="698" spans="18:26" x14ac:dyDescent="0.25">
      <c r="R698" s="15" t="str">
        <f t="shared" si="10"/>
        <v/>
      </c>
      <c r="S698" s="15" t="str">
        <f>IF(M698="","",IF(AND(M698&lt;&gt;'Tabelas auxiliares'!$B$128,M698&lt;&gt;'Tabelas auxiliares'!$B$129,M698&lt;&gt;'Tabelas auxiliares'!$C$128,M698&lt;&gt;'Tabelas auxiliares'!$C$129),"FOLHA DE PESSOAL",IF(R698='Tabelas auxiliares'!$A$129,"CUSTEIO",IF(R698='Tabelas auxiliares'!$A$128,"INVESTIMENTO","ERRO - VERIFICAR"))))</f>
        <v/>
      </c>
      <c r="T698" s="104"/>
      <c r="U698" s="32"/>
      <c r="V698" s="32"/>
      <c r="W698" s="32"/>
      <c r="X698" s="32"/>
      <c r="Y698" s="32"/>
      <c r="Z698" s="32"/>
    </row>
    <row r="699" spans="18:26" x14ac:dyDescent="0.25">
      <c r="R699" s="15" t="str">
        <f t="shared" si="10"/>
        <v/>
      </c>
      <c r="S699" s="15" t="str">
        <f>IF(M699="","",IF(AND(M699&lt;&gt;'Tabelas auxiliares'!$B$128,M699&lt;&gt;'Tabelas auxiliares'!$B$129,M699&lt;&gt;'Tabelas auxiliares'!$C$128,M699&lt;&gt;'Tabelas auxiliares'!$C$129),"FOLHA DE PESSOAL",IF(R699='Tabelas auxiliares'!$A$129,"CUSTEIO",IF(R699='Tabelas auxiliares'!$A$128,"INVESTIMENTO","ERRO - VERIFICAR"))))</f>
        <v/>
      </c>
      <c r="T699" s="104"/>
      <c r="U699" s="32"/>
      <c r="V699" s="32"/>
      <c r="W699" s="32"/>
      <c r="X699" s="32"/>
      <c r="Y699" s="32"/>
      <c r="Z699" s="32"/>
    </row>
    <row r="700" spans="18:26" x14ac:dyDescent="0.25">
      <c r="R700" s="15" t="str">
        <f t="shared" si="10"/>
        <v/>
      </c>
      <c r="S700" s="15" t="str">
        <f>IF(M700="","",IF(AND(M700&lt;&gt;'Tabelas auxiliares'!$B$128,M700&lt;&gt;'Tabelas auxiliares'!$B$129,M700&lt;&gt;'Tabelas auxiliares'!$C$128,M700&lt;&gt;'Tabelas auxiliares'!$C$129),"FOLHA DE PESSOAL",IF(R700='Tabelas auxiliares'!$A$129,"CUSTEIO",IF(R700='Tabelas auxiliares'!$A$128,"INVESTIMENTO","ERRO - VERIFICAR"))))</f>
        <v/>
      </c>
      <c r="T700" s="104"/>
      <c r="U700" s="32"/>
      <c r="V700" s="32"/>
      <c r="W700" s="32"/>
      <c r="X700" s="32"/>
      <c r="Y700" s="32"/>
      <c r="Z700" s="32"/>
    </row>
    <row r="701" spans="18:26" x14ac:dyDescent="0.25">
      <c r="R701" s="15" t="str">
        <f t="shared" si="10"/>
        <v/>
      </c>
      <c r="S701" s="15" t="str">
        <f>IF(M701="","",IF(AND(M701&lt;&gt;'Tabelas auxiliares'!$B$128,M701&lt;&gt;'Tabelas auxiliares'!$B$129,M701&lt;&gt;'Tabelas auxiliares'!$C$128,M701&lt;&gt;'Tabelas auxiliares'!$C$129),"FOLHA DE PESSOAL",IF(R701='Tabelas auxiliares'!$A$129,"CUSTEIO",IF(R701='Tabelas auxiliares'!$A$128,"INVESTIMENTO","ERRO - VERIFICAR"))))</f>
        <v/>
      </c>
      <c r="T701" s="104"/>
      <c r="U701" s="32"/>
      <c r="V701" s="32"/>
      <c r="W701" s="32"/>
      <c r="X701" s="32"/>
      <c r="Y701" s="32"/>
      <c r="Z701" s="32"/>
    </row>
    <row r="702" spans="18:26" x14ac:dyDescent="0.25">
      <c r="R702" s="15" t="str">
        <f t="shared" si="10"/>
        <v/>
      </c>
      <c r="S702" s="15" t="str">
        <f>IF(M702="","",IF(AND(M702&lt;&gt;'Tabelas auxiliares'!$B$128,M702&lt;&gt;'Tabelas auxiliares'!$B$129,M702&lt;&gt;'Tabelas auxiliares'!$C$128,M702&lt;&gt;'Tabelas auxiliares'!$C$129),"FOLHA DE PESSOAL",IF(R702='Tabelas auxiliares'!$A$129,"CUSTEIO",IF(R702='Tabelas auxiliares'!$A$128,"INVESTIMENTO","ERRO - VERIFICAR"))))</f>
        <v/>
      </c>
      <c r="T702" s="104"/>
      <c r="U702" s="32"/>
      <c r="V702" s="32"/>
      <c r="W702" s="32"/>
      <c r="X702" s="32"/>
      <c r="Y702" s="32"/>
      <c r="Z702" s="32"/>
    </row>
    <row r="703" spans="18:26" x14ac:dyDescent="0.25">
      <c r="R703" s="15" t="str">
        <f t="shared" si="10"/>
        <v/>
      </c>
      <c r="S703" s="15" t="str">
        <f>IF(M703="","",IF(AND(M703&lt;&gt;'Tabelas auxiliares'!$B$128,M703&lt;&gt;'Tabelas auxiliares'!$B$129,M703&lt;&gt;'Tabelas auxiliares'!$C$128,M703&lt;&gt;'Tabelas auxiliares'!$C$129),"FOLHA DE PESSOAL",IF(R703='Tabelas auxiliares'!$A$129,"CUSTEIO",IF(R703='Tabelas auxiliares'!$A$128,"INVESTIMENTO","ERRO - VERIFICAR"))))</f>
        <v/>
      </c>
      <c r="T703" s="104"/>
      <c r="U703" s="32"/>
      <c r="V703" s="32"/>
      <c r="W703" s="32"/>
      <c r="X703" s="32"/>
      <c r="Y703" s="32"/>
      <c r="Z703" s="32"/>
    </row>
    <row r="704" spans="18:26" x14ac:dyDescent="0.25">
      <c r="R704" s="15" t="str">
        <f t="shared" si="10"/>
        <v/>
      </c>
      <c r="S704" s="15" t="str">
        <f>IF(M704="","",IF(AND(M704&lt;&gt;'Tabelas auxiliares'!$B$128,M704&lt;&gt;'Tabelas auxiliares'!$B$129,M704&lt;&gt;'Tabelas auxiliares'!$C$128,M704&lt;&gt;'Tabelas auxiliares'!$C$129),"FOLHA DE PESSOAL",IF(R704='Tabelas auxiliares'!$A$129,"CUSTEIO",IF(R704='Tabelas auxiliares'!$A$128,"INVESTIMENTO","ERRO - VERIFICAR"))))</f>
        <v/>
      </c>
      <c r="T704" s="104"/>
      <c r="U704" s="32"/>
      <c r="V704" s="32"/>
      <c r="W704" s="32"/>
      <c r="X704" s="32"/>
      <c r="Y704" s="32"/>
      <c r="Z704" s="32"/>
    </row>
    <row r="705" spans="18:26" x14ac:dyDescent="0.25">
      <c r="R705" s="15" t="str">
        <f t="shared" si="10"/>
        <v/>
      </c>
      <c r="S705" s="15" t="str">
        <f>IF(M705="","",IF(AND(M705&lt;&gt;'Tabelas auxiliares'!$B$128,M705&lt;&gt;'Tabelas auxiliares'!$B$129,M705&lt;&gt;'Tabelas auxiliares'!$C$128,M705&lt;&gt;'Tabelas auxiliares'!$C$129),"FOLHA DE PESSOAL",IF(R705='Tabelas auxiliares'!$A$129,"CUSTEIO",IF(R705='Tabelas auxiliares'!$A$128,"INVESTIMENTO","ERRO - VERIFICAR"))))</f>
        <v/>
      </c>
      <c r="T705" s="104"/>
      <c r="U705" s="32"/>
      <c r="V705" s="32"/>
      <c r="W705" s="32"/>
      <c r="X705" s="32"/>
      <c r="Y705" s="32"/>
      <c r="Z705" s="32"/>
    </row>
    <row r="706" spans="18:26" x14ac:dyDescent="0.25">
      <c r="R706" s="15" t="str">
        <f t="shared" si="10"/>
        <v/>
      </c>
      <c r="S706" s="15" t="str">
        <f>IF(M706="","",IF(AND(M706&lt;&gt;'Tabelas auxiliares'!$B$128,M706&lt;&gt;'Tabelas auxiliares'!$B$129,M706&lt;&gt;'Tabelas auxiliares'!$C$128,M706&lt;&gt;'Tabelas auxiliares'!$C$129),"FOLHA DE PESSOAL",IF(R706='Tabelas auxiliares'!$A$129,"CUSTEIO",IF(R706='Tabelas auxiliares'!$A$128,"INVESTIMENTO","ERRO - VERIFICAR"))))</f>
        <v/>
      </c>
      <c r="T706" s="104"/>
      <c r="U706" s="32"/>
      <c r="V706" s="32"/>
      <c r="W706" s="32"/>
      <c r="X706" s="32"/>
      <c r="Y706" s="32"/>
      <c r="Z706" s="32"/>
    </row>
    <row r="707" spans="18:26" x14ac:dyDescent="0.25">
      <c r="R707" s="15" t="str">
        <f t="shared" si="10"/>
        <v/>
      </c>
      <c r="S707" s="15" t="str">
        <f>IF(M707="","",IF(AND(M707&lt;&gt;'Tabelas auxiliares'!$B$128,M707&lt;&gt;'Tabelas auxiliares'!$B$129,M707&lt;&gt;'Tabelas auxiliares'!$C$128,M707&lt;&gt;'Tabelas auxiliares'!$C$129),"FOLHA DE PESSOAL",IF(R707='Tabelas auxiliares'!$A$129,"CUSTEIO",IF(R707='Tabelas auxiliares'!$A$128,"INVESTIMENTO","ERRO - VERIFICAR"))))</f>
        <v/>
      </c>
      <c r="T707" s="104"/>
      <c r="U707" s="32"/>
      <c r="V707" s="32"/>
      <c r="W707" s="32"/>
      <c r="X707" s="32"/>
      <c r="Y707" s="32"/>
      <c r="Z707" s="32"/>
    </row>
    <row r="708" spans="18:26" x14ac:dyDescent="0.25">
      <c r="R708" s="15" t="str">
        <f t="shared" ref="R708:R771" si="11">LEFT(O708,1)</f>
        <v/>
      </c>
      <c r="S708" s="15" t="str">
        <f>IF(M708="","",IF(AND(M708&lt;&gt;'Tabelas auxiliares'!$B$128,M708&lt;&gt;'Tabelas auxiliares'!$B$129,M708&lt;&gt;'Tabelas auxiliares'!$C$128,M708&lt;&gt;'Tabelas auxiliares'!$C$129),"FOLHA DE PESSOAL",IF(R708='Tabelas auxiliares'!$A$129,"CUSTEIO",IF(R708='Tabelas auxiliares'!$A$128,"INVESTIMENTO","ERRO - VERIFICAR"))))</f>
        <v/>
      </c>
      <c r="T708" s="104"/>
      <c r="U708" s="32"/>
      <c r="V708" s="32"/>
      <c r="W708" s="32"/>
      <c r="X708" s="32"/>
      <c r="Y708" s="32"/>
      <c r="Z708" s="32"/>
    </row>
    <row r="709" spans="18:26" x14ac:dyDescent="0.25">
      <c r="R709" s="15" t="str">
        <f t="shared" si="11"/>
        <v/>
      </c>
      <c r="S709" s="15" t="str">
        <f>IF(M709="","",IF(AND(M709&lt;&gt;'Tabelas auxiliares'!$B$128,M709&lt;&gt;'Tabelas auxiliares'!$B$129,M709&lt;&gt;'Tabelas auxiliares'!$C$128,M709&lt;&gt;'Tabelas auxiliares'!$C$129),"FOLHA DE PESSOAL",IF(R709='Tabelas auxiliares'!$A$129,"CUSTEIO",IF(R709='Tabelas auxiliares'!$A$128,"INVESTIMENTO","ERRO - VERIFICAR"))))</f>
        <v/>
      </c>
      <c r="T709" s="104"/>
      <c r="U709" s="32"/>
      <c r="V709" s="32"/>
      <c r="W709" s="32"/>
      <c r="X709" s="32"/>
      <c r="Y709" s="32"/>
      <c r="Z709" s="32"/>
    </row>
    <row r="710" spans="18:26" x14ac:dyDescent="0.25">
      <c r="R710" s="15" t="str">
        <f t="shared" si="11"/>
        <v/>
      </c>
      <c r="S710" s="15" t="str">
        <f>IF(M710="","",IF(AND(M710&lt;&gt;'Tabelas auxiliares'!$B$128,M710&lt;&gt;'Tabelas auxiliares'!$B$129,M710&lt;&gt;'Tabelas auxiliares'!$C$128,M710&lt;&gt;'Tabelas auxiliares'!$C$129),"FOLHA DE PESSOAL",IF(R710='Tabelas auxiliares'!$A$129,"CUSTEIO",IF(R710='Tabelas auxiliares'!$A$128,"INVESTIMENTO","ERRO - VERIFICAR"))))</f>
        <v/>
      </c>
      <c r="T710" s="104"/>
      <c r="U710" s="32"/>
      <c r="V710" s="32"/>
      <c r="W710" s="32"/>
      <c r="X710" s="32"/>
      <c r="Y710" s="32"/>
      <c r="Z710" s="32"/>
    </row>
    <row r="711" spans="18:26" x14ac:dyDescent="0.25">
      <c r="R711" s="15" t="str">
        <f t="shared" si="11"/>
        <v/>
      </c>
      <c r="S711" s="15" t="str">
        <f>IF(M711="","",IF(AND(M711&lt;&gt;'Tabelas auxiliares'!$B$128,M711&lt;&gt;'Tabelas auxiliares'!$B$129,M711&lt;&gt;'Tabelas auxiliares'!$C$128,M711&lt;&gt;'Tabelas auxiliares'!$C$129),"FOLHA DE PESSOAL",IF(R711='Tabelas auxiliares'!$A$129,"CUSTEIO",IF(R711='Tabelas auxiliares'!$A$128,"INVESTIMENTO","ERRO - VERIFICAR"))))</f>
        <v/>
      </c>
      <c r="T711" s="104"/>
      <c r="U711" s="32"/>
      <c r="V711" s="32"/>
      <c r="W711" s="32"/>
      <c r="X711" s="32"/>
      <c r="Y711" s="32"/>
      <c r="Z711" s="32"/>
    </row>
    <row r="712" spans="18:26" x14ac:dyDescent="0.25">
      <c r="R712" s="15" t="str">
        <f t="shared" si="11"/>
        <v/>
      </c>
      <c r="S712" s="15" t="str">
        <f>IF(M712="","",IF(AND(M712&lt;&gt;'Tabelas auxiliares'!$B$128,M712&lt;&gt;'Tabelas auxiliares'!$B$129,M712&lt;&gt;'Tabelas auxiliares'!$C$128,M712&lt;&gt;'Tabelas auxiliares'!$C$129),"FOLHA DE PESSOAL",IF(R712='Tabelas auxiliares'!$A$129,"CUSTEIO",IF(R712='Tabelas auxiliares'!$A$128,"INVESTIMENTO","ERRO - VERIFICAR"))))</f>
        <v/>
      </c>
      <c r="T712" s="104"/>
      <c r="U712" s="32"/>
      <c r="V712" s="32"/>
      <c r="W712" s="32"/>
      <c r="X712" s="32"/>
      <c r="Y712" s="32"/>
      <c r="Z712" s="32"/>
    </row>
    <row r="713" spans="18:26" x14ac:dyDescent="0.25">
      <c r="R713" s="15" t="str">
        <f t="shared" si="11"/>
        <v/>
      </c>
      <c r="S713" s="15" t="str">
        <f>IF(M713="","",IF(AND(M713&lt;&gt;'Tabelas auxiliares'!$B$128,M713&lt;&gt;'Tabelas auxiliares'!$B$129,M713&lt;&gt;'Tabelas auxiliares'!$C$128,M713&lt;&gt;'Tabelas auxiliares'!$C$129),"FOLHA DE PESSOAL",IF(R713='Tabelas auxiliares'!$A$129,"CUSTEIO",IF(R713='Tabelas auxiliares'!$A$128,"INVESTIMENTO","ERRO - VERIFICAR"))))</f>
        <v/>
      </c>
      <c r="T713" s="104"/>
      <c r="U713" s="32"/>
      <c r="V713" s="32"/>
      <c r="W713" s="32"/>
      <c r="X713" s="32"/>
      <c r="Y713" s="32"/>
      <c r="Z713" s="32"/>
    </row>
    <row r="714" spans="18:26" x14ac:dyDescent="0.25">
      <c r="R714" s="15" t="str">
        <f t="shared" si="11"/>
        <v/>
      </c>
      <c r="S714" s="15" t="str">
        <f>IF(M714="","",IF(AND(M714&lt;&gt;'Tabelas auxiliares'!$B$128,M714&lt;&gt;'Tabelas auxiliares'!$B$129,M714&lt;&gt;'Tabelas auxiliares'!$C$128,M714&lt;&gt;'Tabelas auxiliares'!$C$129),"FOLHA DE PESSOAL",IF(R714='Tabelas auxiliares'!$A$129,"CUSTEIO",IF(R714='Tabelas auxiliares'!$A$128,"INVESTIMENTO","ERRO - VERIFICAR"))))</f>
        <v/>
      </c>
      <c r="T714" s="104"/>
      <c r="U714" s="32"/>
      <c r="V714" s="32"/>
      <c r="W714" s="32"/>
      <c r="X714" s="32"/>
      <c r="Y714" s="32"/>
      <c r="Z714" s="32"/>
    </row>
    <row r="715" spans="18:26" x14ac:dyDescent="0.25">
      <c r="R715" s="15" t="str">
        <f t="shared" si="11"/>
        <v/>
      </c>
      <c r="S715" s="15" t="str">
        <f>IF(M715="","",IF(AND(M715&lt;&gt;'Tabelas auxiliares'!$B$128,M715&lt;&gt;'Tabelas auxiliares'!$B$129,M715&lt;&gt;'Tabelas auxiliares'!$C$128,M715&lt;&gt;'Tabelas auxiliares'!$C$129),"FOLHA DE PESSOAL",IF(R715='Tabelas auxiliares'!$A$129,"CUSTEIO",IF(R715='Tabelas auxiliares'!$A$128,"INVESTIMENTO","ERRO - VERIFICAR"))))</f>
        <v/>
      </c>
      <c r="T715" s="104"/>
      <c r="U715" s="32"/>
      <c r="V715" s="32"/>
      <c r="W715" s="32"/>
      <c r="X715" s="32"/>
      <c r="Y715" s="32"/>
      <c r="Z715" s="32"/>
    </row>
    <row r="716" spans="18:26" x14ac:dyDescent="0.25">
      <c r="R716" s="15" t="str">
        <f t="shared" si="11"/>
        <v/>
      </c>
      <c r="S716" s="15" t="str">
        <f>IF(M716="","",IF(AND(M716&lt;&gt;'Tabelas auxiliares'!$B$128,M716&lt;&gt;'Tabelas auxiliares'!$B$129,M716&lt;&gt;'Tabelas auxiliares'!$C$128,M716&lt;&gt;'Tabelas auxiliares'!$C$129),"FOLHA DE PESSOAL",IF(R716='Tabelas auxiliares'!$A$129,"CUSTEIO",IF(R716='Tabelas auxiliares'!$A$128,"INVESTIMENTO","ERRO - VERIFICAR"))))</f>
        <v/>
      </c>
      <c r="T716" s="104"/>
      <c r="U716" s="32"/>
      <c r="V716" s="32"/>
      <c r="W716" s="32"/>
      <c r="X716" s="32"/>
      <c r="Y716" s="32"/>
      <c r="Z716" s="32"/>
    </row>
    <row r="717" spans="18:26" x14ac:dyDescent="0.25">
      <c r="R717" s="15" t="str">
        <f t="shared" si="11"/>
        <v/>
      </c>
      <c r="S717" s="15" t="str">
        <f>IF(M717="","",IF(AND(M717&lt;&gt;'Tabelas auxiliares'!$B$128,M717&lt;&gt;'Tabelas auxiliares'!$B$129,M717&lt;&gt;'Tabelas auxiliares'!$C$128,M717&lt;&gt;'Tabelas auxiliares'!$C$129),"FOLHA DE PESSOAL",IF(R717='Tabelas auxiliares'!$A$129,"CUSTEIO",IF(R717='Tabelas auxiliares'!$A$128,"INVESTIMENTO","ERRO - VERIFICAR"))))</f>
        <v/>
      </c>
      <c r="T717" s="104"/>
      <c r="U717" s="32"/>
      <c r="V717" s="32"/>
      <c r="W717" s="32"/>
      <c r="X717" s="32"/>
      <c r="Y717" s="32"/>
      <c r="Z717" s="32"/>
    </row>
    <row r="718" spans="18:26" x14ac:dyDescent="0.25">
      <c r="R718" s="15" t="str">
        <f t="shared" si="11"/>
        <v/>
      </c>
      <c r="S718" s="15" t="str">
        <f>IF(M718="","",IF(AND(M718&lt;&gt;'Tabelas auxiliares'!$B$128,M718&lt;&gt;'Tabelas auxiliares'!$B$129,M718&lt;&gt;'Tabelas auxiliares'!$C$128,M718&lt;&gt;'Tabelas auxiliares'!$C$129),"FOLHA DE PESSOAL",IF(R718='Tabelas auxiliares'!$A$129,"CUSTEIO",IF(R718='Tabelas auxiliares'!$A$128,"INVESTIMENTO","ERRO - VERIFICAR"))))</f>
        <v/>
      </c>
      <c r="T718" s="104"/>
      <c r="U718" s="32"/>
      <c r="V718" s="32"/>
      <c r="W718" s="32"/>
      <c r="X718" s="32"/>
      <c r="Y718" s="32"/>
      <c r="Z718" s="32"/>
    </row>
    <row r="719" spans="18:26" x14ac:dyDescent="0.25">
      <c r="R719" s="15" t="str">
        <f t="shared" si="11"/>
        <v/>
      </c>
      <c r="S719" s="15" t="str">
        <f>IF(M719="","",IF(AND(M719&lt;&gt;'Tabelas auxiliares'!$B$128,M719&lt;&gt;'Tabelas auxiliares'!$B$129,M719&lt;&gt;'Tabelas auxiliares'!$C$128,M719&lt;&gt;'Tabelas auxiliares'!$C$129),"FOLHA DE PESSOAL",IF(R719='Tabelas auxiliares'!$A$129,"CUSTEIO",IF(R719='Tabelas auxiliares'!$A$128,"INVESTIMENTO","ERRO - VERIFICAR"))))</f>
        <v/>
      </c>
      <c r="T719" s="104"/>
      <c r="U719" s="32"/>
      <c r="V719" s="32"/>
      <c r="W719" s="32"/>
      <c r="X719" s="32"/>
      <c r="Y719" s="32"/>
      <c r="Z719" s="32"/>
    </row>
    <row r="720" spans="18:26" x14ac:dyDescent="0.25">
      <c r="R720" s="15" t="str">
        <f t="shared" si="11"/>
        <v/>
      </c>
      <c r="S720" s="15" t="str">
        <f>IF(M720="","",IF(AND(M720&lt;&gt;'Tabelas auxiliares'!$B$128,M720&lt;&gt;'Tabelas auxiliares'!$B$129,M720&lt;&gt;'Tabelas auxiliares'!$C$128,M720&lt;&gt;'Tabelas auxiliares'!$C$129),"FOLHA DE PESSOAL",IF(R720='Tabelas auxiliares'!$A$129,"CUSTEIO",IF(R720='Tabelas auxiliares'!$A$128,"INVESTIMENTO","ERRO - VERIFICAR"))))</f>
        <v/>
      </c>
      <c r="T720" s="104"/>
      <c r="U720" s="32"/>
      <c r="V720" s="32"/>
      <c r="W720" s="32"/>
      <c r="X720" s="32"/>
      <c r="Y720" s="32"/>
      <c r="Z720" s="32"/>
    </row>
    <row r="721" spans="18:26" x14ac:dyDescent="0.25">
      <c r="R721" s="15" t="str">
        <f t="shared" si="11"/>
        <v/>
      </c>
      <c r="S721" s="15" t="str">
        <f>IF(M721="","",IF(AND(M721&lt;&gt;'Tabelas auxiliares'!$B$128,M721&lt;&gt;'Tabelas auxiliares'!$B$129,M721&lt;&gt;'Tabelas auxiliares'!$C$128,M721&lt;&gt;'Tabelas auxiliares'!$C$129),"FOLHA DE PESSOAL",IF(R721='Tabelas auxiliares'!$A$129,"CUSTEIO",IF(R721='Tabelas auxiliares'!$A$128,"INVESTIMENTO","ERRO - VERIFICAR"))))</f>
        <v/>
      </c>
      <c r="T721" s="104"/>
      <c r="U721" s="32"/>
      <c r="V721" s="32"/>
      <c r="W721" s="32"/>
      <c r="X721" s="32"/>
      <c r="Y721" s="32"/>
      <c r="Z721" s="32"/>
    </row>
    <row r="722" spans="18:26" x14ac:dyDescent="0.25">
      <c r="R722" s="15" t="str">
        <f t="shared" si="11"/>
        <v/>
      </c>
      <c r="S722" s="15" t="str">
        <f>IF(M722="","",IF(AND(M722&lt;&gt;'Tabelas auxiliares'!$B$128,M722&lt;&gt;'Tabelas auxiliares'!$B$129,M722&lt;&gt;'Tabelas auxiliares'!$C$128,M722&lt;&gt;'Tabelas auxiliares'!$C$129),"FOLHA DE PESSOAL",IF(R722='Tabelas auxiliares'!$A$129,"CUSTEIO",IF(R722='Tabelas auxiliares'!$A$128,"INVESTIMENTO","ERRO - VERIFICAR"))))</f>
        <v/>
      </c>
      <c r="T722" s="104"/>
      <c r="U722" s="32"/>
      <c r="V722" s="32"/>
      <c r="W722" s="32"/>
      <c r="X722" s="32"/>
      <c r="Y722" s="32"/>
      <c r="Z722" s="32"/>
    </row>
    <row r="723" spans="18:26" x14ac:dyDescent="0.25">
      <c r="R723" s="15" t="str">
        <f t="shared" si="11"/>
        <v/>
      </c>
      <c r="S723" s="15" t="str">
        <f>IF(M723="","",IF(AND(M723&lt;&gt;'Tabelas auxiliares'!$B$128,M723&lt;&gt;'Tabelas auxiliares'!$B$129,M723&lt;&gt;'Tabelas auxiliares'!$C$128,M723&lt;&gt;'Tabelas auxiliares'!$C$129),"FOLHA DE PESSOAL",IF(R723='Tabelas auxiliares'!$A$129,"CUSTEIO",IF(R723='Tabelas auxiliares'!$A$128,"INVESTIMENTO","ERRO - VERIFICAR"))))</f>
        <v/>
      </c>
      <c r="T723" s="104"/>
      <c r="U723" s="32"/>
      <c r="V723" s="32"/>
      <c r="W723" s="32"/>
      <c r="X723" s="32"/>
      <c r="Y723" s="32"/>
      <c r="Z723" s="32"/>
    </row>
    <row r="724" spans="18:26" x14ac:dyDescent="0.25">
      <c r="R724" s="15" t="str">
        <f t="shared" si="11"/>
        <v/>
      </c>
      <c r="S724" s="15" t="str">
        <f>IF(M724="","",IF(AND(M724&lt;&gt;'Tabelas auxiliares'!$B$128,M724&lt;&gt;'Tabelas auxiliares'!$B$129,M724&lt;&gt;'Tabelas auxiliares'!$C$128,M724&lt;&gt;'Tabelas auxiliares'!$C$129),"FOLHA DE PESSOAL",IF(R724='Tabelas auxiliares'!$A$129,"CUSTEIO",IF(R724='Tabelas auxiliares'!$A$128,"INVESTIMENTO","ERRO - VERIFICAR"))))</f>
        <v/>
      </c>
      <c r="T724" s="104"/>
      <c r="U724" s="32"/>
      <c r="V724" s="32"/>
      <c r="W724" s="32"/>
      <c r="X724" s="32"/>
      <c r="Y724" s="32"/>
      <c r="Z724" s="32"/>
    </row>
    <row r="725" spans="18:26" x14ac:dyDescent="0.25">
      <c r="R725" s="15" t="str">
        <f t="shared" si="11"/>
        <v/>
      </c>
      <c r="S725" s="15" t="str">
        <f>IF(M725="","",IF(AND(M725&lt;&gt;'Tabelas auxiliares'!$B$128,M725&lt;&gt;'Tabelas auxiliares'!$B$129,M725&lt;&gt;'Tabelas auxiliares'!$C$128,M725&lt;&gt;'Tabelas auxiliares'!$C$129),"FOLHA DE PESSOAL",IF(R725='Tabelas auxiliares'!$A$129,"CUSTEIO",IF(R725='Tabelas auxiliares'!$A$128,"INVESTIMENTO","ERRO - VERIFICAR"))))</f>
        <v/>
      </c>
      <c r="T725" s="104"/>
      <c r="U725" s="32"/>
      <c r="V725" s="32"/>
      <c r="W725" s="32"/>
      <c r="X725" s="32"/>
      <c r="Y725" s="32"/>
      <c r="Z725" s="32"/>
    </row>
    <row r="726" spans="18:26" x14ac:dyDescent="0.25">
      <c r="R726" s="15" t="str">
        <f t="shared" si="11"/>
        <v/>
      </c>
      <c r="S726" s="15" t="str">
        <f>IF(M726="","",IF(AND(M726&lt;&gt;'Tabelas auxiliares'!$B$128,M726&lt;&gt;'Tabelas auxiliares'!$B$129,M726&lt;&gt;'Tabelas auxiliares'!$C$128,M726&lt;&gt;'Tabelas auxiliares'!$C$129),"FOLHA DE PESSOAL",IF(R726='Tabelas auxiliares'!$A$129,"CUSTEIO",IF(R726='Tabelas auxiliares'!$A$128,"INVESTIMENTO","ERRO - VERIFICAR"))))</f>
        <v/>
      </c>
      <c r="T726" s="104"/>
      <c r="U726" s="32"/>
      <c r="V726" s="32"/>
      <c r="W726" s="32"/>
      <c r="X726" s="32"/>
      <c r="Y726" s="32"/>
      <c r="Z726" s="32"/>
    </row>
    <row r="727" spans="18:26" x14ac:dyDescent="0.25">
      <c r="R727" s="15" t="str">
        <f t="shared" si="11"/>
        <v/>
      </c>
      <c r="S727" s="15" t="str">
        <f>IF(M727="","",IF(AND(M727&lt;&gt;'Tabelas auxiliares'!$B$128,M727&lt;&gt;'Tabelas auxiliares'!$B$129,M727&lt;&gt;'Tabelas auxiliares'!$C$128,M727&lt;&gt;'Tabelas auxiliares'!$C$129),"FOLHA DE PESSOAL",IF(R727='Tabelas auxiliares'!$A$129,"CUSTEIO",IF(R727='Tabelas auxiliares'!$A$128,"INVESTIMENTO","ERRO - VERIFICAR"))))</f>
        <v/>
      </c>
      <c r="T727" s="104"/>
      <c r="U727" s="32"/>
      <c r="V727" s="32"/>
      <c r="W727" s="32"/>
      <c r="X727" s="32"/>
      <c r="Y727" s="32"/>
      <c r="Z727" s="32"/>
    </row>
    <row r="728" spans="18:26" x14ac:dyDescent="0.25">
      <c r="R728" s="15" t="str">
        <f t="shared" si="11"/>
        <v/>
      </c>
      <c r="S728" s="15" t="str">
        <f>IF(M728="","",IF(AND(M728&lt;&gt;'Tabelas auxiliares'!$B$128,M728&lt;&gt;'Tabelas auxiliares'!$B$129,M728&lt;&gt;'Tabelas auxiliares'!$C$128,M728&lt;&gt;'Tabelas auxiliares'!$C$129),"FOLHA DE PESSOAL",IF(R728='Tabelas auxiliares'!$A$129,"CUSTEIO",IF(R728='Tabelas auxiliares'!$A$128,"INVESTIMENTO","ERRO - VERIFICAR"))))</f>
        <v/>
      </c>
      <c r="T728" s="104"/>
      <c r="U728" s="32"/>
      <c r="V728" s="32"/>
      <c r="W728" s="32"/>
      <c r="X728" s="32"/>
      <c r="Y728" s="32"/>
      <c r="Z728" s="32"/>
    </row>
    <row r="729" spans="18:26" x14ac:dyDescent="0.25">
      <c r="R729" s="15" t="str">
        <f t="shared" si="11"/>
        <v/>
      </c>
      <c r="S729" s="15" t="str">
        <f>IF(M729="","",IF(AND(M729&lt;&gt;'Tabelas auxiliares'!$B$128,M729&lt;&gt;'Tabelas auxiliares'!$B$129,M729&lt;&gt;'Tabelas auxiliares'!$C$128,M729&lt;&gt;'Tabelas auxiliares'!$C$129),"FOLHA DE PESSOAL",IF(R729='Tabelas auxiliares'!$A$129,"CUSTEIO",IF(R729='Tabelas auxiliares'!$A$128,"INVESTIMENTO","ERRO - VERIFICAR"))))</f>
        <v/>
      </c>
      <c r="T729" s="104"/>
      <c r="U729" s="32"/>
      <c r="V729" s="32"/>
      <c r="W729" s="32"/>
      <c r="X729" s="32"/>
      <c r="Y729" s="32"/>
      <c r="Z729" s="32"/>
    </row>
    <row r="730" spans="18:26" x14ac:dyDescent="0.25">
      <c r="R730" s="15" t="str">
        <f t="shared" si="11"/>
        <v/>
      </c>
      <c r="S730" s="15" t="str">
        <f>IF(M730="","",IF(AND(M730&lt;&gt;'Tabelas auxiliares'!$B$128,M730&lt;&gt;'Tabelas auxiliares'!$B$129,M730&lt;&gt;'Tabelas auxiliares'!$C$128,M730&lt;&gt;'Tabelas auxiliares'!$C$129),"FOLHA DE PESSOAL",IF(R730='Tabelas auxiliares'!$A$129,"CUSTEIO",IF(R730='Tabelas auxiliares'!$A$128,"INVESTIMENTO","ERRO - VERIFICAR"))))</f>
        <v/>
      </c>
      <c r="T730" s="104"/>
      <c r="U730" s="32"/>
      <c r="V730" s="32"/>
      <c r="W730" s="32"/>
      <c r="X730" s="32"/>
      <c r="Y730" s="32"/>
      <c r="Z730" s="32"/>
    </row>
    <row r="731" spans="18:26" x14ac:dyDescent="0.25">
      <c r="R731" s="15" t="str">
        <f t="shared" si="11"/>
        <v/>
      </c>
      <c r="S731" s="15" t="str">
        <f>IF(M731="","",IF(AND(M731&lt;&gt;'Tabelas auxiliares'!$B$128,M731&lt;&gt;'Tabelas auxiliares'!$B$129,M731&lt;&gt;'Tabelas auxiliares'!$C$128,M731&lt;&gt;'Tabelas auxiliares'!$C$129),"FOLHA DE PESSOAL",IF(R731='Tabelas auxiliares'!$A$129,"CUSTEIO",IF(R731='Tabelas auxiliares'!$A$128,"INVESTIMENTO","ERRO - VERIFICAR"))))</f>
        <v/>
      </c>
      <c r="T731" s="104"/>
      <c r="U731" s="32"/>
      <c r="V731" s="32"/>
      <c r="W731" s="32"/>
      <c r="X731" s="32"/>
      <c r="Y731" s="32"/>
      <c r="Z731" s="32"/>
    </row>
    <row r="732" spans="18:26" x14ac:dyDescent="0.25">
      <c r="R732" s="15" t="str">
        <f t="shared" si="11"/>
        <v/>
      </c>
      <c r="S732" s="15" t="str">
        <f>IF(M732="","",IF(AND(M732&lt;&gt;'Tabelas auxiliares'!$B$128,M732&lt;&gt;'Tabelas auxiliares'!$B$129,M732&lt;&gt;'Tabelas auxiliares'!$C$128,M732&lt;&gt;'Tabelas auxiliares'!$C$129),"FOLHA DE PESSOAL",IF(R732='Tabelas auxiliares'!$A$129,"CUSTEIO",IF(R732='Tabelas auxiliares'!$A$128,"INVESTIMENTO","ERRO - VERIFICAR"))))</f>
        <v/>
      </c>
      <c r="T732" s="104"/>
      <c r="U732" s="32"/>
      <c r="V732" s="32"/>
      <c r="W732" s="32"/>
      <c r="X732" s="32"/>
      <c r="Y732" s="32"/>
      <c r="Z732" s="32"/>
    </row>
    <row r="733" spans="18:26" x14ac:dyDescent="0.25">
      <c r="R733" s="15" t="str">
        <f t="shared" si="11"/>
        <v/>
      </c>
      <c r="S733" s="15" t="str">
        <f>IF(M733="","",IF(AND(M733&lt;&gt;'Tabelas auxiliares'!$B$128,M733&lt;&gt;'Tabelas auxiliares'!$B$129,M733&lt;&gt;'Tabelas auxiliares'!$C$128,M733&lt;&gt;'Tabelas auxiliares'!$C$129),"FOLHA DE PESSOAL",IF(R733='Tabelas auxiliares'!$A$129,"CUSTEIO",IF(R733='Tabelas auxiliares'!$A$128,"INVESTIMENTO","ERRO - VERIFICAR"))))</f>
        <v/>
      </c>
      <c r="T733" s="104"/>
      <c r="U733" s="32"/>
      <c r="V733" s="32"/>
      <c r="W733" s="32"/>
      <c r="X733" s="32"/>
      <c r="Y733" s="32"/>
      <c r="Z733" s="32"/>
    </row>
    <row r="734" spans="18:26" x14ac:dyDescent="0.25">
      <c r="R734" s="15" t="str">
        <f t="shared" si="11"/>
        <v/>
      </c>
      <c r="S734" s="15" t="str">
        <f>IF(M734="","",IF(AND(M734&lt;&gt;'Tabelas auxiliares'!$B$128,M734&lt;&gt;'Tabelas auxiliares'!$B$129,M734&lt;&gt;'Tabelas auxiliares'!$C$128,M734&lt;&gt;'Tabelas auxiliares'!$C$129),"FOLHA DE PESSOAL",IF(R734='Tabelas auxiliares'!$A$129,"CUSTEIO",IF(R734='Tabelas auxiliares'!$A$128,"INVESTIMENTO","ERRO - VERIFICAR"))))</f>
        <v/>
      </c>
      <c r="T734" s="104"/>
      <c r="U734" s="32"/>
      <c r="V734" s="32"/>
      <c r="W734" s="32"/>
      <c r="X734" s="32"/>
      <c r="Y734" s="32"/>
      <c r="Z734" s="32"/>
    </row>
    <row r="735" spans="18:26" x14ac:dyDescent="0.25">
      <c r="R735" s="15" t="str">
        <f t="shared" si="11"/>
        <v/>
      </c>
      <c r="S735" s="15" t="str">
        <f>IF(M735="","",IF(AND(M735&lt;&gt;'Tabelas auxiliares'!$B$128,M735&lt;&gt;'Tabelas auxiliares'!$B$129,M735&lt;&gt;'Tabelas auxiliares'!$C$128,M735&lt;&gt;'Tabelas auxiliares'!$C$129),"FOLHA DE PESSOAL",IF(R735='Tabelas auxiliares'!$A$129,"CUSTEIO",IF(R735='Tabelas auxiliares'!$A$128,"INVESTIMENTO","ERRO - VERIFICAR"))))</f>
        <v/>
      </c>
      <c r="T735" s="104"/>
      <c r="U735" s="32"/>
      <c r="V735" s="32"/>
      <c r="W735" s="32"/>
      <c r="X735" s="32"/>
      <c r="Y735" s="32"/>
      <c r="Z735" s="32"/>
    </row>
    <row r="736" spans="18:26" x14ac:dyDescent="0.25">
      <c r="R736" s="15" t="str">
        <f t="shared" si="11"/>
        <v/>
      </c>
      <c r="S736" s="15" t="str">
        <f>IF(M736="","",IF(AND(M736&lt;&gt;'Tabelas auxiliares'!$B$128,M736&lt;&gt;'Tabelas auxiliares'!$B$129,M736&lt;&gt;'Tabelas auxiliares'!$C$128,M736&lt;&gt;'Tabelas auxiliares'!$C$129),"FOLHA DE PESSOAL",IF(R736='Tabelas auxiliares'!$A$129,"CUSTEIO",IF(R736='Tabelas auxiliares'!$A$128,"INVESTIMENTO","ERRO - VERIFICAR"))))</f>
        <v/>
      </c>
      <c r="T736" s="104"/>
      <c r="U736" s="32"/>
      <c r="V736" s="32"/>
      <c r="W736" s="32"/>
      <c r="X736" s="32"/>
      <c r="Y736" s="32"/>
      <c r="Z736" s="32"/>
    </row>
    <row r="737" spans="18:26" x14ac:dyDescent="0.25">
      <c r="R737" s="15" t="str">
        <f t="shared" si="11"/>
        <v/>
      </c>
      <c r="S737" s="15" t="str">
        <f>IF(M737="","",IF(AND(M737&lt;&gt;'Tabelas auxiliares'!$B$128,M737&lt;&gt;'Tabelas auxiliares'!$B$129,M737&lt;&gt;'Tabelas auxiliares'!$C$128,M737&lt;&gt;'Tabelas auxiliares'!$C$129),"FOLHA DE PESSOAL",IF(R737='Tabelas auxiliares'!$A$129,"CUSTEIO",IF(R737='Tabelas auxiliares'!$A$128,"INVESTIMENTO","ERRO - VERIFICAR"))))</f>
        <v/>
      </c>
      <c r="T737" s="104"/>
      <c r="U737" s="32"/>
      <c r="V737" s="32"/>
      <c r="W737" s="32"/>
      <c r="X737" s="32"/>
      <c r="Y737" s="32"/>
      <c r="Z737" s="32"/>
    </row>
    <row r="738" spans="18:26" x14ac:dyDescent="0.25">
      <c r="R738" s="15" t="str">
        <f t="shared" si="11"/>
        <v/>
      </c>
      <c r="S738" s="15" t="str">
        <f>IF(M738="","",IF(AND(M738&lt;&gt;'Tabelas auxiliares'!$B$128,M738&lt;&gt;'Tabelas auxiliares'!$B$129,M738&lt;&gt;'Tabelas auxiliares'!$C$128,M738&lt;&gt;'Tabelas auxiliares'!$C$129),"FOLHA DE PESSOAL",IF(R738='Tabelas auxiliares'!$A$129,"CUSTEIO",IF(R738='Tabelas auxiliares'!$A$128,"INVESTIMENTO","ERRO - VERIFICAR"))))</f>
        <v/>
      </c>
      <c r="T738" s="104"/>
      <c r="U738" s="32"/>
      <c r="V738" s="32"/>
      <c r="W738" s="32"/>
      <c r="X738" s="32"/>
      <c r="Y738" s="32"/>
      <c r="Z738" s="32"/>
    </row>
    <row r="739" spans="18:26" x14ac:dyDescent="0.25">
      <c r="R739" s="15" t="str">
        <f t="shared" si="11"/>
        <v/>
      </c>
      <c r="S739" s="15" t="str">
        <f>IF(M739="","",IF(AND(M739&lt;&gt;'Tabelas auxiliares'!$B$128,M739&lt;&gt;'Tabelas auxiliares'!$B$129,M739&lt;&gt;'Tabelas auxiliares'!$C$128,M739&lt;&gt;'Tabelas auxiliares'!$C$129),"FOLHA DE PESSOAL",IF(R739='Tabelas auxiliares'!$A$129,"CUSTEIO",IF(R739='Tabelas auxiliares'!$A$128,"INVESTIMENTO","ERRO - VERIFICAR"))))</f>
        <v/>
      </c>
      <c r="T739" s="104"/>
      <c r="U739" s="32"/>
      <c r="V739" s="32"/>
      <c r="W739" s="32"/>
      <c r="X739" s="32"/>
      <c r="Y739" s="32"/>
      <c r="Z739" s="32"/>
    </row>
    <row r="740" spans="18:26" x14ac:dyDescent="0.25">
      <c r="R740" s="15" t="str">
        <f t="shared" si="11"/>
        <v/>
      </c>
      <c r="S740" s="15" t="str">
        <f>IF(M740="","",IF(AND(M740&lt;&gt;'Tabelas auxiliares'!$B$128,M740&lt;&gt;'Tabelas auxiliares'!$B$129,M740&lt;&gt;'Tabelas auxiliares'!$C$128,M740&lt;&gt;'Tabelas auxiliares'!$C$129),"FOLHA DE PESSOAL",IF(R740='Tabelas auxiliares'!$A$129,"CUSTEIO",IF(R740='Tabelas auxiliares'!$A$128,"INVESTIMENTO","ERRO - VERIFICAR"))))</f>
        <v/>
      </c>
      <c r="T740" s="104"/>
      <c r="U740" s="32"/>
      <c r="V740" s="32"/>
      <c r="W740" s="32"/>
      <c r="X740" s="32"/>
      <c r="Y740" s="32"/>
      <c r="Z740" s="32"/>
    </row>
    <row r="741" spans="18:26" x14ac:dyDescent="0.25">
      <c r="R741" s="15" t="str">
        <f t="shared" si="11"/>
        <v/>
      </c>
      <c r="S741" s="15" t="str">
        <f>IF(M741="","",IF(AND(M741&lt;&gt;'Tabelas auxiliares'!$B$128,M741&lt;&gt;'Tabelas auxiliares'!$B$129,M741&lt;&gt;'Tabelas auxiliares'!$C$128,M741&lt;&gt;'Tabelas auxiliares'!$C$129),"FOLHA DE PESSOAL",IF(R741='Tabelas auxiliares'!$A$129,"CUSTEIO",IF(R741='Tabelas auxiliares'!$A$128,"INVESTIMENTO","ERRO - VERIFICAR"))))</f>
        <v/>
      </c>
      <c r="T741" s="104"/>
      <c r="U741" s="32"/>
      <c r="V741" s="32"/>
      <c r="W741" s="32"/>
      <c r="X741" s="32"/>
      <c r="Y741" s="32"/>
      <c r="Z741" s="32"/>
    </row>
    <row r="742" spans="18:26" x14ac:dyDescent="0.25">
      <c r="R742" s="15" t="str">
        <f t="shared" si="11"/>
        <v/>
      </c>
      <c r="S742" s="15" t="str">
        <f>IF(M742="","",IF(AND(M742&lt;&gt;'Tabelas auxiliares'!$B$128,M742&lt;&gt;'Tabelas auxiliares'!$B$129,M742&lt;&gt;'Tabelas auxiliares'!$C$128,M742&lt;&gt;'Tabelas auxiliares'!$C$129),"FOLHA DE PESSOAL",IF(R742='Tabelas auxiliares'!$A$129,"CUSTEIO",IF(R742='Tabelas auxiliares'!$A$128,"INVESTIMENTO","ERRO - VERIFICAR"))))</f>
        <v/>
      </c>
      <c r="T742" s="104"/>
      <c r="U742" s="32"/>
      <c r="V742" s="32"/>
      <c r="W742" s="32"/>
      <c r="X742" s="32"/>
      <c r="Y742" s="32"/>
      <c r="Z742" s="32"/>
    </row>
    <row r="743" spans="18:26" x14ac:dyDescent="0.25">
      <c r="R743" s="15" t="str">
        <f t="shared" si="11"/>
        <v/>
      </c>
      <c r="S743" s="15" t="str">
        <f>IF(M743="","",IF(AND(M743&lt;&gt;'Tabelas auxiliares'!$B$128,M743&lt;&gt;'Tabelas auxiliares'!$B$129,M743&lt;&gt;'Tabelas auxiliares'!$C$128,M743&lt;&gt;'Tabelas auxiliares'!$C$129),"FOLHA DE PESSOAL",IF(R743='Tabelas auxiliares'!$A$129,"CUSTEIO",IF(R743='Tabelas auxiliares'!$A$128,"INVESTIMENTO","ERRO - VERIFICAR"))))</f>
        <v/>
      </c>
      <c r="T743" s="104"/>
      <c r="U743" s="32"/>
      <c r="V743" s="32"/>
      <c r="W743" s="32"/>
      <c r="X743" s="32"/>
      <c r="Y743" s="32"/>
      <c r="Z743" s="32"/>
    </row>
    <row r="744" spans="18:26" x14ac:dyDescent="0.25">
      <c r="R744" s="15" t="str">
        <f t="shared" si="11"/>
        <v/>
      </c>
      <c r="S744" s="15" t="str">
        <f>IF(M744="","",IF(AND(M744&lt;&gt;'Tabelas auxiliares'!$B$128,M744&lt;&gt;'Tabelas auxiliares'!$B$129,M744&lt;&gt;'Tabelas auxiliares'!$C$128,M744&lt;&gt;'Tabelas auxiliares'!$C$129),"FOLHA DE PESSOAL",IF(R744='Tabelas auxiliares'!$A$129,"CUSTEIO",IF(R744='Tabelas auxiliares'!$A$128,"INVESTIMENTO","ERRO - VERIFICAR"))))</f>
        <v/>
      </c>
      <c r="T744" s="104"/>
      <c r="U744" s="32"/>
      <c r="V744" s="32"/>
      <c r="W744" s="32"/>
      <c r="X744" s="32"/>
      <c r="Y744" s="32"/>
      <c r="Z744" s="32"/>
    </row>
    <row r="745" spans="18:26" x14ac:dyDescent="0.25">
      <c r="R745" s="15" t="str">
        <f t="shared" si="11"/>
        <v/>
      </c>
      <c r="S745" s="15" t="str">
        <f>IF(M745="","",IF(AND(M745&lt;&gt;'Tabelas auxiliares'!$B$128,M745&lt;&gt;'Tabelas auxiliares'!$B$129,M745&lt;&gt;'Tabelas auxiliares'!$C$128,M745&lt;&gt;'Tabelas auxiliares'!$C$129),"FOLHA DE PESSOAL",IF(R745='Tabelas auxiliares'!$A$129,"CUSTEIO",IF(R745='Tabelas auxiliares'!$A$128,"INVESTIMENTO","ERRO - VERIFICAR"))))</f>
        <v/>
      </c>
      <c r="T745" s="104"/>
      <c r="U745" s="32"/>
      <c r="V745" s="32"/>
      <c r="W745" s="32"/>
      <c r="X745" s="32"/>
      <c r="Y745" s="32"/>
      <c r="Z745" s="32"/>
    </row>
    <row r="746" spans="18:26" x14ac:dyDescent="0.25">
      <c r="R746" s="15" t="str">
        <f t="shared" si="11"/>
        <v/>
      </c>
      <c r="S746" s="15" t="str">
        <f>IF(M746="","",IF(AND(M746&lt;&gt;'Tabelas auxiliares'!$B$128,M746&lt;&gt;'Tabelas auxiliares'!$B$129,M746&lt;&gt;'Tabelas auxiliares'!$C$128,M746&lt;&gt;'Tabelas auxiliares'!$C$129),"FOLHA DE PESSOAL",IF(R746='Tabelas auxiliares'!$A$129,"CUSTEIO",IF(R746='Tabelas auxiliares'!$A$128,"INVESTIMENTO","ERRO - VERIFICAR"))))</f>
        <v/>
      </c>
      <c r="T746" s="104"/>
      <c r="U746" s="32"/>
      <c r="V746" s="32"/>
      <c r="W746" s="32"/>
      <c r="X746" s="32"/>
      <c r="Y746" s="32"/>
      <c r="Z746" s="32"/>
    </row>
    <row r="747" spans="18:26" x14ac:dyDescent="0.25">
      <c r="R747" s="15" t="str">
        <f t="shared" si="11"/>
        <v/>
      </c>
      <c r="S747" s="15" t="str">
        <f>IF(M747="","",IF(AND(M747&lt;&gt;'Tabelas auxiliares'!$B$128,M747&lt;&gt;'Tabelas auxiliares'!$B$129,M747&lt;&gt;'Tabelas auxiliares'!$C$128,M747&lt;&gt;'Tabelas auxiliares'!$C$129),"FOLHA DE PESSOAL",IF(R747='Tabelas auxiliares'!$A$129,"CUSTEIO",IF(R747='Tabelas auxiliares'!$A$128,"INVESTIMENTO","ERRO - VERIFICAR"))))</f>
        <v/>
      </c>
      <c r="T747" s="104"/>
      <c r="U747" s="32"/>
      <c r="V747" s="32"/>
      <c r="W747" s="32"/>
      <c r="X747" s="32"/>
      <c r="Y747" s="32"/>
      <c r="Z747" s="32"/>
    </row>
    <row r="748" spans="18:26" x14ac:dyDescent="0.25">
      <c r="R748" s="15" t="str">
        <f t="shared" si="11"/>
        <v/>
      </c>
      <c r="S748" s="15" t="str">
        <f>IF(M748="","",IF(AND(M748&lt;&gt;'Tabelas auxiliares'!$B$128,M748&lt;&gt;'Tabelas auxiliares'!$B$129,M748&lt;&gt;'Tabelas auxiliares'!$C$128,M748&lt;&gt;'Tabelas auxiliares'!$C$129),"FOLHA DE PESSOAL",IF(R748='Tabelas auxiliares'!$A$129,"CUSTEIO",IF(R748='Tabelas auxiliares'!$A$128,"INVESTIMENTO","ERRO - VERIFICAR"))))</f>
        <v/>
      </c>
      <c r="T748" s="104"/>
      <c r="U748" s="32"/>
      <c r="V748" s="32"/>
      <c r="W748" s="32"/>
      <c r="X748" s="32"/>
      <c r="Y748" s="32"/>
      <c r="Z748" s="32"/>
    </row>
    <row r="749" spans="18:26" x14ac:dyDescent="0.25">
      <c r="R749" s="15" t="str">
        <f t="shared" si="11"/>
        <v/>
      </c>
      <c r="S749" s="15" t="str">
        <f>IF(M749="","",IF(AND(M749&lt;&gt;'Tabelas auxiliares'!$B$128,M749&lt;&gt;'Tabelas auxiliares'!$B$129,M749&lt;&gt;'Tabelas auxiliares'!$C$128,M749&lt;&gt;'Tabelas auxiliares'!$C$129),"FOLHA DE PESSOAL",IF(R749='Tabelas auxiliares'!$A$129,"CUSTEIO",IF(R749='Tabelas auxiliares'!$A$128,"INVESTIMENTO","ERRO - VERIFICAR"))))</f>
        <v/>
      </c>
      <c r="T749" s="104"/>
      <c r="U749" s="32"/>
      <c r="V749" s="32"/>
      <c r="W749" s="32"/>
      <c r="X749" s="32"/>
      <c r="Y749" s="32"/>
      <c r="Z749" s="32"/>
    </row>
    <row r="750" spans="18:26" x14ac:dyDescent="0.25">
      <c r="R750" s="15" t="str">
        <f t="shared" si="11"/>
        <v/>
      </c>
      <c r="S750" s="15" t="str">
        <f>IF(M750="","",IF(AND(M750&lt;&gt;'Tabelas auxiliares'!$B$128,M750&lt;&gt;'Tabelas auxiliares'!$B$129,M750&lt;&gt;'Tabelas auxiliares'!$C$128,M750&lt;&gt;'Tabelas auxiliares'!$C$129),"FOLHA DE PESSOAL",IF(R750='Tabelas auxiliares'!$A$129,"CUSTEIO",IF(R750='Tabelas auxiliares'!$A$128,"INVESTIMENTO","ERRO - VERIFICAR"))))</f>
        <v/>
      </c>
      <c r="T750" s="104"/>
      <c r="U750" s="32"/>
      <c r="V750" s="32"/>
      <c r="W750" s="32"/>
      <c r="X750" s="32"/>
      <c r="Y750" s="32"/>
      <c r="Z750" s="32"/>
    </row>
    <row r="751" spans="18:26" x14ac:dyDescent="0.25">
      <c r="R751" s="15" t="str">
        <f t="shared" si="11"/>
        <v/>
      </c>
      <c r="S751" s="15" t="str">
        <f>IF(M751="","",IF(AND(M751&lt;&gt;'Tabelas auxiliares'!$B$128,M751&lt;&gt;'Tabelas auxiliares'!$B$129,M751&lt;&gt;'Tabelas auxiliares'!$C$128,M751&lt;&gt;'Tabelas auxiliares'!$C$129),"FOLHA DE PESSOAL",IF(R751='Tabelas auxiliares'!$A$129,"CUSTEIO",IF(R751='Tabelas auxiliares'!$A$128,"INVESTIMENTO","ERRO - VERIFICAR"))))</f>
        <v/>
      </c>
      <c r="T751" s="104"/>
      <c r="U751" s="32"/>
      <c r="V751" s="32"/>
      <c r="W751" s="32"/>
      <c r="X751" s="32"/>
      <c r="Y751" s="32"/>
      <c r="Z751" s="32"/>
    </row>
    <row r="752" spans="18:26" x14ac:dyDescent="0.25">
      <c r="R752" s="15" t="str">
        <f t="shared" si="11"/>
        <v/>
      </c>
      <c r="S752" s="15" t="str">
        <f>IF(M752="","",IF(AND(M752&lt;&gt;'Tabelas auxiliares'!$B$128,M752&lt;&gt;'Tabelas auxiliares'!$B$129,M752&lt;&gt;'Tabelas auxiliares'!$C$128,M752&lt;&gt;'Tabelas auxiliares'!$C$129),"FOLHA DE PESSOAL",IF(R752='Tabelas auxiliares'!$A$129,"CUSTEIO",IF(R752='Tabelas auxiliares'!$A$128,"INVESTIMENTO","ERRO - VERIFICAR"))))</f>
        <v/>
      </c>
      <c r="T752" s="104"/>
      <c r="U752" s="32"/>
      <c r="V752" s="32"/>
      <c r="W752" s="32"/>
      <c r="X752" s="32"/>
      <c r="Y752" s="32"/>
      <c r="Z752" s="32"/>
    </row>
    <row r="753" spans="18:26" x14ac:dyDescent="0.25">
      <c r="R753" s="15" t="str">
        <f t="shared" si="11"/>
        <v/>
      </c>
      <c r="S753" s="15" t="str">
        <f>IF(M753="","",IF(AND(M753&lt;&gt;'Tabelas auxiliares'!$B$128,M753&lt;&gt;'Tabelas auxiliares'!$B$129,M753&lt;&gt;'Tabelas auxiliares'!$C$128,M753&lt;&gt;'Tabelas auxiliares'!$C$129),"FOLHA DE PESSOAL",IF(R753='Tabelas auxiliares'!$A$129,"CUSTEIO",IF(R753='Tabelas auxiliares'!$A$128,"INVESTIMENTO","ERRO - VERIFICAR"))))</f>
        <v/>
      </c>
      <c r="T753" s="104"/>
      <c r="U753" s="32"/>
      <c r="V753" s="32"/>
      <c r="W753" s="32"/>
      <c r="X753" s="32"/>
      <c r="Y753" s="32"/>
      <c r="Z753" s="32"/>
    </row>
    <row r="754" spans="18:26" x14ac:dyDescent="0.25">
      <c r="R754" s="15" t="str">
        <f t="shared" si="11"/>
        <v/>
      </c>
      <c r="S754" s="15" t="str">
        <f>IF(M754="","",IF(AND(M754&lt;&gt;'Tabelas auxiliares'!$B$128,M754&lt;&gt;'Tabelas auxiliares'!$B$129,M754&lt;&gt;'Tabelas auxiliares'!$C$128,M754&lt;&gt;'Tabelas auxiliares'!$C$129),"FOLHA DE PESSOAL",IF(R754='Tabelas auxiliares'!$A$129,"CUSTEIO",IF(R754='Tabelas auxiliares'!$A$128,"INVESTIMENTO","ERRO - VERIFICAR"))))</f>
        <v/>
      </c>
      <c r="T754" s="104"/>
      <c r="U754" s="32"/>
      <c r="V754" s="32"/>
      <c r="W754" s="32"/>
      <c r="X754" s="32"/>
      <c r="Y754" s="32"/>
      <c r="Z754" s="32"/>
    </row>
    <row r="755" spans="18:26" x14ac:dyDescent="0.25">
      <c r="R755" s="15" t="str">
        <f t="shared" si="11"/>
        <v/>
      </c>
      <c r="S755" s="15" t="str">
        <f>IF(M755="","",IF(AND(M755&lt;&gt;'Tabelas auxiliares'!$B$128,M755&lt;&gt;'Tabelas auxiliares'!$B$129,M755&lt;&gt;'Tabelas auxiliares'!$C$128,M755&lt;&gt;'Tabelas auxiliares'!$C$129),"FOLHA DE PESSOAL",IF(R755='Tabelas auxiliares'!$A$129,"CUSTEIO",IF(R755='Tabelas auxiliares'!$A$128,"INVESTIMENTO","ERRO - VERIFICAR"))))</f>
        <v/>
      </c>
      <c r="T755" s="104"/>
      <c r="U755" s="32"/>
      <c r="V755" s="32"/>
      <c r="W755" s="32"/>
      <c r="X755" s="32"/>
      <c r="Y755" s="32"/>
      <c r="Z755" s="32"/>
    </row>
    <row r="756" spans="18:26" x14ac:dyDescent="0.25">
      <c r="R756" s="15" t="str">
        <f t="shared" si="11"/>
        <v/>
      </c>
      <c r="S756" s="15" t="str">
        <f>IF(M756="","",IF(AND(M756&lt;&gt;'Tabelas auxiliares'!$B$128,M756&lt;&gt;'Tabelas auxiliares'!$B$129,M756&lt;&gt;'Tabelas auxiliares'!$C$128,M756&lt;&gt;'Tabelas auxiliares'!$C$129),"FOLHA DE PESSOAL",IF(R756='Tabelas auxiliares'!$A$129,"CUSTEIO",IF(R756='Tabelas auxiliares'!$A$128,"INVESTIMENTO","ERRO - VERIFICAR"))))</f>
        <v/>
      </c>
      <c r="T756" s="104"/>
      <c r="U756" s="32"/>
      <c r="V756" s="32"/>
      <c r="W756" s="32"/>
      <c r="X756" s="32"/>
      <c r="Y756" s="32"/>
      <c r="Z756" s="32"/>
    </row>
    <row r="757" spans="18:26" x14ac:dyDescent="0.25">
      <c r="R757" s="15" t="str">
        <f t="shared" si="11"/>
        <v/>
      </c>
      <c r="S757" s="15" t="str">
        <f>IF(M757="","",IF(AND(M757&lt;&gt;'Tabelas auxiliares'!$B$128,M757&lt;&gt;'Tabelas auxiliares'!$B$129,M757&lt;&gt;'Tabelas auxiliares'!$C$128,M757&lt;&gt;'Tabelas auxiliares'!$C$129),"FOLHA DE PESSOAL",IF(R757='Tabelas auxiliares'!$A$129,"CUSTEIO",IF(R757='Tabelas auxiliares'!$A$128,"INVESTIMENTO","ERRO - VERIFICAR"))))</f>
        <v/>
      </c>
      <c r="T757" s="104"/>
      <c r="U757" s="32"/>
      <c r="V757" s="32"/>
      <c r="W757" s="32"/>
      <c r="X757" s="32"/>
      <c r="Y757" s="32"/>
      <c r="Z757" s="32"/>
    </row>
    <row r="758" spans="18:26" x14ac:dyDescent="0.25">
      <c r="R758" s="15" t="str">
        <f t="shared" si="11"/>
        <v/>
      </c>
      <c r="S758" s="15" t="str">
        <f>IF(M758="","",IF(AND(M758&lt;&gt;'Tabelas auxiliares'!$B$128,M758&lt;&gt;'Tabelas auxiliares'!$B$129,M758&lt;&gt;'Tabelas auxiliares'!$C$128,M758&lt;&gt;'Tabelas auxiliares'!$C$129),"FOLHA DE PESSOAL",IF(R758='Tabelas auxiliares'!$A$129,"CUSTEIO",IF(R758='Tabelas auxiliares'!$A$128,"INVESTIMENTO","ERRO - VERIFICAR"))))</f>
        <v/>
      </c>
      <c r="T758" s="104"/>
      <c r="U758" s="32"/>
      <c r="V758" s="32"/>
      <c r="W758" s="32"/>
      <c r="X758" s="32"/>
      <c r="Y758" s="32"/>
      <c r="Z758" s="32"/>
    </row>
    <row r="759" spans="18:26" x14ac:dyDescent="0.25">
      <c r="R759" s="15" t="str">
        <f t="shared" si="11"/>
        <v/>
      </c>
      <c r="S759" s="15" t="str">
        <f>IF(M759="","",IF(AND(M759&lt;&gt;'Tabelas auxiliares'!$B$128,M759&lt;&gt;'Tabelas auxiliares'!$B$129,M759&lt;&gt;'Tabelas auxiliares'!$C$128,M759&lt;&gt;'Tabelas auxiliares'!$C$129),"FOLHA DE PESSOAL",IF(R759='Tabelas auxiliares'!$A$129,"CUSTEIO",IF(R759='Tabelas auxiliares'!$A$128,"INVESTIMENTO","ERRO - VERIFICAR"))))</f>
        <v/>
      </c>
      <c r="T759" s="104"/>
      <c r="U759" s="32"/>
      <c r="V759" s="32"/>
      <c r="W759" s="32"/>
      <c r="X759" s="32"/>
      <c r="Y759" s="32"/>
      <c r="Z759" s="32"/>
    </row>
    <row r="760" spans="18:26" x14ac:dyDescent="0.25">
      <c r="R760" s="15" t="str">
        <f t="shared" si="11"/>
        <v/>
      </c>
      <c r="S760" s="15" t="str">
        <f>IF(M760="","",IF(AND(M760&lt;&gt;'Tabelas auxiliares'!$B$128,M760&lt;&gt;'Tabelas auxiliares'!$B$129,M760&lt;&gt;'Tabelas auxiliares'!$C$128,M760&lt;&gt;'Tabelas auxiliares'!$C$129),"FOLHA DE PESSOAL",IF(R760='Tabelas auxiliares'!$A$129,"CUSTEIO",IF(R760='Tabelas auxiliares'!$A$128,"INVESTIMENTO","ERRO - VERIFICAR"))))</f>
        <v/>
      </c>
      <c r="T760" s="104"/>
      <c r="U760" s="32"/>
      <c r="V760" s="32"/>
      <c r="W760" s="32"/>
      <c r="X760" s="32"/>
      <c r="Y760" s="32"/>
      <c r="Z760" s="32"/>
    </row>
    <row r="761" spans="18:26" x14ac:dyDescent="0.25">
      <c r="R761" s="15" t="str">
        <f t="shared" si="11"/>
        <v/>
      </c>
      <c r="S761" s="15" t="str">
        <f>IF(M761="","",IF(AND(M761&lt;&gt;'Tabelas auxiliares'!$B$128,M761&lt;&gt;'Tabelas auxiliares'!$B$129,M761&lt;&gt;'Tabelas auxiliares'!$C$128,M761&lt;&gt;'Tabelas auxiliares'!$C$129),"FOLHA DE PESSOAL",IF(R761='Tabelas auxiliares'!$A$129,"CUSTEIO",IF(R761='Tabelas auxiliares'!$A$128,"INVESTIMENTO","ERRO - VERIFICAR"))))</f>
        <v/>
      </c>
      <c r="T761" s="104"/>
      <c r="U761" s="32"/>
      <c r="V761" s="32"/>
      <c r="W761" s="32"/>
      <c r="X761" s="32"/>
      <c r="Y761" s="32"/>
      <c r="Z761" s="32"/>
    </row>
    <row r="762" spans="18:26" x14ac:dyDescent="0.25">
      <c r="R762" s="15" t="str">
        <f t="shared" si="11"/>
        <v/>
      </c>
      <c r="S762" s="15" t="str">
        <f>IF(M762="","",IF(AND(M762&lt;&gt;'Tabelas auxiliares'!$B$128,M762&lt;&gt;'Tabelas auxiliares'!$B$129,M762&lt;&gt;'Tabelas auxiliares'!$C$128,M762&lt;&gt;'Tabelas auxiliares'!$C$129),"FOLHA DE PESSOAL",IF(R762='Tabelas auxiliares'!$A$129,"CUSTEIO",IF(R762='Tabelas auxiliares'!$A$128,"INVESTIMENTO","ERRO - VERIFICAR"))))</f>
        <v/>
      </c>
      <c r="T762" s="104"/>
      <c r="U762" s="32"/>
      <c r="V762" s="32"/>
      <c r="W762" s="32"/>
      <c r="X762" s="32"/>
      <c r="Y762" s="32"/>
      <c r="Z762" s="32"/>
    </row>
    <row r="763" spans="18:26" x14ac:dyDescent="0.25">
      <c r="R763" s="15" t="str">
        <f t="shared" si="11"/>
        <v/>
      </c>
      <c r="S763" s="15" t="str">
        <f>IF(M763="","",IF(AND(M763&lt;&gt;'Tabelas auxiliares'!$B$128,M763&lt;&gt;'Tabelas auxiliares'!$B$129,M763&lt;&gt;'Tabelas auxiliares'!$C$128,M763&lt;&gt;'Tabelas auxiliares'!$C$129),"FOLHA DE PESSOAL",IF(R763='Tabelas auxiliares'!$A$129,"CUSTEIO",IF(R763='Tabelas auxiliares'!$A$128,"INVESTIMENTO","ERRO - VERIFICAR"))))</f>
        <v/>
      </c>
      <c r="T763" s="104"/>
      <c r="U763" s="32"/>
      <c r="V763" s="32"/>
      <c r="W763" s="32"/>
      <c r="X763" s="32"/>
      <c r="Y763" s="32"/>
      <c r="Z763" s="32"/>
    </row>
    <row r="764" spans="18:26" x14ac:dyDescent="0.25">
      <c r="R764" s="15" t="str">
        <f t="shared" si="11"/>
        <v/>
      </c>
      <c r="S764" s="15" t="str">
        <f>IF(M764="","",IF(AND(M764&lt;&gt;'Tabelas auxiliares'!$B$128,M764&lt;&gt;'Tabelas auxiliares'!$B$129,M764&lt;&gt;'Tabelas auxiliares'!$C$128,M764&lt;&gt;'Tabelas auxiliares'!$C$129),"FOLHA DE PESSOAL",IF(R764='Tabelas auxiliares'!$A$129,"CUSTEIO",IF(R764='Tabelas auxiliares'!$A$128,"INVESTIMENTO","ERRO - VERIFICAR"))))</f>
        <v/>
      </c>
      <c r="T764" s="104"/>
      <c r="U764" s="32"/>
      <c r="V764" s="32"/>
      <c r="W764" s="32"/>
      <c r="X764" s="32"/>
      <c r="Y764" s="32"/>
      <c r="Z764" s="32"/>
    </row>
    <row r="765" spans="18:26" x14ac:dyDescent="0.25">
      <c r="R765" s="15" t="str">
        <f t="shared" si="11"/>
        <v/>
      </c>
      <c r="S765" s="15" t="str">
        <f>IF(M765="","",IF(AND(M765&lt;&gt;'Tabelas auxiliares'!$B$128,M765&lt;&gt;'Tabelas auxiliares'!$B$129,M765&lt;&gt;'Tabelas auxiliares'!$C$128,M765&lt;&gt;'Tabelas auxiliares'!$C$129),"FOLHA DE PESSOAL",IF(R765='Tabelas auxiliares'!$A$129,"CUSTEIO",IF(R765='Tabelas auxiliares'!$A$128,"INVESTIMENTO","ERRO - VERIFICAR"))))</f>
        <v/>
      </c>
      <c r="T765" s="104"/>
      <c r="U765" s="32"/>
      <c r="V765" s="32"/>
      <c r="W765" s="32"/>
      <c r="X765" s="32"/>
      <c r="Y765" s="32"/>
      <c r="Z765" s="32"/>
    </row>
    <row r="766" spans="18:26" x14ac:dyDescent="0.25">
      <c r="R766" s="15" t="str">
        <f t="shared" si="11"/>
        <v/>
      </c>
      <c r="S766" s="15" t="str">
        <f>IF(M766="","",IF(AND(M766&lt;&gt;'Tabelas auxiliares'!$B$128,M766&lt;&gt;'Tabelas auxiliares'!$B$129,M766&lt;&gt;'Tabelas auxiliares'!$C$128,M766&lt;&gt;'Tabelas auxiliares'!$C$129),"FOLHA DE PESSOAL",IF(R766='Tabelas auxiliares'!$A$129,"CUSTEIO",IF(R766='Tabelas auxiliares'!$A$128,"INVESTIMENTO","ERRO - VERIFICAR"))))</f>
        <v/>
      </c>
      <c r="T766" s="104"/>
      <c r="U766" s="32"/>
      <c r="V766" s="32"/>
      <c r="W766" s="32"/>
      <c r="X766" s="32"/>
      <c r="Y766" s="32"/>
      <c r="Z766" s="32"/>
    </row>
    <row r="767" spans="18:26" x14ac:dyDescent="0.25">
      <c r="R767" s="15" t="str">
        <f t="shared" si="11"/>
        <v/>
      </c>
      <c r="S767" s="15" t="str">
        <f>IF(M767="","",IF(AND(M767&lt;&gt;'Tabelas auxiliares'!$B$128,M767&lt;&gt;'Tabelas auxiliares'!$B$129,M767&lt;&gt;'Tabelas auxiliares'!$C$128,M767&lt;&gt;'Tabelas auxiliares'!$C$129),"FOLHA DE PESSOAL",IF(R767='Tabelas auxiliares'!$A$129,"CUSTEIO",IF(R767='Tabelas auxiliares'!$A$128,"INVESTIMENTO","ERRO - VERIFICAR"))))</f>
        <v/>
      </c>
      <c r="T767" s="104"/>
      <c r="U767" s="32"/>
      <c r="V767" s="32"/>
      <c r="W767" s="32"/>
      <c r="X767" s="32"/>
      <c r="Y767" s="32"/>
      <c r="Z767" s="32"/>
    </row>
    <row r="768" spans="18:26" x14ac:dyDescent="0.25">
      <c r="R768" s="15" t="str">
        <f t="shared" si="11"/>
        <v/>
      </c>
      <c r="S768" s="15" t="str">
        <f>IF(M768="","",IF(AND(M768&lt;&gt;'Tabelas auxiliares'!$B$128,M768&lt;&gt;'Tabelas auxiliares'!$B$129,M768&lt;&gt;'Tabelas auxiliares'!$C$128,M768&lt;&gt;'Tabelas auxiliares'!$C$129),"FOLHA DE PESSOAL",IF(R768='Tabelas auxiliares'!$A$129,"CUSTEIO",IF(R768='Tabelas auxiliares'!$A$128,"INVESTIMENTO","ERRO - VERIFICAR"))))</f>
        <v/>
      </c>
      <c r="T768" s="104"/>
      <c r="U768" s="32"/>
      <c r="V768" s="32"/>
      <c r="W768" s="32"/>
      <c r="X768" s="32"/>
      <c r="Y768" s="32"/>
      <c r="Z768" s="32"/>
    </row>
    <row r="769" spans="18:26" x14ac:dyDescent="0.25">
      <c r="R769" s="15" t="str">
        <f t="shared" si="11"/>
        <v/>
      </c>
      <c r="S769" s="15" t="str">
        <f>IF(M769="","",IF(AND(M769&lt;&gt;'Tabelas auxiliares'!$B$128,M769&lt;&gt;'Tabelas auxiliares'!$B$129,M769&lt;&gt;'Tabelas auxiliares'!$C$128,M769&lt;&gt;'Tabelas auxiliares'!$C$129),"FOLHA DE PESSOAL",IF(R769='Tabelas auxiliares'!$A$129,"CUSTEIO",IF(R769='Tabelas auxiliares'!$A$128,"INVESTIMENTO","ERRO - VERIFICAR"))))</f>
        <v/>
      </c>
      <c r="T769" s="104"/>
      <c r="U769" s="32"/>
      <c r="V769" s="32"/>
      <c r="W769" s="32"/>
      <c r="X769" s="32"/>
      <c r="Y769" s="32"/>
      <c r="Z769" s="32"/>
    </row>
    <row r="770" spans="18:26" x14ac:dyDescent="0.25">
      <c r="R770" s="15" t="str">
        <f t="shared" si="11"/>
        <v/>
      </c>
      <c r="S770" s="15" t="str">
        <f>IF(M770="","",IF(AND(M770&lt;&gt;'Tabelas auxiliares'!$B$128,M770&lt;&gt;'Tabelas auxiliares'!$B$129,M770&lt;&gt;'Tabelas auxiliares'!$C$128,M770&lt;&gt;'Tabelas auxiliares'!$C$129),"FOLHA DE PESSOAL",IF(R770='Tabelas auxiliares'!$A$129,"CUSTEIO",IF(R770='Tabelas auxiliares'!$A$128,"INVESTIMENTO","ERRO - VERIFICAR"))))</f>
        <v/>
      </c>
      <c r="T770" s="104"/>
      <c r="U770" s="32"/>
      <c r="V770" s="32"/>
      <c r="W770" s="32"/>
      <c r="X770" s="32"/>
      <c r="Y770" s="32"/>
      <c r="Z770" s="32"/>
    </row>
    <row r="771" spans="18:26" x14ac:dyDescent="0.25">
      <c r="R771" s="15" t="str">
        <f t="shared" si="11"/>
        <v/>
      </c>
      <c r="S771" s="15" t="str">
        <f>IF(M771="","",IF(AND(M771&lt;&gt;'Tabelas auxiliares'!$B$128,M771&lt;&gt;'Tabelas auxiliares'!$B$129,M771&lt;&gt;'Tabelas auxiliares'!$C$128,M771&lt;&gt;'Tabelas auxiliares'!$C$129),"FOLHA DE PESSOAL",IF(R771='Tabelas auxiliares'!$A$129,"CUSTEIO",IF(R771='Tabelas auxiliares'!$A$128,"INVESTIMENTO","ERRO - VERIFICAR"))))</f>
        <v/>
      </c>
      <c r="T771" s="104"/>
      <c r="U771" s="32"/>
      <c r="V771" s="32"/>
      <c r="W771" s="32"/>
      <c r="X771" s="32"/>
      <c r="Y771" s="32"/>
      <c r="Z771" s="32"/>
    </row>
    <row r="772" spans="18:26" x14ac:dyDescent="0.25">
      <c r="R772" s="15" t="str">
        <f t="shared" ref="R772:R835" si="12">LEFT(O772,1)</f>
        <v/>
      </c>
      <c r="S772" s="15" t="str">
        <f>IF(M772="","",IF(AND(M772&lt;&gt;'Tabelas auxiliares'!$B$128,M772&lt;&gt;'Tabelas auxiliares'!$B$129,M772&lt;&gt;'Tabelas auxiliares'!$C$128,M772&lt;&gt;'Tabelas auxiliares'!$C$129),"FOLHA DE PESSOAL",IF(R772='Tabelas auxiliares'!$A$129,"CUSTEIO",IF(R772='Tabelas auxiliares'!$A$128,"INVESTIMENTO","ERRO - VERIFICAR"))))</f>
        <v/>
      </c>
      <c r="T772" s="104"/>
      <c r="U772" s="32"/>
      <c r="V772" s="32"/>
      <c r="W772" s="32"/>
      <c r="X772" s="32"/>
      <c r="Y772" s="32"/>
      <c r="Z772" s="32"/>
    </row>
    <row r="773" spans="18:26" x14ac:dyDescent="0.25">
      <c r="R773" s="15" t="str">
        <f t="shared" si="12"/>
        <v/>
      </c>
      <c r="S773" s="15" t="str">
        <f>IF(M773="","",IF(AND(M773&lt;&gt;'Tabelas auxiliares'!$B$128,M773&lt;&gt;'Tabelas auxiliares'!$B$129,M773&lt;&gt;'Tabelas auxiliares'!$C$128,M773&lt;&gt;'Tabelas auxiliares'!$C$129),"FOLHA DE PESSOAL",IF(R773='Tabelas auxiliares'!$A$129,"CUSTEIO",IF(R773='Tabelas auxiliares'!$A$128,"INVESTIMENTO","ERRO - VERIFICAR"))))</f>
        <v/>
      </c>
      <c r="T773" s="104"/>
      <c r="U773" s="32"/>
      <c r="V773" s="32"/>
      <c r="W773" s="32"/>
      <c r="X773" s="32"/>
      <c r="Y773" s="32"/>
      <c r="Z773" s="32"/>
    </row>
    <row r="774" spans="18:26" x14ac:dyDescent="0.25">
      <c r="R774" s="15" t="str">
        <f t="shared" si="12"/>
        <v/>
      </c>
      <c r="S774" s="15" t="str">
        <f>IF(M774="","",IF(AND(M774&lt;&gt;'Tabelas auxiliares'!$B$128,M774&lt;&gt;'Tabelas auxiliares'!$B$129,M774&lt;&gt;'Tabelas auxiliares'!$C$128,M774&lt;&gt;'Tabelas auxiliares'!$C$129),"FOLHA DE PESSOAL",IF(R774='Tabelas auxiliares'!$A$129,"CUSTEIO",IF(R774='Tabelas auxiliares'!$A$128,"INVESTIMENTO","ERRO - VERIFICAR"))))</f>
        <v/>
      </c>
      <c r="T774" s="104"/>
      <c r="U774" s="32"/>
      <c r="V774" s="32"/>
      <c r="W774" s="32"/>
      <c r="X774" s="32"/>
      <c r="Y774" s="32"/>
      <c r="Z774" s="32"/>
    </row>
    <row r="775" spans="18:26" x14ac:dyDescent="0.25">
      <c r="R775" s="15" t="str">
        <f t="shared" si="12"/>
        <v/>
      </c>
      <c r="S775" s="15" t="str">
        <f>IF(M775="","",IF(AND(M775&lt;&gt;'Tabelas auxiliares'!$B$128,M775&lt;&gt;'Tabelas auxiliares'!$B$129,M775&lt;&gt;'Tabelas auxiliares'!$C$128,M775&lt;&gt;'Tabelas auxiliares'!$C$129),"FOLHA DE PESSOAL",IF(R775='Tabelas auxiliares'!$A$129,"CUSTEIO",IF(R775='Tabelas auxiliares'!$A$128,"INVESTIMENTO","ERRO - VERIFICAR"))))</f>
        <v/>
      </c>
      <c r="T775" s="104"/>
      <c r="U775" s="32"/>
      <c r="V775" s="32"/>
      <c r="W775" s="32"/>
      <c r="X775" s="32"/>
      <c r="Y775" s="32"/>
      <c r="Z775" s="32"/>
    </row>
    <row r="776" spans="18:26" x14ac:dyDescent="0.25">
      <c r="R776" s="15" t="str">
        <f t="shared" si="12"/>
        <v/>
      </c>
      <c r="S776" s="15" t="str">
        <f>IF(M776="","",IF(AND(M776&lt;&gt;'Tabelas auxiliares'!$B$128,M776&lt;&gt;'Tabelas auxiliares'!$B$129,M776&lt;&gt;'Tabelas auxiliares'!$C$128,M776&lt;&gt;'Tabelas auxiliares'!$C$129),"FOLHA DE PESSOAL",IF(R776='Tabelas auxiliares'!$A$129,"CUSTEIO",IF(R776='Tabelas auxiliares'!$A$128,"INVESTIMENTO","ERRO - VERIFICAR"))))</f>
        <v/>
      </c>
      <c r="T776" s="104"/>
      <c r="U776" s="32"/>
      <c r="V776" s="32"/>
      <c r="W776" s="32"/>
      <c r="X776" s="32"/>
      <c r="Y776" s="32"/>
      <c r="Z776" s="32"/>
    </row>
    <row r="777" spans="18:26" x14ac:dyDescent="0.25">
      <c r="R777" s="15" t="str">
        <f t="shared" si="12"/>
        <v/>
      </c>
      <c r="S777" s="15" t="str">
        <f>IF(M777="","",IF(AND(M777&lt;&gt;'Tabelas auxiliares'!$B$128,M777&lt;&gt;'Tabelas auxiliares'!$B$129,M777&lt;&gt;'Tabelas auxiliares'!$C$128,M777&lt;&gt;'Tabelas auxiliares'!$C$129),"FOLHA DE PESSOAL",IF(R777='Tabelas auxiliares'!$A$129,"CUSTEIO",IF(R777='Tabelas auxiliares'!$A$128,"INVESTIMENTO","ERRO - VERIFICAR"))))</f>
        <v/>
      </c>
      <c r="T777" s="104"/>
      <c r="U777" s="32"/>
      <c r="V777" s="32"/>
      <c r="W777" s="32"/>
      <c r="X777" s="32"/>
      <c r="Y777" s="32"/>
      <c r="Z777" s="32"/>
    </row>
    <row r="778" spans="18:26" x14ac:dyDescent="0.25">
      <c r="R778" s="15" t="str">
        <f t="shared" si="12"/>
        <v/>
      </c>
      <c r="S778" s="15" t="str">
        <f>IF(M778="","",IF(AND(M778&lt;&gt;'Tabelas auxiliares'!$B$128,M778&lt;&gt;'Tabelas auxiliares'!$B$129,M778&lt;&gt;'Tabelas auxiliares'!$C$128,M778&lt;&gt;'Tabelas auxiliares'!$C$129),"FOLHA DE PESSOAL",IF(R778='Tabelas auxiliares'!$A$129,"CUSTEIO",IF(R778='Tabelas auxiliares'!$A$128,"INVESTIMENTO","ERRO - VERIFICAR"))))</f>
        <v/>
      </c>
      <c r="T778" s="104"/>
      <c r="U778" s="32"/>
      <c r="V778" s="32"/>
      <c r="W778" s="32"/>
      <c r="X778" s="32"/>
      <c r="Y778" s="32"/>
      <c r="Z778" s="32"/>
    </row>
    <row r="779" spans="18:26" x14ac:dyDescent="0.25">
      <c r="R779" s="15" t="str">
        <f t="shared" si="12"/>
        <v/>
      </c>
      <c r="S779" s="15" t="str">
        <f>IF(M779="","",IF(AND(M779&lt;&gt;'Tabelas auxiliares'!$B$128,M779&lt;&gt;'Tabelas auxiliares'!$B$129,M779&lt;&gt;'Tabelas auxiliares'!$C$128,M779&lt;&gt;'Tabelas auxiliares'!$C$129),"FOLHA DE PESSOAL",IF(R779='Tabelas auxiliares'!$A$129,"CUSTEIO",IF(R779='Tabelas auxiliares'!$A$128,"INVESTIMENTO","ERRO - VERIFICAR"))))</f>
        <v/>
      </c>
      <c r="T779" s="104"/>
      <c r="U779" s="32"/>
      <c r="V779" s="32"/>
      <c r="W779" s="32"/>
      <c r="X779" s="32"/>
      <c r="Y779" s="32"/>
      <c r="Z779" s="32"/>
    </row>
    <row r="780" spans="18:26" x14ac:dyDescent="0.25">
      <c r="R780" s="15" t="str">
        <f t="shared" si="12"/>
        <v/>
      </c>
      <c r="S780" s="15" t="str">
        <f>IF(M780="","",IF(AND(M780&lt;&gt;'Tabelas auxiliares'!$B$128,M780&lt;&gt;'Tabelas auxiliares'!$B$129,M780&lt;&gt;'Tabelas auxiliares'!$C$128,M780&lt;&gt;'Tabelas auxiliares'!$C$129),"FOLHA DE PESSOAL",IF(R780='Tabelas auxiliares'!$A$129,"CUSTEIO",IF(R780='Tabelas auxiliares'!$A$128,"INVESTIMENTO","ERRO - VERIFICAR"))))</f>
        <v/>
      </c>
      <c r="T780" s="104"/>
      <c r="U780" s="32"/>
      <c r="V780" s="32"/>
      <c r="W780" s="32"/>
      <c r="X780" s="32"/>
      <c r="Y780" s="32"/>
      <c r="Z780" s="32"/>
    </row>
    <row r="781" spans="18:26" x14ac:dyDescent="0.25">
      <c r="R781" s="15" t="str">
        <f t="shared" si="12"/>
        <v/>
      </c>
      <c r="S781" s="15" t="str">
        <f>IF(M781="","",IF(AND(M781&lt;&gt;'Tabelas auxiliares'!$B$128,M781&lt;&gt;'Tabelas auxiliares'!$B$129,M781&lt;&gt;'Tabelas auxiliares'!$C$128,M781&lt;&gt;'Tabelas auxiliares'!$C$129),"FOLHA DE PESSOAL",IF(R781='Tabelas auxiliares'!$A$129,"CUSTEIO",IF(R781='Tabelas auxiliares'!$A$128,"INVESTIMENTO","ERRO - VERIFICAR"))))</f>
        <v/>
      </c>
      <c r="T781" s="104"/>
      <c r="U781" s="32"/>
      <c r="V781" s="32"/>
      <c r="W781" s="32"/>
      <c r="X781" s="32"/>
      <c r="Y781" s="32"/>
      <c r="Z781" s="32"/>
    </row>
    <row r="782" spans="18:26" x14ac:dyDescent="0.25">
      <c r="R782" s="15" t="str">
        <f t="shared" si="12"/>
        <v/>
      </c>
      <c r="S782" s="15" t="str">
        <f>IF(M782="","",IF(AND(M782&lt;&gt;'Tabelas auxiliares'!$B$128,M782&lt;&gt;'Tabelas auxiliares'!$B$129,M782&lt;&gt;'Tabelas auxiliares'!$C$128,M782&lt;&gt;'Tabelas auxiliares'!$C$129),"FOLHA DE PESSOAL",IF(R782='Tabelas auxiliares'!$A$129,"CUSTEIO",IF(R782='Tabelas auxiliares'!$A$128,"INVESTIMENTO","ERRO - VERIFICAR"))))</f>
        <v/>
      </c>
      <c r="T782" s="104"/>
      <c r="U782" s="32"/>
      <c r="V782" s="32"/>
      <c r="W782" s="32"/>
      <c r="X782" s="32"/>
      <c r="Y782" s="32"/>
      <c r="Z782" s="32"/>
    </row>
    <row r="783" spans="18:26" x14ac:dyDescent="0.25">
      <c r="R783" s="15" t="str">
        <f t="shared" si="12"/>
        <v/>
      </c>
      <c r="S783" s="15" t="str">
        <f>IF(M783="","",IF(AND(M783&lt;&gt;'Tabelas auxiliares'!$B$128,M783&lt;&gt;'Tabelas auxiliares'!$B$129,M783&lt;&gt;'Tabelas auxiliares'!$C$128,M783&lt;&gt;'Tabelas auxiliares'!$C$129),"FOLHA DE PESSOAL",IF(R783='Tabelas auxiliares'!$A$129,"CUSTEIO",IF(R783='Tabelas auxiliares'!$A$128,"INVESTIMENTO","ERRO - VERIFICAR"))))</f>
        <v/>
      </c>
      <c r="T783" s="104"/>
      <c r="U783" s="32"/>
      <c r="V783" s="32"/>
      <c r="W783" s="32"/>
      <c r="X783" s="32"/>
      <c r="Y783" s="32"/>
      <c r="Z783" s="32"/>
    </row>
    <row r="784" spans="18:26" x14ac:dyDescent="0.25">
      <c r="R784" s="15" t="str">
        <f t="shared" si="12"/>
        <v/>
      </c>
      <c r="S784" s="15" t="str">
        <f>IF(M784="","",IF(AND(M784&lt;&gt;'Tabelas auxiliares'!$B$128,M784&lt;&gt;'Tabelas auxiliares'!$B$129,M784&lt;&gt;'Tabelas auxiliares'!$C$128,M784&lt;&gt;'Tabelas auxiliares'!$C$129),"FOLHA DE PESSOAL",IF(R784='Tabelas auxiliares'!$A$129,"CUSTEIO",IF(R784='Tabelas auxiliares'!$A$128,"INVESTIMENTO","ERRO - VERIFICAR"))))</f>
        <v/>
      </c>
      <c r="T784" s="104"/>
      <c r="U784" s="32"/>
      <c r="V784" s="32"/>
      <c r="W784" s="32"/>
      <c r="X784" s="32"/>
      <c r="Y784" s="32"/>
      <c r="Z784" s="32"/>
    </row>
    <row r="785" spans="18:26" x14ac:dyDescent="0.25">
      <c r="R785" s="15" t="str">
        <f t="shared" si="12"/>
        <v/>
      </c>
      <c r="S785" s="15" t="str">
        <f>IF(M785="","",IF(AND(M785&lt;&gt;'Tabelas auxiliares'!$B$128,M785&lt;&gt;'Tabelas auxiliares'!$B$129,M785&lt;&gt;'Tabelas auxiliares'!$C$128,M785&lt;&gt;'Tabelas auxiliares'!$C$129),"FOLHA DE PESSOAL",IF(R785='Tabelas auxiliares'!$A$129,"CUSTEIO",IF(R785='Tabelas auxiliares'!$A$128,"INVESTIMENTO","ERRO - VERIFICAR"))))</f>
        <v/>
      </c>
      <c r="T785" s="104"/>
      <c r="U785" s="32"/>
      <c r="V785" s="32"/>
      <c r="W785" s="32"/>
      <c r="X785" s="32"/>
      <c r="Y785" s="32"/>
      <c r="Z785" s="32"/>
    </row>
    <row r="786" spans="18:26" x14ac:dyDescent="0.25">
      <c r="R786" s="15" t="str">
        <f t="shared" si="12"/>
        <v/>
      </c>
      <c r="S786" s="15" t="str">
        <f>IF(M786="","",IF(AND(M786&lt;&gt;'Tabelas auxiliares'!$B$128,M786&lt;&gt;'Tabelas auxiliares'!$B$129,M786&lt;&gt;'Tabelas auxiliares'!$C$128,M786&lt;&gt;'Tabelas auxiliares'!$C$129),"FOLHA DE PESSOAL",IF(R786='Tabelas auxiliares'!$A$129,"CUSTEIO",IF(R786='Tabelas auxiliares'!$A$128,"INVESTIMENTO","ERRO - VERIFICAR"))))</f>
        <v/>
      </c>
      <c r="T786" s="104"/>
      <c r="U786" s="32"/>
      <c r="V786" s="32"/>
      <c r="W786" s="32"/>
      <c r="X786" s="32"/>
      <c r="Y786" s="32"/>
      <c r="Z786" s="32"/>
    </row>
    <row r="787" spans="18:26" x14ac:dyDescent="0.25">
      <c r="R787" s="15" t="str">
        <f t="shared" si="12"/>
        <v/>
      </c>
      <c r="S787" s="15" t="str">
        <f>IF(M787="","",IF(AND(M787&lt;&gt;'Tabelas auxiliares'!$B$128,M787&lt;&gt;'Tabelas auxiliares'!$B$129,M787&lt;&gt;'Tabelas auxiliares'!$C$128,M787&lt;&gt;'Tabelas auxiliares'!$C$129),"FOLHA DE PESSOAL",IF(R787='Tabelas auxiliares'!$A$129,"CUSTEIO",IF(R787='Tabelas auxiliares'!$A$128,"INVESTIMENTO","ERRO - VERIFICAR"))))</f>
        <v/>
      </c>
      <c r="T787" s="104"/>
      <c r="U787" s="32"/>
      <c r="V787" s="32"/>
      <c r="W787" s="32"/>
      <c r="X787" s="32"/>
      <c r="Y787" s="32"/>
      <c r="Z787" s="32"/>
    </row>
    <row r="788" spans="18:26" x14ac:dyDescent="0.25">
      <c r="R788" s="15" t="str">
        <f t="shared" si="12"/>
        <v/>
      </c>
      <c r="S788" s="15" t="str">
        <f>IF(M788="","",IF(AND(M788&lt;&gt;'Tabelas auxiliares'!$B$128,M788&lt;&gt;'Tabelas auxiliares'!$B$129,M788&lt;&gt;'Tabelas auxiliares'!$C$128,M788&lt;&gt;'Tabelas auxiliares'!$C$129),"FOLHA DE PESSOAL",IF(R788='Tabelas auxiliares'!$A$129,"CUSTEIO",IF(R788='Tabelas auxiliares'!$A$128,"INVESTIMENTO","ERRO - VERIFICAR"))))</f>
        <v/>
      </c>
      <c r="T788" s="104"/>
      <c r="U788" s="32"/>
      <c r="V788" s="32"/>
      <c r="W788" s="32"/>
      <c r="X788" s="32"/>
      <c r="Y788" s="32"/>
      <c r="Z788" s="32"/>
    </row>
    <row r="789" spans="18:26" x14ac:dyDescent="0.25">
      <c r="R789" s="15" t="str">
        <f t="shared" si="12"/>
        <v/>
      </c>
      <c r="S789" s="15" t="str">
        <f>IF(M789="","",IF(AND(M789&lt;&gt;'Tabelas auxiliares'!$B$128,M789&lt;&gt;'Tabelas auxiliares'!$B$129,M789&lt;&gt;'Tabelas auxiliares'!$C$128,M789&lt;&gt;'Tabelas auxiliares'!$C$129),"FOLHA DE PESSOAL",IF(R789='Tabelas auxiliares'!$A$129,"CUSTEIO",IF(R789='Tabelas auxiliares'!$A$128,"INVESTIMENTO","ERRO - VERIFICAR"))))</f>
        <v/>
      </c>
      <c r="T789" s="104"/>
      <c r="U789" s="32"/>
      <c r="V789" s="32"/>
      <c r="W789" s="32"/>
      <c r="X789" s="32"/>
      <c r="Y789" s="32"/>
      <c r="Z789" s="32"/>
    </row>
    <row r="790" spans="18:26" x14ac:dyDescent="0.25">
      <c r="R790" s="15" t="str">
        <f t="shared" si="12"/>
        <v/>
      </c>
      <c r="S790" s="15" t="str">
        <f>IF(M790="","",IF(AND(M790&lt;&gt;'Tabelas auxiliares'!$B$128,M790&lt;&gt;'Tabelas auxiliares'!$B$129,M790&lt;&gt;'Tabelas auxiliares'!$C$128,M790&lt;&gt;'Tabelas auxiliares'!$C$129),"FOLHA DE PESSOAL",IF(R790='Tabelas auxiliares'!$A$129,"CUSTEIO",IF(R790='Tabelas auxiliares'!$A$128,"INVESTIMENTO","ERRO - VERIFICAR"))))</f>
        <v/>
      </c>
      <c r="T790" s="104"/>
      <c r="U790" s="32"/>
      <c r="V790" s="32"/>
      <c r="W790" s="32"/>
      <c r="X790" s="32"/>
      <c r="Y790" s="32"/>
      <c r="Z790" s="32"/>
    </row>
    <row r="791" spans="18:26" x14ac:dyDescent="0.25">
      <c r="R791" s="15" t="str">
        <f t="shared" si="12"/>
        <v/>
      </c>
      <c r="S791" s="15" t="str">
        <f>IF(M791="","",IF(AND(M791&lt;&gt;'Tabelas auxiliares'!$B$128,M791&lt;&gt;'Tabelas auxiliares'!$B$129,M791&lt;&gt;'Tabelas auxiliares'!$C$128,M791&lt;&gt;'Tabelas auxiliares'!$C$129),"FOLHA DE PESSOAL",IF(R791='Tabelas auxiliares'!$A$129,"CUSTEIO",IF(R791='Tabelas auxiliares'!$A$128,"INVESTIMENTO","ERRO - VERIFICAR"))))</f>
        <v/>
      </c>
      <c r="T791" s="104"/>
      <c r="U791" s="32"/>
      <c r="V791" s="32"/>
      <c r="W791" s="32"/>
      <c r="X791" s="32"/>
      <c r="Y791" s="32"/>
      <c r="Z791" s="32"/>
    </row>
    <row r="792" spans="18:26" x14ac:dyDescent="0.25">
      <c r="R792" s="15" t="str">
        <f t="shared" si="12"/>
        <v/>
      </c>
      <c r="S792" s="15" t="str">
        <f>IF(M792="","",IF(AND(M792&lt;&gt;'Tabelas auxiliares'!$B$128,M792&lt;&gt;'Tabelas auxiliares'!$B$129,M792&lt;&gt;'Tabelas auxiliares'!$C$128,M792&lt;&gt;'Tabelas auxiliares'!$C$129),"FOLHA DE PESSOAL",IF(R792='Tabelas auxiliares'!$A$129,"CUSTEIO",IF(R792='Tabelas auxiliares'!$A$128,"INVESTIMENTO","ERRO - VERIFICAR"))))</f>
        <v/>
      </c>
      <c r="T792" s="104"/>
      <c r="U792" s="32"/>
      <c r="V792" s="32"/>
      <c r="W792" s="32"/>
      <c r="X792" s="32"/>
      <c r="Y792" s="32"/>
      <c r="Z792" s="32"/>
    </row>
    <row r="793" spans="18:26" x14ac:dyDescent="0.25">
      <c r="R793" s="15" t="str">
        <f t="shared" si="12"/>
        <v/>
      </c>
      <c r="S793" s="15" t="str">
        <f>IF(M793="","",IF(AND(M793&lt;&gt;'Tabelas auxiliares'!$B$128,M793&lt;&gt;'Tabelas auxiliares'!$B$129,M793&lt;&gt;'Tabelas auxiliares'!$C$128,M793&lt;&gt;'Tabelas auxiliares'!$C$129),"FOLHA DE PESSOAL",IF(R793='Tabelas auxiliares'!$A$129,"CUSTEIO",IF(R793='Tabelas auxiliares'!$A$128,"INVESTIMENTO","ERRO - VERIFICAR"))))</f>
        <v/>
      </c>
      <c r="T793" s="104"/>
      <c r="U793" s="32"/>
      <c r="V793" s="32"/>
      <c r="W793" s="32"/>
      <c r="X793" s="32"/>
      <c r="Y793" s="32"/>
      <c r="Z793" s="32"/>
    </row>
    <row r="794" spans="18:26" x14ac:dyDescent="0.25">
      <c r="R794" s="15" t="str">
        <f t="shared" si="12"/>
        <v/>
      </c>
      <c r="S794" s="15" t="str">
        <f>IF(M794="","",IF(AND(M794&lt;&gt;'Tabelas auxiliares'!$B$128,M794&lt;&gt;'Tabelas auxiliares'!$B$129,M794&lt;&gt;'Tabelas auxiliares'!$C$128,M794&lt;&gt;'Tabelas auxiliares'!$C$129),"FOLHA DE PESSOAL",IF(R794='Tabelas auxiliares'!$A$129,"CUSTEIO",IF(R794='Tabelas auxiliares'!$A$128,"INVESTIMENTO","ERRO - VERIFICAR"))))</f>
        <v/>
      </c>
      <c r="T794" s="104"/>
      <c r="U794" s="32"/>
      <c r="V794" s="32"/>
      <c r="W794" s="32"/>
      <c r="X794" s="32"/>
      <c r="Y794" s="32"/>
      <c r="Z794" s="32"/>
    </row>
    <row r="795" spans="18:26" x14ac:dyDescent="0.25">
      <c r="R795" s="15" t="str">
        <f t="shared" si="12"/>
        <v/>
      </c>
      <c r="S795" s="15" t="str">
        <f>IF(M795="","",IF(AND(M795&lt;&gt;'Tabelas auxiliares'!$B$128,M795&lt;&gt;'Tabelas auxiliares'!$B$129,M795&lt;&gt;'Tabelas auxiliares'!$C$128,M795&lt;&gt;'Tabelas auxiliares'!$C$129),"FOLHA DE PESSOAL",IF(R795='Tabelas auxiliares'!$A$129,"CUSTEIO",IF(R795='Tabelas auxiliares'!$A$128,"INVESTIMENTO","ERRO - VERIFICAR"))))</f>
        <v/>
      </c>
      <c r="T795" s="104"/>
      <c r="U795" s="32"/>
      <c r="V795" s="32"/>
      <c r="W795" s="32"/>
      <c r="X795" s="32"/>
      <c r="Y795" s="32"/>
      <c r="Z795" s="32"/>
    </row>
    <row r="796" spans="18:26" x14ac:dyDescent="0.25">
      <c r="R796" s="15" t="str">
        <f t="shared" si="12"/>
        <v/>
      </c>
      <c r="S796" s="15" t="str">
        <f>IF(M796="","",IF(AND(M796&lt;&gt;'Tabelas auxiliares'!$B$128,M796&lt;&gt;'Tabelas auxiliares'!$B$129,M796&lt;&gt;'Tabelas auxiliares'!$C$128,M796&lt;&gt;'Tabelas auxiliares'!$C$129),"FOLHA DE PESSOAL",IF(R796='Tabelas auxiliares'!$A$129,"CUSTEIO",IF(R796='Tabelas auxiliares'!$A$128,"INVESTIMENTO","ERRO - VERIFICAR"))))</f>
        <v/>
      </c>
      <c r="T796" s="104"/>
      <c r="U796" s="32"/>
      <c r="V796" s="32"/>
      <c r="W796" s="32"/>
      <c r="X796" s="32"/>
      <c r="Y796" s="32"/>
      <c r="Z796" s="32"/>
    </row>
    <row r="797" spans="18:26" x14ac:dyDescent="0.25">
      <c r="R797" s="15" t="str">
        <f t="shared" si="12"/>
        <v/>
      </c>
      <c r="S797" s="15" t="str">
        <f>IF(M797="","",IF(AND(M797&lt;&gt;'Tabelas auxiliares'!$B$128,M797&lt;&gt;'Tabelas auxiliares'!$B$129,M797&lt;&gt;'Tabelas auxiliares'!$C$128,M797&lt;&gt;'Tabelas auxiliares'!$C$129),"FOLHA DE PESSOAL",IF(R797='Tabelas auxiliares'!$A$129,"CUSTEIO",IF(R797='Tabelas auxiliares'!$A$128,"INVESTIMENTO","ERRO - VERIFICAR"))))</f>
        <v/>
      </c>
      <c r="T797" s="104"/>
      <c r="U797" s="32"/>
      <c r="V797" s="32"/>
      <c r="W797" s="32"/>
      <c r="X797" s="32"/>
      <c r="Y797" s="32"/>
      <c r="Z797" s="32"/>
    </row>
    <row r="798" spans="18:26" x14ac:dyDescent="0.25">
      <c r="R798" s="15" t="str">
        <f t="shared" si="12"/>
        <v/>
      </c>
      <c r="S798" s="15" t="str">
        <f>IF(M798="","",IF(AND(M798&lt;&gt;'Tabelas auxiliares'!$B$128,M798&lt;&gt;'Tabelas auxiliares'!$B$129,M798&lt;&gt;'Tabelas auxiliares'!$C$128,M798&lt;&gt;'Tabelas auxiliares'!$C$129),"FOLHA DE PESSOAL",IF(R798='Tabelas auxiliares'!$A$129,"CUSTEIO",IF(R798='Tabelas auxiliares'!$A$128,"INVESTIMENTO","ERRO - VERIFICAR"))))</f>
        <v/>
      </c>
      <c r="T798" s="104"/>
      <c r="U798" s="32"/>
      <c r="V798" s="32"/>
      <c r="W798" s="32"/>
      <c r="X798" s="32"/>
      <c r="Y798" s="32"/>
      <c r="Z798" s="32"/>
    </row>
    <row r="799" spans="18:26" x14ac:dyDescent="0.25">
      <c r="R799" s="15" t="str">
        <f t="shared" si="12"/>
        <v/>
      </c>
      <c r="S799" s="15" t="str">
        <f>IF(M799="","",IF(AND(M799&lt;&gt;'Tabelas auxiliares'!$B$128,M799&lt;&gt;'Tabelas auxiliares'!$B$129,M799&lt;&gt;'Tabelas auxiliares'!$C$128,M799&lt;&gt;'Tabelas auxiliares'!$C$129),"FOLHA DE PESSOAL",IF(R799='Tabelas auxiliares'!$A$129,"CUSTEIO",IF(R799='Tabelas auxiliares'!$A$128,"INVESTIMENTO","ERRO - VERIFICAR"))))</f>
        <v/>
      </c>
      <c r="T799" s="104"/>
      <c r="U799" s="32"/>
      <c r="V799" s="32"/>
      <c r="W799" s="32"/>
      <c r="X799" s="32"/>
      <c r="Y799" s="32"/>
      <c r="Z799" s="32"/>
    </row>
    <row r="800" spans="18:26" x14ac:dyDescent="0.25">
      <c r="R800" s="15" t="str">
        <f t="shared" si="12"/>
        <v/>
      </c>
      <c r="S800" s="15" t="str">
        <f>IF(M800="","",IF(AND(M800&lt;&gt;'Tabelas auxiliares'!$B$128,M800&lt;&gt;'Tabelas auxiliares'!$B$129,M800&lt;&gt;'Tabelas auxiliares'!$C$128,M800&lt;&gt;'Tabelas auxiliares'!$C$129),"FOLHA DE PESSOAL",IF(R800='Tabelas auxiliares'!$A$129,"CUSTEIO",IF(R800='Tabelas auxiliares'!$A$128,"INVESTIMENTO","ERRO - VERIFICAR"))))</f>
        <v/>
      </c>
      <c r="T800" s="104"/>
      <c r="U800" s="32"/>
      <c r="V800" s="32"/>
      <c r="W800" s="32"/>
      <c r="X800" s="32"/>
      <c r="Y800" s="32"/>
      <c r="Z800" s="32"/>
    </row>
    <row r="801" spans="18:26" x14ac:dyDescent="0.25">
      <c r="R801" s="15" t="str">
        <f t="shared" si="12"/>
        <v/>
      </c>
      <c r="S801" s="15" t="str">
        <f>IF(M801="","",IF(AND(M801&lt;&gt;'Tabelas auxiliares'!$B$128,M801&lt;&gt;'Tabelas auxiliares'!$B$129,M801&lt;&gt;'Tabelas auxiliares'!$C$128,M801&lt;&gt;'Tabelas auxiliares'!$C$129),"FOLHA DE PESSOAL",IF(R801='Tabelas auxiliares'!$A$129,"CUSTEIO",IF(R801='Tabelas auxiliares'!$A$128,"INVESTIMENTO","ERRO - VERIFICAR"))))</f>
        <v/>
      </c>
      <c r="T801" s="104"/>
      <c r="U801" s="32"/>
      <c r="V801" s="32"/>
      <c r="W801" s="32"/>
      <c r="X801" s="32"/>
      <c r="Y801" s="32"/>
      <c r="Z801" s="32"/>
    </row>
    <row r="802" spans="18:26" x14ac:dyDescent="0.25">
      <c r="R802" s="15" t="str">
        <f t="shared" si="12"/>
        <v/>
      </c>
      <c r="S802" s="15" t="str">
        <f>IF(M802="","",IF(AND(M802&lt;&gt;'Tabelas auxiliares'!$B$128,M802&lt;&gt;'Tabelas auxiliares'!$B$129,M802&lt;&gt;'Tabelas auxiliares'!$C$128,M802&lt;&gt;'Tabelas auxiliares'!$C$129),"FOLHA DE PESSOAL",IF(R802='Tabelas auxiliares'!$A$129,"CUSTEIO",IF(R802='Tabelas auxiliares'!$A$128,"INVESTIMENTO","ERRO - VERIFICAR"))))</f>
        <v/>
      </c>
      <c r="T802" s="104"/>
      <c r="U802" s="32"/>
      <c r="V802" s="32"/>
      <c r="W802" s="32"/>
      <c r="X802" s="32"/>
      <c r="Y802" s="32"/>
      <c r="Z802" s="32"/>
    </row>
    <row r="803" spans="18:26" x14ac:dyDescent="0.25">
      <c r="R803" s="15" t="str">
        <f t="shared" si="12"/>
        <v/>
      </c>
      <c r="S803" s="15" t="str">
        <f>IF(M803="","",IF(AND(M803&lt;&gt;'Tabelas auxiliares'!$B$128,M803&lt;&gt;'Tabelas auxiliares'!$B$129,M803&lt;&gt;'Tabelas auxiliares'!$C$128,M803&lt;&gt;'Tabelas auxiliares'!$C$129),"FOLHA DE PESSOAL",IF(R803='Tabelas auxiliares'!$A$129,"CUSTEIO",IF(R803='Tabelas auxiliares'!$A$128,"INVESTIMENTO","ERRO - VERIFICAR"))))</f>
        <v/>
      </c>
      <c r="T803" s="104"/>
      <c r="U803" s="32"/>
      <c r="V803" s="32"/>
      <c r="W803" s="32"/>
      <c r="X803" s="32"/>
      <c r="Y803" s="32"/>
      <c r="Z803" s="32"/>
    </row>
    <row r="804" spans="18:26" x14ac:dyDescent="0.25">
      <c r="R804" s="15" t="str">
        <f t="shared" si="12"/>
        <v/>
      </c>
      <c r="S804" s="15" t="str">
        <f>IF(M804="","",IF(AND(M804&lt;&gt;'Tabelas auxiliares'!$B$128,M804&lt;&gt;'Tabelas auxiliares'!$B$129,M804&lt;&gt;'Tabelas auxiliares'!$C$128,M804&lt;&gt;'Tabelas auxiliares'!$C$129),"FOLHA DE PESSOAL",IF(R804='Tabelas auxiliares'!$A$129,"CUSTEIO",IF(R804='Tabelas auxiliares'!$A$128,"INVESTIMENTO","ERRO - VERIFICAR"))))</f>
        <v/>
      </c>
      <c r="T804" s="104"/>
      <c r="U804" s="32"/>
      <c r="V804" s="32"/>
      <c r="W804" s="32"/>
      <c r="X804" s="32"/>
      <c r="Y804" s="32"/>
      <c r="Z804" s="32"/>
    </row>
    <row r="805" spans="18:26" x14ac:dyDescent="0.25">
      <c r="R805" s="15" t="str">
        <f t="shared" si="12"/>
        <v/>
      </c>
      <c r="S805" s="15" t="str">
        <f>IF(M805="","",IF(AND(M805&lt;&gt;'Tabelas auxiliares'!$B$128,M805&lt;&gt;'Tabelas auxiliares'!$B$129,M805&lt;&gt;'Tabelas auxiliares'!$C$128,M805&lt;&gt;'Tabelas auxiliares'!$C$129),"FOLHA DE PESSOAL",IF(R805='Tabelas auxiliares'!$A$129,"CUSTEIO",IF(R805='Tabelas auxiliares'!$A$128,"INVESTIMENTO","ERRO - VERIFICAR"))))</f>
        <v/>
      </c>
      <c r="T805" s="104"/>
      <c r="U805" s="32"/>
      <c r="V805" s="32"/>
      <c r="W805" s="32"/>
      <c r="X805" s="32"/>
      <c r="Y805" s="32"/>
      <c r="Z805" s="32"/>
    </row>
    <row r="806" spans="18:26" x14ac:dyDescent="0.25">
      <c r="R806" s="15" t="str">
        <f t="shared" si="12"/>
        <v/>
      </c>
      <c r="S806" s="15" t="str">
        <f>IF(M806="","",IF(AND(M806&lt;&gt;'Tabelas auxiliares'!$B$128,M806&lt;&gt;'Tabelas auxiliares'!$B$129,M806&lt;&gt;'Tabelas auxiliares'!$C$128,M806&lt;&gt;'Tabelas auxiliares'!$C$129),"FOLHA DE PESSOAL",IF(R806='Tabelas auxiliares'!$A$129,"CUSTEIO",IF(R806='Tabelas auxiliares'!$A$128,"INVESTIMENTO","ERRO - VERIFICAR"))))</f>
        <v/>
      </c>
      <c r="T806" s="104"/>
      <c r="U806" s="32"/>
      <c r="V806" s="32"/>
      <c r="W806" s="32"/>
      <c r="X806" s="32"/>
      <c r="Y806" s="32"/>
      <c r="Z806" s="32"/>
    </row>
    <row r="807" spans="18:26" x14ac:dyDescent="0.25">
      <c r="R807" s="15" t="str">
        <f t="shared" si="12"/>
        <v/>
      </c>
      <c r="S807" s="15" t="str">
        <f>IF(M807="","",IF(AND(M807&lt;&gt;'Tabelas auxiliares'!$B$128,M807&lt;&gt;'Tabelas auxiliares'!$B$129,M807&lt;&gt;'Tabelas auxiliares'!$C$128,M807&lt;&gt;'Tabelas auxiliares'!$C$129),"FOLHA DE PESSOAL",IF(R807='Tabelas auxiliares'!$A$129,"CUSTEIO",IF(R807='Tabelas auxiliares'!$A$128,"INVESTIMENTO","ERRO - VERIFICAR"))))</f>
        <v/>
      </c>
      <c r="T807" s="104"/>
      <c r="U807" s="32"/>
      <c r="V807" s="32"/>
      <c r="W807" s="32"/>
      <c r="X807" s="32"/>
      <c r="Y807" s="32"/>
      <c r="Z807" s="32"/>
    </row>
    <row r="808" spans="18:26" x14ac:dyDescent="0.25">
      <c r="R808" s="15" t="str">
        <f t="shared" si="12"/>
        <v/>
      </c>
      <c r="S808" s="15" t="str">
        <f>IF(M808="","",IF(AND(M808&lt;&gt;'Tabelas auxiliares'!$B$128,M808&lt;&gt;'Tabelas auxiliares'!$B$129,M808&lt;&gt;'Tabelas auxiliares'!$C$128,M808&lt;&gt;'Tabelas auxiliares'!$C$129),"FOLHA DE PESSOAL",IF(R808='Tabelas auxiliares'!$A$129,"CUSTEIO",IF(R808='Tabelas auxiliares'!$A$128,"INVESTIMENTO","ERRO - VERIFICAR"))))</f>
        <v/>
      </c>
      <c r="T808" s="104"/>
      <c r="U808" s="32"/>
      <c r="V808" s="32"/>
      <c r="W808" s="32"/>
      <c r="X808" s="32"/>
      <c r="Y808" s="32"/>
      <c r="Z808" s="32"/>
    </row>
    <row r="809" spans="18:26" x14ac:dyDescent="0.25">
      <c r="R809" s="15" t="str">
        <f t="shared" si="12"/>
        <v/>
      </c>
      <c r="S809" s="15" t="str">
        <f>IF(M809="","",IF(AND(M809&lt;&gt;'Tabelas auxiliares'!$B$128,M809&lt;&gt;'Tabelas auxiliares'!$B$129,M809&lt;&gt;'Tabelas auxiliares'!$C$128,M809&lt;&gt;'Tabelas auxiliares'!$C$129),"FOLHA DE PESSOAL",IF(R809='Tabelas auxiliares'!$A$129,"CUSTEIO",IF(R809='Tabelas auxiliares'!$A$128,"INVESTIMENTO","ERRO - VERIFICAR"))))</f>
        <v/>
      </c>
      <c r="T809" s="104"/>
      <c r="U809" s="32"/>
      <c r="V809" s="32"/>
      <c r="W809" s="32"/>
      <c r="X809" s="32"/>
      <c r="Y809" s="32"/>
      <c r="Z809" s="32"/>
    </row>
    <row r="810" spans="18:26" x14ac:dyDescent="0.25">
      <c r="R810" s="15" t="str">
        <f t="shared" si="12"/>
        <v/>
      </c>
      <c r="S810" s="15" t="str">
        <f>IF(M810="","",IF(AND(M810&lt;&gt;'Tabelas auxiliares'!$B$128,M810&lt;&gt;'Tabelas auxiliares'!$B$129,M810&lt;&gt;'Tabelas auxiliares'!$C$128,M810&lt;&gt;'Tabelas auxiliares'!$C$129),"FOLHA DE PESSOAL",IF(R810='Tabelas auxiliares'!$A$129,"CUSTEIO",IF(R810='Tabelas auxiliares'!$A$128,"INVESTIMENTO","ERRO - VERIFICAR"))))</f>
        <v/>
      </c>
      <c r="T810" s="104"/>
      <c r="U810" s="32"/>
      <c r="V810" s="32"/>
      <c r="W810" s="32"/>
      <c r="X810" s="32"/>
      <c r="Y810" s="32"/>
      <c r="Z810" s="32"/>
    </row>
    <row r="811" spans="18:26" x14ac:dyDescent="0.25">
      <c r="R811" s="15" t="str">
        <f t="shared" si="12"/>
        <v/>
      </c>
      <c r="S811" s="15" t="str">
        <f>IF(M811="","",IF(AND(M811&lt;&gt;'Tabelas auxiliares'!$B$128,M811&lt;&gt;'Tabelas auxiliares'!$B$129,M811&lt;&gt;'Tabelas auxiliares'!$C$128,M811&lt;&gt;'Tabelas auxiliares'!$C$129),"FOLHA DE PESSOAL",IF(R811='Tabelas auxiliares'!$A$129,"CUSTEIO",IF(R811='Tabelas auxiliares'!$A$128,"INVESTIMENTO","ERRO - VERIFICAR"))))</f>
        <v/>
      </c>
      <c r="T811" s="104"/>
      <c r="U811" s="32"/>
      <c r="V811" s="32"/>
      <c r="W811" s="32"/>
      <c r="X811" s="32"/>
      <c r="Y811" s="32"/>
      <c r="Z811" s="32"/>
    </row>
    <row r="812" spans="18:26" x14ac:dyDescent="0.25">
      <c r="R812" s="15" t="str">
        <f t="shared" si="12"/>
        <v/>
      </c>
      <c r="S812" s="15" t="str">
        <f>IF(M812="","",IF(AND(M812&lt;&gt;'Tabelas auxiliares'!$B$128,M812&lt;&gt;'Tabelas auxiliares'!$B$129,M812&lt;&gt;'Tabelas auxiliares'!$C$128,M812&lt;&gt;'Tabelas auxiliares'!$C$129),"FOLHA DE PESSOAL",IF(R812='Tabelas auxiliares'!$A$129,"CUSTEIO",IF(R812='Tabelas auxiliares'!$A$128,"INVESTIMENTO","ERRO - VERIFICAR"))))</f>
        <v/>
      </c>
      <c r="T812" s="104"/>
      <c r="U812" s="32"/>
      <c r="V812" s="32"/>
      <c r="W812" s="32"/>
      <c r="X812" s="32"/>
      <c r="Y812" s="32"/>
      <c r="Z812" s="32"/>
    </row>
    <row r="813" spans="18:26" x14ac:dyDescent="0.25">
      <c r="R813" s="15" t="str">
        <f t="shared" si="12"/>
        <v/>
      </c>
      <c r="S813" s="15" t="str">
        <f>IF(M813="","",IF(AND(M813&lt;&gt;'Tabelas auxiliares'!$B$128,M813&lt;&gt;'Tabelas auxiliares'!$B$129,M813&lt;&gt;'Tabelas auxiliares'!$C$128,M813&lt;&gt;'Tabelas auxiliares'!$C$129),"FOLHA DE PESSOAL",IF(R813='Tabelas auxiliares'!$A$129,"CUSTEIO",IF(R813='Tabelas auxiliares'!$A$128,"INVESTIMENTO","ERRO - VERIFICAR"))))</f>
        <v/>
      </c>
      <c r="T813" s="104"/>
      <c r="U813" s="32"/>
      <c r="V813" s="32"/>
      <c r="W813" s="32"/>
      <c r="X813" s="32"/>
      <c r="Y813" s="32"/>
      <c r="Z813" s="32"/>
    </row>
    <row r="814" spans="18:26" x14ac:dyDescent="0.25">
      <c r="R814" s="15" t="str">
        <f t="shared" si="12"/>
        <v/>
      </c>
      <c r="S814" s="15" t="str">
        <f>IF(M814="","",IF(AND(M814&lt;&gt;'Tabelas auxiliares'!$B$128,M814&lt;&gt;'Tabelas auxiliares'!$B$129,M814&lt;&gt;'Tabelas auxiliares'!$C$128,M814&lt;&gt;'Tabelas auxiliares'!$C$129),"FOLHA DE PESSOAL",IF(R814='Tabelas auxiliares'!$A$129,"CUSTEIO",IF(R814='Tabelas auxiliares'!$A$128,"INVESTIMENTO","ERRO - VERIFICAR"))))</f>
        <v/>
      </c>
      <c r="T814" s="104"/>
      <c r="U814" s="32"/>
      <c r="V814" s="32"/>
      <c r="W814" s="32"/>
      <c r="X814" s="32"/>
      <c r="Y814" s="32"/>
      <c r="Z814" s="32"/>
    </row>
    <row r="815" spans="18:26" x14ac:dyDescent="0.25">
      <c r="R815" s="15" t="str">
        <f t="shared" si="12"/>
        <v/>
      </c>
      <c r="S815" s="15" t="str">
        <f>IF(M815="","",IF(AND(M815&lt;&gt;'Tabelas auxiliares'!$B$128,M815&lt;&gt;'Tabelas auxiliares'!$B$129,M815&lt;&gt;'Tabelas auxiliares'!$C$128,M815&lt;&gt;'Tabelas auxiliares'!$C$129),"FOLHA DE PESSOAL",IF(R815='Tabelas auxiliares'!$A$129,"CUSTEIO",IF(R815='Tabelas auxiliares'!$A$128,"INVESTIMENTO","ERRO - VERIFICAR"))))</f>
        <v/>
      </c>
      <c r="T815" s="104"/>
      <c r="U815" s="32"/>
      <c r="V815" s="32"/>
      <c r="W815" s="32"/>
      <c r="X815" s="32"/>
      <c r="Y815" s="32"/>
      <c r="Z815" s="32"/>
    </row>
    <row r="816" spans="18:26" x14ac:dyDescent="0.25">
      <c r="R816" s="15" t="str">
        <f t="shared" si="12"/>
        <v/>
      </c>
      <c r="S816" s="15" t="str">
        <f>IF(M816="","",IF(AND(M816&lt;&gt;'Tabelas auxiliares'!$B$128,M816&lt;&gt;'Tabelas auxiliares'!$B$129,M816&lt;&gt;'Tabelas auxiliares'!$C$128,M816&lt;&gt;'Tabelas auxiliares'!$C$129),"FOLHA DE PESSOAL",IF(R816='Tabelas auxiliares'!$A$129,"CUSTEIO",IF(R816='Tabelas auxiliares'!$A$128,"INVESTIMENTO","ERRO - VERIFICAR"))))</f>
        <v/>
      </c>
      <c r="T816" s="104"/>
      <c r="U816" s="32"/>
      <c r="V816" s="32"/>
      <c r="W816" s="32"/>
      <c r="X816" s="32"/>
      <c r="Y816" s="32"/>
      <c r="Z816" s="32"/>
    </row>
    <row r="817" spans="18:26" x14ac:dyDescent="0.25">
      <c r="R817" s="15" t="str">
        <f t="shared" si="12"/>
        <v/>
      </c>
      <c r="S817" s="15" t="str">
        <f>IF(M817="","",IF(AND(M817&lt;&gt;'Tabelas auxiliares'!$B$128,M817&lt;&gt;'Tabelas auxiliares'!$B$129,M817&lt;&gt;'Tabelas auxiliares'!$C$128,M817&lt;&gt;'Tabelas auxiliares'!$C$129),"FOLHA DE PESSOAL",IF(R817='Tabelas auxiliares'!$A$129,"CUSTEIO",IF(R817='Tabelas auxiliares'!$A$128,"INVESTIMENTO","ERRO - VERIFICAR"))))</f>
        <v/>
      </c>
      <c r="T817" s="104"/>
      <c r="U817" s="32"/>
      <c r="V817" s="32"/>
      <c r="W817" s="32"/>
      <c r="X817" s="32"/>
      <c r="Y817" s="32"/>
      <c r="Z817" s="32"/>
    </row>
    <row r="818" spans="18:26" x14ac:dyDescent="0.25">
      <c r="R818" s="15" t="str">
        <f t="shared" si="12"/>
        <v/>
      </c>
      <c r="S818" s="15" t="str">
        <f>IF(M818="","",IF(AND(M818&lt;&gt;'Tabelas auxiliares'!$B$128,M818&lt;&gt;'Tabelas auxiliares'!$B$129,M818&lt;&gt;'Tabelas auxiliares'!$C$128,M818&lt;&gt;'Tabelas auxiliares'!$C$129),"FOLHA DE PESSOAL",IF(R818='Tabelas auxiliares'!$A$129,"CUSTEIO",IF(R818='Tabelas auxiliares'!$A$128,"INVESTIMENTO","ERRO - VERIFICAR"))))</f>
        <v/>
      </c>
      <c r="T818" s="104"/>
      <c r="U818" s="32"/>
      <c r="V818" s="32"/>
      <c r="W818" s="32"/>
      <c r="X818" s="32"/>
      <c r="Y818" s="32"/>
      <c r="Z818" s="32"/>
    </row>
    <row r="819" spans="18:26" x14ac:dyDescent="0.25">
      <c r="R819" s="15" t="str">
        <f t="shared" si="12"/>
        <v/>
      </c>
      <c r="S819" s="15" t="str">
        <f>IF(M819="","",IF(AND(M819&lt;&gt;'Tabelas auxiliares'!$B$128,M819&lt;&gt;'Tabelas auxiliares'!$B$129,M819&lt;&gt;'Tabelas auxiliares'!$C$128,M819&lt;&gt;'Tabelas auxiliares'!$C$129),"FOLHA DE PESSOAL",IF(R819='Tabelas auxiliares'!$A$129,"CUSTEIO",IF(R819='Tabelas auxiliares'!$A$128,"INVESTIMENTO","ERRO - VERIFICAR"))))</f>
        <v/>
      </c>
      <c r="T819" s="104"/>
      <c r="U819" s="32"/>
      <c r="V819" s="32"/>
      <c r="W819" s="32"/>
      <c r="X819" s="32"/>
      <c r="Y819" s="32"/>
      <c r="Z819" s="32"/>
    </row>
    <row r="820" spans="18:26" x14ac:dyDescent="0.25">
      <c r="R820" s="15" t="str">
        <f t="shared" si="12"/>
        <v/>
      </c>
      <c r="S820" s="15" t="str">
        <f>IF(M820="","",IF(AND(M820&lt;&gt;'Tabelas auxiliares'!$B$128,M820&lt;&gt;'Tabelas auxiliares'!$B$129,M820&lt;&gt;'Tabelas auxiliares'!$C$128,M820&lt;&gt;'Tabelas auxiliares'!$C$129),"FOLHA DE PESSOAL",IF(R820='Tabelas auxiliares'!$A$129,"CUSTEIO",IF(R820='Tabelas auxiliares'!$A$128,"INVESTIMENTO","ERRO - VERIFICAR"))))</f>
        <v/>
      </c>
      <c r="T820" s="104"/>
      <c r="U820" s="32"/>
      <c r="V820" s="32"/>
      <c r="W820" s="32"/>
      <c r="X820" s="32"/>
      <c r="Y820" s="32"/>
      <c r="Z820" s="32"/>
    </row>
    <row r="821" spans="18:26" x14ac:dyDescent="0.25">
      <c r="R821" s="15" t="str">
        <f t="shared" si="12"/>
        <v/>
      </c>
      <c r="S821" s="15" t="str">
        <f>IF(M821="","",IF(AND(M821&lt;&gt;'Tabelas auxiliares'!$B$128,M821&lt;&gt;'Tabelas auxiliares'!$B$129,M821&lt;&gt;'Tabelas auxiliares'!$C$128,M821&lt;&gt;'Tabelas auxiliares'!$C$129),"FOLHA DE PESSOAL",IF(R821='Tabelas auxiliares'!$A$129,"CUSTEIO",IF(R821='Tabelas auxiliares'!$A$128,"INVESTIMENTO","ERRO - VERIFICAR"))))</f>
        <v/>
      </c>
      <c r="T821" s="104"/>
      <c r="U821" s="32"/>
      <c r="V821" s="32"/>
      <c r="W821" s="32"/>
      <c r="X821" s="32"/>
      <c r="Y821" s="32"/>
      <c r="Z821" s="32"/>
    </row>
    <row r="822" spans="18:26" x14ac:dyDescent="0.25">
      <c r="R822" s="15" t="str">
        <f t="shared" si="12"/>
        <v/>
      </c>
      <c r="S822" s="15" t="str">
        <f>IF(M822="","",IF(AND(M822&lt;&gt;'Tabelas auxiliares'!$B$128,M822&lt;&gt;'Tabelas auxiliares'!$B$129,M822&lt;&gt;'Tabelas auxiliares'!$C$128,M822&lt;&gt;'Tabelas auxiliares'!$C$129),"FOLHA DE PESSOAL",IF(R822='Tabelas auxiliares'!$A$129,"CUSTEIO",IF(R822='Tabelas auxiliares'!$A$128,"INVESTIMENTO","ERRO - VERIFICAR"))))</f>
        <v/>
      </c>
      <c r="T822" s="104"/>
      <c r="U822" s="32"/>
      <c r="V822" s="32"/>
      <c r="W822" s="32"/>
      <c r="X822" s="32"/>
      <c r="Y822" s="32"/>
      <c r="Z822" s="32"/>
    </row>
    <row r="823" spans="18:26" x14ac:dyDescent="0.25">
      <c r="R823" s="15" t="str">
        <f t="shared" si="12"/>
        <v/>
      </c>
      <c r="S823" s="15" t="str">
        <f>IF(M823="","",IF(AND(M823&lt;&gt;'Tabelas auxiliares'!$B$128,M823&lt;&gt;'Tabelas auxiliares'!$B$129,M823&lt;&gt;'Tabelas auxiliares'!$C$128,M823&lt;&gt;'Tabelas auxiliares'!$C$129),"FOLHA DE PESSOAL",IF(R823='Tabelas auxiliares'!$A$129,"CUSTEIO",IF(R823='Tabelas auxiliares'!$A$128,"INVESTIMENTO","ERRO - VERIFICAR"))))</f>
        <v/>
      </c>
      <c r="T823" s="104"/>
      <c r="U823" s="32"/>
      <c r="V823" s="32"/>
      <c r="W823" s="32"/>
      <c r="X823" s="32"/>
      <c r="Y823" s="32"/>
      <c r="Z823" s="32"/>
    </row>
    <row r="824" spans="18:26" x14ac:dyDescent="0.25">
      <c r="R824" s="15" t="str">
        <f t="shared" si="12"/>
        <v/>
      </c>
      <c r="S824" s="15" t="str">
        <f>IF(M824="","",IF(AND(M824&lt;&gt;'Tabelas auxiliares'!$B$128,M824&lt;&gt;'Tabelas auxiliares'!$B$129,M824&lt;&gt;'Tabelas auxiliares'!$C$128,M824&lt;&gt;'Tabelas auxiliares'!$C$129),"FOLHA DE PESSOAL",IF(R824='Tabelas auxiliares'!$A$129,"CUSTEIO",IF(R824='Tabelas auxiliares'!$A$128,"INVESTIMENTO","ERRO - VERIFICAR"))))</f>
        <v/>
      </c>
      <c r="T824" s="104"/>
      <c r="U824" s="32"/>
      <c r="V824" s="32"/>
      <c r="W824" s="32"/>
      <c r="X824" s="32"/>
      <c r="Y824" s="32"/>
      <c r="Z824" s="32"/>
    </row>
    <row r="825" spans="18:26" x14ac:dyDescent="0.25">
      <c r="R825" s="15" t="str">
        <f t="shared" si="12"/>
        <v/>
      </c>
      <c r="S825" s="15" t="str">
        <f>IF(M825="","",IF(AND(M825&lt;&gt;'Tabelas auxiliares'!$B$128,M825&lt;&gt;'Tabelas auxiliares'!$B$129,M825&lt;&gt;'Tabelas auxiliares'!$C$128,M825&lt;&gt;'Tabelas auxiliares'!$C$129),"FOLHA DE PESSOAL",IF(R825='Tabelas auxiliares'!$A$129,"CUSTEIO",IF(R825='Tabelas auxiliares'!$A$128,"INVESTIMENTO","ERRO - VERIFICAR"))))</f>
        <v/>
      </c>
      <c r="T825" s="104"/>
      <c r="U825" s="32"/>
      <c r="V825" s="32"/>
      <c r="W825" s="32"/>
      <c r="X825" s="32"/>
      <c r="Y825" s="32"/>
      <c r="Z825" s="32"/>
    </row>
    <row r="826" spans="18:26" x14ac:dyDescent="0.25">
      <c r="R826" s="15" t="str">
        <f t="shared" si="12"/>
        <v/>
      </c>
      <c r="S826" s="15" t="str">
        <f>IF(M826="","",IF(AND(M826&lt;&gt;'Tabelas auxiliares'!$B$128,M826&lt;&gt;'Tabelas auxiliares'!$B$129,M826&lt;&gt;'Tabelas auxiliares'!$C$128,M826&lt;&gt;'Tabelas auxiliares'!$C$129),"FOLHA DE PESSOAL",IF(R826='Tabelas auxiliares'!$A$129,"CUSTEIO",IF(R826='Tabelas auxiliares'!$A$128,"INVESTIMENTO","ERRO - VERIFICAR"))))</f>
        <v/>
      </c>
      <c r="T826" s="104"/>
      <c r="U826" s="32"/>
      <c r="V826" s="32"/>
      <c r="W826" s="32"/>
      <c r="X826" s="32"/>
      <c r="Y826" s="32"/>
      <c r="Z826" s="32"/>
    </row>
    <row r="827" spans="18:26" x14ac:dyDescent="0.25">
      <c r="R827" s="15" t="str">
        <f t="shared" si="12"/>
        <v/>
      </c>
      <c r="S827" s="15" t="str">
        <f>IF(M827="","",IF(AND(M827&lt;&gt;'Tabelas auxiliares'!$B$128,M827&lt;&gt;'Tabelas auxiliares'!$B$129,M827&lt;&gt;'Tabelas auxiliares'!$C$128,M827&lt;&gt;'Tabelas auxiliares'!$C$129),"FOLHA DE PESSOAL",IF(R827='Tabelas auxiliares'!$A$129,"CUSTEIO",IF(R827='Tabelas auxiliares'!$A$128,"INVESTIMENTO","ERRO - VERIFICAR"))))</f>
        <v/>
      </c>
      <c r="T827" s="104"/>
      <c r="U827" s="32"/>
      <c r="V827" s="32"/>
      <c r="W827" s="32"/>
      <c r="X827" s="32"/>
      <c r="Y827" s="32"/>
      <c r="Z827" s="32"/>
    </row>
    <row r="828" spans="18:26" x14ac:dyDescent="0.25">
      <c r="R828" s="15" t="str">
        <f t="shared" si="12"/>
        <v/>
      </c>
      <c r="S828" s="15" t="str">
        <f>IF(M828="","",IF(AND(M828&lt;&gt;'Tabelas auxiliares'!$B$128,M828&lt;&gt;'Tabelas auxiliares'!$B$129,M828&lt;&gt;'Tabelas auxiliares'!$C$128,M828&lt;&gt;'Tabelas auxiliares'!$C$129),"FOLHA DE PESSOAL",IF(R828='Tabelas auxiliares'!$A$129,"CUSTEIO",IF(R828='Tabelas auxiliares'!$A$128,"INVESTIMENTO","ERRO - VERIFICAR"))))</f>
        <v/>
      </c>
      <c r="T828" s="104"/>
      <c r="U828" s="32"/>
      <c r="V828" s="32"/>
      <c r="W828" s="32"/>
      <c r="X828" s="32"/>
      <c r="Y828" s="32"/>
      <c r="Z828" s="32"/>
    </row>
    <row r="829" spans="18:26" x14ac:dyDescent="0.25">
      <c r="R829" s="15" t="str">
        <f t="shared" si="12"/>
        <v/>
      </c>
      <c r="S829" s="15" t="str">
        <f>IF(M829="","",IF(AND(M829&lt;&gt;'Tabelas auxiliares'!$B$128,M829&lt;&gt;'Tabelas auxiliares'!$B$129,M829&lt;&gt;'Tabelas auxiliares'!$C$128,M829&lt;&gt;'Tabelas auxiliares'!$C$129),"FOLHA DE PESSOAL",IF(R829='Tabelas auxiliares'!$A$129,"CUSTEIO",IF(R829='Tabelas auxiliares'!$A$128,"INVESTIMENTO","ERRO - VERIFICAR"))))</f>
        <v/>
      </c>
      <c r="T829" s="104"/>
      <c r="U829" s="32"/>
      <c r="V829" s="32"/>
      <c r="W829" s="32"/>
      <c r="X829" s="32"/>
      <c r="Y829" s="32"/>
      <c r="Z829" s="32"/>
    </row>
    <row r="830" spans="18:26" x14ac:dyDescent="0.25">
      <c r="R830" s="15" t="str">
        <f t="shared" si="12"/>
        <v/>
      </c>
      <c r="S830" s="15" t="str">
        <f>IF(M830="","",IF(AND(M830&lt;&gt;'Tabelas auxiliares'!$B$128,M830&lt;&gt;'Tabelas auxiliares'!$B$129,M830&lt;&gt;'Tabelas auxiliares'!$C$128,M830&lt;&gt;'Tabelas auxiliares'!$C$129),"FOLHA DE PESSOAL",IF(R830='Tabelas auxiliares'!$A$129,"CUSTEIO",IF(R830='Tabelas auxiliares'!$A$128,"INVESTIMENTO","ERRO - VERIFICAR"))))</f>
        <v/>
      </c>
      <c r="T830" s="104"/>
      <c r="U830" s="32"/>
      <c r="V830" s="32"/>
      <c r="W830" s="32"/>
      <c r="X830" s="32"/>
      <c r="Y830" s="32"/>
      <c r="Z830" s="32"/>
    </row>
    <row r="831" spans="18:26" x14ac:dyDescent="0.25">
      <c r="R831" s="15" t="str">
        <f t="shared" si="12"/>
        <v/>
      </c>
      <c r="S831" s="15" t="str">
        <f>IF(M831="","",IF(AND(M831&lt;&gt;'Tabelas auxiliares'!$B$128,M831&lt;&gt;'Tabelas auxiliares'!$B$129,M831&lt;&gt;'Tabelas auxiliares'!$C$128,M831&lt;&gt;'Tabelas auxiliares'!$C$129),"FOLHA DE PESSOAL",IF(R831='Tabelas auxiliares'!$A$129,"CUSTEIO",IF(R831='Tabelas auxiliares'!$A$128,"INVESTIMENTO","ERRO - VERIFICAR"))))</f>
        <v/>
      </c>
      <c r="T831" s="104"/>
      <c r="U831" s="32"/>
      <c r="V831" s="32"/>
      <c r="W831" s="32"/>
      <c r="X831" s="32"/>
      <c r="Y831" s="32"/>
      <c r="Z831" s="32"/>
    </row>
    <row r="832" spans="18:26" x14ac:dyDescent="0.25">
      <c r="R832" s="15" t="str">
        <f t="shared" si="12"/>
        <v/>
      </c>
      <c r="S832" s="15" t="str">
        <f>IF(M832="","",IF(AND(M832&lt;&gt;'Tabelas auxiliares'!$B$128,M832&lt;&gt;'Tabelas auxiliares'!$B$129,M832&lt;&gt;'Tabelas auxiliares'!$C$128,M832&lt;&gt;'Tabelas auxiliares'!$C$129),"FOLHA DE PESSOAL",IF(R832='Tabelas auxiliares'!$A$129,"CUSTEIO",IF(R832='Tabelas auxiliares'!$A$128,"INVESTIMENTO","ERRO - VERIFICAR"))))</f>
        <v/>
      </c>
      <c r="T832" s="104"/>
      <c r="U832" s="32"/>
      <c r="V832" s="32"/>
      <c r="W832" s="32"/>
      <c r="X832" s="32"/>
      <c r="Y832" s="32"/>
      <c r="Z832" s="32"/>
    </row>
    <row r="833" spans="18:26" x14ac:dyDescent="0.25">
      <c r="R833" s="15" t="str">
        <f t="shared" si="12"/>
        <v/>
      </c>
      <c r="S833" s="15" t="str">
        <f>IF(M833="","",IF(AND(M833&lt;&gt;'Tabelas auxiliares'!$B$128,M833&lt;&gt;'Tabelas auxiliares'!$B$129,M833&lt;&gt;'Tabelas auxiliares'!$C$128,M833&lt;&gt;'Tabelas auxiliares'!$C$129),"FOLHA DE PESSOAL",IF(R833='Tabelas auxiliares'!$A$129,"CUSTEIO",IF(R833='Tabelas auxiliares'!$A$128,"INVESTIMENTO","ERRO - VERIFICAR"))))</f>
        <v/>
      </c>
      <c r="T833" s="104"/>
      <c r="U833" s="32"/>
      <c r="V833" s="32"/>
      <c r="W833" s="32"/>
      <c r="X833" s="32"/>
      <c r="Y833" s="32"/>
      <c r="Z833" s="32"/>
    </row>
    <row r="834" spans="18:26" x14ac:dyDescent="0.25">
      <c r="R834" s="15" t="str">
        <f t="shared" si="12"/>
        <v/>
      </c>
      <c r="S834" s="15" t="str">
        <f>IF(M834="","",IF(AND(M834&lt;&gt;'Tabelas auxiliares'!$B$128,M834&lt;&gt;'Tabelas auxiliares'!$B$129,M834&lt;&gt;'Tabelas auxiliares'!$C$128,M834&lt;&gt;'Tabelas auxiliares'!$C$129),"FOLHA DE PESSOAL",IF(R834='Tabelas auxiliares'!$A$129,"CUSTEIO",IF(R834='Tabelas auxiliares'!$A$128,"INVESTIMENTO","ERRO - VERIFICAR"))))</f>
        <v/>
      </c>
      <c r="T834" s="104"/>
      <c r="U834" s="32"/>
      <c r="V834" s="32"/>
      <c r="W834" s="32"/>
      <c r="X834" s="32"/>
      <c r="Y834" s="32"/>
      <c r="Z834" s="32"/>
    </row>
    <row r="835" spans="18:26" x14ac:dyDescent="0.25">
      <c r="R835" s="15" t="str">
        <f t="shared" si="12"/>
        <v/>
      </c>
      <c r="S835" s="15" t="str">
        <f>IF(M835="","",IF(AND(M835&lt;&gt;'Tabelas auxiliares'!$B$128,M835&lt;&gt;'Tabelas auxiliares'!$B$129,M835&lt;&gt;'Tabelas auxiliares'!$C$128,M835&lt;&gt;'Tabelas auxiliares'!$C$129),"FOLHA DE PESSOAL",IF(R835='Tabelas auxiliares'!$A$129,"CUSTEIO",IF(R835='Tabelas auxiliares'!$A$128,"INVESTIMENTO","ERRO - VERIFICAR"))))</f>
        <v/>
      </c>
      <c r="T835" s="104"/>
      <c r="U835" s="32"/>
      <c r="V835" s="32"/>
      <c r="W835" s="32"/>
      <c r="X835" s="32"/>
      <c r="Y835" s="32"/>
      <c r="Z835" s="32"/>
    </row>
    <row r="836" spans="18:26" x14ac:dyDescent="0.25">
      <c r="R836" s="15" t="str">
        <f t="shared" ref="R836:R899" si="13">LEFT(O836,1)</f>
        <v/>
      </c>
      <c r="S836" s="15" t="str">
        <f>IF(M836="","",IF(AND(M836&lt;&gt;'Tabelas auxiliares'!$B$128,M836&lt;&gt;'Tabelas auxiliares'!$B$129,M836&lt;&gt;'Tabelas auxiliares'!$C$128,M836&lt;&gt;'Tabelas auxiliares'!$C$129),"FOLHA DE PESSOAL",IF(R836='Tabelas auxiliares'!$A$129,"CUSTEIO",IF(R836='Tabelas auxiliares'!$A$128,"INVESTIMENTO","ERRO - VERIFICAR"))))</f>
        <v/>
      </c>
      <c r="T836" s="104"/>
      <c r="U836" s="32"/>
      <c r="V836" s="32"/>
      <c r="W836" s="32"/>
      <c r="X836" s="32"/>
      <c r="Y836" s="32"/>
      <c r="Z836" s="32"/>
    </row>
    <row r="837" spans="18:26" x14ac:dyDescent="0.25">
      <c r="R837" s="15" t="str">
        <f t="shared" si="13"/>
        <v/>
      </c>
      <c r="S837" s="15" t="str">
        <f>IF(M837="","",IF(AND(M837&lt;&gt;'Tabelas auxiliares'!$B$128,M837&lt;&gt;'Tabelas auxiliares'!$B$129,M837&lt;&gt;'Tabelas auxiliares'!$C$128,M837&lt;&gt;'Tabelas auxiliares'!$C$129),"FOLHA DE PESSOAL",IF(R837='Tabelas auxiliares'!$A$129,"CUSTEIO",IF(R837='Tabelas auxiliares'!$A$128,"INVESTIMENTO","ERRO - VERIFICAR"))))</f>
        <v/>
      </c>
      <c r="T837" s="104"/>
      <c r="U837" s="32"/>
      <c r="V837" s="32"/>
      <c r="W837" s="32"/>
      <c r="X837" s="32"/>
      <c r="Y837" s="32"/>
      <c r="Z837" s="32"/>
    </row>
    <row r="838" spans="18:26" x14ac:dyDescent="0.25">
      <c r="R838" s="15" t="str">
        <f t="shared" si="13"/>
        <v/>
      </c>
      <c r="S838" s="15" t="str">
        <f>IF(M838="","",IF(AND(M838&lt;&gt;'Tabelas auxiliares'!$B$128,M838&lt;&gt;'Tabelas auxiliares'!$B$129,M838&lt;&gt;'Tabelas auxiliares'!$C$128,M838&lt;&gt;'Tabelas auxiliares'!$C$129),"FOLHA DE PESSOAL",IF(R838='Tabelas auxiliares'!$A$129,"CUSTEIO",IF(R838='Tabelas auxiliares'!$A$128,"INVESTIMENTO","ERRO - VERIFICAR"))))</f>
        <v/>
      </c>
      <c r="T838" s="104"/>
      <c r="U838" s="32"/>
      <c r="V838" s="32"/>
      <c r="W838" s="32"/>
      <c r="X838" s="32"/>
      <c r="Y838" s="32"/>
      <c r="Z838" s="32"/>
    </row>
    <row r="839" spans="18:26" x14ac:dyDescent="0.25">
      <c r="R839" s="15" t="str">
        <f t="shared" si="13"/>
        <v/>
      </c>
      <c r="S839" s="15" t="str">
        <f>IF(M839="","",IF(AND(M839&lt;&gt;'Tabelas auxiliares'!$B$128,M839&lt;&gt;'Tabelas auxiliares'!$B$129,M839&lt;&gt;'Tabelas auxiliares'!$C$128,M839&lt;&gt;'Tabelas auxiliares'!$C$129),"FOLHA DE PESSOAL",IF(R839='Tabelas auxiliares'!$A$129,"CUSTEIO",IF(R839='Tabelas auxiliares'!$A$128,"INVESTIMENTO","ERRO - VERIFICAR"))))</f>
        <v/>
      </c>
      <c r="T839" s="104"/>
      <c r="U839" s="32"/>
      <c r="V839" s="32"/>
      <c r="W839" s="32"/>
      <c r="X839" s="32"/>
      <c r="Y839" s="32"/>
      <c r="Z839" s="32"/>
    </row>
    <row r="840" spans="18:26" x14ac:dyDescent="0.25">
      <c r="R840" s="15" t="str">
        <f t="shared" si="13"/>
        <v/>
      </c>
      <c r="S840" s="15" t="str">
        <f>IF(M840="","",IF(AND(M840&lt;&gt;'Tabelas auxiliares'!$B$128,M840&lt;&gt;'Tabelas auxiliares'!$B$129,M840&lt;&gt;'Tabelas auxiliares'!$C$128,M840&lt;&gt;'Tabelas auxiliares'!$C$129),"FOLHA DE PESSOAL",IF(R840='Tabelas auxiliares'!$A$129,"CUSTEIO",IF(R840='Tabelas auxiliares'!$A$128,"INVESTIMENTO","ERRO - VERIFICAR"))))</f>
        <v/>
      </c>
      <c r="T840" s="104"/>
      <c r="U840" s="32"/>
      <c r="V840" s="32"/>
      <c r="W840" s="32"/>
      <c r="X840" s="32"/>
      <c r="Y840" s="32"/>
      <c r="Z840" s="32"/>
    </row>
    <row r="841" spans="18:26" x14ac:dyDescent="0.25">
      <c r="R841" s="15" t="str">
        <f t="shared" si="13"/>
        <v/>
      </c>
      <c r="S841" s="15" t="str">
        <f>IF(M841="","",IF(AND(M841&lt;&gt;'Tabelas auxiliares'!$B$128,M841&lt;&gt;'Tabelas auxiliares'!$B$129,M841&lt;&gt;'Tabelas auxiliares'!$C$128,M841&lt;&gt;'Tabelas auxiliares'!$C$129),"FOLHA DE PESSOAL",IF(R841='Tabelas auxiliares'!$A$129,"CUSTEIO",IF(R841='Tabelas auxiliares'!$A$128,"INVESTIMENTO","ERRO - VERIFICAR"))))</f>
        <v/>
      </c>
      <c r="T841" s="104"/>
      <c r="U841" s="32"/>
      <c r="V841" s="32"/>
      <c r="W841" s="32"/>
      <c r="X841" s="32"/>
      <c r="Y841" s="32"/>
      <c r="Z841" s="32"/>
    </row>
    <row r="842" spans="18:26" x14ac:dyDescent="0.25">
      <c r="R842" s="15" t="str">
        <f t="shared" si="13"/>
        <v/>
      </c>
      <c r="S842" s="15" t="str">
        <f>IF(M842="","",IF(AND(M842&lt;&gt;'Tabelas auxiliares'!$B$128,M842&lt;&gt;'Tabelas auxiliares'!$B$129,M842&lt;&gt;'Tabelas auxiliares'!$C$128,M842&lt;&gt;'Tabelas auxiliares'!$C$129),"FOLHA DE PESSOAL",IF(R842='Tabelas auxiliares'!$A$129,"CUSTEIO",IF(R842='Tabelas auxiliares'!$A$128,"INVESTIMENTO","ERRO - VERIFICAR"))))</f>
        <v/>
      </c>
      <c r="T842" s="104"/>
      <c r="U842" s="32"/>
      <c r="V842" s="32"/>
      <c r="W842" s="32"/>
      <c r="X842" s="32"/>
      <c r="Y842" s="32"/>
      <c r="Z842" s="32"/>
    </row>
    <row r="843" spans="18:26" x14ac:dyDescent="0.25">
      <c r="R843" s="15" t="str">
        <f t="shared" si="13"/>
        <v/>
      </c>
      <c r="S843" s="15" t="str">
        <f>IF(M843="","",IF(AND(M843&lt;&gt;'Tabelas auxiliares'!$B$128,M843&lt;&gt;'Tabelas auxiliares'!$B$129,M843&lt;&gt;'Tabelas auxiliares'!$C$128,M843&lt;&gt;'Tabelas auxiliares'!$C$129),"FOLHA DE PESSOAL",IF(R843='Tabelas auxiliares'!$A$129,"CUSTEIO",IF(R843='Tabelas auxiliares'!$A$128,"INVESTIMENTO","ERRO - VERIFICAR"))))</f>
        <v/>
      </c>
      <c r="T843" s="104"/>
      <c r="U843" s="32"/>
      <c r="V843" s="32"/>
      <c r="W843" s="32"/>
      <c r="X843" s="32"/>
      <c r="Y843" s="32"/>
      <c r="Z843" s="32"/>
    </row>
    <row r="844" spans="18:26" x14ac:dyDescent="0.25">
      <c r="R844" s="15" t="str">
        <f t="shared" si="13"/>
        <v/>
      </c>
      <c r="S844" s="15" t="str">
        <f>IF(M844="","",IF(AND(M844&lt;&gt;'Tabelas auxiliares'!$B$128,M844&lt;&gt;'Tabelas auxiliares'!$B$129,M844&lt;&gt;'Tabelas auxiliares'!$C$128,M844&lt;&gt;'Tabelas auxiliares'!$C$129),"FOLHA DE PESSOAL",IF(R844='Tabelas auxiliares'!$A$129,"CUSTEIO",IF(R844='Tabelas auxiliares'!$A$128,"INVESTIMENTO","ERRO - VERIFICAR"))))</f>
        <v/>
      </c>
      <c r="T844" s="104"/>
      <c r="U844" s="32"/>
      <c r="V844" s="32"/>
      <c r="W844" s="32"/>
      <c r="X844" s="32"/>
      <c r="Y844" s="32"/>
      <c r="Z844" s="32"/>
    </row>
    <row r="845" spans="18:26" x14ac:dyDescent="0.25">
      <c r="R845" s="15" t="str">
        <f t="shared" si="13"/>
        <v/>
      </c>
      <c r="S845" s="15" t="str">
        <f>IF(M845="","",IF(AND(M845&lt;&gt;'Tabelas auxiliares'!$B$128,M845&lt;&gt;'Tabelas auxiliares'!$B$129,M845&lt;&gt;'Tabelas auxiliares'!$C$128,M845&lt;&gt;'Tabelas auxiliares'!$C$129),"FOLHA DE PESSOAL",IF(R845='Tabelas auxiliares'!$A$129,"CUSTEIO",IF(R845='Tabelas auxiliares'!$A$128,"INVESTIMENTO","ERRO - VERIFICAR"))))</f>
        <v/>
      </c>
      <c r="T845" s="104"/>
      <c r="U845" s="32"/>
      <c r="V845" s="32"/>
      <c r="W845" s="32"/>
      <c r="X845" s="32"/>
      <c r="Y845" s="32"/>
      <c r="Z845" s="32"/>
    </row>
    <row r="846" spans="18:26" x14ac:dyDescent="0.25">
      <c r="R846" s="15" t="str">
        <f t="shared" si="13"/>
        <v/>
      </c>
      <c r="S846" s="15" t="str">
        <f>IF(M846="","",IF(AND(M846&lt;&gt;'Tabelas auxiliares'!$B$128,M846&lt;&gt;'Tabelas auxiliares'!$B$129,M846&lt;&gt;'Tabelas auxiliares'!$C$128,M846&lt;&gt;'Tabelas auxiliares'!$C$129),"FOLHA DE PESSOAL",IF(R846='Tabelas auxiliares'!$A$129,"CUSTEIO",IF(R846='Tabelas auxiliares'!$A$128,"INVESTIMENTO","ERRO - VERIFICAR"))))</f>
        <v/>
      </c>
      <c r="T846" s="104"/>
      <c r="U846" s="32"/>
      <c r="V846" s="32"/>
      <c r="W846" s="32"/>
      <c r="X846" s="32"/>
      <c r="Y846" s="32"/>
      <c r="Z846" s="32"/>
    </row>
    <row r="847" spans="18:26" x14ac:dyDescent="0.25">
      <c r="R847" s="15" t="str">
        <f t="shared" si="13"/>
        <v/>
      </c>
      <c r="S847" s="15" t="str">
        <f>IF(M847="","",IF(AND(M847&lt;&gt;'Tabelas auxiliares'!$B$128,M847&lt;&gt;'Tabelas auxiliares'!$B$129,M847&lt;&gt;'Tabelas auxiliares'!$C$128,M847&lt;&gt;'Tabelas auxiliares'!$C$129),"FOLHA DE PESSOAL",IF(R847='Tabelas auxiliares'!$A$129,"CUSTEIO",IF(R847='Tabelas auxiliares'!$A$128,"INVESTIMENTO","ERRO - VERIFICAR"))))</f>
        <v/>
      </c>
      <c r="T847" s="104"/>
      <c r="U847" s="32"/>
      <c r="V847" s="32"/>
      <c r="W847" s="32"/>
      <c r="X847" s="32"/>
      <c r="Y847" s="32"/>
      <c r="Z847" s="32"/>
    </row>
    <row r="848" spans="18:26" x14ac:dyDescent="0.25">
      <c r="R848" s="15" t="str">
        <f t="shared" si="13"/>
        <v/>
      </c>
      <c r="S848" s="15" t="str">
        <f>IF(M848="","",IF(AND(M848&lt;&gt;'Tabelas auxiliares'!$B$128,M848&lt;&gt;'Tabelas auxiliares'!$B$129,M848&lt;&gt;'Tabelas auxiliares'!$C$128,M848&lt;&gt;'Tabelas auxiliares'!$C$129),"FOLHA DE PESSOAL",IF(R848='Tabelas auxiliares'!$A$129,"CUSTEIO",IF(R848='Tabelas auxiliares'!$A$128,"INVESTIMENTO","ERRO - VERIFICAR"))))</f>
        <v/>
      </c>
      <c r="T848" s="104"/>
      <c r="U848" s="32"/>
      <c r="V848" s="32"/>
      <c r="W848" s="32"/>
      <c r="X848" s="32"/>
      <c r="Y848" s="32"/>
      <c r="Z848" s="32"/>
    </row>
    <row r="849" spans="18:26" x14ac:dyDescent="0.25">
      <c r="R849" s="15" t="str">
        <f t="shared" si="13"/>
        <v/>
      </c>
      <c r="S849" s="15" t="str">
        <f>IF(M849="","",IF(AND(M849&lt;&gt;'Tabelas auxiliares'!$B$128,M849&lt;&gt;'Tabelas auxiliares'!$B$129,M849&lt;&gt;'Tabelas auxiliares'!$C$128,M849&lt;&gt;'Tabelas auxiliares'!$C$129),"FOLHA DE PESSOAL",IF(R849='Tabelas auxiliares'!$A$129,"CUSTEIO",IF(R849='Tabelas auxiliares'!$A$128,"INVESTIMENTO","ERRO - VERIFICAR"))))</f>
        <v/>
      </c>
      <c r="T849" s="104"/>
      <c r="U849" s="32"/>
      <c r="V849" s="32"/>
      <c r="W849" s="32"/>
      <c r="X849" s="32"/>
      <c r="Y849" s="32"/>
      <c r="Z849" s="32"/>
    </row>
    <row r="850" spans="18:26" x14ac:dyDescent="0.25">
      <c r="R850" s="15" t="str">
        <f t="shared" si="13"/>
        <v/>
      </c>
      <c r="S850" s="15" t="str">
        <f>IF(M850="","",IF(AND(M850&lt;&gt;'Tabelas auxiliares'!$B$128,M850&lt;&gt;'Tabelas auxiliares'!$B$129,M850&lt;&gt;'Tabelas auxiliares'!$C$128,M850&lt;&gt;'Tabelas auxiliares'!$C$129),"FOLHA DE PESSOAL",IF(R850='Tabelas auxiliares'!$A$129,"CUSTEIO",IF(R850='Tabelas auxiliares'!$A$128,"INVESTIMENTO","ERRO - VERIFICAR"))))</f>
        <v/>
      </c>
      <c r="T850" s="104"/>
      <c r="U850" s="32"/>
      <c r="V850" s="32"/>
      <c r="W850" s="32"/>
      <c r="X850" s="32"/>
      <c r="Y850" s="32"/>
      <c r="Z850" s="32"/>
    </row>
    <row r="851" spans="18:26" x14ac:dyDescent="0.25">
      <c r="R851" s="15" t="str">
        <f t="shared" si="13"/>
        <v/>
      </c>
      <c r="S851" s="15" t="str">
        <f>IF(M851="","",IF(AND(M851&lt;&gt;'Tabelas auxiliares'!$B$128,M851&lt;&gt;'Tabelas auxiliares'!$B$129,M851&lt;&gt;'Tabelas auxiliares'!$C$128,M851&lt;&gt;'Tabelas auxiliares'!$C$129),"FOLHA DE PESSOAL",IF(R851='Tabelas auxiliares'!$A$129,"CUSTEIO",IF(R851='Tabelas auxiliares'!$A$128,"INVESTIMENTO","ERRO - VERIFICAR"))))</f>
        <v/>
      </c>
      <c r="T851" s="104"/>
      <c r="U851" s="32"/>
      <c r="V851" s="32"/>
      <c r="W851" s="32"/>
      <c r="X851" s="32"/>
      <c r="Y851" s="32"/>
      <c r="Z851" s="32"/>
    </row>
    <row r="852" spans="18:26" x14ac:dyDescent="0.25">
      <c r="R852" s="15" t="str">
        <f t="shared" si="13"/>
        <v/>
      </c>
      <c r="S852" s="15" t="str">
        <f>IF(M852="","",IF(AND(M852&lt;&gt;'Tabelas auxiliares'!$B$128,M852&lt;&gt;'Tabelas auxiliares'!$B$129,M852&lt;&gt;'Tabelas auxiliares'!$C$128,M852&lt;&gt;'Tabelas auxiliares'!$C$129),"FOLHA DE PESSOAL",IF(R852='Tabelas auxiliares'!$A$129,"CUSTEIO",IF(R852='Tabelas auxiliares'!$A$128,"INVESTIMENTO","ERRO - VERIFICAR"))))</f>
        <v/>
      </c>
      <c r="T852" s="104"/>
      <c r="U852" s="32"/>
      <c r="V852" s="32"/>
      <c r="W852" s="32"/>
      <c r="X852" s="32"/>
      <c r="Y852" s="32"/>
      <c r="Z852" s="32"/>
    </row>
    <row r="853" spans="18:26" x14ac:dyDescent="0.25">
      <c r="R853" s="15" t="str">
        <f t="shared" si="13"/>
        <v/>
      </c>
      <c r="S853" s="15" t="str">
        <f>IF(M853="","",IF(AND(M853&lt;&gt;'Tabelas auxiliares'!$B$128,M853&lt;&gt;'Tabelas auxiliares'!$B$129,M853&lt;&gt;'Tabelas auxiliares'!$C$128,M853&lt;&gt;'Tabelas auxiliares'!$C$129),"FOLHA DE PESSOAL",IF(R853='Tabelas auxiliares'!$A$129,"CUSTEIO",IF(R853='Tabelas auxiliares'!$A$128,"INVESTIMENTO","ERRO - VERIFICAR"))))</f>
        <v/>
      </c>
      <c r="T853" s="104"/>
      <c r="U853" s="32"/>
      <c r="V853" s="32"/>
      <c r="W853" s="32"/>
      <c r="X853" s="32"/>
      <c r="Y853" s="32"/>
      <c r="Z853" s="32"/>
    </row>
    <row r="854" spans="18:26" x14ac:dyDescent="0.25">
      <c r="R854" s="15" t="str">
        <f t="shared" si="13"/>
        <v/>
      </c>
      <c r="S854" s="15" t="str">
        <f>IF(M854="","",IF(AND(M854&lt;&gt;'Tabelas auxiliares'!$B$128,M854&lt;&gt;'Tabelas auxiliares'!$B$129,M854&lt;&gt;'Tabelas auxiliares'!$C$128,M854&lt;&gt;'Tabelas auxiliares'!$C$129),"FOLHA DE PESSOAL",IF(R854='Tabelas auxiliares'!$A$129,"CUSTEIO",IF(R854='Tabelas auxiliares'!$A$128,"INVESTIMENTO","ERRO - VERIFICAR"))))</f>
        <v/>
      </c>
      <c r="T854" s="104"/>
      <c r="U854" s="32"/>
      <c r="V854" s="32"/>
      <c r="W854" s="32"/>
      <c r="X854" s="32"/>
      <c r="Y854" s="32"/>
      <c r="Z854" s="32"/>
    </row>
    <row r="855" spans="18:26" x14ac:dyDescent="0.25">
      <c r="R855" s="15" t="str">
        <f t="shared" si="13"/>
        <v/>
      </c>
      <c r="S855" s="15" t="str">
        <f>IF(M855="","",IF(AND(M855&lt;&gt;'Tabelas auxiliares'!$B$128,M855&lt;&gt;'Tabelas auxiliares'!$B$129,M855&lt;&gt;'Tabelas auxiliares'!$C$128,M855&lt;&gt;'Tabelas auxiliares'!$C$129),"FOLHA DE PESSOAL",IF(R855='Tabelas auxiliares'!$A$129,"CUSTEIO",IF(R855='Tabelas auxiliares'!$A$128,"INVESTIMENTO","ERRO - VERIFICAR"))))</f>
        <v/>
      </c>
      <c r="T855" s="104"/>
      <c r="U855" s="32"/>
      <c r="V855" s="32"/>
      <c r="W855" s="32"/>
      <c r="X855" s="32"/>
      <c r="Y855" s="32"/>
      <c r="Z855" s="32"/>
    </row>
    <row r="856" spans="18:26" x14ac:dyDescent="0.25">
      <c r="R856" s="15" t="str">
        <f t="shared" si="13"/>
        <v/>
      </c>
      <c r="S856" s="15" t="str">
        <f>IF(M856="","",IF(AND(M856&lt;&gt;'Tabelas auxiliares'!$B$128,M856&lt;&gt;'Tabelas auxiliares'!$B$129,M856&lt;&gt;'Tabelas auxiliares'!$C$128,M856&lt;&gt;'Tabelas auxiliares'!$C$129),"FOLHA DE PESSOAL",IF(R856='Tabelas auxiliares'!$A$129,"CUSTEIO",IF(R856='Tabelas auxiliares'!$A$128,"INVESTIMENTO","ERRO - VERIFICAR"))))</f>
        <v/>
      </c>
      <c r="T856" s="104"/>
      <c r="U856" s="32"/>
      <c r="V856" s="32"/>
      <c r="W856" s="32"/>
      <c r="X856" s="32"/>
      <c r="Y856" s="32"/>
      <c r="Z856" s="32"/>
    </row>
    <row r="857" spans="18:26" x14ac:dyDescent="0.25">
      <c r="R857" s="15" t="str">
        <f t="shared" si="13"/>
        <v/>
      </c>
      <c r="S857" s="15" t="str">
        <f>IF(M857="","",IF(AND(M857&lt;&gt;'Tabelas auxiliares'!$B$128,M857&lt;&gt;'Tabelas auxiliares'!$B$129,M857&lt;&gt;'Tabelas auxiliares'!$C$128,M857&lt;&gt;'Tabelas auxiliares'!$C$129),"FOLHA DE PESSOAL",IF(R857='Tabelas auxiliares'!$A$129,"CUSTEIO",IF(R857='Tabelas auxiliares'!$A$128,"INVESTIMENTO","ERRO - VERIFICAR"))))</f>
        <v/>
      </c>
      <c r="T857" s="104"/>
      <c r="U857" s="32"/>
      <c r="V857" s="32"/>
      <c r="W857" s="32"/>
      <c r="X857" s="32"/>
      <c r="Y857" s="32"/>
      <c r="Z857" s="32"/>
    </row>
    <row r="858" spans="18:26" x14ac:dyDescent="0.25">
      <c r="R858" s="15" t="str">
        <f t="shared" si="13"/>
        <v/>
      </c>
      <c r="S858" s="15" t="str">
        <f>IF(M858="","",IF(AND(M858&lt;&gt;'Tabelas auxiliares'!$B$128,M858&lt;&gt;'Tabelas auxiliares'!$B$129,M858&lt;&gt;'Tabelas auxiliares'!$C$128,M858&lt;&gt;'Tabelas auxiliares'!$C$129),"FOLHA DE PESSOAL",IF(R858='Tabelas auxiliares'!$A$129,"CUSTEIO",IF(R858='Tabelas auxiliares'!$A$128,"INVESTIMENTO","ERRO - VERIFICAR"))))</f>
        <v/>
      </c>
      <c r="T858" s="104"/>
      <c r="U858" s="32"/>
      <c r="V858" s="32"/>
      <c r="W858" s="32"/>
      <c r="X858" s="32"/>
      <c r="Y858" s="32"/>
      <c r="Z858" s="32"/>
    </row>
    <row r="859" spans="18:26" x14ac:dyDescent="0.25">
      <c r="R859" s="15" t="str">
        <f t="shared" si="13"/>
        <v/>
      </c>
      <c r="S859" s="15" t="str">
        <f>IF(M859="","",IF(AND(M859&lt;&gt;'Tabelas auxiliares'!$B$128,M859&lt;&gt;'Tabelas auxiliares'!$B$129,M859&lt;&gt;'Tabelas auxiliares'!$C$128,M859&lt;&gt;'Tabelas auxiliares'!$C$129),"FOLHA DE PESSOAL",IF(R859='Tabelas auxiliares'!$A$129,"CUSTEIO",IF(R859='Tabelas auxiliares'!$A$128,"INVESTIMENTO","ERRO - VERIFICAR"))))</f>
        <v/>
      </c>
      <c r="T859" s="104"/>
      <c r="U859" s="32"/>
      <c r="V859" s="32"/>
      <c r="W859" s="32"/>
      <c r="X859" s="32"/>
      <c r="Y859" s="32"/>
      <c r="Z859" s="32"/>
    </row>
    <row r="860" spans="18:26" x14ac:dyDescent="0.25">
      <c r="R860" s="15" t="str">
        <f t="shared" si="13"/>
        <v/>
      </c>
      <c r="S860" s="15" t="str">
        <f>IF(M860="","",IF(AND(M860&lt;&gt;'Tabelas auxiliares'!$B$128,M860&lt;&gt;'Tabelas auxiliares'!$B$129,M860&lt;&gt;'Tabelas auxiliares'!$C$128,M860&lt;&gt;'Tabelas auxiliares'!$C$129),"FOLHA DE PESSOAL",IF(R860='Tabelas auxiliares'!$A$129,"CUSTEIO",IF(R860='Tabelas auxiliares'!$A$128,"INVESTIMENTO","ERRO - VERIFICAR"))))</f>
        <v/>
      </c>
      <c r="T860" s="104"/>
      <c r="U860" s="32"/>
      <c r="V860" s="32"/>
      <c r="W860" s="32"/>
      <c r="X860" s="32"/>
      <c r="Y860" s="32"/>
      <c r="Z860" s="32"/>
    </row>
    <row r="861" spans="18:26" x14ac:dyDescent="0.25">
      <c r="R861" s="15" t="str">
        <f t="shared" si="13"/>
        <v/>
      </c>
      <c r="S861" s="15" t="str">
        <f>IF(M861="","",IF(AND(M861&lt;&gt;'Tabelas auxiliares'!$B$128,M861&lt;&gt;'Tabelas auxiliares'!$B$129,M861&lt;&gt;'Tabelas auxiliares'!$C$128,M861&lt;&gt;'Tabelas auxiliares'!$C$129),"FOLHA DE PESSOAL",IF(R861='Tabelas auxiliares'!$A$129,"CUSTEIO",IF(R861='Tabelas auxiliares'!$A$128,"INVESTIMENTO","ERRO - VERIFICAR"))))</f>
        <v/>
      </c>
      <c r="T861" s="104"/>
      <c r="U861" s="32"/>
      <c r="V861" s="32"/>
      <c r="W861" s="32"/>
      <c r="X861" s="32"/>
      <c r="Y861" s="32"/>
      <c r="Z861" s="32"/>
    </row>
    <row r="862" spans="18:26" x14ac:dyDescent="0.25">
      <c r="R862" s="15" t="str">
        <f t="shared" si="13"/>
        <v/>
      </c>
      <c r="S862" s="15" t="str">
        <f>IF(M862="","",IF(AND(M862&lt;&gt;'Tabelas auxiliares'!$B$128,M862&lt;&gt;'Tabelas auxiliares'!$B$129,M862&lt;&gt;'Tabelas auxiliares'!$C$128,M862&lt;&gt;'Tabelas auxiliares'!$C$129),"FOLHA DE PESSOAL",IF(R862='Tabelas auxiliares'!$A$129,"CUSTEIO",IF(R862='Tabelas auxiliares'!$A$128,"INVESTIMENTO","ERRO - VERIFICAR"))))</f>
        <v/>
      </c>
      <c r="T862" s="104"/>
      <c r="U862" s="32"/>
      <c r="V862" s="32"/>
      <c r="W862" s="32"/>
      <c r="X862" s="32"/>
      <c r="Y862" s="32"/>
      <c r="Z862" s="32"/>
    </row>
    <row r="863" spans="18:26" x14ac:dyDescent="0.25">
      <c r="R863" s="15" t="str">
        <f t="shared" si="13"/>
        <v/>
      </c>
      <c r="S863" s="15" t="str">
        <f>IF(M863="","",IF(AND(M863&lt;&gt;'Tabelas auxiliares'!$B$128,M863&lt;&gt;'Tabelas auxiliares'!$B$129,M863&lt;&gt;'Tabelas auxiliares'!$C$128,M863&lt;&gt;'Tabelas auxiliares'!$C$129),"FOLHA DE PESSOAL",IF(R863='Tabelas auxiliares'!$A$129,"CUSTEIO",IF(R863='Tabelas auxiliares'!$A$128,"INVESTIMENTO","ERRO - VERIFICAR"))))</f>
        <v/>
      </c>
      <c r="T863" s="104"/>
      <c r="U863" s="32"/>
      <c r="V863" s="32"/>
      <c r="W863" s="32"/>
      <c r="X863" s="32"/>
      <c r="Y863" s="32"/>
      <c r="Z863" s="32"/>
    </row>
    <row r="864" spans="18:26" x14ac:dyDescent="0.25">
      <c r="R864" s="15" t="str">
        <f t="shared" si="13"/>
        <v/>
      </c>
      <c r="S864" s="15" t="str">
        <f>IF(M864="","",IF(AND(M864&lt;&gt;'Tabelas auxiliares'!$B$128,M864&lt;&gt;'Tabelas auxiliares'!$B$129,M864&lt;&gt;'Tabelas auxiliares'!$C$128,M864&lt;&gt;'Tabelas auxiliares'!$C$129),"FOLHA DE PESSOAL",IF(R864='Tabelas auxiliares'!$A$129,"CUSTEIO",IF(R864='Tabelas auxiliares'!$A$128,"INVESTIMENTO","ERRO - VERIFICAR"))))</f>
        <v/>
      </c>
      <c r="T864" s="104"/>
      <c r="U864" s="32"/>
      <c r="V864" s="32"/>
      <c r="W864" s="32"/>
      <c r="X864" s="32"/>
      <c r="Y864" s="32"/>
      <c r="Z864" s="32"/>
    </row>
    <row r="865" spans="18:26" x14ac:dyDescent="0.25">
      <c r="R865" s="15" t="str">
        <f t="shared" si="13"/>
        <v/>
      </c>
      <c r="S865" s="15" t="str">
        <f>IF(M865="","",IF(AND(M865&lt;&gt;'Tabelas auxiliares'!$B$128,M865&lt;&gt;'Tabelas auxiliares'!$B$129,M865&lt;&gt;'Tabelas auxiliares'!$C$128,M865&lt;&gt;'Tabelas auxiliares'!$C$129),"FOLHA DE PESSOAL",IF(R865='Tabelas auxiliares'!$A$129,"CUSTEIO",IF(R865='Tabelas auxiliares'!$A$128,"INVESTIMENTO","ERRO - VERIFICAR"))))</f>
        <v/>
      </c>
      <c r="T865" s="104"/>
      <c r="U865" s="32"/>
      <c r="V865" s="32"/>
      <c r="W865" s="32"/>
      <c r="X865" s="32"/>
      <c r="Y865" s="32"/>
      <c r="Z865" s="32"/>
    </row>
    <row r="866" spans="18:26" x14ac:dyDescent="0.25">
      <c r="R866" s="15" t="str">
        <f t="shared" si="13"/>
        <v/>
      </c>
      <c r="S866" s="15" t="str">
        <f>IF(M866="","",IF(AND(M866&lt;&gt;'Tabelas auxiliares'!$B$128,M866&lt;&gt;'Tabelas auxiliares'!$B$129,M866&lt;&gt;'Tabelas auxiliares'!$C$128,M866&lt;&gt;'Tabelas auxiliares'!$C$129),"FOLHA DE PESSOAL",IF(R866='Tabelas auxiliares'!$A$129,"CUSTEIO",IF(R866='Tabelas auxiliares'!$A$128,"INVESTIMENTO","ERRO - VERIFICAR"))))</f>
        <v/>
      </c>
      <c r="T866" s="104"/>
      <c r="U866" s="32"/>
      <c r="V866" s="32"/>
      <c r="W866" s="32"/>
      <c r="X866" s="32"/>
      <c r="Y866" s="32"/>
      <c r="Z866" s="32"/>
    </row>
    <row r="867" spans="18:26" x14ac:dyDescent="0.25">
      <c r="R867" s="15" t="str">
        <f t="shared" si="13"/>
        <v/>
      </c>
      <c r="S867" s="15" t="str">
        <f>IF(M867="","",IF(AND(M867&lt;&gt;'Tabelas auxiliares'!$B$128,M867&lt;&gt;'Tabelas auxiliares'!$B$129,M867&lt;&gt;'Tabelas auxiliares'!$C$128,M867&lt;&gt;'Tabelas auxiliares'!$C$129),"FOLHA DE PESSOAL",IF(R867='Tabelas auxiliares'!$A$129,"CUSTEIO",IF(R867='Tabelas auxiliares'!$A$128,"INVESTIMENTO","ERRO - VERIFICAR"))))</f>
        <v/>
      </c>
      <c r="T867" s="104"/>
      <c r="U867" s="32"/>
      <c r="V867" s="32"/>
      <c r="W867" s="32"/>
      <c r="X867" s="32"/>
      <c r="Y867" s="32"/>
      <c r="Z867" s="32"/>
    </row>
    <row r="868" spans="18:26" x14ac:dyDescent="0.25">
      <c r="R868" s="15" t="str">
        <f t="shared" si="13"/>
        <v/>
      </c>
      <c r="S868" s="15" t="str">
        <f>IF(M868="","",IF(AND(M868&lt;&gt;'Tabelas auxiliares'!$B$128,M868&lt;&gt;'Tabelas auxiliares'!$B$129,M868&lt;&gt;'Tabelas auxiliares'!$C$128,M868&lt;&gt;'Tabelas auxiliares'!$C$129),"FOLHA DE PESSOAL",IF(R868='Tabelas auxiliares'!$A$129,"CUSTEIO",IF(R868='Tabelas auxiliares'!$A$128,"INVESTIMENTO","ERRO - VERIFICAR"))))</f>
        <v/>
      </c>
      <c r="T868" s="104"/>
      <c r="U868" s="32"/>
      <c r="V868" s="32"/>
      <c r="W868" s="32"/>
      <c r="X868" s="32"/>
      <c r="Y868" s="32"/>
      <c r="Z868" s="32"/>
    </row>
    <row r="869" spans="18:26" x14ac:dyDescent="0.25">
      <c r="R869" s="15" t="str">
        <f t="shared" si="13"/>
        <v/>
      </c>
      <c r="S869" s="15" t="str">
        <f>IF(M869="","",IF(AND(M869&lt;&gt;'Tabelas auxiliares'!$B$128,M869&lt;&gt;'Tabelas auxiliares'!$B$129,M869&lt;&gt;'Tabelas auxiliares'!$C$128,M869&lt;&gt;'Tabelas auxiliares'!$C$129),"FOLHA DE PESSOAL",IF(R869='Tabelas auxiliares'!$A$129,"CUSTEIO",IF(R869='Tabelas auxiliares'!$A$128,"INVESTIMENTO","ERRO - VERIFICAR"))))</f>
        <v/>
      </c>
      <c r="T869" s="104"/>
      <c r="U869" s="32"/>
      <c r="V869" s="32"/>
      <c r="W869" s="32"/>
      <c r="X869" s="32"/>
      <c r="Y869" s="32"/>
      <c r="Z869" s="32"/>
    </row>
    <row r="870" spans="18:26" x14ac:dyDescent="0.25">
      <c r="R870" s="15" t="str">
        <f t="shared" si="13"/>
        <v/>
      </c>
      <c r="S870" s="15" t="str">
        <f>IF(M870="","",IF(AND(M870&lt;&gt;'Tabelas auxiliares'!$B$128,M870&lt;&gt;'Tabelas auxiliares'!$B$129,M870&lt;&gt;'Tabelas auxiliares'!$C$128,M870&lt;&gt;'Tabelas auxiliares'!$C$129),"FOLHA DE PESSOAL",IF(R870='Tabelas auxiliares'!$A$129,"CUSTEIO",IF(R870='Tabelas auxiliares'!$A$128,"INVESTIMENTO","ERRO - VERIFICAR"))))</f>
        <v/>
      </c>
      <c r="T870" s="104"/>
      <c r="U870" s="32"/>
      <c r="V870" s="32"/>
      <c r="W870" s="32"/>
      <c r="X870" s="32"/>
      <c r="Y870" s="32"/>
      <c r="Z870" s="32"/>
    </row>
    <row r="871" spans="18:26" x14ac:dyDescent="0.25">
      <c r="R871" s="15" t="str">
        <f t="shared" si="13"/>
        <v/>
      </c>
      <c r="S871" s="15" t="str">
        <f>IF(M871="","",IF(AND(M871&lt;&gt;'Tabelas auxiliares'!$B$128,M871&lt;&gt;'Tabelas auxiliares'!$B$129,M871&lt;&gt;'Tabelas auxiliares'!$C$128,M871&lt;&gt;'Tabelas auxiliares'!$C$129),"FOLHA DE PESSOAL",IF(R871='Tabelas auxiliares'!$A$129,"CUSTEIO",IF(R871='Tabelas auxiliares'!$A$128,"INVESTIMENTO","ERRO - VERIFICAR"))))</f>
        <v/>
      </c>
      <c r="T871" s="104"/>
      <c r="U871" s="32"/>
      <c r="V871" s="32"/>
      <c r="W871" s="32"/>
      <c r="X871" s="32"/>
      <c r="Y871" s="32"/>
      <c r="Z871" s="32"/>
    </row>
    <row r="872" spans="18:26" x14ac:dyDescent="0.25">
      <c r="R872" s="15" t="str">
        <f t="shared" si="13"/>
        <v/>
      </c>
      <c r="S872" s="15" t="str">
        <f>IF(M872="","",IF(AND(M872&lt;&gt;'Tabelas auxiliares'!$B$128,M872&lt;&gt;'Tabelas auxiliares'!$B$129,M872&lt;&gt;'Tabelas auxiliares'!$C$128,M872&lt;&gt;'Tabelas auxiliares'!$C$129),"FOLHA DE PESSOAL",IF(R872='Tabelas auxiliares'!$A$129,"CUSTEIO",IF(R872='Tabelas auxiliares'!$A$128,"INVESTIMENTO","ERRO - VERIFICAR"))))</f>
        <v/>
      </c>
      <c r="T872" s="104"/>
      <c r="U872" s="32"/>
      <c r="V872" s="32"/>
      <c r="W872" s="32"/>
      <c r="X872" s="32"/>
      <c r="Y872" s="32"/>
      <c r="Z872" s="32"/>
    </row>
    <row r="873" spans="18:26" x14ac:dyDescent="0.25">
      <c r="R873" s="15" t="str">
        <f t="shared" si="13"/>
        <v/>
      </c>
      <c r="S873" s="15" t="str">
        <f>IF(M873="","",IF(AND(M873&lt;&gt;'Tabelas auxiliares'!$B$128,M873&lt;&gt;'Tabelas auxiliares'!$B$129,M873&lt;&gt;'Tabelas auxiliares'!$C$128,M873&lt;&gt;'Tabelas auxiliares'!$C$129),"FOLHA DE PESSOAL",IF(R873='Tabelas auxiliares'!$A$129,"CUSTEIO",IF(R873='Tabelas auxiliares'!$A$128,"INVESTIMENTO","ERRO - VERIFICAR"))))</f>
        <v/>
      </c>
      <c r="T873" s="104"/>
      <c r="U873" s="32"/>
      <c r="V873" s="32"/>
      <c r="W873" s="32"/>
      <c r="X873" s="32"/>
      <c r="Y873" s="32"/>
      <c r="Z873" s="32"/>
    </row>
    <row r="874" spans="18:26" x14ac:dyDescent="0.25">
      <c r="R874" s="15" t="str">
        <f t="shared" si="13"/>
        <v/>
      </c>
      <c r="S874" s="15" t="str">
        <f>IF(M874="","",IF(AND(M874&lt;&gt;'Tabelas auxiliares'!$B$128,M874&lt;&gt;'Tabelas auxiliares'!$B$129,M874&lt;&gt;'Tabelas auxiliares'!$C$128,M874&lt;&gt;'Tabelas auxiliares'!$C$129),"FOLHA DE PESSOAL",IF(R874='Tabelas auxiliares'!$A$129,"CUSTEIO",IF(R874='Tabelas auxiliares'!$A$128,"INVESTIMENTO","ERRO - VERIFICAR"))))</f>
        <v/>
      </c>
      <c r="T874" s="104"/>
      <c r="U874" s="32"/>
      <c r="V874" s="32"/>
      <c r="W874" s="32"/>
      <c r="X874" s="32"/>
      <c r="Y874" s="32"/>
      <c r="Z874" s="32"/>
    </row>
    <row r="875" spans="18:26" x14ac:dyDescent="0.25">
      <c r="R875" s="15" t="str">
        <f t="shared" si="13"/>
        <v/>
      </c>
      <c r="S875" s="15" t="str">
        <f>IF(M875="","",IF(AND(M875&lt;&gt;'Tabelas auxiliares'!$B$128,M875&lt;&gt;'Tabelas auxiliares'!$B$129,M875&lt;&gt;'Tabelas auxiliares'!$C$128,M875&lt;&gt;'Tabelas auxiliares'!$C$129),"FOLHA DE PESSOAL",IF(R875='Tabelas auxiliares'!$A$129,"CUSTEIO",IF(R875='Tabelas auxiliares'!$A$128,"INVESTIMENTO","ERRO - VERIFICAR"))))</f>
        <v/>
      </c>
      <c r="T875" s="104"/>
      <c r="U875" s="32"/>
      <c r="V875" s="32"/>
      <c r="W875" s="32"/>
      <c r="X875" s="32"/>
      <c r="Y875" s="32"/>
      <c r="Z875" s="32"/>
    </row>
    <row r="876" spans="18:26" x14ac:dyDescent="0.25">
      <c r="R876" s="15" t="str">
        <f t="shared" si="13"/>
        <v/>
      </c>
      <c r="S876" s="15" t="str">
        <f>IF(M876="","",IF(AND(M876&lt;&gt;'Tabelas auxiliares'!$B$128,M876&lt;&gt;'Tabelas auxiliares'!$B$129,M876&lt;&gt;'Tabelas auxiliares'!$C$128,M876&lt;&gt;'Tabelas auxiliares'!$C$129),"FOLHA DE PESSOAL",IF(R876='Tabelas auxiliares'!$A$129,"CUSTEIO",IF(R876='Tabelas auxiliares'!$A$128,"INVESTIMENTO","ERRO - VERIFICAR"))))</f>
        <v/>
      </c>
      <c r="T876" s="104"/>
      <c r="U876" s="32"/>
      <c r="V876" s="32"/>
      <c r="W876" s="32"/>
      <c r="X876" s="32"/>
      <c r="Y876" s="32"/>
      <c r="Z876" s="32"/>
    </row>
    <row r="877" spans="18:26" x14ac:dyDescent="0.25">
      <c r="R877" s="15" t="str">
        <f t="shared" si="13"/>
        <v/>
      </c>
      <c r="S877" s="15" t="str">
        <f>IF(M877="","",IF(AND(M877&lt;&gt;'Tabelas auxiliares'!$B$128,M877&lt;&gt;'Tabelas auxiliares'!$B$129,M877&lt;&gt;'Tabelas auxiliares'!$C$128,M877&lt;&gt;'Tabelas auxiliares'!$C$129),"FOLHA DE PESSOAL",IF(R877='Tabelas auxiliares'!$A$129,"CUSTEIO",IF(R877='Tabelas auxiliares'!$A$128,"INVESTIMENTO","ERRO - VERIFICAR"))))</f>
        <v/>
      </c>
      <c r="T877" s="104"/>
      <c r="U877" s="32"/>
      <c r="V877" s="32"/>
      <c r="W877" s="32"/>
      <c r="X877" s="32"/>
      <c r="Y877" s="32"/>
      <c r="Z877" s="32"/>
    </row>
    <row r="878" spans="18:26" x14ac:dyDescent="0.25">
      <c r="R878" s="15" t="str">
        <f t="shared" si="13"/>
        <v/>
      </c>
      <c r="S878" s="15" t="str">
        <f>IF(M878="","",IF(AND(M878&lt;&gt;'Tabelas auxiliares'!$B$128,M878&lt;&gt;'Tabelas auxiliares'!$B$129,M878&lt;&gt;'Tabelas auxiliares'!$C$128,M878&lt;&gt;'Tabelas auxiliares'!$C$129),"FOLHA DE PESSOAL",IF(R878='Tabelas auxiliares'!$A$129,"CUSTEIO",IF(R878='Tabelas auxiliares'!$A$128,"INVESTIMENTO","ERRO - VERIFICAR"))))</f>
        <v/>
      </c>
      <c r="T878" s="104"/>
      <c r="U878" s="32"/>
      <c r="V878" s="32"/>
      <c r="W878" s="32"/>
      <c r="X878" s="32"/>
      <c r="Y878" s="32"/>
      <c r="Z878" s="32"/>
    </row>
    <row r="879" spans="18:26" x14ac:dyDescent="0.25">
      <c r="R879" s="15" t="str">
        <f t="shared" si="13"/>
        <v/>
      </c>
      <c r="S879" s="15" t="str">
        <f>IF(M879="","",IF(AND(M879&lt;&gt;'Tabelas auxiliares'!$B$128,M879&lt;&gt;'Tabelas auxiliares'!$B$129,M879&lt;&gt;'Tabelas auxiliares'!$C$128,M879&lt;&gt;'Tabelas auxiliares'!$C$129),"FOLHA DE PESSOAL",IF(R879='Tabelas auxiliares'!$A$129,"CUSTEIO",IF(R879='Tabelas auxiliares'!$A$128,"INVESTIMENTO","ERRO - VERIFICAR"))))</f>
        <v/>
      </c>
      <c r="T879" s="104"/>
      <c r="U879" s="32"/>
      <c r="V879" s="32"/>
      <c r="W879" s="32"/>
      <c r="X879" s="32"/>
      <c r="Y879" s="32"/>
      <c r="Z879" s="32"/>
    </row>
    <row r="880" spans="18:26" x14ac:dyDescent="0.25">
      <c r="R880" s="15" t="str">
        <f t="shared" si="13"/>
        <v/>
      </c>
      <c r="S880" s="15" t="str">
        <f>IF(M880="","",IF(AND(M880&lt;&gt;'Tabelas auxiliares'!$B$128,M880&lt;&gt;'Tabelas auxiliares'!$B$129,M880&lt;&gt;'Tabelas auxiliares'!$C$128,M880&lt;&gt;'Tabelas auxiliares'!$C$129),"FOLHA DE PESSOAL",IF(R880='Tabelas auxiliares'!$A$129,"CUSTEIO",IF(R880='Tabelas auxiliares'!$A$128,"INVESTIMENTO","ERRO - VERIFICAR"))))</f>
        <v/>
      </c>
      <c r="T880" s="104"/>
      <c r="U880" s="32"/>
      <c r="V880" s="32"/>
      <c r="W880" s="32"/>
      <c r="X880" s="32"/>
      <c r="Y880" s="32"/>
      <c r="Z880" s="32"/>
    </row>
    <row r="881" spans="18:26" x14ac:dyDescent="0.25">
      <c r="R881" s="15" t="str">
        <f t="shared" si="13"/>
        <v/>
      </c>
      <c r="S881" s="15" t="str">
        <f>IF(M881="","",IF(AND(M881&lt;&gt;'Tabelas auxiliares'!$B$128,M881&lt;&gt;'Tabelas auxiliares'!$B$129,M881&lt;&gt;'Tabelas auxiliares'!$C$128,M881&lt;&gt;'Tabelas auxiliares'!$C$129),"FOLHA DE PESSOAL",IF(R881='Tabelas auxiliares'!$A$129,"CUSTEIO",IF(R881='Tabelas auxiliares'!$A$128,"INVESTIMENTO","ERRO - VERIFICAR"))))</f>
        <v/>
      </c>
      <c r="T881" s="104"/>
      <c r="U881" s="32"/>
      <c r="V881" s="32"/>
      <c r="W881" s="32"/>
      <c r="X881" s="32"/>
      <c r="Y881" s="32"/>
      <c r="Z881" s="32"/>
    </row>
    <row r="882" spans="18:26" x14ac:dyDescent="0.25">
      <c r="R882" s="15" t="str">
        <f t="shared" si="13"/>
        <v/>
      </c>
      <c r="S882" s="15" t="str">
        <f>IF(M882="","",IF(AND(M882&lt;&gt;'Tabelas auxiliares'!$B$128,M882&lt;&gt;'Tabelas auxiliares'!$B$129,M882&lt;&gt;'Tabelas auxiliares'!$C$128,M882&lt;&gt;'Tabelas auxiliares'!$C$129),"FOLHA DE PESSOAL",IF(R882='Tabelas auxiliares'!$A$129,"CUSTEIO",IF(R882='Tabelas auxiliares'!$A$128,"INVESTIMENTO","ERRO - VERIFICAR"))))</f>
        <v/>
      </c>
      <c r="T882" s="104"/>
      <c r="U882" s="32"/>
      <c r="V882" s="32"/>
      <c r="W882" s="32"/>
      <c r="X882" s="32"/>
      <c r="Y882" s="32"/>
      <c r="Z882" s="32"/>
    </row>
    <row r="883" spans="18:26" x14ac:dyDescent="0.25">
      <c r="R883" s="15" t="str">
        <f t="shared" si="13"/>
        <v/>
      </c>
      <c r="S883" s="15" t="str">
        <f>IF(M883="","",IF(AND(M883&lt;&gt;'Tabelas auxiliares'!$B$128,M883&lt;&gt;'Tabelas auxiliares'!$B$129,M883&lt;&gt;'Tabelas auxiliares'!$C$128,M883&lt;&gt;'Tabelas auxiliares'!$C$129),"FOLHA DE PESSOAL",IF(R883='Tabelas auxiliares'!$A$129,"CUSTEIO",IF(R883='Tabelas auxiliares'!$A$128,"INVESTIMENTO","ERRO - VERIFICAR"))))</f>
        <v/>
      </c>
      <c r="T883" s="104"/>
      <c r="U883" s="32"/>
      <c r="V883" s="32"/>
      <c r="W883" s="32"/>
      <c r="X883" s="32"/>
      <c r="Y883" s="32"/>
      <c r="Z883" s="32"/>
    </row>
    <row r="884" spans="18:26" x14ac:dyDescent="0.25">
      <c r="R884" s="15" t="str">
        <f t="shared" si="13"/>
        <v/>
      </c>
      <c r="S884" s="15" t="str">
        <f>IF(M884="","",IF(AND(M884&lt;&gt;'Tabelas auxiliares'!$B$128,M884&lt;&gt;'Tabelas auxiliares'!$B$129,M884&lt;&gt;'Tabelas auxiliares'!$C$128,M884&lt;&gt;'Tabelas auxiliares'!$C$129),"FOLHA DE PESSOAL",IF(R884='Tabelas auxiliares'!$A$129,"CUSTEIO",IF(R884='Tabelas auxiliares'!$A$128,"INVESTIMENTO","ERRO - VERIFICAR"))))</f>
        <v/>
      </c>
      <c r="T884" s="104"/>
      <c r="U884" s="32"/>
      <c r="V884" s="32"/>
      <c r="W884" s="32"/>
      <c r="X884" s="32"/>
      <c r="Y884" s="32"/>
      <c r="Z884" s="32"/>
    </row>
    <row r="885" spans="18:26" x14ac:dyDescent="0.25">
      <c r="R885" s="15" t="str">
        <f t="shared" si="13"/>
        <v/>
      </c>
      <c r="S885" s="15" t="str">
        <f>IF(M885="","",IF(AND(M885&lt;&gt;'Tabelas auxiliares'!$B$128,M885&lt;&gt;'Tabelas auxiliares'!$B$129,M885&lt;&gt;'Tabelas auxiliares'!$C$128,M885&lt;&gt;'Tabelas auxiliares'!$C$129),"FOLHA DE PESSOAL",IF(R885='Tabelas auxiliares'!$A$129,"CUSTEIO",IF(R885='Tabelas auxiliares'!$A$128,"INVESTIMENTO","ERRO - VERIFICAR"))))</f>
        <v/>
      </c>
      <c r="T885" s="104"/>
      <c r="U885" s="32"/>
      <c r="V885" s="32"/>
      <c r="W885" s="32"/>
      <c r="X885" s="32"/>
      <c r="Y885" s="32"/>
      <c r="Z885" s="32"/>
    </row>
    <row r="886" spans="18:26" x14ac:dyDescent="0.25">
      <c r="R886" s="15" t="str">
        <f t="shared" si="13"/>
        <v/>
      </c>
      <c r="S886" s="15" t="str">
        <f>IF(M886="","",IF(AND(M886&lt;&gt;'Tabelas auxiliares'!$B$128,M886&lt;&gt;'Tabelas auxiliares'!$B$129,M886&lt;&gt;'Tabelas auxiliares'!$C$128,M886&lt;&gt;'Tabelas auxiliares'!$C$129),"FOLHA DE PESSOAL",IF(R886='Tabelas auxiliares'!$A$129,"CUSTEIO",IF(R886='Tabelas auxiliares'!$A$128,"INVESTIMENTO","ERRO - VERIFICAR"))))</f>
        <v/>
      </c>
      <c r="T886" s="104"/>
      <c r="U886" s="32"/>
      <c r="V886" s="32"/>
      <c r="W886" s="32"/>
      <c r="X886" s="32"/>
      <c r="Y886" s="32"/>
      <c r="Z886" s="32"/>
    </row>
    <row r="887" spans="18:26" x14ac:dyDescent="0.25">
      <c r="R887" s="15" t="str">
        <f t="shared" si="13"/>
        <v/>
      </c>
      <c r="S887" s="15" t="str">
        <f>IF(M887="","",IF(AND(M887&lt;&gt;'Tabelas auxiliares'!$B$128,M887&lt;&gt;'Tabelas auxiliares'!$B$129,M887&lt;&gt;'Tabelas auxiliares'!$C$128,M887&lt;&gt;'Tabelas auxiliares'!$C$129),"FOLHA DE PESSOAL",IF(R887='Tabelas auxiliares'!$A$129,"CUSTEIO",IF(R887='Tabelas auxiliares'!$A$128,"INVESTIMENTO","ERRO - VERIFICAR"))))</f>
        <v/>
      </c>
      <c r="T887" s="104"/>
      <c r="U887" s="32"/>
      <c r="V887" s="32"/>
      <c r="W887" s="32"/>
      <c r="X887" s="32"/>
      <c r="Y887" s="32"/>
      <c r="Z887" s="32"/>
    </row>
    <row r="888" spans="18:26" x14ac:dyDescent="0.25">
      <c r="R888" s="15" t="str">
        <f t="shared" si="13"/>
        <v/>
      </c>
      <c r="S888" s="15" t="str">
        <f>IF(M888="","",IF(AND(M888&lt;&gt;'Tabelas auxiliares'!$B$128,M888&lt;&gt;'Tabelas auxiliares'!$B$129,M888&lt;&gt;'Tabelas auxiliares'!$C$128,M888&lt;&gt;'Tabelas auxiliares'!$C$129),"FOLHA DE PESSOAL",IF(R888='Tabelas auxiliares'!$A$129,"CUSTEIO",IF(R888='Tabelas auxiliares'!$A$128,"INVESTIMENTO","ERRO - VERIFICAR"))))</f>
        <v/>
      </c>
      <c r="T888" s="104"/>
      <c r="U888" s="32"/>
      <c r="V888" s="32"/>
      <c r="W888" s="32"/>
      <c r="X888" s="32"/>
      <c r="Y888" s="32"/>
      <c r="Z888" s="32"/>
    </row>
    <row r="889" spans="18:26" x14ac:dyDescent="0.25">
      <c r="R889" s="15" t="str">
        <f t="shared" si="13"/>
        <v/>
      </c>
      <c r="S889" s="15" t="str">
        <f>IF(M889="","",IF(AND(M889&lt;&gt;'Tabelas auxiliares'!$B$128,M889&lt;&gt;'Tabelas auxiliares'!$B$129,M889&lt;&gt;'Tabelas auxiliares'!$C$128,M889&lt;&gt;'Tabelas auxiliares'!$C$129),"FOLHA DE PESSOAL",IF(R889='Tabelas auxiliares'!$A$129,"CUSTEIO",IF(R889='Tabelas auxiliares'!$A$128,"INVESTIMENTO","ERRO - VERIFICAR"))))</f>
        <v/>
      </c>
      <c r="T889" s="104"/>
      <c r="U889" s="32"/>
      <c r="V889" s="32"/>
      <c r="W889" s="32"/>
      <c r="X889" s="32"/>
      <c r="Y889" s="32"/>
      <c r="Z889" s="32"/>
    </row>
    <row r="890" spans="18:26" x14ac:dyDescent="0.25">
      <c r="R890" s="15" t="str">
        <f t="shared" si="13"/>
        <v/>
      </c>
      <c r="S890" s="15" t="str">
        <f>IF(M890="","",IF(AND(M890&lt;&gt;'Tabelas auxiliares'!$B$128,M890&lt;&gt;'Tabelas auxiliares'!$B$129,M890&lt;&gt;'Tabelas auxiliares'!$C$128,M890&lt;&gt;'Tabelas auxiliares'!$C$129),"FOLHA DE PESSOAL",IF(R890='Tabelas auxiliares'!$A$129,"CUSTEIO",IF(R890='Tabelas auxiliares'!$A$128,"INVESTIMENTO","ERRO - VERIFICAR"))))</f>
        <v/>
      </c>
      <c r="T890" s="104"/>
      <c r="U890" s="32"/>
      <c r="V890" s="32"/>
      <c r="W890" s="32"/>
      <c r="X890" s="32"/>
      <c r="Y890" s="32"/>
      <c r="Z890" s="32"/>
    </row>
    <row r="891" spans="18:26" x14ac:dyDescent="0.25">
      <c r="R891" s="15" t="str">
        <f t="shared" si="13"/>
        <v/>
      </c>
      <c r="S891" s="15" t="str">
        <f>IF(M891="","",IF(AND(M891&lt;&gt;'Tabelas auxiliares'!$B$128,M891&lt;&gt;'Tabelas auxiliares'!$B$129,M891&lt;&gt;'Tabelas auxiliares'!$C$128,M891&lt;&gt;'Tabelas auxiliares'!$C$129),"FOLHA DE PESSOAL",IF(R891='Tabelas auxiliares'!$A$129,"CUSTEIO",IF(R891='Tabelas auxiliares'!$A$128,"INVESTIMENTO","ERRO - VERIFICAR"))))</f>
        <v/>
      </c>
      <c r="T891" s="104"/>
      <c r="U891" s="32"/>
      <c r="V891" s="32"/>
      <c r="W891" s="32"/>
      <c r="X891" s="32"/>
      <c r="Y891" s="32"/>
      <c r="Z891" s="32"/>
    </row>
    <row r="892" spans="18:26" x14ac:dyDescent="0.25">
      <c r="R892" s="15" t="str">
        <f t="shared" si="13"/>
        <v/>
      </c>
      <c r="S892" s="15" t="str">
        <f>IF(M892="","",IF(AND(M892&lt;&gt;'Tabelas auxiliares'!$B$128,M892&lt;&gt;'Tabelas auxiliares'!$B$129,M892&lt;&gt;'Tabelas auxiliares'!$C$128,M892&lt;&gt;'Tabelas auxiliares'!$C$129),"FOLHA DE PESSOAL",IF(R892='Tabelas auxiliares'!$A$129,"CUSTEIO",IF(R892='Tabelas auxiliares'!$A$128,"INVESTIMENTO","ERRO - VERIFICAR"))))</f>
        <v/>
      </c>
      <c r="T892" s="104"/>
      <c r="U892" s="32"/>
      <c r="V892" s="32"/>
      <c r="W892" s="32"/>
      <c r="X892" s="32"/>
      <c r="Y892" s="32"/>
      <c r="Z892" s="32"/>
    </row>
    <row r="893" spans="18:26" x14ac:dyDescent="0.25">
      <c r="R893" s="15" t="str">
        <f t="shared" si="13"/>
        <v/>
      </c>
      <c r="S893" s="15" t="str">
        <f>IF(M893="","",IF(AND(M893&lt;&gt;'Tabelas auxiliares'!$B$128,M893&lt;&gt;'Tabelas auxiliares'!$B$129,M893&lt;&gt;'Tabelas auxiliares'!$C$128,M893&lt;&gt;'Tabelas auxiliares'!$C$129),"FOLHA DE PESSOAL",IF(R893='Tabelas auxiliares'!$A$129,"CUSTEIO",IF(R893='Tabelas auxiliares'!$A$128,"INVESTIMENTO","ERRO - VERIFICAR"))))</f>
        <v/>
      </c>
      <c r="T893" s="104"/>
      <c r="U893" s="32"/>
      <c r="V893" s="32"/>
      <c r="W893" s="32"/>
      <c r="X893" s="32"/>
      <c r="Y893" s="32"/>
      <c r="Z893" s="32"/>
    </row>
    <row r="894" spans="18:26" x14ac:dyDescent="0.25">
      <c r="R894" s="15" t="str">
        <f t="shared" si="13"/>
        <v/>
      </c>
      <c r="S894" s="15" t="str">
        <f>IF(M894="","",IF(AND(M894&lt;&gt;'Tabelas auxiliares'!$B$128,M894&lt;&gt;'Tabelas auxiliares'!$B$129,M894&lt;&gt;'Tabelas auxiliares'!$C$128,M894&lt;&gt;'Tabelas auxiliares'!$C$129),"FOLHA DE PESSOAL",IF(R894='Tabelas auxiliares'!$A$129,"CUSTEIO",IF(R894='Tabelas auxiliares'!$A$128,"INVESTIMENTO","ERRO - VERIFICAR"))))</f>
        <v/>
      </c>
      <c r="T894" s="104"/>
      <c r="U894" s="32"/>
      <c r="V894" s="32"/>
      <c r="W894" s="32"/>
      <c r="X894" s="32"/>
      <c r="Y894" s="32"/>
      <c r="Z894" s="32"/>
    </row>
    <row r="895" spans="18:26" x14ac:dyDescent="0.25">
      <c r="R895" s="15" t="str">
        <f t="shared" si="13"/>
        <v/>
      </c>
      <c r="S895" s="15" t="str">
        <f>IF(M895="","",IF(AND(M895&lt;&gt;'Tabelas auxiliares'!$B$128,M895&lt;&gt;'Tabelas auxiliares'!$B$129,M895&lt;&gt;'Tabelas auxiliares'!$C$128,M895&lt;&gt;'Tabelas auxiliares'!$C$129),"FOLHA DE PESSOAL",IF(R895='Tabelas auxiliares'!$A$129,"CUSTEIO",IF(R895='Tabelas auxiliares'!$A$128,"INVESTIMENTO","ERRO - VERIFICAR"))))</f>
        <v/>
      </c>
      <c r="T895" s="104"/>
      <c r="U895" s="32"/>
      <c r="V895" s="32"/>
      <c r="W895" s="32"/>
      <c r="X895" s="32"/>
      <c r="Y895" s="32"/>
      <c r="Z895" s="32"/>
    </row>
    <row r="896" spans="18:26" x14ac:dyDescent="0.25">
      <c r="R896" s="15" t="str">
        <f t="shared" si="13"/>
        <v/>
      </c>
      <c r="S896" s="15" t="str">
        <f>IF(M896="","",IF(AND(M896&lt;&gt;'Tabelas auxiliares'!$B$128,M896&lt;&gt;'Tabelas auxiliares'!$B$129,M896&lt;&gt;'Tabelas auxiliares'!$C$128,M896&lt;&gt;'Tabelas auxiliares'!$C$129),"FOLHA DE PESSOAL",IF(R896='Tabelas auxiliares'!$A$129,"CUSTEIO",IF(R896='Tabelas auxiliares'!$A$128,"INVESTIMENTO","ERRO - VERIFICAR"))))</f>
        <v/>
      </c>
      <c r="T896" s="104"/>
      <c r="U896" s="32"/>
      <c r="V896" s="32"/>
      <c r="W896" s="32"/>
      <c r="X896" s="32"/>
      <c r="Y896" s="32"/>
      <c r="Z896" s="32"/>
    </row>
    <row r="897" spans="18:26" x14ac:dyDescent="0.25">
      <c r="R897" s="15" t="str">
        <f t="shared" si="13"/>
        <v/>
      </c>
      <c r="S897" s="15" t="str">
        <f>IF(M897="","",IF(AND(M897&lt;&gt;'Tabelas auxiliares'!$B$128,M897&lt;&gt;'Tabelas auxiliares'!$B$129,M897&lt;&gt;'Tabelas auxiliares'!$C$128,M897&lt;&gt;'Tabelas auxiliares'!$C$129),"FOLHA DE PESSOAL",IF(R897='Tabelas auxiliares'!$A$129,"CUSTEIO",IF(R897='Tabelas auxiliares'!$A$128,"INVESTIMENTO","ERRO - VERIFICAR"))))</f>
        <v/>
      </c>
      <c r="T897" s="104"/>
      <c r="U897" s="32"/>
      <c r="V897" s="32"/>
      <c r="W897" s="32"/>
      <c r="X897" s="32"/>
      <c r="Y897" s="32"/>
      <c r="Z897" s="32"/>
    </row>
    <row r="898" spans="18:26" x14ac:dyDescent="0.25">
      <c r="R898" s="15" t="str">
        <f t="shared" si="13"/>
        <v/>
      </c>
      <c r="S898" s="15" t="str">
        <f>IF(M898="","",IF(AND(M898&lt;&gt;'Tabelas auxiliares'!$B$128,M898&lt;&gt;'Tabelas auxiliares'!$B$129,M898&lt;&gt;'Tabelas auxiliares'!$C$128,M898&lt;&gt;'Tabelas auxiliares'!$C$129),"FOLHA DE PESSOAL",IF(R898='Tabelas auxiliares'!$A$129,"CUSTEIO",IF(R898='Tabelas auxiliares'!$A$128,"INVESTIMENTO","ERRO - VERIFICAR"))))</f>
        <v/>
      </c>
      <c r="T898" s="104"/>
      <c r="U898" s="32"/>
      <c r="V898" s="32"/>
      <c r="W898" s="32"/>
      <c r="X898" s="32"/>
      <c r="Y898" s="32"/>
      <c r="Z898" s="32"/>
    </row>
    <row r="899" spans="18:26" x14ac:dyDescent="0.25">
      <c r="R899" s="15" t="str">
        <f t="shared" si="13"/>
        <v/>
      </c>
      <c r="S899" s="15" t="str">
        <f>IF(M899="","",IF(AND(M899&lt;&gt;'Tabelas auxiliares'!$B$128,M899&lt;&gt;'Tabelas auxiliares'!$B$129,M899&lt;&gt;'Tabelas auxiliares'!$C$128,M899&lt;&gt;'Tabelas auxiliares'!$C$129),"FOLHA DE PESSOAL",IF(R899='Tabelas auxiliares'!$A$129,"CUSTEIO",IF(R899='Tabelas auxiliares'!$A$128,"INVESTIMENTO","ERRO - VERIFICAR"))))</f>
        <v/>
      </c>
      <c r="T899" s="104"/>
      <c r="U899" s="32"/>
      <c r="V899" s="32"/>
      <c r="W899" s="32"/>
      <c r="X899" s="32"/>
      <c r="Y899" s="32"/>
      <c r="Z899" s="32"/>
    </row>
    <row r="900" spans="18:26" x14ac:dyDescent="0.25">
      <c r="R900" s="15" t="str">
        <f t="shared" ref="R900:R963" si="14">LEFT(O900,1)</f>
        <v/>
      </c>
      <c r="S900" s="15" t="str">
        <f>IF(M900="","",IF(AND(M900&lt;&gt;'Tabelas auxiliares'!$B$128,M900&lt;&gt;'Tabelas auxiliares'!$B$129,M900&lt;&gt;'Tabelas auxiliares'!$C$128,M900&lt;&gt;'Tabelas auxiliares'!$C$129),"FOLHA DE PESSOAL",IF(R900='Tabelas auxiliares'!$A$129,"CUSTEIO",IF(R900='Tabelas auxiliares'!$A$128,"INVESTIMENTO","ERRO - VERIFICAR"))))</f>
        <v/>
      </c>
      <c r="T900" s="104"/>
      <c r="U900" s="32"/>
      <c r="V900" s="32"/>
      <c r="W900" s="32"/>
      <c r="X900" s="32"/>
      <c r="Y900" s="32"/>
      <c r="Z900" s="32"/>
    </row>
    <row r="901" spans="18:26" x14ac:dyDescent="0.25">
      <c r="R901" s="15" t="str">
        <f t="shared" si="14"/>
        <v/>
      </c>
      <c r="S901" s="15" t="str">
        <f>IF(M901="","",IF(AND(M901&lt;&gt;'Tabelas auxiliares'!$B$128,M901&lt;&gt;'Tabelas auxiliares'!$B$129,M901&lt;&gt;'Tabelas auxiliares'!$C$128,M901&lt;&gt;'Tabelas auxiliares'!$C$129),"FOLHA DE PESSOAL",IF(R901='Tabelas auxiliares'!$A$129,"CUSTEIO",IF(R901='Tabelas auxiliares'!$A$128,"INVESTIMENTO","ERRO - VERIFICAR"))))</f>
        <v/>
      </c>
      <c r="T901" s="104"/>
      <c r="U901" s="32"/>
      <c r="V901" s="32"/>
      <c r="W901" s="32"/>
      <c r="X901" s="32"/>
      <c r="Y901" s="32"/>
      <c r="Z901" s="32"/>
    </row>
    <row r="902" spans="18:26" x14ac:dyDescent="0.25">
      <c r="R902" s="15" t="str">
        <f t="shared" si="14"/>
        <v/>
      </c>
      <c r="S902" s="15" t="str">
        <f>IF(M902="","",IF(AND(M902&lt;&gt;'Tabelas auxiliares'!$B$128,M902&lt;&gt;'Tabelas auxiliares'!$B$129,M902&lt;&gt;'Tabelas auxiliares'!$C$128,M902&lt;&gt;'Tabelas auxiliares'!$C$129),"FOLHA DE PESSOAL",IF(R902='Tabelas auxiliares'!$A$129,"CUSTEIO",IF(R902='Tabelas auxiliares'!$A$128,"INVESTIMENTO","ERRO - VERIFICAR"))))</f>
        <v/>
      </c>
      <c r="T902" s="104"/>
      <c r="U902" s="32"/>
      <c r="V902" s="32"/>
      <c r="W902" s="32"/>
      <c r="X902" s="32"/>
      <c r="Y902" s="32"/>
      <c r="Z902" s="32"/>
    </row>
    <row r="903" spans="18:26" x14ac:dyDescent="0.25">
      <c r="R903" s="15" t="str">
        <f t="shared" si="14"/>
        <v/>
      </c>
      <c r="S903" s="15" t="str">
        <f>IF(M903="","",IF(AND(M903&lt;&gt;'Tabelas auxiliares'!$B$128,M903&lt;&gt;'Tabelas auxiliares'!$B$129,M903&lt;&gt;'Tabelas auxiliares'!$C$128,M903&lt;&gt;'Tabelas auxiliares'!$C$129),"FOLHA DE PESSOAL",IF(R903='Tabelas auxiliares'!$A$129,"CUSTEIO",IF(R903='Tabelas auxiliares'!$A$128,"INVESTIMENTO","ERRO - VERIFICAR"))))</f>
        <v/>
      </c>
      <c r="T903" s="104"/>
      <c r="U903" s="32"/>
      <c r="V903" s="32"/>
      <c r="W903" s="32"/>
      <c r="X903" s="32"/>
      <c r="Y903" s="32"/>
      <c r="Z903" s="32"/>
    </row>
    <row r="904" spans="18:26" x14ac:dyDescent="0.25">
      <c r="R904" s="15" t="str">
        <f t="shared" si="14"/>
        <v/>
      </c>
      <c r="S904" s="15" t="str">
        <f>IF(M904="","",IF(AND(M904&lt;&gt;'Tabelas auxiliares'!$B$128,M904&lt;&gt;'Tabelas auxiliares'!$B$129,M904&lt;&gt;'Tabelas auxiliares'!$C$128,M904&lt;&gt;'Tabelas auxiliares'!$C$129),"FOLHA DE PESSOAL",IF(R904='Tabelas auxiliares'!$A$129,"CUSTEIO",IF(R904='Tabelas auxiliares'!$A$128,"INVESTIMENTO","ERRO - VERIFICAR"))))</f>
        <v/>
      </c>
      <c r="T904" s="104"/>
      <c r="U904" s="32"/>
      <c r="V904" s="32"/>
      <c r="W904" s="32"/>
      <c r="X904" s="32"/>
      <c r="Y904" s="32"/>
      <c r="Z904" s="32"/>
    </row>
    <row r="905" spans="18:26" x14ac:dyDescent="0.25">
      <c r="R905" s="15" t="str">
        <f t="shared" si="14"/>
        <v/>
      </c>
      <c r="S905" s="15" t="str">
        <f>IF(M905="","",IF(AND(M905&lt;&gt;'Tabelas auxiliares'!$B$128,M905&lt;&gt;'Tabelas auxiliares'!$B$129,M905&lt;&gt;'Tabelas auxiliares'!$C$128,M905&lt;&gt;'Tabelas auxiliares'!$C$129),"FOLHA DE PESSOAL",IF(R905='Tabelas auxiliares'!$A$129,"CUSTEIO",IF(R905='Tabelas auxiliares'!$A$128,"INVESTIMENTO","ERRO - VERIFICAR"))))</f>
        <v/>
      </c>
      <c r="T905" s="104"/>
      <c r="U905" s="32"/>
      <c r="V905" s="32"/>
      <c r="W905" s="32"/>
      <c r="X905" s="32"/>
      <c r="Y905" s="32"/>
      <c r="Z905" s="32"/>
    </row>
    <row r="906" spans="18:26" x14ac:dyDescent="0.25">
      <c r="R906" s="15" t="str">
        <f t="shared" si="14"/>
        <v/>
      </c>
      <c r="S906" s="15" t="str">
        <f>IF(M906="","",IF(AND(M906&lt;&gt;'Tabelas auxiliares'!$B$128,M906&lt;&gt;'Tabelas auxiliares'!$B$129,M906&lt;&gt;'Tabelas auxiliares'!$C$128,M906&lt;&gt;'Tabelas auxiliares'!$C$129),"FOLHA DE PESSOAL",IF(R906='Tabelas auxiliares'!$A$129,"CUSTEIO",IF(R906='Tabelas auxiliares'!$A$128,"INVESTIMENTO","ERRO - VERIFICAR"))))</f>
        <v/>
      </c>
      <c r="T906" s="104"/>
      <c r="U906" s="32"/>
      <c r="V906" s="32"/>
      <c r="W906" s="32"/>
      <c r="X906" s="32"/>
      <c r="Y906" s="32"/>
      <c r="Z906" s="32"/>
    </row>
    <row r="907" spans="18:26" x14ac:dyDescent="0.25">
      <c r="R907" s="15" t="str">
        <f t="shared" si="14"/>
        <v/>
      </c>
      <c r="S907" s="15" t="str">
        <f>IF(M907="","",IF(AND(M907&lt;&gt;'Tabelas auxiliares'!$B$128,M907&lt;&gt;'Tabelas auxiliares'!$B$129,M907&lt;&gt;'Tabelas auxiliares'!$C$128,M907&lt;&gt;'Tabelas auxiliares'!$C$129),"FOLHA DE PESSOAL",IF(R907='Tabelas auxiliares'!$A$129,"CUSTEIO",IF(R907='Tabelas auxiliares'!$A$128,"INVESTIMENTO","ERRO - VERIFICAR"))))</f>
        <v/>
      </c>
      <c r="T907" s="104"/>
      <c r="U907" s="32"/>
      <c r="V907" s="32"/>
      <c r="W907" s="32"/>
      <c r="X907" s="32"/>
      <c r="Y907" s="32"/>
      <c r="Z907" s="32"/>
    </row>
    <row r="908" spans="18:26" x14ac:dyDescent="0.25">
      <c r="R908" s="15" t="str">
        <f t="shared" si="14"/>
        <v/>
      </c>
      <c r="S908" s="15" t="str">
        <f>IF(M908="","",IF(AND(M908&lt;&gt;'Tabelas auxiliares'!$B$128,M908&lt;&gt;'Tabelas auxiliares'!$B$129,M908&lt;&gt;'Tabelas auxiliares'!$C$128,M908&lt;&gt;'Tabelas auxiliares'!$C$129),"FOLHA DE PESSOAL",IF(R908='Tabelas auxiliares'!$A$129,"CUSTEIO",IF(R908='Tabelas auxiliares'!$A$128,"INVESTIMENTO","ERRO - VERIFICAR"))))</f>
        <v/>
      </c>
      <c r="T908" s="104"/>
      <c r="U908" s="32"/>
      <c r="V908" s="32"/>
      <c r="W908" s="32"/>
      <c r="X908" s="32"/>
      <c r="Y908" s="32"/>
      <c r="Z908" s="32"/>
    </row>
    <row r="909" spans="18:26" x14ac:dyDescent="0.25">
      <c r="R909" s="15" t="str">
        <f t="shared" si="14"/>
        <v/>
      </c>
      <c r="S909" s="15" t="str">
        <f>IF(M909="","",IF(AND(M909&lt;&gt;'Tabelas auxiliares'!$B$128,M909&lt;&gt;'Tabelas auxiliares'!$B$129,M909&lt;&gt;'Tabelas auxiliares'!$C$128,M909&lt;&gt;'Tabelas auxiliares'!$C$129),"FOLHA DE PESSOAL",IF(R909='Tabelas auxiliares'!$A$129,"CUSTEIO",IF(R909='Tabelas auxiliares'!$A$128,"INVESTIMENTO","ERRO - VERIFICAR"))))</f>
        <v/>
      </c>
      <c r="T909" s="104"/>
      <c r="U909" s="32"/>
      <c r="V909" s="32"/>
      <c r="W909" s="32"/>
      <c r="X909" s="32"/>
      <c r="Y909" s="32"/>
      <c r="Z909" s="32"/>
    </row>
    <row r="910" spans="18:26" x14ac:dyDescent="0.25">
      <c r="R910" s="15" t="str">
        <f t="shared" si="14"/>
        <v/>
      </c>
      <c r="S910" s="15" t="str">
        <f>IF(M910="","",IF(AND(M910&lt;&gt;'Tabelas auxiliares'!$B$128,M910&lt;&gt;'Tabelas auxiliares'!$B$129,M910&lt;&gt;'Tabelas auxiliares'!$C$128,M910&lt;&gt;'Tabelas auxiliares'!$C$129),"FOLHA DE PESSOAL",IF(R910='Tabelas auxiliares'!$A$129,"CUSTEIO",IF(R910='Tabelas auxiliares'!$A$128,"INVESTIMENTO","ERRO - VERIFICAR"))))</f>
        <v/>
      </c>
      <c r="T910" s="104"/>
      <c r="U910" s="32"/>
      <c r="V910" s="32"/>
      <c r="W910" s="32"/>
      <c r="X910" s="32"/>
      <c r="Y910" s="32"/>
      <c r="Z910" s="32"/>
    </row>
    <row r="911" spans="18:26" x14ac:dyDescent="0.25">
      <c r="R911" s="15" t="str">
        <f t="shared" si="14"/>
        <v/>
      </c>
      <c r="S911" s="15" t="str">
        <f>IF(M911="","",IF(AND(M911&lt;&gt;'Tabelas auxiliares'!$B$128,M911&lt;&gt;'Tabelas auxiliares'!$B$129,M911&lt;&gt;'Tabelas auxiliares'!$C$128,M911&lt;&gt;'Tabelas auxiliares'!$C$129),"FOLHA DE PESSOAL",IF(R911='Tabelas auxiliares'!$A$129,"CUSTEIO",IF(R911='Tabelas auxiliares'!$A$128,"INVESTIMENTO","ERRO - VERIFICAR"))))</f>
        <v/>
      </c>
      <c r="T911" s="104"/>
      <c r="U911" s="32"/>
      <c r="V911" s="32"/>
      <c r="W911" s="32"/>
      <c r="X911" s="32"/>
      <c r="Y911" s="32"/>
      <c r="Z911" s="32"/>
    </row>
    <row r="912" spans="18:26" x14ac:dyDescent="0.25">
      <c r="R912" s="15" t="str">
        <f t="shared" si="14"/>
        <v/>
      </c>
      <c r="S912" s="15" t="str">
        <f>IF(M912="","",IF(AND(M912&lt;&gt;'Tabelas auxiliares'!$B$128,M912&lt;&gt;'Tabelas auxiliares'!$B$129,M912&lt;&gt;'Tabelas auxiliares'!$C$128,M912&lt;&gt;'Tabelas auxiliares'!$C$129),"FOLHA DE PESSOAL",IF(R912='Tabelas auxiliares'!$A$129,"CUSTEIO",IF(R912='Tabelas auxiliares'!$A$128,"INVESTIMENTO","ERRO - VERIFICAR"))))</f>
        <v/>
      </c>
      <c r="T912" s="104"/>
      <c r="U912" s="32"/>
      <c r="V912" s="32"/>
      <c r="W912" s="32"/>
      <c r="X912" s="32"/>
      <c r="Y912" s="32"/>
      <c r="Z912" s="32"/>
    </row>
    <row r="913" spans="18:26" x14ac:dyDescent="0.25">
      <c r="R913" s="15" t="str">
        <f t="shared" si="14"/>
        <v/>
      </c>
      <c r="S913" s="15" t="str">
        <f>IF(M913="","",IF(AND(M913&lt;&gt;'Tabelas auxiliares'!$B$128,M913&lt;&gt;'Tabelas auxiliares'!$B$129,M913&lt;&gt;'Tabelas auxiliares'!$C$128,M913&lt;&gt;'Tabelas auxiliares'!$C$129),"FOLHA DE PESSOAL",IF(R913='Tabelas auxiliares'!$A$129,"CUSTEIO",IF(R913='Tabelas auxiliares'!$A$128,"INVESTIMENTO","ERRO - VERIFICAR"))))</f>
        <v/>
      </c>
      <c r="T913" s="104"/>
      <c r="U913" s="32"/>
      <c r="V913" s="32"/>
      <c r="W913" s="32"/>
      <c r="X913" s="32"/>
      <c r="Y913" s="32"/>
      <c r="Z913" s="32"/>
    </row>
    <row r="914" spans="18:26" x14ac:dyDescent="0.25">
      <c r="R914" s="15" t="str">
        <f t="shared" si="14"/>
        <v/>
      </c>
      <c r="S914" s="15" t="str">
        <f>IF(M914="","",IF(AND(M914&lt;&gt;'Tabelas auxiliares'!$B$128,M914&lt;&gt;'Tabelas auxiliares'!$B$129,M914&lt;&gt;'Tabelas auxiliares'!$C$128,M914&lt;&gt;'Tabelas auxiliares'!$C$129),"FOLHA DE PESSOAL",IF(R914='Tabelas auxiliares'!$A$129,"CUSTEIO",IF(R914='Tabelas auxiliares'!$A$128,"INVESTIMENTO","ERRO - VERIFICAR"))))</f>
        <v/>
      </c>
      <c r="T914" s="104"/>
      <c r="U914" s="32"/>
      <c r="V914" s="32"/>
      <c r="W914" s="32"/>
      <c r="X914" s="32"/>
      <c r="Y914" s="32"/>
      <c r="Z914" s="32"/>
    </row>
    <row r="915" spans="18:26" x14ac:dyDescent="0.25">
      <c r="R915" s="15" t="str">
        <f t="shared" si="14"/>
        <v/>
      </c>
      <c r="S915" s="15" t="str">
        <f>IF(M915="","",IF(AND(M915&lt;&gt;'Tabelas auxiliares'!$B$128,M915&lt;&gt;'Tabelas auxiliares'!$B$129,M915&lt;&gt;'Tabelas auxiliares'!$C$128,M915&lt;&gt;'Tabelas auxiliares'!$C$129),"FOLHA DE PESSOAL",IF(R915='Tabelas auxiliares'!$A$129,"CUSTEIO",IF(R915='Tabelas auxiliares'!$A$128,"INVESTIMENTO","ERRO - VERIFICAR"))))</f>
        <v/>
      </c>
      <c r="T915" s="104"/>
      <c r="U915" s="32"/>
      <c r="V915" s="32"/>
      <c r="W915" s="32"/>
      <c r="X915" s="32"/>
      <c r="Y915" s="32"/>
      <c r="Z915" s="32"/>
    </row>
    <row r="916" spans="18:26" x14ac:dyDescent="0.25">
      <c r="R916" s="15" t="str">
        <f t="shared" si="14"/>
        <v/>
      </c>
      <c r="S916" s="15" t="str">
        <f>IF(M916="","",IF(AND(M916&lt;&gt;'Tabelas auxiliares'!$B$128,M916&lt;&gt;'Tabelas auxiliares'!$B$129,M916&lt;&gt;'Tabelas auxiliares'!$C$128,M916&lt;&gt;'Tabelas auxiliares'!$C$129),"FOLHA DE PESSOAL",IF(R916='Tabelas auxiliares'!$A$129,"CUSTEIO",IF(R916='Tabelas auxiliares'!$A$128,"INVESTIMENTO","ERRO - VERIFICAR"))))</f>
        <v/>
      </c>
      <c r="T916" s="104"/>
      <c r="U916" s="32"/>
      <c r="V916" s="32"/>
      <c r="W916" s="32"/>
      <c r="X916" s="32"/>
      <c r="Y916" s="32"/>
      <c r="Z916" s="32"/>
    </row>
    <row r="917" spans="18:26" x14ac:dyDescent="0.25">
      <c r="R917" s="15" t="str">
        <f t="shared" si="14"/>
        <v/>
      </c>
      <c r="S917" s="15" t="str">
        <f>IF(M917="","",IF(AND(M917&lt;&gt;'Tabelas auxiliares'!$B$128,M917&lt;&gt;'Tabelas auxiliares'!$B$129,M917&lt;&gt;'Tabelas auxiliares'!$C$128,M917&lt;&gt;'Tabelas auxiliares'!$C$129),"FOLHA DE PESSOAL",IF(R917='Tabelas auxiliares'!$A$129,"CUSTEIO",IF(R917='Tabelas auxiliares'!$A$128,"INVESTIMENTO","ERRO - VERIFICAR"))))</f>
        <v/>
      </c>
      <c r="T917" s="104"/>
      <c r="U917" s="32"/>
      <c r="V917" s="32"/>
      <c r="W917" s="32"/>
      <c r="X917" s="32"/>
      <c r="Y917" s="32"/>
      <c r="Z917" s="32"/>
    </row>
    <row r="918" spans="18:26" x14ac:dyDescent="0.25">
      <c r="R918" s="15" t="str">
        <f t="shared" si="14"/>
        <v/>
      </c>
      <c r="S918" s="15" t="str">
        <f>IF(M918="","",IF(AND(M918&lt;&gt;'Tabelas auxiliares'!$B$128,M918&lt;&gt;'Tabelas auxiliares'!$B$129,M918&lt;&gt;'Tabelas auxiliares'!$C$128,M918&lt;&gt;'Tabelas auxiliares'!$C$129),"FOLHA DE PESSOAL",IF(R918='Tabelas auxiliares'!$A$129,"CUSTEIO",IF(R918='Tabelas auxiliares'!$A$128,"INVESTIMENTO","ERRO - VERIFICAR"))))</f>
        <v/>
      </c>
      <c r="T918" s="104"/>
      <c r="U918" s="32"/>
      <c r="V918" s="32"/>
      <c r="W918" s="32"/>
      <c r="X918" s="32"/>
      <c r="Y918" s="32"/>
      <c r="Z918" s="32"/>
    </row>
    <row r="919" spans="18:26" x14ac:dyDescent="0.25">
      <c r="R919" s="15" t="str">
        <f t="shared" si="14"/>
        <v/>
      </c>
      <c r="S919" s="15" t="str">
        <f>IF(M919="","",IF(AND(M919&lt;&gt;'Tabelas auxiliares'!$B$128,M919&lt;&gt;'Tabelas auxiliares'!$B$129,M919&lt;&gt;'Tabelas auxiliares'!$C$128,M919&lt;&gt;'Tabelas auxiliares'!$C$129),"FOLHA DE PESSOAL",IF(R919='Tabelas auxiliares'!$A$129,"CUSTEIO",IF(R919='Tabelas auxiliares'!$A$128,"INVESTIMENTO","ERRO - VERIFICAR"))))</f>
        <v/>
      </c>
      <c r="T919" s="104"/>
      <c r="U919" s="32"/>
      <c r="V919" s="32"/>
      <c r="W919" s="32"/>
      <c r="X919" s="32"/>
      <c r="Y919" s="32"/>
      <c r="Z919" s="32"/>
    </row>
    <row r="920" spans="18:26" x14ac:dyDescent="0.25">
      <c r="R920" s="15" t="str">
        <f t="shared" si="14"/>
        <v/>
      </c>
      <c r="S920" s="15" t="str">
        <f>IF(M920="","",IF(AND(M920&lt;&gt;'Tabelas auxiliares'!$B$128,M920&lt;&gt;'Tabelas auxiliares'!$B$129,M920&lt;&gt;'Tabelas auxiliares'!$C$128,M920&lt;&gt;'Tabelas auxiliares'!$C$129),"FOLHA DE PESSOAL",IF(R920='Tabelas auxiliares'!$A$129,"CUSTEIO",IF(R920='Tabelas auxiliares'!$A$128,"INVESTIMENTO","ERRO - VERIFICAR"))))</f>
        <v/>
      </c>
      <c r="T920" s="104"/>
      <c r="U920" s="32"/>
      <c r="V920" s="32"/>
      <c r="W920" s="32"/>
      <c r="X920" s="32"/>
      <c r="Y920" s="32"/>
      <c r="Z920" s="32"/>
    </row>
    <row r="921" spans="18:26" x14ac:dyDescent="0.25">
      <c r="R921" s="15" t="str">
        <f t="shared" si="14"/>
        <v/>
      </c>
      <c r="S921" s="15" t="str">
        <f>IF(M921="","",IF(AND(M921&lt;&gt;'Tabelas auxiliares'!$B$128,M921&lt;&gt;'Tabelas auxiliares'!$B$129,M921&lt;&gt;'Tabelas auxiliares'!$C$128,M921&lt;&gt;'Tabelas auxiliares'!$C$129),"FOLHA DE PESSOAL",IF(R921='Tabelas auxiliares'!$A$129,"CUSTEIO",IF(R921='Tabelas auxiliares'!$A$128,"INVESTIMENTO","ERRO - VERIFICAR"))))</f>
        <v/>
      </c>
      <c r="T921" s="104"/>
      <c r="U921" s="32"/>
      <c r="V921" s="32"/>
      <c r="W921" s="32"/>
      <c r="X921" s="32"/>
      <c r="Y921" s="32"/>
      <c r="Z921" s="32"/>
    </row>
    <row r="922" spans="18:26" x14ac:dyDescent="0.25">
      <c r="R922" s="15" t="str">
        <f t="shared" si="14"/>
        <v/>
      </c>
      <c r="S922" s="15" t="str">
        <f>IF(M922="","",IF(AND(M922&lt;&gt;'Tabelas auxiliares'!$B$128,M922&lt;&gt;'Tabelas auxiliares'!$B$129,M922&lt;&gt;'Tabelas auxiliares'!$C$128,M922&lt;&gt;'Tabelas auxiliares'!$C$129),"FOLHA DE PESSOAL",IF(R922='Tabelas auxiliares'!$A$129,"CUSTEIO",IF(R922='Tabelas auxiliares'!$A$128,"INVESTIMENTO","ERRO - VERIFICAR"))))</f>
        <v/>
      </c>
      <c r="T922" s="104"/>
      <c r="U922" s="32"/>
      <c r="V922" s="32"/>
      <c r="W922" s="32"/>
      <c r="X922" s="32"/>
      <c r="Y922" s="32"/>
      <c r="Z922" s="32"/>
    </row>
    <row r="923" spans="18:26" x14ac:dyDescent="0.25">
      <c r="R923" s="15" t="str">
        <f t="shared" si="14"/>
        <v/>
      </c>
      <c r="S923" s="15" t="str">
        <f>IF(M923="","",IF(AND(M923&lt;&gt;'Tabelas auxiliares'!$B$128,M923&lt;&gt;'Tabelas auxiliares'!$B$129,M923&lt;&gt;'Tabelas auxiliares'!$C$128,M923&lt;&gt;'Tabelas auxiliares'!$C$129),"FOLHA DE PESSOAL",IF(R923='Tabelas auxiliares'!$A$129,"CUSTEIO",IF(R923='Tabelas auxiliares'!$A$128,"INVESTIMENTO","ERRO - VERIFICAR"))))</f>
        <v/>
      </c>
      <c r="T923" s="104"/>
      <c r="U923" s="32"/>
      <c r="V923" s="32"/>
      <c r="W923" s="32"/>
      <c r="X923" s="32"/>
      <c r="Y923" s="32"/>
      <c r="Z923" s="32"/>
    </row>
    <row r="924" spans="18:26" x14ac:dyDescent="0.25">
      <c r="R924" s="15" t="str">
        <f t="shared" si="14"/>
        <v/>
      </c>
      <c r="S924" s="15" t="str">
        <f>IF(M924="","",IF(AND(M924&lt;&gt;'Tabelas auxiliares'!$B$128,M924&lt;&gt;'Tabelas auxiliares'!$B$129,M924&lt;&gt;'Tabelas auxiliares'!$C$128,M924&lt;&gt;'Tabelas auxiliares'!$C$129),"FOLHA DE PESSOAL",IF(R924='Tabelas auxiliares'!$A$129,"CUSTEIO",IF(R924='Tabelas auxiliares'!$A$128,"INVESTIMENTO","ERRO - VERIFICAR"))))</f>
        <v/>
      </c>
      <c r="T924" s="104"/>
      <c r="U924" s="32"/>
      <c r="V924" s="32"/>
      <c r="W924" s="32"/>
      <c r="X924" s="32"/>
      <c r="Y924" s="32"/>
      <c r="Z924" s="32"/>
    </row>
    <row r="925" spans="18:26" x14ac:dyDescent="0.25">
      <c r="R925" s="15" t="str">
        <f t="shared" si="14"/>
        <v/>
      </c>
      <c r="S925" s="15" t="str">
        <f>IF(M925="","",IF(AND(M925&lt;&gt;'Tabelas auxiliares'!$B$128,M925&lt;&gt;'Tabelas auxiliares'!$B$129,M925&lt;&gt;'Tabelas auxiliares'!$C$128,M925&lt;&gt;'Tabelas auxiliares'!$C$129),"FOLHA DE PESSOAL",IF(R925='Tabelas auxiliares'!$A$129,"CUSTEIO",IF(R925='Tabelas auxiliares'!$A$128,"INVESTIMENTO","ERRO - VERIFICAR"))))</f>
        <v/>
      </c>
      <c r="T925" s="104"/>
      <c r="U925" s="32"/>
      <c r="V925" s="32"/>
      <c r="W925" s="32"/>
      <c r="X925" s="32"/>
      <c r="Y925" s="32"/>
      <c r="Z925" s="32"/>
    </row>
    <row r="926" spans="18:26" x14ac:dyDescent="0.25">
      <c r="R926" s="15" t="str">
        <f t="shared" si="14"/>
        <v/>
      </c>
      <c r="S926" s="15" t="str">
        <f>IF(M926="","",IF(AND(M926&lt;&gt;'Tabelas auxiliares'!$B$128,M926&lt;&gt;'Tabelas auxiliares'!$B$129,M926&lt;&gt;'Tabelas auxiliares'!$C$128,M926&lt;&gt;'Tabelas auxiliares'!$C$129),"FOLHA DE PESSOAL",IF(R926='Tabelas auxiliares'!$A$129,"CUSTEIO",IF(R926='Tabelas auxiliares'!$A$128,"INVESTIMENTO","ERRO - VERIFICAR"))))</f>
        <v/>
      </c>
      <c r="T926" s="104"/>
      <c r="U926" s="32"/>
      <c r="V926" s="32"/>
      <c r="W926" s="32"/>
      <c r="X926" s="32"/>
      <c r="Y926" s="32"/>
      <c r="Z926" s="32"/>
    </row>
    <row r="927" spans="18:26" x14ac:dyDescent="0.25">
      <c r="R927" s="15" t="str">
        <f t="shared" si="14"/>
        <v/>
      </c>
      <c r="S927" s="15" t="str">
        <f>IF(M927="","",IF(AND(M927&lt;&gt;'Tabelas auxiliares'!$B$128,M927&lt;&gt;'Tabelas auxiliares'!$B$129,M927&lt;&gt;'Tabelas auxiliares'!$C$128,M927&lt;&gt;'Tabelas auxiliares'!$C$129),"FOLHA DE PESSOAL",IF(R927='Tabelas auxiliares'!$A$129,"CUSTEIO",IF(R927='Tabelas auxiliares'!$A$128,"INVESTIMENTO","ERRO - VERIFICAR"))))</f>
        <v/>
      </c>
      <c r="T927" s="104"/>
      <c r="U927" s="32"/>
      <c r="V927" s="32"/>
      <c r="W927" s="32"/>
      <c r="X927" s="32"/>
      <c r="Y927" s="32"/>
      <c r="Z927" s="32"/>
    </row>
    <row r="928" spans="18:26" x14ac:dyDescent="0.25">
      <c r="R928" s="15" t="str">
        <f t="shared" si="14"/>
        <v/>
      </c>
      <c r="S928" s="15" t="str">
        <f>IF(M928="","",IF(AND(M928&lt;&gt;'Tabelas auxiliares'!$B$128,M928&lt;&gt;'Tabelas auxiliares'!$B$129,M928&lt;&gt;'Tabelas auxiliares'!$C$128,M928&lt;&gt;'Tabelas auxiliares'!$C$129),"FOLHA DE PESSOAL",IF(R928='Tabelas auxiliares'!$A$129,"CUSTEIO",IF(R928='Tabelas auxiliares'!$A$128,"INVESTIMENTO","ERRO - VERIFICAR"))))</f>
        <v/>
      </c>
      <c r="T928" s="104"/>
      <c r="U928" s="32"/>
      <c r="V928" s="32"/>
      <c r="W928" s="32"/>
      <c r="X928" s="32"/>
      <c r="Y928" s="32"/>
      <c r="Z928" s="32"/>
    </row>
    <row r="929" spans="18:26" x14ac:dyDescent="0.25">
      <c r="R929" s="15" t="str">
        <f t="shared" si="14"/>
        <v/>
      </c>
      <c r="S929" s="15" t="str">
        <f>IF(M929="","",IF(AND(M929&lt;&gt;'Tabelas auxiliares'!$B$128,M929&lt;&gt;'Tabelas auxiliares'!$B$129,M929&lt;&gt;'Tabelas auxiliares'!$C$128,M929&lt;&gt;'Tabelas auxiliares'!$C$129),"FOLHA DE PESSOAL",IF(R929='Tabelas auxiliares'!$A$129,"CUSTEIO",IF(R929='Tabelas auxiliares'!$A$128,"INVESTIMENTO","ERRO - VERIFICAR"))))</f>
        <v/>
      </c>
      <c r="T929" s="104"/>
      <c r="U929" s="32"/>
      <c r="V929" s="32"/>
      <c r="W929" s="32"/>
      <c r="X929" s="32"/>
      <c r="Y929" s="32"/>
      <c r="Z929" s="32"/>
    </row>
    <row r="930" spans="18:26" x14ac:dyDescent="0.25">
      <c r="R930" s="15" t="str">
        <f t="shared" si="14"/>
        <v/>
      </c>
      <c r="S930" s="15" t="str">
        <f>IF(M930="","",IF(AND(M930&lt;&gt;'Tabelas auxiliares'!$B$128,M930&lt;&gt;'Tabelas auxiliares'!$B$129,M930&lt;&gt;'Tabelas auxiliares'!$C$128,M930&lt;&gt;'Tabelas auxiliares'!$C$129),"FOLHA DE PESSOAL",IF(R930='Tabelas auxiliares'!$A$129,"CUSTEIO",IF(R930='Tabelas auxiliares'!$A$128,"INVESTIMENTO","ERRO - VERIFICAR"))))</f>
        <v/>
      </c>
      <c r="T930" s="104"/>
      <c r="U930" s="32"/>
      <c r="V930" s="32"/>
      <c r="W930" s="32"/>
      <c r="X930" s="32"/>
      <c r="Y930" s="32"/>
      <c r="Z930" s="32"/>
    </row>
    <row r="931" spans="18:26" x14ac:dyDescent="0.25">
      <c r="R931" s="15" t="str">
        <f t="shared" si="14"/>
        <v/>
      </c>
      <c r="S931" s="15" t="str">
        <f>IF(M931="","",IF(AND(M931&lt;&gt;'Tabelas auxiliares'!$B$128,M931&lt;&gt;'Tabelas auxiliares'!$B$129,M931&lt;&gt;'Tabelas auxiliares'!$C$128,M931&lt;&gt;'Tabelas auxiliares'!$C$129),"FOLHA DE PESSOAL",IF(R931='Tabelas auxiliares'!$A$129,"CUSTEIO",IF(R931='Tabelas auxiliares'!$A$128,"INVESTIMENTO","ERRO - VERIFICAR"))))</f>
        <v/>
      </c>
      <c r="T931" s="104"/>
      <c r="U931" s="32"/>
      <c r="V931" s="32"/>
      <c r="W931" s="32"/>
      <c r="X931" s="32"/>
      <c r="Y931" s="32"/>
      <c r="Z931" s="32"/>
    </row>
    <row r="932" spans="18:26" x14ac:dyDescent="0.25">
      <c r="R932" s="15" t="str">
        <f t="shared" si="14"/>
        <v/>
      </c>
      <c r="S932" s="15" t="str">
        <f>IF(M932="","",IF(AND(M932&lt;&gt;'Tabelas auxiliares'!$B$128,M932&lt;&gt;'Tabelas auxiliares'!$B$129,M932&lt;&gt;'Tabelas auxiliares'!$C$128,M932&lt;&gt;'Tabelas auxiliares'!$C$129),"FOLHA DE PESSOAL",IF(R932='Tabelas auxiliares'!$A$129,"CUSTEIO",IF(R932='Tabelas auxiliares'!$A$128,"INVESTIMENTO","ERRO - VERIFICAR"))))</f>
        <v/>
      </c>
      <c r="T932" s="104"/>
      <c r="U932" s="32"/>
      <c r="V932" s="32"/>
      <c r="W932" s="32"/>
      <c r="X932" s="32"/>
      <c r="Y932" s="32"/>
      <c r="Z932" s="32"/>
    </row>
    <row r="933" spans="18:26" x14ac:dyDescent="0.25">
      <c r="R933" s="15" t="str">
        <f t="shared" si="14"/>
        <v/>
      </c>
      <c r="S933" s="15" t="str">
        <f>IF(M933="","",IF(AND(M933&lt;&gt;'Tabelas auxiliares'!$B$128,M933&lt;&gt;'Tabelas auxiliares'!$B$129,M933&lt;&gt;'Tabelas auxiliares'!$C$128,M933&lt;&gt;'Tabelas auxiliares'!$C$129),"FOLHA DE PESSOAL",IF(R933='Tabelas auxiliares'!$A$129,"CUSTEIO",IF(R933='Tabelas auxiliares'!$A$128,"INVESTIMENTO","ERRO - VERIFICAR"))))</f>
        <v/>
      </c>
      <c r="T933" s="104"/>
      <c r="U933" s="32"/>
      <c r="V933" s="32"/>
      <c r="W933" s="32"/>
      <c r="X933" s="32"/>
      <c r="Y933" s="32"/>
      <c r="Z933" s="32"/>
    </row>
    <row r="934" spans="18:26" x14ac:dyDescent="0.25">
      <c r="R934" s="15" t="str">
        <f t="shared" si="14"/>
        <v/>
      </c>
      <c r="S934" s="15" t="str">
        <f>IF(M934="","",IF(AND(M934&lt;&gt;'Tabelas auxiliares'!$B$128,M934&lt;&gt;'Tabelas auxiliares'!$B$129,M934&lt;&gt;'Tabelas auxiliares'!$C$128,M934&lt;&gt;'Tabelas auxiliares'!$C$129),"FOLHA DE PESSOAL",IF(R934='Tabelas auxiliares'!$A$129,"CUSTEIO",IF(R934='Tabelas auxiliares'!$A$128,"INVESTIMENTO","ERRO - VERIFICAR"))))</f>
        <v/>
      </c>
      <c r="T934" s="104"/>
      <c r="U934" s="32"/>
      <c r="V934" s="32"/>
      <c r="W934" s="32"/>
      <c r="X934" s="32"/>
      <c r="Y934" s="32"/>
      <c r="Z934" s="32"/>
    </row>
    <row r="935" spans="18:26" x14ac:dyDescent="0.25">
      <c r="R935" s="15" t="str">
        <f t="shared" si="14"/>
        <v/>
      </c>
      <c r="S935" s="15" t="str">
        <f>IF(M935="","",IF(AND(M935&lt;&gt;'Tabelas auxiliares'!$B$128,M935&lt;&gt;'Tabelas auxiliares'!$B$129,M935&lt;&gt;'Tabelas auxiliares'!$C$128,M935&lt;&gt;'Tabelas auxiliares'!$C$129),"FOLHA DE PESSOAL",IF(R935='Tabelas auxiliares'!$A$129,"CUSTEIO",IF(R935='Tabelas auxiliares'!$A$128,"INVESTIMENTO","ERRO - VERIFICAR"))))</f>
        <v/>
      </c>
      <c r="T935" s="104"/>
      <c r="U935" s="32"/>
      <c r="V935" s="32"/>
      <c r="W935" s="32"/>
      <c r="X935" s="32"/>
      <c r="Y935" s="32"/>
      <c r="Z935" s="32"/>
    </row>
    <row r="936" spans="18:26" x14ac:dyDescent="0.25">
      <c r="R936" s="15" t="str">
        <f t="shared" si="14"/>
        <v/>
      </c>
      <c r="S936" s="15" t="str">
        <f>IF(M936="","",IF(AND(M936&lt;&gt;'Tabelas auxiliares'!$B$128,M936&lt;&gt;'Tabelas auxiliares'!$B$129,M936&lt;&gt;'Tabelas auxiliares'!$C$128,M936&lt;&gt;'Tabelas auxiliares'!$C$129),"FOLHA DE PESSOAL",IF(R936='Tabelas auxiliares'!$A$129,"CUSTEIO",IF(R936='Tabelas auxiliares'!$A$128,"INVESTIMENTO","ERRO - VERIFICAR"))))</f>
        <v/>
      </c>
      <c r="T936" s="104"/>
      <c r="U936" s="32"/>
      <c r="V936" s="32"/>
      <c r="W936" s="32"/>
      <c r="X936" s="32"/>
      <c r="Y936" s="32"/>
      <c r="Z936" s="32"/>
    </row>
    <row r="937" spans="18:26" x14ac:dyDescent="0.25">
      <c r="R937" s="15" t="str">
        <f t="shared" si="14"/>
        <v/>
      </c>
      <c r="S937" s="15" t="str">
        <f>IF(M937="","",IF(AND(M937&lt;&gt;'Tabelas auxiliares'!$B$128,M937&lt;&gt;'Tabelas auxiliares'!$B$129,M937&lt;&gt;'Tabelas auxiliares'!$C$128,M937&lt;&gt;'Tabelas auxiliares'!$C$129),"FOLHA DE PESSOAL",IF(R937='Tabelas auxiliares'!$A$129,"CUSTEIO",IF(R937='Tabelas auxiliares'!$A$128,"INVESTIMENTO","ERRO - VERIFICAR"))))</f>
        <v/>
      </c>
      <c r="T937" s="104"/>
      <c r="U937" s="32"/>
      <c r="V937" s="32"/>
      <c r="W937" s="32"/>
      <c r="X937" s="32"/>
      <c r="Y937" s="32"/>
      <c r="Z937" s="32"/>
    </row>
    <row r="938" spans="18:26" x14ac:dyDescent="0.25">
      <c r="R938" s="15" t="str">
        <f t="shared" si="14"/>
        <v/>
      </c>
      <c r="S938" s="15" t="str">
        <f>IF(M938="","",IF(AND(M938&lt;&gt;'Tabelas auxiliares'!$B$128,M938&lt;&gt;'Tabelas auxiliares'!$B$129,M938&lt;&gt;'Tabelas auxiliares'!$C$128,M938&lt;&gt;'Tabelas auxiliares'!$C$129),"FOLHA DE PESSOAL",IF(R938='Tabelas auxiliares'!$A$129,"CUSTEIO",IF(R938='Tabelas auxiliares'!$A$128,"INVESTIMENTO","ERRO - VERIFICAR"))))</f>
        <v/>
      </c>
      <c r="T938" s="104"/>
      <c r="U938" s="32"/>
      <c r="V938" s="32"/>
      <c r="W938" s="32"/>
      <c r="X938" s="32"/>
      <c r="Y938" s="32"/>
      <c r="Z938" s="32"/>
    </row>
    <row r="939" spans="18:26" x14ac:dyDescent="0.25">
      <c r="R939" s="15" t="str">
        <f t="shared" si="14"/>
        <v/>
      </c>
      <c r="S939" s="15" t="str">
        <f>IF(M939="","",IF(AND(M939&lt;&gt;'Tabelas auxiliares'!$B$128,M939&lt;&gt;'Tabelas auxiliares'!$B$129,M939&lt;&gt;'Tabelas auxiliares'!$C$128,M939&lt;&gt;'Tabelas auxiliares'!$C$129),"FOLHA DE PESSOAL",IF(R939='Tabelas auxiliares'!$A$129,"CUSTEIO",IF(R939='Tabelas auxiliares'!$A$128,"INVESTIMENTO","ERRO - VERIFICAR"))))</f>
        <v/>
      </c>
      <c r="T939" s="104"/>
      <c r="U939" s="32"/>
      <c r="V939" s="32"/>
      <c r="W939" s="32"/>
      <c r="X939" s="32"/>
      <c r="Y939" s="32"/>
      <c r="Z939" s="32"/>
    </row>
    <row r="940" spans="18:26" x14ac:dyDescent="0.25">
      <c r="R940" s="15" t="str">
        <f t="shared" si="14"/>
        <v/>
      </c>
      <c r="S940" s="15" t="str">
        <f>IF(M940="","",IF(AND(M940&lt;&gt;'Tabelas auxiliares'!$B$128,M940&lt;&gt;'Tabelas auxiliares'!$B$129,M940&lt;&gt;'Tabelas auxiliares'!$C$128,M940&lt;&gt;'Tabelas auxiliares'!$C$129),"FOLHA DE PESSOAL",IF(R940='Tabelas auxiliares'!$A$129,"CUSTEIO",IF(R940='Tabelas auxiliares'!$A$128,"INVESTIMENTO","ERRO - VERIFICAR"))))</f>
        <v/>
      </c>
      <c r="T940" s="104"/>
      <c r="U940" s="32"/>
      <c r="V940" s="32"/>
      <c r="W940" s="32"/>
      <c r="X940" s="32"/>
      <c r="Y940" s="32"/>
      <c r="Z940" s="32"/>
    </row>
    <row r="941" spans="18:26" x14ac:dyDescent="0.25">
      <c r="R941" s="15" t="str">
        <f t="shared" si="14"/>
        <v/>
      </c>
      <c r="S941" s="15" t="str">
        <f>IF(M941="","",IF(AND(M941&lt;&gt;'Tabelas auxiliares'!$B$128,M941&lt;&gt;'Tabelas auxiliares'!$B$129,M941&lt;&gt;'Tabelas auxiliares'!$C$128,M941&lt;&gt;'Tabelas auxiliares'!$C$129),"FOLHA DE PESSOAL",IF(R941='Tabelas auxiliares'!$A$129,"CUSTEIO",IF(R941='Tabelas auxiliares'!$A$128,"INVESTIMENTO","ERRO - VERIFICAR"))))</f>
        <v/>
      </c>
      <c r="T941" s="104"/>
      <c r="U941" s="32"/>
      <c r="V941" s="32"/>
      <c r="W941" s="32"/>
      <c r="X941" s="32"/>
      <c r="Y941" s="32"/>
      <c r="Z941" s="32"/>
    </row>
    <row r="942" spans="18:26" x14ac:dyDescent="0.25">
      <c r="R942" s="15" t="str">
        <f t="shared" si="14"/>
        <v/>
      </c>
      <c r="S942" s="15" t="str">
        <f>IF(M942="","",IF(AND(M942&lt;&gt;'Tabelas auxiliares'!$B$128,M942&lt;&gt;'Tabelas auxiliares'!$B$129,M942&lt;&gt;'Tabelas auxiliares'!$C$128,M942&lt;&gt;'Tabelas auxiliares'!$C$129),"FOLHA DE PESSOAL",IF(R942='Tabelas auxiliares'!$A$129,"CUSTEIO",IF(R942='Tabelas auxiliares'!$A$128,"INVESTIMENTO","ERRO - VERIFICAR"))))</f>
        <v/>
      </c>
      <c r="T942" s="104"/>
      <c r="U942" s="32"/>
      <c r="V942" s="32"/>
      <c r="W942" s="32"/>
      <c r="X942" s="32"/>
      <c r="Y942" s="32"/>
      <c r="Z942" s="32"/>
    </row>
    <row r="943" spans="18:26" x14ac:dyDescent="0.25">
      <c r="R943" s="15" t="str">
        <f t="shared" si="14"/>
        <v/>
      </c>
      <c r="S943" s="15" t="str">
        <f>IF(M943="","",IF(AND(M943&lt;&gt;'Tabelas auxiliares'!$B$128,M943&lt;&gt;'Tabelas auxiliares'!$B$129,M943&lt;&gt;'Tabelas auxiliares'!$C$128,M943&lt;&gt;'Tabelas auxiliares'!$C$129),"FOLHA DE PESSOAL",IF(R943='Tabelas auxiliares'!$A$129,"CUSTEIO",IF(R943='Tabelas auxiliares'!$A$128,"INVESTIMENTO","ERRO - VERIFICAR"))))</f>
        <v/>
      </c>
      <c r="T943" s="104"/>
      <c r="U943" s="32"/>
      <c r="V943" s="32"/>
      <c r="W943" s="32"/>
      <c r="X943" s="32"/>
      <c r="Y943" s="32"/>
      <c r="Z943" s="32"/>
    </row>
    <row r="944" spans="18:26" x14ac:dyDescent="0.25">
      <c r="R944" s="15" t="str">
        <f t="shared" si="14"/>
        <v/>
      </c>
      <c r="S944" s="15" t="str">
        <f>IF(M944="","",IF(AND(M944&lt;&gt;'Tabelas auxiliares'!$B$128,M944&lt;&gt;'Tabelas auxiliares'!$B$129,M944&lt;&gt;'Tabelas auxiliares'!$C$128,M944&lt;&gt;'Tabelas auxiliares'!$C$129),"FOLHA DE PESSOAL",IF(R944='Tabelas auxiliares'!$A$129,"CUSTEIO",IF(R944='Tabelas auxiliares'!$A$128,"INVESTIMENTO","ERRO - VERIFICAR"))))</f>
        <v/>
      </c>
      <c r="T944" s="104"/>
      <c r="U944" s="32"/>
      <c r="V944" s="32"/>
      <c r="W944" s="32"/>
      <c r="X944" s="32"/>
      <c r="Y944" s="32"/>
      <c r="Z944" s="32"/>
    </row>
    <row r="945" spans="18:26" x14ac:dyDescent="0.25">
      <c r="R945" s="15" t="str">
        <f t="shared" si="14"/>
        <v/>
      </c>
      <c r="S945" s="15" t="str">
        <f>IF(M945="","",IF(AND(M945&lt;&gt;'Tabelas auxiliares'!$B$128,M945&lt;&gt;'Tabelas auxiliares'!$B$129,M945&lt;&gt;'Tabelas auxiliares'!$C$128,M945&lt;&gt;'Tabelas auxiliares'!$C$129),"FOLHA DE PESSOAL",IF(R945='Tabelas auxiliares'!$A$129,"CUSTEIO",IF(R945='Tabelas auxiliares'!$A$128,"INVESTIMENTO","ERRO - VERIFICAR"))))</f>
        <v/>
      </c>
      <c r="T945" s="104"/>
      <c r="U945" s="32"/>
      <c r="V945" s="32"/>
      <c r="W945" s="32"/>
      <c r="X945" s="32"/>
      <c r="Y945" s="32"/>
      <c r="Z945" s="32"/>
    </row>
    <row r="946" spans="18:26" x14ac:dyDescent="0.25">
      <c r="R946" s="15" t="str">
        <f t="shared" si="14"/>
        <v/>
      </c>
      <c r="S946" s="15" t="str">
        <f>IF(M946="","",IF(AND(M946&lt;&gt;'Tabelas auxiliares'!$B$128,M946&lt;&gt;'Tabelas auxiliares'!$B$129,M946&lt;&gt;'Tabelas auxiliares'!$C$128,M946&lt;&gt;'Tabelas auxiliares'!$C$129),"FOLHA DE PESSOAL",IF(R946='Tabelas auxiliares'!$A$129,"CUSTEIO",IF(R946='Tabelas auxiliares'!$A$128,"INVESTIMENTO","ERRO - VERIFICAR"))))</f>
        <v/>
      </c>
      <c r="T946" s="104"/>
      <c r="U946" s="32"/>
      <c r="V946" s="32"/>
      <c r="W946" s="32"/>
      <c r="X946" s="32"/>
      <c r="Y946" s="32"/>
      <c r="Z946" s="32"/>
    </row>
    <row r="947" spans="18:26" x14ac:dyDescent="0.25">
      <c r="R947" s="15" t="str">
        <f t="shared" si="14"/>
        <v/>
      </c>
      <c r="S947" s="15" t="str">
        <f>IF(M947="","",IF(AND(M947&lt;&gt;'Tabelas auxiliares'!$B$128,M947&lt;&gt;'Tabelas auxiliares'!$B$129,M947&lt;&gt;'Tabelas auxiliares'!$C$128,M947&lt;&gt;'Tabelas auxiliares'!$C$129),"FOLHA DE PESSOAL",IF(R947='Tabelas auxiliares'!$A$129,"CUSTEIO",IF(R947='Tabelas auxiliares'!$A$128,"INVESTIMENTO","ERRO - VERIFICAR"))))</f>
        <v/>
      </c>
      <c r="T947" s="104"/>
      <c r="U947" s="32"/>
      <c r="V947" s="32"/>
      <c r="W947" s="32"/>
      <c r="X947" s="32"/>
      <c r="Y947" s="32"/>
      <c r="Z947" s="32"/>
    </row>
    <row r="948" spans="18:26" x14ac:dyDescent="0.25">
      <c r="R948" s="15" t="str">
        <f t="shared" si="14"/>
        <v/>
      </c>
      <c r="S948" s="15" t="str">
        <f>IF(M948="","",IF(AND(M948&lt;&gt;'Tabelas auxiliares'!$B$128,M948&lt;&gt;'Tabelas auxiliares'!$B$129,M948&lt;&gt;'Tabelas auxiliares'!$C$128,M948&lt;&gt;'Tabelas auxiliares'!$C$129),"FOLHA DE PESSOAL",IF(R948='Tabelas auxiliares'!$A$129,"CUSTEIO",IF(R948='Tabelas auxiliares'!$A$128,"INVESTIMENTO","ERRO - VERIFICAR"))))</f>
        <v/>
      </c>
      <c r="T948" s="104"/>
      <c r="U948" s="32"/>
      <c r="V948" s="32"/>
      <c r="W948" s="32"/>
      <c r="X948" s="32"/>
      <c r="Y948" s="32"/>
      <c r="Z948" s="32"/>
    </row>
    <row r="949" spans="18:26" x14ac:dyDescent="0.25">
      <c r="R949" s="15" t="str">
        <f t="shared" si="14"/>
        <v/>
      </c>
      <c r="S949" s="15" t="str">
        <f>IF(M949="","",IF(AND(M949&lt;&gt;'Tabelas auxiliares'!$B$128,M949&lt;&gt;'Tabelas auxiliares'!$B$129,M949&lt;&gt;'Tabelas auxiliares'!$C$128,M949&lt;&gt;'Tabelas auxiliares'!$C$129),"FOLHA DE PESSOAL",IF(R949='Tabelas auxiliares'!$A$129,"CUSTEIO",IF(R949='Tabelas auxiliares'!$A$128,"INVESTIMENTO","ERRO - VERIFICAR"))))</f>
        <v/>
      </c>
      <c r="T949" s="104"/>
      <c r="U949" s="32"/>
      <c r="V949" s="32"/>
      <c r="W949" s="32"/>
      <c r="X949" s="32"/>
      <c r="Y949" s="32"/>
      <c r="Z949" s="32"/>
    </row>
    <row r="950" spans="18:26" x14ac:dyDescent="0.25">
      <c r="R950" s="15" t="str">
        <f t="shared" si="14"/>
        <v/>
      </c>
      <c r="S950" s="15" t="str">
        <f>IF(M950="","",IF(AND(M950&lt;&gt;'Tabelas auxiliares'!$B$128,M950&lt;&gt;'Tabelas auxiliares'!$B$129,M950&lt;&gt;'Tabelas auxiliares'!$C$128,M950&lt;&gt;'Tabelas auxiliares'!$C$129),"FOLHA DE PESSOAL",IF(R950='Tabelas auxiliares'!$A$129,"CUSTEIO",IF(R950='Tabelas auxiliares'!$A$128,"INVESTIMENTO","ERRO - VERIFICAR"))))</f>
        <v/>
      </c>
      <c r="T950" s="104"/>
      <c r="U950" s="32"/>
      <c r="V950" s="32"/>
      <c r="W950" s="32"/>
      <c r="X950" s="32"/>
      <c r="Y950" s="32"/>
      <c r="Z950" s="32"/>
    </row>
    <row r="951" spans="18:26" x14ac:dyDescent="0.25">
      <c r="R951" s="15" t="str">
        <f t="shared" si="14"/>
        <v/>
      </c>
      <c r="S951" s="15" t="str">
        <f>IF(M951="","",IF(AND(M951&lt;&gt;'Tabelas auxiliares'!$B$128,M951&lt;&gt;'Tabelas auxiliares'!$B$129,M951&lt;&gt;'Tabelas auxiliares'!$C$128,M951&lt;&gt;'Tabelas auxiliares'!$C$129),"FOLHA DE PESSOAL",IF(R951='Tabelas auxiliares'!$A$129,"CUSTEIO",IF(R951='Tabelas auxiliares'!$A$128,"INVESTIMENTO","ERRO - VERIFICAR"))))</f>
        <v/>
      </c>
      <c r="T951" s="104"/>
      <c r="U951" s="32"/>
      <c r="V951" s="32"/>
      <c r="W951" s="32"/>
      <c r="X951" s="32"/>
      <c r="Y951" s="32"/>
      <c r="Z951" s="32"/>
    </row>
    <row r="952" spans="18:26" x14ac:dyDescent="0.25">
      <c r="R952" s="15" t="str">
        <f t="shared" si="14"/>
        <v/>
      </c>
      <c r="S952" s="15" t="str">
        <f>IF(M952="","",IF(AND(M952&lt;&gt;'Tabelas auxiliares'!$B$128,M952&lt;&gt;'Tabelas auxiliares'!$B$129,M952&lt;&gt;'Tabelas auxiliares'!$C$128,M952&lt;&gt;'Tabelas auxiliares'!$C$129),"FOLHA DE PESSOAL",IF(R952='Tabelas auxiliares'!$A$129,"CUSTEIO",IF(R952='Tabelas auxiliares'!$A$128,"INVESTIMENTO","ERRO - VERIFICAR"))))</f>
        <v/>
      </c>
      <c r="T952" s="104"/>
      <c r="U952" s="32"/>
      <c r="V952" s="32"/>
      <c r="W952" s="32"/>
      <c r="X952" s="32"/>
      <c r="Y952" s="32"/>
      <c r="Z952" s="32"/>
    </row>
    <row r="953" spans="18:26" x14ac:dyDescent="0.25">
      <c r="R953" s="15" t="str">
        <f t="shared" si="14"/>
        <v/>
      </c>
      <c r="S953" s="15" t="str">
        <f>IF(M953="","",IF(AND(M953&lt;&gt;'Tabelas auxiliares'!$B$128,M953&lt;&gt;'Tabelas auxiliares'!$B$129,M953&lt;&gt;'Tabelas auxiliares'!$C$128,M953&lt;&gt;'Tabelas auxiliares'!$C$129),"FOLHA DE PESSOAL",IF(R953='Tabelas auxiliares'!$A$129,"CUSTEIO",IF(R953='Tabelas auxiliares'!$A$128,"INVESTIMENTO","ERRO - VERIFICAR"))))</f>
        <v/>
      </c>
      <c r="T953" s="104"/>
      <c r="U953" s="32"/>
      <c r="V953" s="32"/>
      <c r="W953" s="32"/>
      <c r="X953" s="32"/>
      <c r="Y953" s="32"/>
      <c r="Z953" s="32"/>
    </row>
    <row r="954" spans="18:26" x14ac:dyDescent="0.25">
      <c r="R954" s="15" t="str">
        <f t="shared" si="14"/>
        <v/>
      </c>
      <c r="S954" s="15" t="str">
        <f>IF(M954="","",IF(AND(M954&lt;&gt;'Tabelas auxiliares'!$B$128,M954&lt;&gt;'Tabelas auxiliares'!$B$129,M954&lt;&gt;'Tabelas auxiliares'!$C$128,M954&lt;&gt;'Tabelas auxiliares'!$C$129),"FOLHA DE PESSOAL",IF(R954='Tabelas auxiliares'!$A$129,"CUSTEIO",IF(R954='Tabelas auxiliares'!$A$128,"INVESTIMENTO","ERRO - VERIFICAR"))))</f>
        <v/>
      </c>
      <c r="T954" s="104"/>
      <c r="U954" s="32"/>
      <c r="V954" s="32"/>
      <c r="W954" s="32"/>
      <c r="X954" s="32"/>
      <c r="Y954" s="32"/>
      <c r="Z954" s="32"/>
    </row>
    <row r="955" spans="18:26" x14ac:dyDescent="0.25">
      <c r="R955" s="15" t="str">
        <f t="shared" si="14"/>
        <v/>
      </c>
      <c r="S955" s="15" t="str">
        <f>IF(M955="","",IF(AND(M955&lt;&gt;'Tabelas auxiliares'!$B$128,M955&lt;&gt;'Tabelas auxiliares'!$B$129,M955&lt;&gt;'Tabelas auxiliares'!$C$128,M955&lt;&gt;'Tabelas auxiliares'!$C$129),"FOLHA DE PESSOAL",IF(R955='Tabelas auxiliares'!$A$129,"CUSTEIO",IF(R955='Tabelas auxiliares'!$A$128,"INVESTIMENTO","ERRO - VERIFICAR"))))</f>
        <v/>
      </c>
      <c r="T955" s="104"/>
      <c r="U955" s="32"/>
      <c r="V955" s="32"/>
      <c r="W955" s="32"/>
      <c r="X955" s="32"/>
      <c r="Y955" s="32"/>
      <c r="Z955" s="32"/>
    </row>
    <row r="956" spans="18:26" x14ac:dyDescent="0.25">
      <c r="R956" s="15" t="str">
        <f t="shared" si="14"/>
        <v/>
      </c>
      <c r="S956" s="15" t="str">
        <f>IF(M956="","",IF(AND(M956&lt;&gt;'Tabelas auxiliares'!$B$128,M956&lt;&gt;'Tabelas auxiliares'!$B$129,M956&lt;&gt;'Tabelas auxiliares'!$C$128,M956&lt;&gt;'Tabelas auxiliares'!$C$129),"FOLHA DE PESSOAL",IF(R956='Tabelas auxiliares'!$A$129,"CUSTEIO",IF(R956='Tabelas auxiliares'!$A$128,"INVESTIMENTO","ERRO - VERIFICAR"))))</f>
        <v/>
      </c>
      <c r="T956" s="104"/>
      <c r="U956" s="32"/>
      <c r="V956" s="32"/>
      <c r="W956" s="32"/>
      <c r="X956" s="32"/>
      <c r="Y956" s="32"/>
      <c r="Z956" s="32"/>
    </row>
    <row r="957" spans="18:26" x14ac:dyDescent="0.25">
      <c r="R957" s="15" t="str">
        <f t="shared" si="14"/>
        <v/>
      </c>
      <c r="S957" s="15" t="str">
        <f>IF(M957="","",IF(AND(M957&lt;&gt;'Tabelas auxiliares'!$B$128,M957&lt;&gt;'Tabelas auxiliares'!$B$129,M957&lt;&gt;'Tabelas auxiliares'!$C$128,M957&lt;&gt;'Tabelas auxiliares'!$C$129),"FOLHA DE PESSOAL",IF(R957='Tabelas auxiliares'!$A$129,"CUSTEIO",IF(R957='Tabelas auxiliares'!$A$128,"INVESTIMENTO","ERRO - VERIFICAR"))))</f>
        <v/>
      </c>
      <c r="T957" s="104"/>
      <c r="U957" s="32"/>
      <c r="V957" s="32"/>
      <c r="W957" s="32"/>
      <c r="X957" s="32"/>
      <c r="Y957" s="32"/>
      <c r="Z957" s="32"/>
    </row>
    <row r="958" spans="18:26" x14ac:dyDescent="0.25">
      <c r="R958" s="15" t="str">
        <f t="shared" si="14"/>
        <v/>
      </c>
      <c r="S958" s="15" t="str">
        <f>IF(M958="","",IF(AND(M958&lt;&gt;'Tabelas auxiliares'!$B$128,M958&lt;&gt;'Tabelas auxiliares'!$B$129,M958&lt;&gt;'Tabelas auxiliares'!$C$128,M958&lt;&gt;'Tabelas auxiliares'!$C$129),"FOLHA DE PESSOAL",IF(R958='Tabelas auxiliares'!$A$129,"CUSTEIO",IF(R958='Tabelas auxiliares'!$A$128,"INVESTIMENTO","ERRO - VERIFICAR"))))</f>
        <v/>
      </c>
      <c r="T958" s="104"/>
      <c r="U958" s="32"/>
      <c r="V958" s="32"/>
      <c r="W958" s="32"/>
      <c r="X958" s="32"/>
      <c r="Y958" s="32"/>
      <c r="Z958" s="32"/>
    </row>
    <row r="959" spans="18:26" x14ac:dyDescent="0.25">
      <c r="R959" s="15" t="str">
        <f t="shared" si="14"/>
        <v/>
      </c>
      <c r="S959" s="15" t="str">
        <f>IF(M959="","",IF(AND(M959&lt;&gt;'Tabelas auxiliares'!$B$128,M959&lt;&gt;'Tabelas auxiliares'!$B$129,M959&lt;&gt;'Tabelas auxiliares'!$C$128,M959&lt;&gt;'Tabelas auxiliares'!$C$129),"FOLHA DE PESSOAL",IF(R959='Tabelas auxiliares'!$A$129,"CUSTEIO",IF(R959='Tabelas auxiliares'!$A$128,"INVESTIMENTO","ERRO - VERIFICAR"))))</f>
        <v/>
      </c>
      <c r="T959" s="104"/>
      <c r="U959" s="32"/>
      <c r="V959" s="32"/>
      <c r="W959" s="32"/>
      <c r="X959" s="32"/>
      <c r="Y959" s="32"/>
      <c r="Z959" s="32"/>
    </row>
    <row r="960" spans="18:26" x14ac:dyDescent="0.25">
      <c r="R960" s="15" t="str">
        <f t="shared" si="14"/>
        <v/>
      </c>
      <c r="S960" s="15" t="str">
        <f>IF(M960="","",IF(AND(M960&lt;&gt;'Tabelas auxiliares'!$B$128,M960&lt;&gt;'Tabelas auxiliares'!$B$129,M960&lt;&gt;'Tabelas auxiliares'!$C$128,M960&lt;&gt;'Tabelas auxiliares'!$C$129),"FOLHA DE PESSOAL",IF(R960='Tabelas auxiliares'!$A$129,"CUSTEIO",IF(R960='Tabelas auxiliares'!$A$128,"INVESTIMENTO","ERRO - VERIFICAR"))))</f>
        <v/>
      </c>
      <c r="T960" s="104"/>
      <c r="U960" s="32"/>
      <c r="V960" s="32"/>
      <c r="W960" s="32"/>
      <c r="X960" s="32"/>
      <c r="Y960" s="32"/>
      <c r="Z960" s="32"/>
    </row>
    <row r="961" spans="18:26" x14ac:dyDescent="0.25">
      <c r="R961" s="15" t="str">
        <f t="shared" si="14"/>
        <v/>
      </c>
      <c r="S961" s="15" t="str">
        <f>IF(M961="","",IF(AND(M961&lt;&gt;'Tabelas auxiliares'!$B$128,M961&lt;&gt;'Tabelas auxiliares'!$B$129,M961&lt;&gt;'Tabelas auxiliares'!$C$128,M961&lt;&gt;'Tabelas auxiliares'!$C$129),"FOLHA DE PESSOAL",IF(R961='Tabelas auxiliares'!$A$129,"CUSTEIO",IF(R961='Tabelas auxiliares'!$A$128,"INVESTIMENTO","ERRO - VERIFICAR"))))</f>
        <v/>
      </c>
      <c r="T961" s="104"/>
      <c r="U961" s="32"/>
      <c r="V961" s="32"/>
      <c r="W961" s="32"/>
      <c r="X961" s="32"/>
      <c r="Y961" s="32"/>
      <c r="Z961" s="32"/>
    </row>
    <row r="962" spans="18:26" x14ac:dyDescent="0.25">
      <c r="R962" s="15" t="str">
        <f t="shared" si="14"/>
        <v/>
      </c>
      <c r="S962" s="15" t="str">
        <f>IF(M962="","",IF(AND(M962&lt;&gt;'Tabelas auxiliares'!$B$128,M962&lt;&gt;'Tabelas auxiliares'!$B$129,M962&lt;&gt;'Tabelas auxiliares'!$C$128,M962&lt;&gt;'Tabelas auxiliares'!$C$129),"FOLHA DE PESSOAL",IF(R962='Tabelas auxiliares'!$A$129,"CUSTEIO",IF(R962='Tabelas auxiliares'!$A$128,"INVESTIMENTO","ERRO - VERIFICAR"))))</f>
        <v/>
      </c>
      <c r="T962" s="104"/>
      <c r="U962" s="32"/>
      <c r="V962" s="32"/>
      <c r="W962" s="32"/>
      <c r="X962" s="32"/>
      <c r="Y962" s="32"/>
      <c r="Z962" s="32"/>
    </row>
    <row r="963" spans="18:26" x14ac:dyDescent="0.25">
      <c r="R963" s="15" t="str">
        <f t="shared" si="14"/>
        <v/>
      </c>
      <c r="S963" s="15" t="str">
        <f>IF(M963="","",IF(AND(M963&lt;&gt;'Tabelas auxiliares'!$B$128,M963&lt;&gt;'Tabelas auxiliares'!$B$129,M963&lt;&gt;'Tabelas auxiliares'!$C$128,M963&lt;&gt;'Tabelas auxiliares'!$C$129),"FOLHA DE PESSOAL",IF(R963='Tabelas auxiliares'!$A$129,"CUSTEIO",IF(R963='Tabelas auxiliares'!$A$128,"INVESTIMENTO","ERRO - VERIFICAR"))))</f>
        <v/>
      </c>
      <c r="T963" s="104"/>
      <c r="U963" s="32"/>
      <c r="V963" s="32"/>
      <c r="W963" s="32"/>
      <c r="X963" s="32"/>
      <c r="Y963" s="32"/>
      <c r="Z963" s="32"/>
    </row>
    <row r="964" spans="18:26" x14ac:dyDescent="0.25">
      <c r="R964" s="15" t="str">
        <f t="shared" ref="R964:R1000" si="15">LEFT(O964,1)</f>
        <v/>
      </c>
      <c r="S964" s="15" t="str">
        <f>IF(M964="","",IF(AND(M964&lt;&gt;'Tabelas auxiliares'!$B$128,M964&lt;&gt;'Tabelas auxiliares'!$B$129,M964&lt;&gt;'Tabelas auxiliares'!$C$128,M964&lt;&gt;'Tabelas auxiliares'!$C$129),"FOLHA DE PESSOAL",IF(R964='Tabelas auxiliares'!$A$129,"CUSTEIO",IF(R964='Tabelas auxiliares'!$A$128,"INVESTIMENTO","ERRO - VERIFICAR"))))</f>
        <v/>
      </c>
      <c r="T964" s="104"/>
      <c r="U964" s="32"/>
      <c r="V964" s="32"/>
      <c r="W964" s="32"/>
      <c r="X964" s="32"/>
      <c r="Y964" s="32"/>
      <c r="Z964" s="32"/>
    </row>
    <row r="965" spans="18:26" x14ac:dyDescent="0.25">
      <c r="R965" s="15" t="str">
        <f t="shared" si="15"/>
        <v/>
      </c>
      <c r="S965" s="15" t="str">
        <f>IF(M965="","",IF(AND(M965&lt;&gt;'Tabelas auxiliares'!$B$128,M965&lt;&gt;'Tabelas auxiliares'!$B$129,M965&lt;&gt;'Tabelas auxiliares'!$C$128,M965&lt;&gt;'Tabelas auxiliares'!$C$129),"FOLHA DE PESSOAL",IF(R965='Tabelas auxiliares'!$A$129,"CUSTEIO",IF(R965='Tabelas auxiliares'!$A$128,"INVESTIMENTO","ERRO - VERIFICAR"))))</f>
        <v/>
      </c>
      <c r="T965" s="104"/>
      <c r="U965" s="32"/>
      <c r="V965" s="32"/>
      <c r="W965" s="32"/>
      <c r="X965" s="32"/>
      <c r="Y965" s="32"/>
      <c r="Z965" s="32"/>
    </row>
    <row r="966" spans="18:26" x14ac:dyDescent="0.25">
      <c r="R966" s="15" t="str">
        <f t="shared" si="15"/>
        <v/>
      </c>
      <c r="S966" s="15" t="str">
        <f>IF(M966="","",IF(AND(M966&lt;&gt;'Tabelas auxiliares'!$B$128,M966&lt;&gt;'Tabelas auxiliares'!$B$129,M966&lt;&gt;'Tabelas auxiliares'!$C$128,M966&lt;&gt;'Tabelas auxiliares'!$C$129),"FOLHA DE PESSOAL",IF(R966='Tabelas auxiliares'!$A$129,"CUSTEIO",IF(R966='Tabelas auxiliares'!$A$128,"INVESTIMENTO","ERRO - VERIFICAR"))))</f>
        <v/>
      </c>
      <c r="T966" s="104"/>
      <c r="U966" s="32"/>
      <c r="V966" s="32"/>
      <c r="W966" s="32"/>
      <c r="X966" s="32"/>
      <c r="Y966" s="32"/>
      <c r="Z966" s="32"/>
    </row>
    <row r="967" spans="18:26" x14ac:dyDescent="0.25">
      <c r="R967" s="15" t="str">
        <f t="shared" si="15"/>
        <v/>
      </c>
      <c r="S967" s="15" t="str">
        <f>IF(M967="","",IF(AND(M967&lt;&gt;'Tabelas auxiliares'!$B$128,M967&lt;&gt;'Tabelas auxiliares'!$B$129,M967&lt;&gt;'Tabelas auxiliares'!$C$128,M967&lt;&gt;'Tabelas auxiliares'!$C$129),"FOLHA DE PESSOAL",IF(R967='Tabelas auxiliares'!$A$129,"CUSTEIO",IF(R967='Tabelas auxiliares'!$A$128,"INVESTIMENTO","ERRO - VERIFICAR"))))</f>
        <v/>
      </c>
      <c r="T967" s="104"/>
      <c r="U967" s="32"/>
      <c r="V967" s="32"/>
      <c r="W967" s="32"/>
      <c r="X967" s="32"/>
      <c r="Y967" s="32"/>
      <c r="Z967" s="32"/>
    </row>
    <row r="968" spans="18:26" x14ac:dyDescent="0.25">
      <c r="R968" s="15" t="str">
        <f t="shared" si="15"/>
        <v/>
      </c>
      <c r="S968" s="15" t="str">
        <f>IF(M968="","",IF(AND(M968&lt;&gt;'Tabelas auxiliares'!$B$128,M968&lt;&gt;'Tabelas auxiliares'!$B$129,M968&lt;&gt;'Tabelas auxiliares'!$C$128,M968&lt;&gt;'Tabelas auxiliares'!$C$129),"FOLHA DE PESSOAL",IF(R968='Tabelas auxiliares'!$A$129,"CUSTEIO",IF(R968='Tabelas auxiliares'!$A$128,"INVESTIMENTO","ERRO - VERIFICAR"))))</f>
        <v/>
      </c>
      <c r="T968" s="104"/>
      <c r="U968" s="32"/>
      <c r="V968" s="32"/>
      <c r="W968" s="32"/>
      <c r="X968" s="32"/>
      <c r="Y968" s="32"/>
      <c r="Z968" s="32"/>
    </row>
    <row r="969" spans="18:26" x14ac:dyDescent="0.25">
      <c r="R969" s="15" t="str">
        <f t="shared" si="15"/>
        <v/>
      </c>
      <c r="S969" s="15" t="str">
        <f>IF(M969="","",IF(AND(M969&lt;&gt;'Tabelas auxiliares'!$B$128,M969&lt;&gt;'Tabelas auxiliares'!$B$129,M969&lt;&gt;'Tabelas auxiliares'!$C$128,M969&lt;&gt;'Tabelas auxiliares'!$C$129),"FOLHA DE PESSOAL",IF(R969='Tabelas auxiliares'!$A$129,"CUSTEIO",IF(R969='Tabelas auxiliares'!$A$128,"INVESTIMENTO","ERRO - VERIFICAR"))))</f>
        <v/>
      </c>
      <c r="T969" s="104"/>
      <c r="U969" s="32"/>
      <c r="V969" s="32"/>
      <c r="W969" s="32"/>
      <c r="X969" s="32"/>
      <c r="Y969" s="32"/>
      <c r="Z969" s="32"/>
    </row>
    <row r="970" spans="18:26" x14ac:dyDescent="0.25">
      <c r="R970" s="15" t="str">
        <f t="shared" si="15"/>
        <v/>
      </c>
      <c r="S970" s="15" t="str">
        <f>IF(M970="","",IF(AND(M970&lt;&gt;'Tabelas auxiliares'!$B$128,M970&lt;&gt;'Tabelas auxiliares'!$B$129,M970&lt;&gt;'Tabelas auxiliares'!$C$128,M970&lt;&gt;'Tabelas auxiliares'!$C$129),"FOLHA DE PESSOAL",IF(R970='Tabelas auxiliares'!$A$129,"CUSTEIO",IF(R970='Tabelas auxiliares'!$A$128,"INVESTIMENTO","ERRO - VERIFICAR"))))</f>
        <v/>
      </c>
      <c r="T970" s="104"/>
      <c r="U970" s="32"/>
      <c r="V970" s="32"/>
      <c r="W970" s="32"/>
      <c r="X970" s="32"/>
      <c r="Y970" s="32"/>
      <c r="Z970" s="32"/>
    </row>
    <row r="971" spans="18:26" x14ac:dyDescent="0.25">
      <c r="R971" s="15" t="str">
        <f t="shared" si="15"/>
        <v/>
      </c>
      <c r="S971" s="15" t="str">
        <f>IF(M971="","",IF(AND(M971&lt;&gt;'Tabelas auxiliares'!$B$128,M971&lt;&gt;'Tabelas auxiliares'!$B$129,M971&lt;&gt;'Tabelas auxiliares'!$C$128,M971&lt;&gt;'Tabelas auxiliares'!$C$129),"FOLHA DE PESSOAL",IF(R971='Tabelas auxiliares'!$A$129,"CUSTEIO",IF(R971='Tabelas auxiliares'!$A$128,"INVESTIMENTO","ERRO - VERIFICAR"))))</f>
        <v/>
      </c>
      <c r="T971" s="104"/>
      <c r="U971" s="32"/>
      <c r="V971" s="32"/>
      <c r="W971" s="32"/>
      <c r="X971" s="32"/>
      <c r="Y971" s="32"/>
      <c r="Z971" s="32"/>
    </row>
    <row r="972" spans="18:26" x14ac:dyDescent="0.25">
      <c r="R972" s="15" t="str">
        <f t="shared" si="15"/>
        <v/>
      </c>
      <c r="S972" s="15" t="str">
        <f>IF(M972="","",IF(AND(M972&lt;&gt;'Tabelas auxiliares'!$B$128,M972&lt;&gt;'Tabelas auxiliares'!$B$129,M972&lt;&gt;'Tabelas auxiliares'!$C$128,M972&lt;&gt;'Tabelas auxiliares'!$C$129),"FOLHA DE PESSOAL",IF(R972='Tabelas auxiliares'!$A$129,"CUSTEIO",IF(R972='Tabelas auxiliares'!$A$128,"INVESTIMENTO","ERRO - VERIFICAR"))))</f>
        <v/>
      </c>
      <c r="T972" s="104"/>
      <c r="U972" s="32"/>
      <c r="V972" s="32"/>
      <c r="W972" s="32"/>
      <c r="X972" s="32"/>
      <c r="Y972" s="32"/>
      <c r="Z972" s="32"/>
    </row>
    <row r="973" spans="18:26" x14ac:dyDescent="0.25">
      <c r="R973" s="15" t="str">
        <f t="shared" si="15"/>
        <v/>
      </c>
      <c r="S973" s="15" t="str">
        <f>IF(M973="","",IF(AND(M973&lt;&gt;'Tabelas auxiliares'!$B$128,M973&lt;&gt;'Tabelas auxiliares'!$B$129,M973&lt;&gt;'Tabelas auxiliares'!$C$128,M973&lt;&gt;'Tabelas auxiliares'!$C$129),"FOLHA DE PESSOAL",IF(R973='Tabelas auxiliares'!$A$129,"CUSTEIO",IF(R973='Tabelas auxiliares'!$A$128,"INVESTIMENTO","ERRO - VERIFICAR"))))</f>
        <v/>
      </c>
      <c r="T973" s="104"/>
      <c r="U973" s="32"/>
      <c r="V973" s="32"/>
      <c r="W973" s="32"/>
      <c r="X973" s="32"/>
      <c r="Y973" s="32"/>
      <c r="Z973" s="32"/>
    </row>
    <row r="974" spans="18:26" x14ac:dyDescent="0.25">
      <c r="R974" s="15" t="str">
        <f t="shared" si="15"/>
        <v/>
      </c>
      <c r="S974" s="15" t="str">
        <f>IF(M974="","",IF(AND(M974&lt;&gt;'Tabelas auxiliares'!$B$128,M974&lt;&gt;'Tabelas auxiliares'!$B$129,M974&lt;&gt;'Tabelas auxiliares'!$C$128,M974&lt;&gt;'Tabelas auxiliares'!$C$129),"FOLHA DE PESSOAL",IF(R974='Tabelas auxiliares'!$A$129,"CUSTEIO",IF(R974='Tabelas auxiliares'!$A$128,"INVESTIMENTO","ERRO - VERIFICAR"))))</f>
        <v/>
      </c>
      <c r="T974" s="104"/>
      <c r="U974" s="32"/>
      <c r="V974" s="32"/>
      <c r="W974" s="32"/>
      <c r="X974" s="32"/>
      <c r="Y974" s="32"/>
      <c r="Z974" s="32"/>
    </row>
    <row r="975" spans="18:26" x14ac:dyDescent="0.25">
      <c r="R975" s="15" t="str">
        <f t="shared" si="15"/>
        <v/>
      </c>
      <c r="S975" s="15" t="str">
        <f>IF(M975="","",IF(AND(M975&lt;&gt;'Tabelas auxiliares'!$B$128,M975&lt;&gt;'Tabelas auxiliares'!$B$129,M975&lt;&gt;'Tabelas auxiliares'!$C$128,M975&lt;&gt;'Tabelas auxiliares'!$C$129),"FOLHA DE PESSOAL",IF(R975='Tabelas auxiliares'!$A$129,"CUSTEIO",IF(R975='Tabelas auxiliares'!$A$128,"INVESTIMENTO","ERRO - VERIFICAR"))))</f>
        <v/>
      </c>
      <c r="T975" s="104"/>
      <c r="U975" s="32"/>
      <c r="V975" s="32"/>
      <c r="W975" s="32"/>
      <c r="X975" s="32"/>
      <c r="Y975" s="32"/>
      <c r="Z975" s="32"/>
    </row>
    <row r="976" spans="18:26" x14ac:dyDescent="0.25">
      <c r="R976" s="15" t="str">
        <f t="shared" si="15"/>
        <v/>
      </c>
      <c r="S976" s="15" t="str">
        <f>IF(M976="","",IF(AND(M976&lt;&gt;'Tabelas auxiliares'!$B$128,M976&lt;&gt;'Tabelas auxiliares'!$B$129,M976&lt;&gt;'Tabelas auxiliares'!$C$128,M976&lt;&gt;'Tabelas auxiliares'!$C$129),"FOLHA DE PESSOAL",IF(R976='Tabelas auxiliares'!$A$129,"CUSTEIO",IF(R976='Tabelas auxiliares'!$A$128,"INVESTIMENTO","ERRO - VERIFICAR"))))</f>
        <v/>
      </c>
      <c r="T976" s="104"/>
      <c r="U976" s="32"/>
      <c r="V976" s="32"/>
      <c r="W976" s="32"/>
      <c r="X976" s="32"/>
      <c r="Y976" s="32"/>
      <c r="Z976" s="32"/>
    </row>
    <row r="977" spans="18:26" x14ac:dyDescent="0.25">
      <c r="R977" s="15" t="str">
        <f t="shared" si="15"/>
        <v/>
      </c>
      <c r="S977" s="15" t="str">
        <f>IF(M977="","",IF(AND(M977&lt;&gt;'Tabelas auxiliares'!$B$128,M977&lt;&gt;'Tabelas auxiliares'!$B$129,M977&lt;&gt;'Tabelas auxiliares'!$C$128,M977&lt;&gt;'Tabelas auxiliares'!$C$129),"FOLHA DE PESSOAL",IF(R977='Tabelas auxiliares'!$A$129,"CUSTEIO",IF(R977='Tabelas auxiliares'!$A$128,"INVESTIMENTO","ERRO - VERIFICAR"))))</f>
        <v/>
      </c>
      <c r="T977" s="104"/>
      <c r="U977" s="32"/>
      <c r="V977" s="32"/>
      <c r="W977" s="32"/>
      <c r="X977" s="32"/>
      <c r="Y977" s="32"/>
      <c r="Z977" s="32"/>
    </row>
    <row r="978" spans="18:26" x14ac:dyDescent="0.25">
      <c r="R978" s="15" t="str">
        <f t="shared" si="15"/>
        <v/>
      </c>
      <c r="S978" s="15" t="str">
        <f>IF(M978="","",IF(AND(M978&lt;&gt;'Tabelas auxiliares'!$B$128,M978&lt;&gt;'Tabelas auxiliares'!$B$129,M978&lt;&gt;'Tabelas auxiliares'!$C$128,M978&lt;&gt;'Tabelas auxiliares'!$C$129),"FOLHA DE PESSOAL",IF(R978='Tabelas auxiliares'!$A$129,"CUSTEIO",IF(R978='Tabelas auxiliares'!$A$128,"INVESTIMENTO","ERRO - VERIFICAR"))))</f>
        <v/>
      </c>
      <c r="T978" s="104"/>
      <c r="U978" s="32"/>
      <c r="V978" s="32"/>
      <c r="W978" s="32"/>
      <c r="X978" s="32"/>
      <c r="Y978" s="32"/>
      <c r="Z978" s="32"/>
    </row>
    <row r="979" spans="18:26" x14ac:dyDescent="0.25">
      <c r="R979" s="15" t="str">
        <f t="shared" si="15"/>
        <v/>
      </c>
      <c r="S979" s="15" t="str">
        <f>IF(M979="","",IF(AND(M979&lt;&gt;'Tabelas auxiliares'!$B$128,M979&lt;&gt;'Tabelas auxiliares'!$B$129,M979&lt;&gt;'Tabelas auxiliares'!$C$128,M979&lt;&gt;'Tabelas auxiliares'!$C$129),"FOLHA DE PESSOAL",IF(R979='Tabelas auxiliares'!$A$129,"CUSTEIO",IF(R979='Tabelas auxiliares'!$A$128,"INVESTIMENTO","ERRO - VERIFICAR"))))</f>
        <v/>
      </c>
      <c r="T979" s="104"/>
      <c r="U979" s="32"/>
      <c r="V979" s="32"/>
      <c r="W979" s="32"/>
      <c r="X979" s="32"/>
      <c r="Y979" s="32"/>
      <c r="Z979" s="32"/>
    </row>
    <row r="980" spans="18:26" x14ac:dyDescent="0.25">
      <c r="R980" s="15" t="str">
        <f t="shared" si="15"/>
        <v/>
      </c>
      <c r="S980" s="15" t="str">
        <f>IF(M980="","",IF(AND(M980&lt;&gt;'Tabelas auxiliares'!$B$128,M980&lt;&gt;'Tabelas auxiliares'!$B$129,M980&lt;&gt;'Tabelas auxiliares'!$C$128,M980&lt;&gt;'Tabelas auxiliares'!$C$129),"FOLHA DE PESSOAL",IF(R980='Tabelas auxiliares'!$A$129,"CUSTEIO",IF(R980='Tabelas auxiliares'!$A$128,"INVESTIMENTO","ERRO - VERIFICAR"))))</f>
        <v/>
      </c>
      <c r="T980" s="104"/>
      <c r="U980" s="32"/>
      <c r="V980" s="32"/>
      <c r="W980" s="32"/>
      <c r="X980" s="32"/>
      <c r="Y980" s="32"/>
      <c r="Z980" s="32"/>
    </row>
    <row r="981" spans="18:26" x14ac:dyDescent="0.25">
      <c r="R981" s="15" t="str">
        <f t="shared" si="15"/>
        <v/>
      </c>
      <c r="S981" s="15" t="str">
        <f>IF(M981="","",IF(AND(M981&lt;&gt;'Tabelas auxiliares'!$B$128,M981&lt;&gt;'Tabelas auxiliares'!$B$129,M981&lt;&gt;'Tabelas auxiliares'!$C$128,M981&lt;&gt;'Tabelas auxiliares'!$C$129),"FOLHA DE PESSOAL",IF(R981='Tabelas auxiliares'!$A$129,"CUSTEIO",IF(R981='Tabelas auxiliares'!$A$128,"INVESTIMENTO","ERRO - VERIFICAR"))))</f>
        <v/>
      </c>
      <c r="T981" s="104"/>
      <c r="U981" s="32"/>
      <c r="V981" s="32"/>
      <c r="W981" s="32"/>
      <c r="X981" s="32"/>
      <c r="Y981" s="32"/>
      <c r="Z981" s="32"/>
    </row>
    <row r="982" spans="18:26" x14ac:dyDescent="0.25">
      <c r="R982" s="15" t="str">
        <f t="shared" si="15"/>
        <v/>
      </c>
      <c r="S982" s="15" t="str">
        <f>IF(M982="","",IF(AND(M982&lt;&gt;'Tabelas auxiliares'!$B$128,M982&lt;&gt;'Tabelas auxiliares'!$B$129,M982&lt;&gt;'Tabelas auxiliares'!$C$128,M982&lt;&gt;'Tabelas auxiliares'!$C$129),"FOLHA DE PESSOAL",IF(R982='Tabelas auxiliares'!$A$129,"CUSTEIO",IF(R982='Tabelas auxiliares'!$A$128,"INVESTIMENTO","ERRO - VERIFICAR"))))</f>
        <v/>
      </c>
      <c r="T982" s="104"/>
      <c r="U982" s="32"/>
      <c r="V982" s="32"/>
      <c r="W982" s="32"/>
      <c r="X982" s="32"/>
      <c r="Y982" s="32"/>
      <c r="Z982" s="32"/>
    </row>
    <row r="983" spans="18:26" x14ac:dyDescent="0.25">
      <c r="R983" s="15" t="str">
        <f t="shared" si="15"/>
        <v/>
      </c>
      <c r="S983" s="15" t="str">
        <f>IF(M983="","",IF(AND(M983&lt;&gt;'Tabelas auxiliares'!$B$128,M983&lt;&gt;'Tabelas auxiliares'!$B$129,M983&lt;&gt;'Tabelas auxiliares'!$C$128,M983&lt;&gt;'Tabelas auxiliares'!$C$129),"FOLHA DE PESSOAL",IF(R983='Tabelas auxiliares'!$A$129,"CUSTEIO",IF(R983='Tabelas auxiliares'!$A$128,"INVESTIMENTO","ERRO - VERIFICAR"))))</f>
        <v/>
      </c>
      <c r="T983" s="104"/>
      <c r="U983" s="32"/>
      <c r="V983" s="32"/>
      <c r="W983" s="32"/>
      <c r="X983" s="32"/>
      <c r="Y983" s="32"/>
      <c r="Z983" s="32"/>
    </row>
    <row r="984" spans="18:26" x14ac:dyDescent="0.25">
      <c r="R984" s="15" t="str">
        <f t="shared" si="15"/>
        <v/>
      </c>
      <c r="S984" s="15" t="str">
        <f>IF(M984="","",IF(AND(M984&lt;&gt;'Tabelas auxiliares'!$B$128,M984&lt;&gt;'Tabelas auxiliares'!$B$129,M984&lt;&gt;'Tabelas auxiliares'!$C$128,M984&lt;&gt;'Tabelas auxiliares'!$C$129),"FOLHA DE PESSOAL",IF(R984='Tabelas auxiliares'!$A$129,"CUSTEIO",IF(R984='Tabelas auxiliares'!$A$128,"INVESTIMENTO","ERRO - VERIFICAR"))))</f>
        <v/>
      </c>
      <c r="T984" s="104"/>
      <c r="U984" s="32"/>
      <c r="V984" s="32"/>
      <c r="W984" s="32"/>
      <c r="X984" s="32"/>
      <c r="Y984" s="32"/>
      <c r="Z984" s="32"/>
    </row>
    <row r="985" spans="18:26" x14ac:dyDescent="0.25">
      <c r="R985" s="15" t="str">
        <f t="shared" si="15"/>
        <v/>
      </c>
      <c r="S985" s="15" t="str">
        <f>IF(M985="","",IF(AND(M985&lt;&gt;'Tabelas auxiliares'!$B$128,M985&lt;&gt;'Tabelas auxiliares'!$B$129,M985&lt;&gt;'Tabelas auxiliares'!$C$128,M985&lt;&gt;'Tabelas auxiliares'!$C$129),"FOLHA DE PESSOAL",IF(R985='Tabelas auxiliares'!$A$129,"CUSTEIO",IF(R985='Tabelas auxiliares'!$A$128,"INVESTIMENTO","ERRO - VERIFICAR"))))</f>
        <v/>
      </c>
      <c r="T985" s="104"/>
      <c r="U985" s="32"/>
      <c r="V985" s="32"/>
      <c r="W985" s="32"/>
      <c r="X985" s="32"/>
      <c r="Y985" s="32"/>
      <c r="Z985" s="32"/>
    </row>
    <row r="986" spans="18:26" x14ac:dyDescent="0.25">
      <c r="R986" s="15" t="str">
        <f t="shared" si="15"/>
        <v/>
      </c>
      <c r="S986" s="15" t="str">
        <f>IF(M986="","",IF(AND(M986&lt;&gt;'Tabelas auxiliares'!$B$128,M986&lt;&gt;'Tabelas auxiliares'!$B$129,M986&lt;&gt;'Tabelas auxiliares'!$C$128,M986&lt;&gt;'Tabelas auxiliares'!$C$129),"FOLHA DE PESSOAL",IF(R986='Tabelas auxiliares'!$A$129,"CUSTEIO",IF(R986='Tabelas auxiliares'!$A$128,"INVESTIMENTO","ERRO - VERIFICAR"))))</f>
        <v/>
      </c>
      <c r="T986" s="104"/>
      <c r="U986" s="32"/>
      <c r="V986" s="32"/>
      <c r="W986" s="32"/>
      <c r="X986" s="32"/>
      <c r="Y986" s="32"/>
      <c r="Z986" s="32"/>
    </row>
    <row r="987" spans="18:26" x14ac:dyDescent="0.25">
      <c r="R987" s="15" t="str">
        <f t="shared" si="15"/>
        <v/>
      </c>
      <c r="S987" s="15" t="str">
        <f>IF(M987="","",IF(AND(M987&lt;&gt;'Tabelas auxiliares'!$B$128,M987&lt;&gt;'Tabelas auxiliares'!$B$129,M987&lt;&gt;'Tabelas auxiliares'!$C$128,M987&lt;&gt;'Tabelas auxiliares'!$C$129),"FOLHA DE PESSOAL",IF(R987='Tabelas auxiliares'!$A$129,"CUSTEIO",IF(R987='Tabelas auxiliares'!$A$128,"INVESTIMENTO","ERRO - VERIFICAR"))))</f>
        <v/>
      </c>
      <c r="T987" s="104"/>
      <c r="U987" s="32"/>
      <c r="V987" s="32"/>
      <c r="W987" s="32"/>
      <c r="X987" s="32"/>
      <c r="Y987" s="32"/>
      <c r="Z987" s="32"/>
    </row>
    <row r="988" spans="18:26" x14ac:dyDescent="0.25">
      <c r="R988" s="15" t="str">
        <f t="shared" si="15"/>
        <v/>
      </c>
      <c r="S988" s="15" t="str">
        <f>IF(M988="","",IF(AND(M988&lt;&gt;'Tabelas auxiliares'!$B$128,M988&lt;&gt;'Tabelas auxiliares'!$B$129,M988&lt;&gt;'Tabelas auxiliares'!$C$128,M988&lt;&gt;'Tabelas auxiliares'!$C$129),"FOLHA DE PESSOAL",IF(R988='Tabelas auxiliares'!$A$129,"CUSTEIO",IF(R988='Tabelas auxiliares'!$A$128,"INVESTIMENTO","ERRO - VERIFICAR"))))</f>
        <v/>
      </c>
      <c r="T988" s="104"/>
      <c r="U988" s="32"/>
      <c r="V988" s="32"/>
      <c r="W988" s="32"/>
      <c r="X988" s="32"/>
      <c r="Y988" s="32"/>
      <c r="Z988" s="32"/>
    </row>
    <row r="989" spans="18:26" x14ac:dyDescent="0.25">
      <c r="R989" s="15" t="str">
        <f t="shared" si="15"/>
        <v/>
      </c>
      <c r="S989" s="15" t="str">
        <f>IF(M989="","",IF(AND(M989&lt;&gt;'Tabelas auxiliares'!$B$128,M989&lt;&gt;'Tabelas auxiliares'!$B$129,M989&lt;&gt;'Tabelas auxiliares'!$C$128,M989&lt;&gt;'Tabelas auxiliares'!$C$129),"FOLHA DE PESSOAL",IF(R989='Tabelas auxiliares'!$A$129,"CUSTEIO",IF(R989='Tabelas auxiliares'!$A$128,"INVESTIMENTO","ERRO - VERIFICAR"))))</f>
        <v/>
      </c>
      <c r="T989" s="104"/>
      <c r="U989" s="32"/>
      <c r="V989" s="32"/>
      <c r="W989" s="32"/>
      <c r="X989" s="32"/>
      <c r="Y989" s="32"/>
      <c r="Z989" s="32"/>
    </row>
    <row r="990" spans="18:26" x14ac:dyDescent="0.25">
      <c r="R990" s="15" t="str">
        <f t="shared" si="15"/>
        <v/>
      </c>
      <c r="S990" s="15" t="str">
        <f>IF(M990="","",IF(AND(M990&lt;&gt;'Tabelas auxiliares'!$B$128,M990&lt;&gt;'Tabelas auxiliares'!$B$129,M990&lt;&gt;'Tabelas auxiliares'!$C$128,M990&lt;&gt;'Tabelas auxiliares'!$C$129),"FOLHA DE PESSOAL",IF(R990='Tabelas auxiliares'!$A$129,"CUSTEIO",IF(R990='Tabelas auxiliares'!$A$128,"INVESTIMENTO","ERRO - VERIFICAR"))))</f>
        <v/>
      </c>
      <c r="T990" s="104"/>
      <c r="U990" s="32"/>
      <c r="V990" s="32"/>
      <c r="W990" s="32"/>
      <c r="X990" s="32"/>
      <c r="Y990" s="32"/>
      <c r="Z990" s="32"/>
    </row>
    <row r="991" spans="18:26" x14ac:dyDescent="0.25">
      <c r="R991" s="15" t="str">
        <f t="shared" si="15"/>
        <v/>
      </c>
      <c r="S991" s="15" t="str">
        <f>IF(M991="","",IF(AND(M991&lt;&gt;'Tabelas auxiliares'!$B$128,M991&lt;&gt;'Tabelas auxiliares'!$B$129,M991&lt;&gt;'Tabelas auxiliares'!$C$128,M991&lt;&gt;'Tabelas auxiliares'!$C$129),"FOLHA DE PESSOAL",IF(R991='Tabelas auxiliares'!$A$129,"CUSTEIO",IF(R991='Tabelas auxiliares'!$A$128,"INVESTIMENTO","ERRO - VERIFICAR"))))</f>
        <v/>
      </c>
      <c r="T991" s="104"/>
      <c r="U991" s="32"/>
      <c r="V991" s="32"/>
      <c r="W991" s="32"/>
      <c r="X991" s="32"/>
      <c r="Y991" s="32"/>
      <c r="Z991" s="32"/>
    </row>
    <row r="992" spans="18:26" x14ac:dyDescent="0.25">
      <c r="R992" s="15" t="str">
        <f t="shared" si="15"/>
        <v/>
      </c>
      <c r="S992" s="15" t="str">
        <f>IF(M992="","",IF(AND(M992&lt;&gt;'Tabelas auxiliares'!$B$128,M992&lt;&gt;'Tabelas auxiliares'!$B$129,M992&lt;&gt;'Tabelas auxiliares'!$C$128,M992&lt;&gt;'Tabelas auxiliares'!$C$129),"FOLHA DE PESSOAL",IF(R992='Tabelas auxiliares'!$A$129,"CUSTEIO",IF(R992='Tabelas auxiliares'!$A$128,"INVESTIMENTO","ERRO - VERIFICAR"))))</f>
        <v/>
      </c>
      <c r="T992" s="104"/>
      <c r="U992" s="32"/>
      <c r="V992" s="32"/>
      <c r="W992" s="32"/>
      <c r="X992" s="32"/>
      <c r="Y992" s="32"/>
      <c r="Z992" s="32"/>
    </row>
    <row r="993" spans="1:26" x14ac:dyDescent="0.25">
      <c r="R993" s="15" t="str">
        <f t="shared" si="15"/>
        <v/>
      </c>
      <c r="S993" s="15" t="str">
        <f>IF(M993="","",IF(AND(M993&lt;&gt;'Tabelas auxiliares'!$B$128,M993&lt;&gt;'Tabelas auxiliares'!$B$129,M993&lt;&gt;'Tabelas auxiliares'!$C$128,M993&lt;&gt;'Tabelas auxiliares'!$C$129),"FOLHA DE PESSOAL",IF(R993='Tabelas auxiliares'!$A$129,"CUSTEIO",IF(R993='Tabelas auxiliares'!$A$128,"INVESTIMENTO","ERRO - VERIFICAR"))))</f>
        <v/>
      </c>
      <c r="T993" s="104"/>
      <c r="U993" s="32"/>
      <c r="V993" s="32"/>
      <c r="W993" s="32"/>
      <c r="X993" s="32"/>
      <c r="Y993" s="32"/>
      <c r="Z993" s="32"/>
    </row>
    <row r="994" spans="1:26" x14ac:dyDescent="0.25">
      <c r="R994" s="15" t="str">
        <f t="shared" si="15"/>
        <v/>
      </c>
      <c r="S994" s="15" t="str">
        <f>IF(M994="","",IF(AND(M994&lt;&gt;'Tabelas auxiliares'!$B$128,M994&lt;&gt;'Tabelas auxiliares'!$B$129,M994&lt;&gt;'Tabelas auxiliares'!$C$128,M994&lt;&gt;'Tabelas auxiliares'!$C$129),"FOLHA DE PESSOAL",IF(R994='Tabelas auxiliares'!$A$129,"CUSTEIO",IF(R994='Tabelas auxiliares'!$A$128,"INVESTIMENTO","ERRO - VERIFICAR"))))</f>
        <v/>
      </c>
      <c r="T994" s="104"/>
      <c r="U994" s="32"/>
      <c r="V994" s="32"/>
      <c r="W994" s="32"/>
      <c r="X994" s="32"/>
      <c r="Y994" s="32"/>
      <c r="Z994" s="32"/>
    </row>
    <row r="995" spans="1:26" x14ac:dyDescent="0.25">
      <c r="R995" s="15" t="str">
        <f t="shared" si="15"/>
        <v/>
      </c>
      <c r="S995" s="15" t="str">
        <f>IF(M995="","",IF(AND(M995&lt;&gt;'Tabelas auxiliares'!$B$128,M995&lt;&gt;'Tabelas auxiliares'!$B$129,M995&lt;&gt;'Tabelas auxiliares'!$C$128,M995&lt;&gt;'Tabelas auxiliares'!$C$129),"FOLHA DE PESSOAL",IF(R995='Tabelas auxiliares'!$A$129,"CUSTEIO",IF(R995='Tabelas auxiliares'!$A$128,"INVESTIMENTO","ERRO - VERIFICAR"))))</f>
        <v/>
      </c>
      <c r="T995" s="104"/>
      <c r="U995" s="32"/>
      <c r="V995" s="32"/>
      <c r="W995" s="32"/>
      <c r="X995" s="32"/>
      <c r="Y995" s="32"/>
      <c r="Z995" s="32"/>
    </row>
    <row r="996" spans="1:26" x14ac:dyDescent="0.25">
      <c r="R996" s="15" t="str">
        <f t="shared" si="15"/>
        <v/>
      </c>
      <c r="S996" s="15" t="str">
        <f>IF(M996="","",IF(AND(M996&lt;&gt;'Tabelas auxiliares'!$B$128,M996&lt;&gt;'Tabelas auxiliares'!$B$129,M996&lt;&gt;'Tabelas auxiliares'!$C$128,M996&lt;&gt;'Tabelas auxiliares'!$C$129),"FOLHA DE PESSOAL",IF(R996='Tabelas auxiliares'!$A$129,"CUSTEIO",IF(R996='Tabelas auxiliares'!$A$128,"INVESTIMENTO","ERRO - VERIFICAR"))))</f>
        <v/>
      </c>
      <c r="T996" s="104"/>
      <c r="U996" s="32"/>
      <c r="V996" s="32"/>
      <c r="W996" s="32"/>
      <c r="X996" s="32"/>
      <c r="Y996" s="32"/>
      <c r="Z996" s="32"/>
    </row>
    <row r="997" spans="1:26" x14ac:dyDescent="0.25">
      <c r="R997" s="15" t="str">
        <f t="shared" si="15"/>
        <v/>
      </c>
      <c r="S997" s="15" t="str">
        <f>IF(M997="","",IF(AND(M997&lt;&gt;'Tabelas auxiliares'!$B$128,M997&lt;&gt;'Tabelas auxiliares'!$B$129,M997&lt;&gt;'Tabelas auxiliares'!$C$128,M997&lt;&gt;'Tabelas auxiliares'!$C$129),"FOLHA DE PESSOAL",IF(R997='Tabelas auxiliares'!$A$129,"CUSTEIO",IF(R997='Tabelas auxiliares'!$A$128,"INVESTIMENTO","ERRO - VERIFICAR"))))</f>
        <v/>
      </c>
      <c r="T997" s="104"/>
      <c r="U997" s="32"/>
      <c r="V997" s="32"/>
      <c r="W997" s="32"/>
      <c r="X997" s="32"/>
      <c r="Y997" s="32"/>
      <c r="Z997" s="32"/>
    </row>
    <row r="998" spans="1:26" x14ac:dyDescent="0.25">
      <c r="R998" s="15" t="str">
        <f t="shared" si="15"/>
        <v/>
      </c>
      <c r="S998" s="15" t="str">
        <f>IF(M998="","",IF(AND(M998&lt;&gt;'Tabelas auxiliares'!$B$128,M998&lt;&gt;'Tabelas auxiliares'!$B$129,M998&lt;&gt;'Tabelas auxiliares'!$C$128,M998&lt;&gt;'Tabelas auxiliares'!$C$129),"FOLHA DE PESSOAL",IF(R998='Tabelas auxiliares'!$A$129,"CUSTEIO",IF(R998='Tabelas auxiliares'!$A$128,"INVESTIMENTO","ERRO - VERIFICAR"))))</f>
        <v/>
      </c>
      <c r="T998" s="104"/>
      <c r="U998" s="32"/>
      <c r="V998" s="32"/>
      <c r="W998" s="32"/>
      <c r="X998" s="32"/>
      <c r="Y998" s="32"/>
      <c r="Z998" s="32"/>
    </row>
    <row r="999" spans="1:26" x14ac:dyDescent="0.25">
      <c r="R999" s="15" t="str">
        <f t="shared" si="15"/>
        <v/>
      </c>
      <c r="S999" s="15" t="str">
        <f>IF(M999="","",IF(AND(M999&lt;&gt;'Tabelas auxiliares'!$B$128,M999&lt;&gt;'Tabelas auxiliares'!$B$129,M999&lt;&gt;'Tabelas auxiliares'!$C$128,M999&lt;&gt;'Tabelas auxiliares'!$C$129),"FOLHA DE PESSOAL",IF(R999='Tabelas auxiliares'!$A$129,"CUSTEIO",IF(R999='Tabelas auxiliares'!$A$128,"INVESTIMENTO","ERRO - VERIFICAR"))))</f>
        <v/>
      </c>
      <c r="T999" s="104"/>
      <c r="U999" s="32"/>
      <c r="V999" s="32"/>
      <c r="W999" s="32"/>
      <c r="X999" s="32"/>
      <c r="Y999" s="32"/>
      <c r="Z999" s="32"/>
    </row>
    <row r="1000" spans="1:26" x14ac:dyDescent="0.25">
      <c r="R1000" s="15" t="str">
        <f t="shared" si="15"/>
        <v/>
      </c>
      <c r="S1000" s="15" t="str">
        <f>IF(M1000="","",IF(AND(M1000&lt;&gt;'Tabelas auxiliares'!$B$128,M1000&lt;&gt;'Tabelas auxiliares'!$B$129,M1000&lt;&gt;'Tabelas auxiliares'!$C$128,M1000&lt;&gt;'Tabelas auxiliares'!$C$129),"FOLHA DE PESSOAL",IF(R1000='Tabelas auxiliares'!$A$129,"CUSTEIO",IF(R1000='Tabelas auxiliares'!$A$128,"INVESTIMENTO","ERRO - VERIFICAR"))))</f>
        <v/>
      </c>
      <c r="T1000" s="104"/>
      <c r="U1000" s="32"/>
      <c r="V1000" s="32"/>
      <c r="W1000" s="32"/>
      <c r="X1000" s="32"/>
      <c r="Y1000" s="32"/>
      <c r="Z1000" s="32"/>
    </row>
    <row r="1001" spans="1:26" x14ac:dyDescent="0.25">
      <c r="A1001" s="21"/>
      <c r="B1001" s="21"/>
      <c r="C1001" s="21"/>
      <c r="D1001" s="21"/>
      <c r="E1001" s="21"/>
      <c r="F1001" s="21"/>
      <c r="G1001" s="21"/>
      <c r="H1001" s="21"/>
      <c r="I1001" s="21"/>
      <c r="J1001" s="21"/>
      <c r="K1001" s="21"/>
      <c r="L1001" s="21" t="s">
        <v>91</v>
      </c>
      <c r="M1001" s="21"/>
      <c r="N1001" s="21"/>
      <c r="O1001" s="21"/>
      <c r="P1001" s="21"/>
      <c r="Q1001" s="21"/>
      <c r="R1001" s="21"/>
      <c r="S1001" s="21"/>
      <c r="T1001" s="20">
        <f>SUBTOTAL(9,T4:T1000)</f>
        <v>10850295.189999999</v>
      </c>
      <c r="U1001" s="20">
        <f t="shared" ref="U1001:W1001" si="16">SUBTOTAL(9,U4:U1000)</f>
        <v>374433.59</v>
      </c>
      <c r="V1001" s="20">
        <f t="shared" si="16"/>
        <v>8591290.1599999983</v>
      </c>
      <c r="W1001" s="20">
        <f t="shared" si="16"/>
        <v>942825.71</v>
      </c>
    </row>
  </sheetData>
  <sheetProtection algorithmName="SHA-512" hashValue="r7cHITbzTC+xlZ2Xt3gArmshCoLaJTt6LsD6TNPU0+afGeAWqCIrQNBzA1eo6G/ewegKFUX9fZLr0Htryf+0Xw==" saltValue="xk/4h9G53ywojhRtYNhdOg==" spinCount="100000" sheet="1" autoFilter="0"/>
  <autoFilter ref="A3:W3" xr:uid="{00000000-0009-0000-0000-00000B000000}"/>
  <mergeCells count="1">
    <mergeCell ref="A1:B2"/>
  </mergeCells>
  <pageMargins left="0.511811024" right="0.511811024" top="0.78740157499999996" bottom="0.78740157499999996" header="0.31496062000000002" footer="0.31496062000000002"/>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E129"/>
  <sheetViews>
    <sheetView tabSelected="1" workbookViewId="0">
      <selection activeCell="D7" sqref="D7"/>
    </sheetView>
  </sheetViews>
  <sheetFormatPr defaultRowHeight="15" x14ac:dyDescent="0.25"/>
  <cols>
    <col min="1" max="1" width="10.5703125" customWidth="1"/>
    <col min="2" max="2" width="55.85546875" customWidth="1"/>
    <col min="3" max="3" width="81" bestFit="1" customWidth="1"/>
    <col min="4" max="4" width="18" customWidth="1"/>
    <col min="5" max="5" width="15.28515625" customWidth="1"/>
    <col min="9" max="9" width="12.42578125" bestFit="1" customWidth="1"/>
    <col min="18" max="18" width="12.42578125" bestFit="1" customWidth="1"/>
  </cols>
  <sheetData>
    <row r="2" spans="1:3" ht="18.75" x14ac:dyDescent="0.3">
      <c r="A2" s="211" t="s">
        <v>383</v>
      </c>
      <c r="B2" s="211"/>
      <c r="C2" s="211"/>
    </row>
    <row r="3" spans="1:3" x14ac:dyDescent="0.25">
      <c r="A3" s="95" t="s">
        <v>8</v>
      </c>
      <c r="B3" s="3" t="s">
        <v>9</v>
      </c>
      <c r="C3" t="str">
        <f>CONCATENATE(A3," -&gt; ",B3)</f>
        <v>A0 -&gt; PROPES - PRÓ-REITORIA DE PESQUISA / CEM</v>
      </c>
    </row>
    <row r="4" spans="1:3" x14ac:dyDescent="0.25">
      <c r="A4" s="93" t="s">
        <v>14</v>
      </c>
      <c r="B4" s="4" t="s">
        <v>15</v>
      </c>
      <c r="C4" t="str">
        <f t="shared" ref="C4:C65" si="0">CONCATENATE(A4," -&gt; ",B4)</f>
        <v>A1 -&gt; NÚCLEOS ESTRATÉGICOS</v>
      </c>
    </row>
    <row r="5" spans="1:3" x14ac:dyDescent="0.25">
      <c r="A5" s="93" t="s">
        <v>158</v>
      </c>
      <c r="B5" s="4" t="s">
        <v>174</v>
      </c>
      <c r="C5" t="str">
        <f t="shared" si="0"/>
        <v>A8 -&gt; PROPES - TRI</v>
      </c>
    </row>
    <row r="6" spans="1:3" x14ac:dyDescent="0.25">
      <c r="A6" s="93" t="s">
        <v>10</v>
      </c>
      <c r="B6" s="4" t="s">
        <v>11</v>
      </c>
      <c r="C6" t="str">
        <f t="shared" si="0"/>
        <v>B0 -&gt; GABINETE REITORIA</v>
      </c>
    </row>
    <row r="7" spans="1:3" x14ac:dyDescent="0.25">
      <c r="A7" s="93" t="s">
        <v>12</v>
      </c>
      <c r="B7" s="4" t="s">
        <v>13</v>
      </c>
      <c r="C7" t="str">
        <f t="shared" si="0"/>
        <v>B1 -&gt; AUDIN - AUDITORIA INTERNA</v>
      </c>
    </row>
    <row r="8" spans="1:3" x14ac:dyDescent="0.25">
      <c r="A8" s="93" t="s">
        <v>16</v>
      </c>
      <c r="B8" s="4" t="s">
        <v>17</v>
      </c>
      <c r="C8" t="str">
        <f t="shared" si="0"/>
        <v>B3 -&gt; PF - PROCURADORIA FEDERAL</v>
      </c>
    </row>
    <row r="9" spans="1:3" x14ac:dyDescent="0.25">
      <c r="A9" s="93" t="s">
        <v>87</v>
      </c>
      <c r="B9" s="4" t="s">
        <v>88</v>
      </c>
      <c r="C9" t="str">
        <f t="shared" si="0"/>
        <v>B4 -&gt; Projetos TRANSVERSAIS</v>
      </c>
    </row>
    <row r="10" spans="1:3" x14ac:dyDescent="0.25">
      <c r="A10" s="93" t="s">
        <v>379</v>
      </c>
      <c r="B10" s="4" t="s">
        <v>512</v>
      </c>
      <c r="C10" t="str">
        <f t="shared" si="0"/>
        <v>B6 -&gt; Projetos Esp. Emendas Parlamentares</v>
      </c>
    </row>
    <row r="11" spans="1:3" x14ac:dyDescent="0.25">
      <c r="A11" s="93" t="s">
        <v>333</v>
      </c>
      <c r="B11" s="4" t="s">
        <v>345</v>
      </c>
      <c r="C11" t="str">
        <f t="shared" si="0"/>
        <v>B8 -&gt; GABINETE REITORIA - TRI</v>
      </c>
    </row>
    <row r="12" spans="1:3" x14ac:dyDescent="0.25">
      <c r="A12" s="93" t="s">
        <v>18</v>
      </c>
      <c r="B12" s="4" t="s">
        <v>19</v>
      </c>
      <c r="C12" t="str">
        <f t="shared" si="0"/>
        <v>C0 -&gt; SG - SECRETARIA GERAL</v>
      </c>
    </row>
    <row r="13" spans="1:3" x14ac:dyDescent="0.25">
      <c r="A13" s="93" t="s">
        <v>20</v>
      </c>
      <c r="B13" s="4" t="s">
        <v>21</v>
      </c>
      <c r="C13" t="str">
        <f t="shared" si="0"/>
        <v>D0 -&gt; ACI - ASSESSORIA DE COMUNICAÇÃO E IMPRENSA</v>
      </c>
    </row>
    <row r="14" spans="1:3" x14ac:dyDescent="0.25">
      <c r="A14" s="93" t="s">
        <v>24</v>
      </c>
      <c r="B14" s="4" t="s">
        <v>25</v>
      </c>
      <c r="C14" t="str">
        <f t="shared" si="0"/>
        <v>D2 -&gt; ACI - SERVIÇOS GRÁFICOS * D.U.C</v>
      </c>
    </row>
    <row r="15" spans="1:3" x14ac:dyDescent="0.25">
      <c r="A15" s="93" t="s">
        <v>26</v>
      </c>
      <c r="B15" s="4" t="s">
        <v>27</v>
      </c>
      <c r="C15" t="str">
        <f t="shared" si="0"/>
        <v>D3 -&gt; ACI - SERVIÇOS DE TRADUÇÃO * D.U.C</v>
      </c>
    </row>
    <row r="16" spans="1:3" x14ac:dyDescent="0.25">
      <c r="A16" s="93" t="s">
        <v>28</v>
      </c>
      <c r="B16" s="4" t="s">
        <v>29</v>
      </c>
      <c r="C16" t="str">
        <f t="shared" si="0"/>
        <v>E0 -&gt; PU - PREFEITURA UNIVERSITÁRIA</v>
      </c>
    </row>
    <row r="17" spans="1:3" x14ac:dyDescent="0.25">
      <c r="A17" s="93" t="s">
        <v>30</v>
      </c>
      <c r="B17" s="4" t="s">
        <v>31</v>
      </c>
      <c r="C17" t="str">
        <f t="shared" si="0"/>
        <v>E1 -&gt; PU - MATERIAL DE EXPEDIENTE * D.U.C</v>
      </c>
    </row>
    <row r="18" spans="1:3" x14ac:dyDescent="0.25">
      <c r="A18" s="93" t="s">
        <v>131</v>
      </c>
      <c r="B18" s="4" t="s">
        <v>135</v>
      </c>
      <c r="C18" t="str">
        <f t="shared" si="0"/>
        <v>E2 -&gt; PU - MOBILIÁRIOS * D.U.C</v>
      </c>
    </row>
    <row r="19" spans="1:3" x14ac:dyDescent="0.25">
      <c r="A19" s="93" t="s">
        <v>134</v>
      </c>
      <c r="B19" s="4" t="s">
        <v>136</v>
      </c>
      <c r="C19" t="str">
        <f t="shared" si="0"/>
        <v>E3 -&gt; PU - INFRAESTRUTURA PREDIAL * D.U.C</v>
      </c>
    </row>
    <row r="20" spans="1:3" x14ac:dyDescent="0.25">
      <c r="A20" s="93" t="s">
        <v>32</v>
      </c>
      <c r="B20" s="4" t="s">
        <v>33</v>
      </c>
      <c r="C20" t="str">
        <f t="shared" si="0"/>
        <v>E4 -&gt; PU - LOCAÇÃO DE VEÍCULOS * D.U.C</v>
      </c>
    </row>
    <row r="21" spans="1:3" x14ac:dyDescent="0.25">
      <c r="A21" s="93" t="s">
        <v>22</v>
      </c>
      <c r="B21" s="4" t="s">
        <v>23</v>
      </c>
      <c r="C21" t="str">
        <f t="shared" si="0"/>
        <v>E5 -&gt; PU - BUFFET * D.U.C</v>
      </c>
    </row>
    <row r="22" spans="1:3" x14ac:dyDescent="0.25">
      <c r="A22" s="93" t="s">
        <v>489</v>
      </c>
      <c r="B22" s="4" t="s">
        <v>490</v>
      </c>
      <c r="C22" t="str">
        <f t="shared" si="0"/>
        <v>E6 -&gt; PU - PASSAGENS * D.U.C</v>
      </c>
    </row>
    <row r="23" spans="1:3" x14ac:dyDescent="0.25">
      <c r="A23" s="93" t="s">
        <v>34</v>
      </c>
      <c r="B23" s="4" t="s">
        <v>35</v>
      </c>
      <c r="C23" t="str">
        <f t="shared" si="0"/>
        <v>F0 -&gt; CECS - CENTRO DE ENG., MODELAGEM E CIÊNCIAS SOCIAIS APLICADAS</v>
      </c>
    </row>
    <row r="24" spans="1:3" x14ac:dyDescent="0.25">
      <c r="A24" s="93" t="s">
        <v>36</v>
      </c>
      <c r="B24" s="4" t="s">
        <v>37</v>
      </c>
      <c r="C24" t="str">
        <f t="shared" si="0"/>
        <v>F7 -&gt; CECS - COMPRAS COMPARTILHADAS</v>
      </c>
    </row>
    <row r="25" spans="1:3" x14ac:dyDescent="0.25">
      <c r="A25" s="93" t="s">
        <v>164</v>
      </c>
      <c r="B25" s="4" t="s">
        <v>161</v>
      </c>
      <c r="C25" t="str">
        <f t="shared" si="0"/>
        <v>F8 -&gt; CECS - TRI</v>
      </c>
    </row>
    <row r="26" spans="1:3" x14ac:dyDescent="0.25">
      <c r="A26" s="93" t="s">
        <v>157</v>
      </c>
      <c r="B26" s="4" t="s">
        <v>175</v>
      </c>
      <c r="C26" t="str">
        <f t="shared" si="0"/>
        <v>F9 -&gt; CECS - CONVÊNIOS/PARCERIAS</v>
      </c>
    </row>
    <row r="27" spans="1:3" x14ac:dyDescent="0.25">
      <c r="A27" s="93" t="s">
        <v>38</v>
      </c>
      <c r="B27" s="4" t="s">
        <v>39</v>
      </c>
      <c r="C27" t="str">
        <f t="shared" si="0"/>
        <v>G0 -&gt; CMCC - CENTRO DE MATEMÁTICA, COMPUTAÇÃO E COGNIÇÃO</v>
      </c>
    </row>
    <row r="28" spans="1:3" x14ac:dyDescent="0.25">
      <c r="A28" s="93" t="s">
        <v>40</v>
      </c>
      <c r="B28" s="4" t="s">
        <v>41</v>
      </c>
      <c r="C28" t="str">
        <f t="shared" si="0"/>
        <v>G7 -&gt; CMCC - COMPRAS COMPARTILHADAS</v>
      </c>
    </row>
    <row r="29" spans="1:3" x14ac:dyDescent="0.25">
      <c r="A29" s="93" t="s">
        <v>165</v>
      </c>
      <c r="B29" s="4" t="s">
        <v>162</v>
      </c>
      <c r="C29" t="str">
        <f t="shared" si="0"/>
        <v>G8 -&gt; CMCC - TRI</v>
      </c>
    </row>
    <row r="30" spans="1:3" x14ac:dyDescent="0.25">
      <c r="A30" s="93" t="s">
        <v>261</v>
      </c>
      <c r="B30" s="4" t="s">
        <v>262</v>
      </c>
      <c r="C30" t="str">
        <f t="shared" si="0"/>
        <v>G9 -&gt; CMCC - CONVÊNIOS/PARCERIAS</v>
      </c>
    </row>
    <row r="31" spans="1:3" x14ac:dyDescent="0.25">
      <c r="A31" s="93" t="s">
        <v>42</v>
      </c>
      <c r="B31" s="4" t="s">
        <v>43</v>
      </c>
      <c r="C31" t="str">
        <f t="shared" si="0"/>
        <v>H0 -&gt; CCNH - CENTRO DE CIÊNCIAS NATURAIS E HUMANAS</v>
      </c>
    </row>
    <row r="32" spans="1:3" x14ac:dyDescent="0.25">
      <c r="A32" s="93" t="s">
        <v>44</v>
      </c>
      <c r="B32" s="4" t="s">
        <v>45</v>
      </c>
      <c r="C32" t="str">
        <f t="shared" si="0"/>
        <v>H7 -&gt; CCNH - COMPRAS COMPARTILHADAS</v>
      </c>
    </row>
    <row r="33" spans="1:3" x14ac:dyDescent="0.25">
      <c r="A33" s="93" t="s">
        <v>166</v>
      </c>
      <c r="B33" s="4" t="s">
        <v>163</v>
      </c>
      <c r="C33" t="str">
        <f t="shared" si="0"/>
        <v>H8 -&gt; CCNH - TRI</v>
      </c>
    </row>
    <row r="34" spans="1:3" x14ac:dyDescent="0.25">
      <c r="A34" s="93" t="s">
        <v>263</v>
      </c>
      <c r="B34" s="4" t="s">
        <v>264</v>
      </c>
      <c r="C34" t="str">
        <f t="shared" si="0"/>
        <v>H9 -&gt; CCNH - CONVÊNIOS/PARCERIAS</v>
      </c>
    </row>
    <row r="35" spans="1:3" x14ac:dyDescent="0.25">
      <c r="A35" s="93" t="s">
        <v>46</v>
      </c>
      <c r="B35" s="4" t="s">
        <v>47</v>
      </c>
      <c r="C35" t="str">
        <f t="shared" si="0"/>
        <v>I0 -&gt; PROGRAD - PRÓ-REITORIA DE GRADUAÇÃO</v>
      </c>
    </row>
    <row r="36" spans="1:3" x14ac:dyDescent="0.25">
      <c r="A36" s="93" t="s">
        <v>167</v>
      </c>
      <c r="B36" s="4" t="s">
        <v>168</v>
      </c>
      <c r="C36" t="str">
        <f t="shared" si="0"/>
        <v>I8 -&gt; PROGRAD - TRI</v>
      </c>
    </row>
    <row r="37" spans="1:3" x14ac:dyDescent="0.25">
      <c r="A37" s="93" t="s">
        <v>48</v>
      </c>
      <c r="B37" s="4" t="s">
        <v>49</v>
      </c>
      <c r="C37" t="str">
        <f t="shared" si="0"/>
        <v>J0 -&gt; PROEC - PRÓ-REITORIA DE EXTENSÃO E CULTURA</v>
      </c>
    </row>
    <row r="38" spans="1:3" x14ac:dyDescent="0.25">
      <c r="A38" s="93" t="s">
        <v>52</v>
      </c>
      <c r="B38" s="4" t="s">
        <v>53</v>
      </c>
      <c r="C38" t="str">
        <f t="shared" si="0"/>
        <v>J2 -&gt; PROEC - REALIZAÇÃO DE EVENTOS * D.U.C</v>
      </c>
    </row>
    <row r="39" spans="1:3" x14ac:dyDescent="0.25">
      <c r="A39" s="93" t="s">
        <v>160</v>
      </c>
      <c r="B39" s="4" t="s">
        <v>169</v>
      </c>
      <c r="C39" t="str">
        <f t="shared" si="0"/>
        <v>J8 -&gt; PROEC - TRI</v>
      </c>
    </row>
    <row r="40" spans="1:3" x14ac:dyDescent="0.25">
      <c r="A40" s="93" t="s">
        <v>54</v>
      </c>
      <c r="B40" s="4" t="s">
        <v>55</v>
      </c>
      <c r="C40" t="str">
        <f t="shared" si="0"/>
        <v>K0 -&gt; PROAD - PRÓ-REITORIA DE ADMINISTRAÇÃO</v>
      </c>
    </row>
    <row r="41" spans="1:3" x14ac:dyDescent="0.25">
      <c r="A41" s="93" t="s">
        <v>56</v>
      </c>
      <c r="B41" s="4" t="s">
        <v>57</v>
      </c>
      <c r="C41" t="str">
        <f t="shared" si="0"/>
        <v>K1 -&gt; PROAD - PASSAGENS * D.U.C</v>
      </c>
    </row>
    <row r="42" spans="1:3" x14ac:dyDescent="0.25">
      <c r="A42" s="93" t="s">
        <v>58</v>
      </c>
      <c r="B42" s="4" t="s">
        <v>59</v>
      </c>
      <c r="C42" t="str">
        <f t="shared" si="0"/>
        <v>L0 -&gt; PROPLADI - PRÓ-REITORIA DE PLAN. E DESENV. INSTITUCIONAL</v>
      </c>
    </row>
    <row r="43" spans="1:3" x14ac:dyDescent="0.25">
      <c r="A43" s="90" t="s">
        <v>62</v>
      </c>
      <c r="B43" s="4" t="s">
        <v>63</v>
      </c>
      <c r="C43" t="str">
        <f t="shared" si="0"/>
        <v>M0 -&gt; PROAP - PNAES</v>
      </c>
    </row>
    <row r="44" spans="1:3" x14ac:dyDescent="0.25">
      <c r="A44" s="90" t="s">
        <v>60</v>
      </c>
      <c r="B44" s="4" t="s">
        <v>61</v>
      </c>
      <c r="C44" t="str">
        <f t="shared" si="0"/>
        <v>M1 -&gt; PROAP - PRÓ-REITORIA DE POLÍTICAS AFIRMATIVAS</v>
      </c>
    </row>
    <row r="45" spans="1:3" x14ac:dyDescent="0.25">
      <c r="A45" s="90" t="s">
        <v>170</v>
      </c>
      <c r="B45" s="4" t="s">
        <v>171</v>
      </c>
      <c r="C45" t="str">
        <f t="shared" si="0"/>
        <v>M8 -&gt; PROAP - TRI</v>
      </c>
    </row>
    <row r="46" spans="1:3" x14ac:dyDescent="0.25">
      <c r="A46" s="93" t="s">
        <v>64</v>
      </c>
      <c r="B46" s="4" t="s">
        <v>65</v>
      </c>
      <c r="C46" t="str">
        <f t="shared" si="0"/>
        <v>N0 -&gt; ARI - ASSESSORIA DE RELAÇÕES INTERNACIONAIS</v>
      </c>
    </row>
    <row r="47" spans="1:3" x14ac:dyDescent="0.25">
      <c r="A47" s="93" t="s">
        <v>66</v>
      </c>
      <c r="B47" s="4" t="s">
        <v>67</v>
      </c>
      <c r="C47" t="str">
        <f t="shared" si="0"/>
        <v>P0 -&gt; PROPG - PRÓ-REITORIA DE PÓS-GRADUAÇÃO</v>
      </c>
    </row>
    <row r="48" spans="1:3" x14ac:dyDescent="0.25">
      <c r="A48" s="93" t="s">
        <v>172</v>
      </c>
      <c r="B48" s="4" t="s">
        <v>173</v>
      </c>
      <c r="C48" t="str">
        <f t="shared" si="0"/>
        <v>P8 -&gt; PROPG - TRI</v>
      </c>
    </row>
    <row r="49" spans="1:3" x14ac:dyDescent="0.25">
      <c r="A49" s="93" t="s">
        <v>68</v>
      </c>
      <c r="B49" s="4" t="s">
        <v>69</v>
      </c>
      <c r="C49" t="str">
        <f t="shared" si="0"/>
        <v>Q0 -&gt; BIBLIOTECA</v>
      </c>
    </row>
    <row r="50" spans="1:3" x14ac:dyDescent="0.25">
      <c r="A50" s="93" t="s">
        <v>70</v>
      </c>
      <c r="B50" s="4" t="s">
        <v>502</v>
      </c>
      <c r="C50" t="str">
        <f t="shared" si="0"/>
        <v>R0 -&gt; NTI - DESPESAS APENAS DO NTI (CUSTEIO/INVESTIMENTO)</v>
      </c>
    </row>
    <row r="51" spans="1:3" x14ac:dyDescent="0.25">
      <c r="A51" s="93" t="s">
        <v>132</v>
      </c>
      <c r="B51" s="4" t="s">
        <v>503</v>
      </c>
      <c r="C51" t="str">
        <f t="shared" si="0"/>
        <v>R1 -&gt; NTI - TIC   D.U.C. (CUTEIO/INVESTIMENTO)</v>
      </c>
    </row>
    <row r="52" spans="1:3" x14ac:dyDescent="0.25">
      <c r="A52" s="93" t="s">
        <v>72</v>
      </c>
      <c r="B52" s="4" t="s">
        <v>504</v>
      </c>
      <c r="C52" t="str">
        <f t="shared" si="0"/>
        <v>R2 -&gt; NTI - SEGURANÇA DA INFORMAÇÃO - D.U.C. E NTI (INCLUSIVE) (CUSTEIO/INVESTIMENTO)</v>
      </c>
    </row>
    <row r="53" spans="1:3" x14ac:dyDescent="0.25">
      <c r="A53" s="93" t="s">
        <v>74</v>
      </c>
      <c r="B53" s="4" t="s">
        <v>192</v>
      </c>
      <c r="C53" t="str">
        <f t="shared" si="0"/>
        <v>S0 -&gt; SPO - SUPERINTENDÊNCIA DE OBRAS</v>
      </c>
    </row>
    <row r="54" spans="1:3" x14ac:dyDescent="0.25">
      <c r="A54" s="93" t="s">
        <v>159</v>
      </c>
      <c r="B54" s="4" t="s">
        <v>177</v>
      </c>
      <c r="C54" t="str">
        <f t="shared" si="0"/>
        <v>S1 -&gt; SPO - OBRAS SANTO ANDRÉ</v>
      </c>
    </row>
    <row r="55" spans="1:3" x14ac:dyDescent="0.25">
      <c r="A55" s="93" t="s">
        <v>176</v>
      </c>
      <c r="B55" s="4" t="s">
        <v>178</v>
      </c>
      <c r="C55" t="str">
        <f t="shared" si="0"/>
        <v>S2 -&gt; SPO - OBRAS SÃO BERNARDO DO CAMPO</v>
      </c>
    </row>
    <row r="56" spans="1:3" x14ac:dyDescent="0.25">
      <c r="A56" s="93" t="s">
        <v>76</v>
      </c>
      <c r="B56" s="4" t="s">
        <v>191</v>
      </c>
      <c r="C56" t="str">
        <f t="shared" si="0"/>
        <v>T0 -&gt; NETEL - NÚCLEO EDUCACIONAL DE TECNOLOGIAS E LÍNGUAS</v>
      </c>
    </row>
    <row r="57" spans="1:3" x14ac:dyDescent="0.25">
      <c r="A57" s="93" t="s">
        <v>77</v>
      </c>
      <c r="B57" s="4" t="s">
        <v>78</v>
      </c>
      <c r="C57" t="str">
        <f t="shared" si="0"/>
        <v>U0 -&gt; AGÊNCIA DE INOVAÇÃO</v>
      </c>
    </row>
    <row r="58" spans="1:3" x14ac:dyDescent="0.25">
      <c r="A58" s="93" t="s">
        <v>353</v>
      </c>
      <c r="B58" s="4" t="s">
        <v>447</v>
      </c>
      <c r="C58" t="str">
        <f t="shared" si="0"/>
        <v>U8 -&gt; AGÊNCIA DE INOVAÇÃO - TRI</v>
      </c>
    </row>
    <row r="59" spans="1:3" x14ac:dyDescent="0.25">
      <c r="A59" s="93" t="s">
        <v>81</v>
      </c>
      <c r="B59" s="4" t="s">
        <v>82</v>
      </c>
      <c r="C59" t="str">
        <f t="shared" si="0"/>
        <v>V0 -&gt; SUGEPE - SUPERINTENDÊNCIA DE GESTÃO DE PESSOAS</v>
      </c>
    </row>
    <row r="60" spans="1:3" x14ac:dyDescent="0.25">
      <c r="A60" s="93" t="s">
        <v>83</v>
      </c>
      <c r="B60" s="4" t="s">
        <v>84</v>
      </c>
      <c r="C60" t="str">
        <f t="shared" si="0"/>
        <v>V1 -&gt; SUGEPE-FOLHA - PASEP + AUX. MORADIA</v>
      </c>
    </row>
    <row r="61" spans="1:3" x14ac:dyDescent="0.25">
      <c r="A61" s="93" t="s">
        <v>85</v>
      </c>
      <c r="B61" s="4" t="s">
        <v>86</v>
      </c>
      <c r="C61" t="str">
        <f t="shared" si="0"/>
        <v>V2 -&gt; SUGEPE - CONTRATAÇÃO DE ESTAGIÁRIOS * D.U.C</v>
      </c>
    </row>
    <row r="62" spans="1:3" x14ac:dyDescent="0.25">
      <c r="A62" s="93" t="s">
        <v>560</v>
      </c>
      <c r="B62" s="4" t="s">
        <v>561</v>
      </c>
      <c r="C62" t="str">
        <f t="shared" ref="C62" si="1">CONCATENATE(A62," -&gt; ",B62)</f>
        <v xml:space="preserve">V3 -&gt; SUGEPE - REALIZAÇÃO DE CONCURSOS </v>
      </c>
    </row>
    <row r="63" spans="1:3" x14ac:dyDescent="0.25">
      <c r="A63" s="93" t="s">
        <v>79</v>
      </c>
      <c r="B63" s="4" t="s">
        <v>80</v>
      </c>
      <c r="C63" t="str">
        <f t="shared" si="0"/>
        <v>V4 -&gt; SUGEPE - CAPACITAÇÃO</v>
      </c>
    </row>
    <row r="64" spans="1:3" x14ac:dyDescent="0.25">
      <c r="A64" s="93" t="s">
        <v>513</v>
      </c>
      <c r="B64" s="4" t="s">
        <v>51</v>
      </c>
      <c r="C64" t="str">
        <f t="shared" ref="C64" si="2">CONCATENATE(A64," -&gt; ",B64)</f>
        <v>W0 -&gt; EDITORA DA UFABC</v>
      </c>
    </row>
    <row r="65" spans="1:3" x14ac:dyDescent="0.25">
      <c r="A65" s="93" t="s">
        <v>89</v>
      </c>
      <c r="B65" s="4" t="s">
        <v>90</v>
      </c>
      <c r="C65" t="str">
        <f t="shared" si="0"/>
        <v>Z0 -&gt; RESERVA DE CONTINGÊNCIA</v>
      </c>
    </row>
    <row r="67" spans="1:3" ht="35.25" customHeight="1" thickBot="1" x14ac:dyDescent="0.3">
      <c r="A67" s="210" t="s">
        <v>256</v>
      </c>
      <c r="B67" s="210"/>
      <c r="C67" s="210"/>
    </row>
    <row r="68" spans="1:3" ht="15.75" x14ac:dyDescent="0.25">
      <c r="A68" s="97" t="s">
        <v>385</v>
      </c>
      <c r="B68" s="91" t="s">
        <v>384</v>
      </c>
      <c r="C68" s="92" t="s">
        <v>386</v>
      </c>
    </row>
    <row r="69" spans="1:3" ht="63" x14ac:dyDescent="0.25">
      <c r="A69" s="96" t="s">
        <v>198</v>
      </c>
      <c r="B69" s="91" t="s">
        <v>387</v>
      </c>
      <c r="C69" s="92" t="s">
        <v>388</v>
      </c>
    </row>
    <row r="70" spans="1:3" ht="15.75" x14ac:dyDescent="0.25">
      <c r="A70" s="96" t="s">
        <v>199</v>
      </c>
      <c r="B70" s="91" t="s">
        <v>389</v>
      </c>
      <c r="C70" s="92" t="s">
        <v>200</v>
      </c>
    </row>
    <row r="71" spans="1:3" ht="47.25" x14ac:dyDescent="0.25">
      <c r="A71" s="96" t="s">
        <v>201</v>
      </c>
      <c r="B71" s="91" t="s">
        <v>390</v>
      </c>
      <c r="C71" s="92" t="s">
        <v>202</v>
      </c>
    </row>
    <row r="72" spans="1:3" ht="47.25" x14ac:dyDescent="0.25">
      <c r="A72" s="96" t="s">
        <v>203</v>
      </c>
      <c r="B72" s="91" t="s">
        <v>391</v>
      </c>
      <c r="C72" s="92" t="s">
        <v>392</v>
      </c>
    </row>
    <row r="73" spans="1:3" ht="15.75" x14ac:dyDescent="0.25">
      <c r="A73" s="96" t="s">
        <v>204</v>
      </c>
      <c r="B73" s="91" t="s">
        <v>393</v>
      </c>
      <c r="C73" s="92" t="s">
        <v>394</v>
      </c>
    </row>
    <row r="74" spans="1:3" ht="47.25" x14ac:dyDescent="0.25">
      <c r="A74" s="96" t="s">
        <v>205</v>
      </c>
      <c r="B74" s="91" t="s">
        <v>395</v>
      </c>
      <c r="C74" s="92" t="s">
        <v>396</v>
      </c>
    </row>
    <row r="75" spans="1:3" ht="47.25" x14ac:dyDescent="0.25">
      <c r="A75" s="96" t="s">
        <v>206</v>
      </c>
      <c r="B75" s="91" t="s">
        <v>397</v>
      </c>
      <c r="C75" s="92" t="s">
        <v>398</v>
      </c>
    </row>
    <row r="76" spans="1:3" ht="47.25" x14ac:dyDescent="0.25">
      <c r="A76" s="96" t="s">
        <v>207</v>
      </c>
      <c r="B76" s="91" t="s">
        <v>399</v>
      </c>
      <c r="C76" s="92" t="s">
        <v>208</v>
      </c>
    </row>
    <row r="77" spans="1:3" ht="15.75" x14ac:dyDescent="0.25">
      <c r="A77" s="97" t="s">
        <v>401</v>
      </c>
      <c r="B77" s="91" t="s">
        <v>400</v>
      </c>
      <c r="C77" s="91" t="s">
        <v>400</v>
      </c>
    </row>
    <row r="78" spans="1:3" ht="15.75" x14ac:dyDescent="0.25">
      <c r="A78" s="97" t="s">
        <v>209</v>
      </c>
      <c r="B78" s="91" t="s">
        <v>402</v>
      </c>
      <c r="C78" s="91" t="s">
        <v>402</v>
      </c>
    </row>
    <row r="79" spans="1:3" ht="15.75" x14ac:dyDescent="0.25">
      <c r="A79" s="97" t="s">
        <v>210</v>
      </c>
      <c r="B79" s="91" t="s">
        <v>403</v>
      </c>
      <c r="C79" s="91" t="s">
        <v>403</v>
      </c>
    </row>
    <row r="80" spans="1:3" ht="31.5" x14ac:dyDescent="0.25">
      <c r="A80" s="96" t="s">
        <v>211</v>
      </c>
      <c r="B80" s="91" t="s">
        <v>404</v>
      </c>
      <c r="C80" s="92" t="s">
        <v>212</v>
      </c>
    </row>
    <row r="81" spans="1:3" ht="15.75" x14ac:dyDescent="0.25">
      <c r="A81" s="96" t="s">
        <v>213</v>
      </c>
      <c r="B81" s="91" t="s">
        <v>405</v>
      </c>
      <c r="C81" s="92" t="s">
        <v>214</v>
      </c>
    </row>
    <row r="82" spans="1:3" ht="15.75" x14ac:dyDescent="0.25">
      <c r="A82" s="96" t="s">
        <v>215</v>
      </c>
      <c r="B82" s="91" t="s">
        <v>406</v>
      </c>
      <c r="C82" s="92" t="s">
        <v>216</v>
      </c>
    </row>
    <row r="83" spans="1:3" ht="15.75" x14ac:dyDescent="0.25">
      <c r="A83" s="96" t="s">
        <v>250</v>
      </c>
      <c r="B83" s="91" t="s">
        <v>407</v>
      </c>
      <c r="C83" s="92" t="s">
        <v>251</v>
      </c>
    </row>
    <row r="84" spans="1:3" ht="63" x14ac:dyDescent="0.25">
      <c r="A84" s="97" t="s">
        <v>357</v>
      </c>
      <c r="B84" s="91" t="s">
        <v>408</v>
      </c>
      <c r="C84" s="92" t="s">
        <v>409</v>
      </c>
    </row>
    <row r="85" spans="1:3" ht="47.25" x14ac:dyDescent="0.25">
      <c r="A85" s="96" t="s">
        <v>217</v>
      </c>
      <c r="B85" s="91" t="s">
        <v>410</v>
      </c>
      <c r="C85" s="92" t="s">
        <v>218</v>
      </c>
    </row>
    <row r="86" spans="1:3" ht="31.5" x14ac:dyDescent="0.25">
      <c r="A86" s="96" t="s">
        <v>219</v>
      </c>
      <c r="B86" s="91" t="s">
        <v>411</v>
      </c>
      <c r="C86" s="92" t="s">
        <v>220</v>
      </c>
    </row>
    <row r="87" spans="1:3" ht="47.25" x14ac:dyDescent="0.25">
      <c r="A87" s="96" t="s">
        <v>221</v>
      </c>
      <c r="B87" s="91" t="s">
        <v>412</v>
      </c>
      <c r="C87" s="92" t="s">
        <v>222</v>
      </c>
    </row>
    <row r="88" spans="1:3" ht="31.5" x14ac:dyDescent="0.25">
      <c r="A88" s="96" t="s">
        <v>223</v>
      </c>
      <c r="B88" s="91" t="s">
        <v>413</v>
      </c>
      <c r="C88" s="92" t="s">
        <v>224</v>
      </c>
    </row>
    <row r="89" spans="1:3" ht="27.75" customHeight="1" x14ac:dyDescent="0.25">
      <c r="A89" s="96" t="s">
        <v>225</v>
      </c>
      <c r="B89" s="91" t="s">
        <v>226</v>
      </c>
      <c r="C89" s="92" t="s">
        <v>226</v>
      </c>
    </row>
    <row r="90" spans="1:3" ht="47.25" x14ac:dyDescent="0.25">
      <c r="A90" s="96" t="s">
        <v>252</v>
      </c>
      <c r="B90" s="91" t="s">
        <v>414</v>
      </c>
      <c r="C90" s="92" t="s">
        <v>253</v>
      </c>
    </row>
    <row r="91" spans="1:3" ht="63" x14ac:dyDescent="0.25">
      <c r="A91" s="96" t="s">
        <v>227</v>
      </c>
      <c r="B91" s="91" t="s">
        <v>415</v>
      </c>
      <c r="C91" s="92" t="s">
        <v>446</v>
      </c>
    </row>
    <row r="92" spans="1:3" ht="47.25" x14ac:dyDescent="0.25">
      <c r="A92" s="97" t="s">
        <v>254</v>
      </c>
      <c r="B92" s="91" t="s">
        <v>416</v>
      </c>
      <c r="C92" s="92" t="s">
        <v>255</v>
      </c>
    </row>
    <row r="93" spans="1:3" ht="47.25" x14ac:dyDescent="0.25">
      <c r="A93" s="96" t="s">
        <v>228</v>
      </c>
      <c r="B93" s="91" t="s">
        <v>417</v>
      </c>
      <c r="C93" s="92" t="s">
        <v>418</v>
      </c>
    </row>
    <row r="94" spans="1:3" ht="47.25" x14ac:dyDescent="0.25">
      <c r="A94" s="96" t="s">
        <v>229</v>
      </c>
      <c r="B94" s="91" t="s">
        <v>419</v>
      </c>
      <c r="C94" s="92" t="s">
        <v>420</v>
      </c>
    </row>
    <row r="95" spans="1:3" ht="47.25" x14ac:dyDescent="0.25">
      <c r="A95" s="96" t="s">
        <v>230</v>
      </c>
      <c r="B95" s="91" t="s">
        <v>421</v>
      </c>
      <c r="C95" s="92" t="s">
        <v>420</v>
      </c>
    </row>
    <row r="96" spans="1:3" ht="63" x14ac:dyDescent="0.25">
      <c r="A96" s="96" t="s">
        <v>231</v>
      </c>
      <c r="B96" s="91" t="s">
        <v>422</v>
      </c>
      <c r="C96" s="92" t="s">
        <v>423</v>
      </c>
    </row>
    <row r="97" spans="1:3" ht="31.5" x14ac:dyDescent="0.25">
      <c r="A97" s="96" t="s">
        <v>232</v>
      </c>
      <c r="B97" s="91" t="s">
        <v>424</v>
      </c>
      <c r="C97" s="92" t="s">
        <v>425</v>
      </c>
    </row>
    <row r="98" spans="1:3" ht="47.25" x14ac:dyDescent="0.25">
      <c r="A98" s="96" t="s">
        <v>233</v>
      </c>
      <c r="B98" s="91" t="s">
        <v>426</v>
      </c>
      <c r="C98" s="92" t="s">
        <v>427</v>
      </c>
    </row>
    <row r="99" spans="1:3" ht="47.25" x14ac:dyDescent="0.25">
      <c r="A99" s="96" t="s">
        <v>234</v>
      </c>
      <c r="B99" s="91" t="s">
        <v>428</v>
      </c>
      <c r="C99" s="92" t="s">
        <v>429</v>
      </c>
    </row>
    <row r="100" spans="1:3" ht="78.75" x14ac:dyDescent="0.25">
      <c r="A100" s="96" t="s">
        <v>235</v>
      </c>
      <c r="B100" s="91" t="s">
        <v>430</v>
      </c>
      <c r="C100" s="92" t="s">
        <v>431</v>
      </c>
    </row>
    <row r="101" spans="1:3" ht="47.25" x14ac:dyDescent="0.25">
      <c r="A101" s="96" t="s">
        <v>236</v>
      </c>
      <c r="B101" s="91" t="s">
        <v>432</v>
      </c>
      <c r="C101" s="92" t="s">
        <v>433</v>
      </c>
    </row>
    <row r="102" spans="1:3" ht="15.75" x14ac:dyDescent="0.25">
      <c r="A102" s="96" t="s">
        <v>237</v>
      </c>
      <c r="B102" s="91" t="s">
        <v>434</v>
      </c>
      <c r="C102" s="92" t="s">
        <v>435</v>
      </c>
    </row>
    <row r="103" spans="1:3" ht="15.75" x14ac:dyDescent="0.25">
      <c r="A103" s="96" t="s">
        <v>238</v>
      </c>
      <c r="B103" s="91" t="s">
        <v>436</v>
      </c>
      <c r="C103" s="92" t="s">
        <v>239</v>
      </c>
    </row>
    <row r="104" spans="1:3" ht="15.75" x14ac:dyDescent="0.25">
      <c r="A104" s="96" t="s">
        <v>240</v>
      </c>
      <c r="B104" s="91" t="s">
        <v>437</v>
      </c>
      <c r="C104" s="92" t="s">
        <v>241</v>
      </c>
    </row>
    <row r="105" spans="1:3" ht="15.75" x14ac:dyDescent="0.25">
      <c r="A105" s="96" t="s">
        <v>242</v>
      </c>
      <c r="B105" s="91" t="s">
        <v>438</v>
      </c>
      <c r="C105" s="92" t="s">
        <v>243</v>
      </c>
    </row>
    <row r="106" spans="1:3" ht="47.25" x14ac:dyDescent="0.25">
      <c r="A106" s="96" t="s">
        <v>244</v>
      </c>
      <c r="B106" s="91" t="s">
        <v>439</v>
      </c>
      <c r="C106" s="92" t="s">
        <v>245</v>
      </c>
    </row>
    <row r="107" spans="1:3" ht="47.25" x14ac:dyDescent="0.25">
      <c r="A107" s="96" t="s">
        <v>246</v>
      </c>
      <c r="B107" s="91" t="s">
        <v>440</v>
      </c>
      <c r="C107" s="92" t="s">
        <v>247</v>
      </c>
    </row>
    <row r="108" spans="1:3" ht="31.5" x14ac:dyDescent="0.25">
      <c r="A108" s="96" t="s">
        <v>248</v>
      </c>
      <c r="B108" s="91" t="s">
        <v>441</v>
      </c>
      <c r="C108" s="92" t="s">
        <v>249</v>
      </c>
    </row>
    <row r="110" spans="1:3" x14ac:dyDescent="0.25">
      <c r="A110" s="94"/>
      <c r="B110" s="89" t="s">
        <v>442</v>
      </c>
    </row>
    <row r="113" spans="1:5" x14ac:dyDescent="0.25">
      <c r="A113">
        <v>3</v>
      </c>
      <c r="B113" t="s">
        <v>112</v>
      </c>
    </row>
    <row r="114" spans="1:5" x14ac:dyDescent="0.25">
      <c r="A114">
        <v>4</v>
      </c>
      <c r="B114" t="s">
        <v>113</v>
      </c>
    </row>
    <row r="115" spans="1:5" x14ac:dyDescent="0.25">
      <c r="A115" s="14" t="s">
        <v>115</v>
      </c>
      <c r="B115" s="14"/>
      <c r="C115" s="14"/>
      <c r="D115" s="14"/>
      <c r="E115" s="14"/>
    </row>
    <row r="116" spans="1:5" x14ac:dyDescent="0.25">
      <c r="A116" s="16" t="s">
        <v>116</v>
      </c>
      <c r="B116" s="9" t="s">
        <v>104</v>
      </c>
      <c r="C116" s="10">
        <v>3190</v>
      </c>
      <c r="D116" s="11" t="s">
        <v>106</v>
      </c>
      <c r="E116" t="s">
        <v>114</v>
      </c>
    </row>
    <row r="117" spans="1:5" x14ac:dyDescent="0.25">
      <c r="A117" s="16" t="s">
        <v>101</v>
      </c>
      <c r="B117" s="9" t="s">
        <v>105</v>
      </c>
      <c r="C117" s="10">
        <v>3191</v>
      </c>
      <c r="D117" s="11" t="s">
        <v>107</v>
      </c>
      <c r="E117" t="s">
        <v>114</v>
      </c>
    </row>
    <row r="118" spans="1:5" x14ac:dyDescent="0.25">
      <c r="A118" s="16" t="s">
        <v>117</v>
      </c>
      <c r="B118" s="9" t="s">
        <v>105</v>
      </c>
      <c r="C118" s="10">
        <v>3190</v>
      </c>
      <c r="D118" s="11" t="s">
        <v>108</v>
      </c>
      <c r="E118" t="s">
        <v>114</v>
      </c>
    </row>
    <row r="119" spans="1:5" x14ac:dyDescent="0.25">
      <c r="A119" s="16" t="s">
        <v>118</v>
      </c>
      <c r="B119" s="9" t="s">
        <v>105</v>
      </c>
      <c r="C119" s="10">
        <v>3390</v>
      </c>
      <c r="D119" s="11" t="s">
        <v>109</v>
      </c>
      <c r="E119" t="s">
        <v>114</v>
      </c>
    </row>
    <row r="120" spans="1:5" x14ac:dyDescent="0.25">
      <c r="A120" s="16" t="s">
        <v>119</v>
      </c>
      <c r="B120" s="9" t="s">
        <v>105</v>
      </c>
      <c r="C120" s="10">
        <v>3390</v>
      </c>
      <c r="D120" s="11" t="s">
        <v>109</v>
      </c>
      <c r="E120" t="s">
        <v>114</v>
      </c>
    </row>
    <row r="121" spans="1:5" x14ac:dyDescent="0.25">
      <c r="A121" s="17" t="s">
        <v>120</v>
      </c>
      <c r="B121" s="12" t="s">
        <v>105</v>
      </c>
      <c r="C121" s="13">
        <v>3190</v>
      </c>
      <c r="D121" s="11" t="s">
        <v>110</v>
      </c>
      <c r="E121" t="s">
        <v>114</v>
      </c>
    </row>
    <row r="122" spans="1:5" x14ac:dyDescent="0.25">
      <c r="A122" s="17" t="s">
        <v>121</v>
      </c>
      <c r="B122" s="12" t="s">
        <v>105</v>
      </c>
      <c r="C122" s="13">
        <v>3390</v>
      </c>
      <c r="D122" s="11" t="s">
        <v>109</v>
      </c>
      <c r="E122" t="s">
        <v>114</v>
      </c>
    </row>
    <row r="123" spans="1:5" x14ac:dyDescent="0.25">
      <c r="A123" s="17" t="s">
        <v>122</v>
      </c>
      <c r="B123" s="12" t="s">
        <v>105</v>
      </c>
      <c r="C123" s="13">
        <v>3390</v>
      </c>
      <c r="D123" s="11" t="s">
        <v>111</v>
      </c>
      <c r="E123" t="s">
        <v>114</v>
      </c>
    </row>
    <row r="124" spans="1:5" x14ac:dyDescent="0.25">
      <c r="A124" s="17" t="s">
        <v>123</v>
      </c>
      <c r="B124" s="12" t="s">
        <v>105</v>
      </c>
      <c r="C124" s="13">
        <v>3390</v>
      </c>
      <c r="D124" s="11" t="s">
        <v>109</v>
      </c>
      <c r="E124" t="s">
        <v>114</v>
      </c>
    </row>
    <row r="125" spans="1:5" x14ac:dyDescent="0.25">
      <c r="A125" s="17" t="s">
        <v>117</v>
      </c>
      <c r="B125" s="12" t="s">
        <v>105</v>
      </c>
      <c r="C125" s="13">
        <v>3191</v>
      </c>
      <c r="D125" s="11" t="s">
        <v>108</v>
      </c>
      <c r="E125" t="s">
        <v>114</v>
      </c>
    </row>
    <row r="128" spans="1:5" x14ac:dyDescent="0.25">
      <c r="A128" s="18" t="s">
        <v>128</v>
      </c>
      <c r="B128" s="18" t="s">
        <v>145</v>
      </c>
      <c r="C128" s="18" t="s">
        <v>181</v>
      </c>
      <c r="D128" s="18" t="s">
        <v>356</v>
      </c>
    </row>
    <row r="129" spans="1:4" x14ac:dyDescent="0.25">
      <c r="A129" s="18" t="s">
        <v>127</v>
      </c>
      <c r="B129" s="18" t="s">
        <v>179</v>
      </c>
      <c r="C129" s="18" t="s">
        <v>180</v>
      </c>
      <c r="D129" s="18" t="s">
        <v>127</v>
      </c>
    </row>
  </sheetData>
  <sheetProtection algorithmName="SHA-512" hashValue="28rUPvdd4hrk0p9Ot64RsqeI+JBZMWr2YzxCwTjIg8KewAnKV9gKWkRfjldfL/qtWgl79M9vawFP0P4aZLKTrw==" saltValue="JK4y9XVsLELo6y2hb8AyXw==" spinCount="100000" sheet="1" objects="1" scenarios="1"/>
  <sortState xmlns:xlrd2="http://schemas.microsoft.com/office/spreadsheetml/2017/richdata2" ref="A2:B61">
    <sortCondition ref="A2:A60"/>
  </sortState>
  <mergeCells count="2">
    <mergeCell ref="A67:C67"/>
    <mergeCell ref="A2:C2"/>
  </mergeCells>
  <phoneticPr fontId="17" type="noConversion"/>
  <pageMargins left="0.511811024" right="0.511811024" top="0.78740157499999996" bottom="0.78740157499999996" header="0.31496062000000002" footer="0.3149606200000000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
  <sheetViews>
    <sheetView workbookViewId="0">
      <selection activeCell="B7" sqref="B7"/>
    </sheetView>
  </sheetViews>
  <sheetFormatPr defaultRowHeight="15" x14ac:dyDescent="0.25"/>
  <sheetData>
    <row r="2" spans="1:1" x14ac:dyDescent="0.25">
      <c r="A2" t="s">
        <v>450</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52"/>
  <sheetViews>
    <sheetView workbookViewId="0">
      <pane xSplit="2" ySplit="1" topLeftCell="C2" activePane="bottomRight" state="frozen"/>
      <selection pane="topRight" activeCell="C1" sqref="C1"/>
      <selection pane="bottomLeft" activeCell="A2" sqref="A2"/>
      <selection pane="bottomRight" activeCell="J46" sqref="J46"/>
    </sheetView>
  </sheetViews>
  <sheetFormatPr defaultColWidth="9.140625" defaultRowHeight="15" x14ac:dyDescent="0.25"/>
  <cols>
    <col min="1" max="1" width="4" customWidth="1"/>
    <col min="2" max="2" width="63.5703125" bestFit="1" customWidth="1"/>
    <col min="3" max="3" width="15.28515625" customWidth="1"/>
    <col min="4" max="4" width="14.28515625" style="126" bestFit="1" customWidth="1"/>
    <col min="5" max="6" width="14.28515625" style="126" customWidth="1"/>
    <col min="7" max="7" width="9.140625" style="126" customWidth="1"/>
    <col min="8" max="8" width="12" style="126" customWidth="1"/>
    <col min="9" max="9" width="16.85546875" bestFit="1" customWidth="1"/>
  </cols>
  <sheetData>
    <row r="1" spans="1:9" ht="45" x14ac:dyDescent="0.25">
      <c r="A1" s="78"/>
      <c r="B1" s="79"/>
      <c r="C1" s="120" t="s">
        <v>477</v>
      </c>
      <c r="D1" s="121" t="s">
        <v>478</v>
      </c>
      <c r="E1" s="121" t="s">
        <v>479</v>
      </c>
      <c r="F1" s="122" t="s">
        <v>480</v>
      </c>
      <c r="G1" s="123" t="s">
        <v>481</v>
      </c>
      <c r="H1" s="121" t="s">
        <v>482</v>
      </c>
      <c r="I1" s="121" t="s">
        <v>483</v>
      </c>
    </row>
    <row r="2" spans="1:9" x14ac:dyDescent="0.25">
      <c r="A2" s="3" t="s">
        <v>8</v>
      </c>
      <c r="B2" s="3" t="s">
        <v>9</v>
      </c>
      <c r="C2" s="80">
        <f>1750000-380000</f>
        <v>1370000</v>
      </c>
      <c r="D2" s="123">
        <v>1370000</v>
      </c>
      <c r="E2" s="123"/>
      <c r="F2" s="123">
        <v>1750000</v>
      </c>
      <c r="G2" s="123" t="s">
        <v>484</v>
      </c>
      <c r="H2" s="123">
        <v>1686931</v>
      </c>
      <c r="I2" s="124">
        <v>437231.96</v>
      </c>
    </row>
    <row r="3" spans="1:9" x14ac:dyDescent="0.25">
      <c r="A3" s="4" t="s">
        <v>14</v>
      </c>
      <c r="B3" s="4" t="s">
        <v>15</v>
      </c>
      <c r="C3" s="81">
        <v>105000</v>
      </c>
      <c r="D3" s="123">
        <v>105000</v>
      </c>
      <c r="E3" s="123"/>
      <c r="F3" s="123">
        <v>130000</v>
      </c>
      <c r="G3" s="123" t="s">
        <v>484</v>
      </c>
      <c r="H3" s="123">
        <v>133300</v>
      </c>
      <c r="I3" s="124">
        <v>13000</v>
      </c>
    </row>
    <row r="4" spans="1:9" x14ac:dyDescent="0.25">
      <c r="A4" s="4" t="s">
        <v>10</v>
      </c>
      <c r="B4" s="4" t="s">
        <v>11</v>
      </c>
      <c r="C4" s="81">
        <v>60000</v>
      </c>
      <c r="D4" s="123">
        <v>60000</v>
      </c>
      <c r="E4" s="123"/>
      <c r="F4" s="123">
        <v>90000</v>
      </c>
      <c r="G4" s="123" t="s">
        <v>484</v>
      </c>
      <c r="H4" s="123">
        <v>86610</v>
      </c>
      <c r="I4" s="57"/>
    </row>
    <row r="5" spans="1:9" x14ac:dyDescent="0.25">
      <c r="A5" s="4" t="s">
        <v>12</v>
      </c>
      <c r="B5" s="4" t="s">
        <v>13</v>
      </c>
      <c r="C5" s="81">
        <v>5400</v>
      </c>
      <c r="D5" s="123">
        <v>6000</v>
      </c>
      <c r="E5" s="123"/>
      <c r="F5" s="123">
        <v>6000</v>
      </c>
      <c r="G5" s="123"/>
      <c r="H5" s="123">
        <v>6429</v>
      </c>
      <c r="I5" s="57"/>
    </row>
    <row r="6" spans="1:9" x14ac:dyDescent="0.25">
      <c r="A6" s="4" t="s">
        <v>16</v>
      </c>
      <c r="B6" s="4" t="s">
        <v>17</v>
      </c>
      <c r="C6" s="81">
        <v>2500</v>
      </c>
      <c r="D6" s="123">
        <v>3000</v>
      </c>
      <c r="E6" s="123"/>
      <c r="F6" s="123">
        <v>3000</v>
      </c>
      <c r="G6" s="123"/>
      <c r="H6" s="123"/>
      <c r="I6" s="57"/>
    </row>
    <row r="7" spans="1:9" x14ac:dyDescent="0.25">
      <c r="A7" s="4" t="s">
        <v>87</v>
      </c>
      <c r="B7" s="4" t="s">
        <v>88</v>
      </c>
      <c r="C7" s="81">
        <v>50000</v>
      </c>
      <c r="D7" s="123">
        <v>50000</v>
      </c>
      <c r="E7" s="123"/>
      <c r="F7" s="123">
        <v>50000</v>
      </c>
      <c r="G7" s="123" t="s">
        <v>485</v>
      </c>
      <c r="H7" s="123"/>
      <c r="I7" s="57"/>
    </row>
    <row r="8" spans="1:9" x14ac:dyDescent="0.25">
      <c r="A8" s="4" t="s">
        <v>18</v>
      </c>
      <c r="B8" s="4" t="s">
        <v>19</v>
      </c>
      <c r="C8" s="81">
        <v>3500</v>
      </c>
      <c r="D8" s="123">
        <v>3000</v>
      </c>
      <c r="E8" s="123"/>
      <c r="F8" s="123">
        <v>3000</v>
      </c>
      <c r="G8" s="123"/>
      <c r="H8" s="123"/>
      <c r="I8" s="57"/>
    </row>
    <row r="9" spans="1:9" x14ac:dyDescent="0.25">
      <c r="A9" s="4" t="s">
        <v>20</v>
      </c>
      <c r="B9" s="4" t="s">
        <v>21</v>
      </c>
      <c r="C9" s="81">
        <v>40000</v>
      </c>
      <c r="D9" s="123">
        <v>40000</v>
      </c>
      <c r="E9" s="123"/>
      <c r="F9" s="123">
        <v>40000</v>
      </c>
      <c r="G9" s="123"/>
      <c r="H9" s="123">
        <v>25652</v>
      </c>
      <c r="I9" s="124">
        <v>12660</v>
      </c>
    </row>
    <row r="10" spans="1:9" x14ac:dyDescent="0.25">
      <c r="A10" s="4" t="s">
        <v>24</v>
      </c>
      <c r="B10" s="4" t="s">
        <v>25</v>
      </c>
      <c r="C10" s="81">
        <v>18000</v>
      </c>
      <c r="D10" s="123">
        <v>18000</v>
      </c>
      <c r="E10" s="123"/>
      <c r="F10" s="123">
        <v>40000</v>
      </c>
      <c r="G10" s="123" t="s">
        <v>486</v>
      </c>
      <c r="H10" s="123">
        <v>2142</v>
      </c>
      <c r="I10" s="124">
        <v>6797.27</v>
      </c>
    </row>
    <row r="11" spans="1:9" x14ac:dyDescent="0.25">
      <c r="A11" s="4" t="s">
        <v>26</v>
      </c>
      <c r="B11" s="4" t="s">
        <v>27</v>
      </c>
      <c r="C11" s="81">
        <v>12000</v>
      </c>
      <c r="D11" s="123">
        <v>12000</v>
      </c>
      <c r="E11" s="123"/>
      <c r="F11" s="123">
        <v>0</v>
      </c>
      <c r="G11" s="123" t="s">
        <v>487</v>
      </c>
      <c r="H11" s="123">
        <v>7528</v>
      </c>
      <c r="I11" s="124">
        <v>2508.12</v>
      </c>
    </row>
    <row r="12" spans="1:9" x14ac:dyDescent="0.25">
      <c r="A12" s="4" t="s">
        <v>28</v>
      </c>
      <c r="B12" s="4" t="s">
        <v>29</v>
      </c>
      <c r="C12" s="81">
        <v>22500000</v>
      </c>
      <c r="D12" s="123">
        <v>22500000</v>
      </c>
      <c r="E12" s="123"/>
      <c r="F12" s="123">
        <v>22500000</v>
      </c>
      <c r="G12" s="123" t="s">
        <v>488</v>
      </c>
      <c r="H12" s="123">
        <v>19614152</v>
      </c>
      <c r="I12" s="124">
        <v>6629291.75</v>
      </c>
    </row>
    <row r="13" spans="1:9" x14ac:dyDescent="0.25">
      <c r="A13" s="4" t="s">
        <v>30</v>
      </c>
      <c r="B13" s="4" t="s">
        <v>31</v>
      </c>
      <c r="C13" s="81">
        <v>20000</v>
      </c>
      <c r="D13" s="123">
        <v>20000</v>
      </c>
      <c r="E13" s="123"/>
      <c r="F13" s="123">
        <v>20000</v>
      </c>
      <c r="G13" s="123"/>
      <c r="H13" s="123">
        <v>30000</v>
      </c>
      <c r="I13" s="57"/>
    </row>
    <row r="14" spans="1:9" x14ac:dyDescent="0.25">
      <c r="A14" s="4" t="s">
        <v>32</v>
      </c>
      <c r="B14" s="4" t="s">
        <v>33</v>
      </c>
      <c r="C14" s="81">
        <f>400000-150000</f>
        <v>250000</v>
      </c>
      <c r="D14" s="123">
        <v>250000</v>
      </c>
      <c r="E14" s="123"/>
      <c r="F14" s="123">
        <v>290000</v>
      </c>
      <c r="G14" s="123" t="s">
        <v>484</v>
      </c>
      <c r="H14" s="123">
        <v>287731</v>
      </c>
      <c r="I14" s="124">
        <v>200078.82</v>
      </c>
    </row>
    <row r="15" spans="1:9" x14ac:dyDescent="0.25">
      <c r="A15" s="4" t="s">
        <v>22</v>
      </c>
      <c r="B15" s="4" t="s">
        <v>23</v>
      </c>
      <c r="C15" s="81">
        <v>30000</v>
      </c>
      <c r="D15" s="123">
        <v>30000</v>
      </c>
      <c r="E15" s="123"/>
      <c r="F15" s="123">
        <v>0</v>
      </c>
      <c r="G15" s="123" t="s">
        <v>487</v>
      </c>
      <c r="H15" s="123"/>
      <c r="I15" s="57"/>
    </row>
    <row r="16" spans="1:9" x14ac:dyDescent="0.25">
      <c r="A16" s="4" t="s">
        <v>489</v>
      </c>
      <c r="B16" s="4" t="s">
        <v>490</v>
      </c>
      <c r="C16" s="81"/>
      <c r="D16" s="123">
        <v>350000</v>
      </c>
      <c r="E16" s="123"/>
      <c r="F16" s="123">
        <v>350000</v>
      </c>
      <c r="G16" s="123"/>
      <c r="H16" s="123"/>
      <c r="I16" s="57"/>
    </row>
    <row r="17" spans="1:9" x14ac:dyDescent="0.25">
      <c r="A17" s="4" t="s">
        <v>34</v>
      </c>
      <c r="B17" s="4" t="s">
        <v>35</v>
      </c>
      <c r="C17" s="81">
        <v>110000</v>
      </c>
      <c r="D17" s="123">
        <v>110000</v>
      </c>
      <c r="E17" s="123"/>
      <c r="F17" s="123">
        <v>110000</v>
      </c>
      <c r="G17" s="123"/>
      <c r="H17" s="123">
        <v>69416</v>
      </c>
      <c r="I17" s="124">
        <v>135388.88</v>
      </c>
    </row>
    <row r="18" spans="1:9" x14ac:dyDescent="0.25">
      <c r="A18" s="4" t="s">
        <v>36</v>
      </c>
      <c r="B18" s="4" t="s">
        <v>37</v>
      </c>
      <c r="C18" s="81">
        <v>60000</v>
      </c>
      <c r="D18" s="123">
        <v>60000</v>
      </c>
      <c r="E18" s="123"/>
      <c r="F18" s="123">
        <v>60000</v>
      </c>
      <c r="G18" s="123"/>
      <c r="H18" s="123">
        <v>41870</v>
      </c>
      <c r="I18" s="57"/>
    </row>
    <row r="19" spans="1:9" x14ac:dyDescent="0.25">
      <c r="A19" s="4" t="s">
        <v>38</v>
      </c>
      <c r="B19" s="4" t="s">
        <v>39</v>
      </c>
      <c r="C19" s="81">
        <v>110000</v>
      </c>
      <c r="D19" s="123">
        <v>110000</v>
      </c>
      <c r="E19" s="123"/>
      <c r="F19" s="123">
        <v>110000</v>
      </c>
      <c r="G19" s="123"/>
      <c r="H19" s="123">
        <v>62966</v>
      </c>
      <c r="I19" s="124">
        <v>56910.64</v>
      </c>
    </row>
    <row r="20" spans="1:9" x14ac:dyDescent="0.25">
      <c r="A20" s="4" t="s">
        <v>40</v>
      </c>
      <c r="B20" s="4" t="s">
        <v>41</v>
      </c>
      <c r="C20" s="81">
        <v>60000</v>
      </c>
      <c r="D20" s="123">
        <v>60000</v>
      </c>
      <c r="E20" s="123"/>
      <c r="F20" s="123">
        <v>60000</v>
      </c>
      <c r="G20" s="123"/>
      <c r="H20" s="123">
        <v>8109</v>
      </c>
      <c r="I20" s="124">
        <v>8686.25</v>
      </c>
    </row>
    <row r="21" spans="1:9" x14ac:dyDescent="0.25">
      <c r="A21" s="4" t="s">
        <v>42</v>
      </c>
      <c r="B21" s="4" t="s">
        <v>43</v>
      </c>
      <c r="C21" s="81">
        <v>110000</v>
      </c>
      <c r="D21" s="123">
        <v>110000</v>
      </c>
      <c r="E21" s="123"/>
      <c r="F21" s="123">
        <v>110000</v>
      </c>
      <c r="G21" s="123"/>
      <c r="H21" s="123">
        <v>84923</v>
      </c>
      <c r="I21" s="124">
        <v>48241.69</v>
      </c>
    </row>
    <row r="22" spans="1:9" x14ac:dyDescent="0.25">
      <c r="A22" s="4" t="s">
        <v>44</v>
      </c>
      <c r="B22" s="4" t="s">
        <v>45</v>
      </c>
      <c r="C22" s="81">
        <v>150000</v>
      </c>
      <c r="D22" s="123">
        <v>150000</v>
      </c>
      <c r="E22" s="123"/>
      <c r="F22" s="123">
        <v>150000</v>
      </c>
      <c r="G22" s="123"/>
      <c r="H22" s="123">
        <v>74554</v>
      </c>
      <c r="I22" s="124">
        <v>18913.75</v>
      </c>
    </row>
    <row r="23" spans="1:9" x14ac:dyDescent="0.25">
      <c r="A23" s="4" t="s">
        <v>46</v>
      </c>
      <c r="B23" s="4" t="s">
        <v>47</v>
      </c>
      <c r="C23" s="81">
        <v>1150000</v>
      </c>
      <c r="D23" s="123">
        <v>1150000</v>
      </c>
      <c r="E23" s="123"/>
      <c r="F23" s="123">
        <v>1150000</v>
      </c>
      <c r="G23" s="123"/>
      <c r="H23" s="123">
        <v>1030729</v>
      </c>
      <c r="I23" s="124">
        <v>86686.41</v>
      </c>
    </row>
    <row r="24" spans="1:9" x14ac:dyDescent="0.25">
      <c r="A24" s="4" t="s">
        <v>48</v>
      </c>
      <c r="B24" s="4" t="s">
        <v>49</v>
      </c>
      <c r="C24" s="81">
        <v>1750000</v>
      </c>
      <c r="D24" s="123">
        <v>1750000</v>
      </c>
      <c r="E24" s="123"/>
      <c r="F24" s="123">
        <v>1750000</v>
      </c>
      <c r="G24" s="123"/>
      <c r="H24" s="123">
        <v>2290232</v>
      </c>
      <c r="I24" s="124">
        <v>116047.05</v>
      </c>
    </row>
    <row r="25" spans="1:9" x14ac:dyDescent="0.25">
      <c r="A25" s="4" t="s">
        <v>50</v>
      </c>
      <c r="B25" s="4" t="s">
        <v>51</v>
      </c>
      <c r="C25" s="81">
        <v>60000</v>
      </c>
      <c r="D25" s="123">
        <v>60000</v>
      </c>
      <c r="E25" s="123"/>
      <c r="F25" s="123">
        <v>60000</v>
      </c>
      <c r="G25" s="123"/>
      <c r="H25" s="123">
        <v>16231</v>
      </c>
      <c r="I25" s="124">
        <v>565.4</v>
      </c>
    </row>
    <row r="26" spans="1:9" x14ac:dyDescent="0.25">
      <c r="A26" s="4" t="s">
        <v>52</v>
      </c>
      <c r="B26" s="4" t="s">
        <v>53</v>
      </c>
      <c r="C26" s="81">
        <v>250000</v>
      </c>
      <c r="D26" s="123">
        <v>250000</v>
      </c>
      <c r="E26" s="123"/>
      <c r="F26" s="123">
        <v>250000</v>
      </c>
      <c r="G26" s="123"/>
      <c r="H26" s="123">
        <v>113054</v>
      </c>
      <c r="I26" s="124">
        <v>3864.27</v>
      </c>
    </row>
    <row r="27" spans="1:9" x14ac:dyDescent="0.25">
      <c r="A27" s="4" t="s">
        <v>54</v>
      </c>
      <c r="B27" s="4" t="s">
        <v>55</v>
      </c>
      <c r="C27" s="81">
        <v>215000</v>
      </c>
      <c r="D27" s="123">
        <v>210000</v>
      </c>
      <c r="E27" s="123"/>
      <c r="F27" s="123">
        <v>210000</v>
      </c>
      <c r="G27" s="123"/>
      <c r="H27" s="123">
        <v>196618</v>
      </c>
      <c r="I27" s="124">
        <v>52833.75</v>
      </c>
    </row>
    <row r="28" spans="1:9" x14ac:dyDescent="0.25">
      <c r="A28" s="125" t="s">
        <v>56</v>
      </c>
      <c r="B28" s="125" t="s">
        <v>57</v>
      </c>
      <c r="C28" s="81">
        <v>350000</v>
      </c>
      <c r="D28" s="123">
        <v>0</v>
      </c>
      <c r="E28" s="123" t="s">
        <v>491</v>
      </c>
      <c r="F28" s="123">
        <v>0</v>
      </c>
      <c r="G28" s="123"/>
      <c r="H28" s="123">
        <v>283130</v>
      </c>
      <c r="I28" s="124">
        <v>91483.67</v>
      </c>
    </row>
    <row r="29" spans="1:9" x14ac:dyDescent="0.25">
      <c r="A29" s="4" t="s">
        <v>58</v>
      </c>
      <c r="B29" s="4" t="s">
        <v>59</v>
      </c>
      <c r="C29" s="81">
        <v>8000</v>
      </c>
      <c r="D29" s="123">
        <v>8000</v>
      </c>
      <c r="E29" s="123"/>
      <c r="F29" s="123">
        <v>12000</v>
      </c>
      <c r="G29" s="123" t="s">
        <v>484</v>
      </c>
      <c r="H29" s="123">
        <v>13913</v>
      </c>
      <c r="I29" s="57"/>
    </row>
    <row r="30" spans="1:9" x14ac:dyDescent="0.25">
      <c r="A30" s="5" t="s">
        <v>62</v>
      </c>
      <c r="B30" s="4" t="s">
        <v>63</v>
      </c>
      <c r="C30" s="81">
        <v>10010142</v>
      </c>
      <c r="D30" s="123">
        <v>10694524</v>
      </c>
      <c r="E30" s="123"/>
      <c r="F30" s="123">
        <v>10487381</v>
      </c>
      <c r="G30" s="123" t="s">
        <v>492</v>
      </c>
      <c r="H30" s="123">
        <v>7905919</v>
      </c>
      <c r="I30" s="124">
        <v>3233441.4400000004</v>
      </c>
    </row>
    <row r="31" spans="1:9" x14ac:dyDescent="0.25">
      <c r="A31" s="5" t="s">
        <v>60</v>
      </c>
      <c r="B31" s="4" t="s">
        <v>61</v>
      </c>
      <c r="C31" s="81">
        <v>5000000</v>
      </c>
      <c r="D31" s="123">
        <v>5000000</v>
      </c>
      <c r="E31" s="123"/>
      <c r="F31" s="123">
        <v>5900000</v>
      </c>
      <c r="G31" s="123" t="s">
        <v>484</v>
      </c>
      <c r="H31" s="123">
        <v>5924985</v>
      </c>
      <c r="I31" s="124">
        <v>1549405.79</v>
      </c>
    </row>
    <row r="32" spans="1:9" x14ac:dyDescent="0.25">
      <c r="A32" s="4" t="s">
        <v>64</v>
      </c>
      <c r="B32" s="4" t="s">
        <v>65</v>
      </c>
      <c r="C32" s="81">
        <v>350000</v>
      </c>
      <c r="D32" s="123">
        <v>360000</v>
      </c>
      <c r="E32" s="123"/>
      <c r="F32" s="123">
        <v>500000</v>
      </c>
      <c r="G32" s="123" t="s">
        <v>484</v>
      </c>
      <c r="H32" s="123">
        <v>610331</v>
      </c>
      <c r="I32" s="124">
        <v>65963.83</v>
      </c>
    </row>
    <row r="33" spans="1:10" x14ac:dyDescent="0.25">
      <c r="A33" s="4" t="s">
        <v>66</v>
      </c>
      <c r="B33" s="4" t="s">
        <v>67</v>
      </c>
      <c r="C33" s="81">
        <v>3500000</v>
      </c>
      <c r="D33" s="123">
        <v>3500000</v>
      </c>
      <c r="E33" s="123"/>
      <c r="F33" s="123">
        <v>3700000</v>
      </c>
      <c r="G33" s="123" t="s">
        <v>488</v>
      </c>
      <c r="H33" s="123">
        <v>3682159</v>
      </c>
      <c r="I33" s="124">
        <v>504698.37</v>
      </c>
    </row>
    <row r="34" spans="1:10" x14ac:dyDescent="0.25">
      <c r="A34" s="4" t="s">
        <v>68</v>
      </c>
      <c r="B34" s="4" t="s">
        <v>69</v>
      </c>
      <c r="C34" s="81">
        <v>1000000</v>
      </c>
      <c r="D34" s="123">
        <v>1000000</v>
      </c>
      <c r="E34" s="123"/>
      <c r="F34" s="123">
        <v>700000</v>
      </c>
      <c r="G34" s="123" t="s">
        <v>493</v>
      </c>
      <c r="H34" s="123">
        <v>459771</v>
      </c>
      <c r="I34" s="124">
        <v>39878.01</v>
      </c>
    </row>
    <row r="35" spans="1:10" x14ac:dyDescent="0.25">
      <c r="A35" s="4" t="s">
        <v>70</v>
      </c>
      <c r="B35" s="4" t="s">
        <v>71</v>
      </c>
      <c r="C35" s="81">
        <v>1100000</v>
      </c>
      <c r="D35" s="123">
        <v>550000</v>
      </c>
      <c r="E35" s="123"/>
      <c r="F35" s="123">
        <v>550000</v>
      </c>
      <c r="G35" s="123" t="s">
        <v>494</v>
      </c>
      <c r="H35" s="123">
        <v>385596</v>
      </c>
      <c r="I35" s="124">
        <v>162845.29</v>
      </c>
    </row>
    <row r="36" spans="1:10" x14ac:dyDescent="0.25">
      <c r="A36" s="4" t="s">
        <v>132</v>
      </c>
      <c r="B36" s="4" t="s">
        <v>495</v>
      </c>
      <c r="C36" s="81"/>
      <c r="D36" s="123">
        <v>550000</v>
      </c>
      <c r="E36" s="123" t="s">
        <v>496</v>
      </c>
      <c r="F36" s="123">
        <v>550000</v>
      </c>
      <c r="G36" s="123"/>
      <c r="H36" s="123">
        <v>129470</v>
      </c>
      <c r="I36" s="124">
        <v>61535</v>
      </c>
    </row>
    <row r="37" spans="1:10" x14ac:dyDescent="0.25">
      <c r="A37" s="4" t="s">
        <v>72</v>
      </c>
      <c r="B37" s="4" t="s">
        <v>497</v>
      </c>
      <c r="C37" s="81">
        <v>150000</v>
      </c>
      <c r="D37" s="123">
        <v>150000</v>
      </c>
      <c r="E37" s="123"/>
      <c r="F37" s="123">
        <v>150000</v>
      </c>
      <c r="G37" s="123"/>
      <c r="H37" s="123"/>
      <c r="I37" s="57"/>
    </row>
    <row r="38" spans="1:10" x14ac:dyDescent="0.25">
      <c r="A38" s="4" t="s">
        <v>74</v>
      </c>
      <c r="B38" s="4" t="s">
        <v>75</v>
      </c>
      <c r="C38" s="81">
        <v>750000</v>
      </c>
      <c r="D38" s="123">
        <v>750000</v>
      </c>
      <c r="E38" s="123"/>
      <c r="F38" s="123">
        <v>450000</v>
      </c>
      <c r="G38" s="123" t="s">
        <v>484</v>
      </c>
      <c r="H38" s="123">
        <v>11278</v>
      </c>
      <c r="I38" s="124">
        <v>2644.28</v>
      </c>
    </row>
    <row r="39" spans="1:10" x14ac:dyDescent="0.25">
      <c r="A39" s="4" t="s">
        <v>76</v>
      </c>
      <c r="B39" s="4" t="s">
        <v>378</v>
      </c>
      <c r="C39" s="81">
        <v>130000</v>
      </c>
      <c r="D39" s="123">
        <v>130000</v>
      </c>
      <c r="E39" s="123"/>
      <c r="F39" s="123">
        <v>130000</v>
      </c>
      <c r="G39" s="123"/>
      <c r="H39" s="123">
        <v>111155</v>
      </c>
      <c r="I39" s="124">
        <v>31100</v>
      </c>
    </row>
    <row r="40" spans="1:10" x14ac:dyDescent="0.25">
      <c r="A40" s="4" t="s">
        <v>77</v>
      </c>
      <c r="B40" s="4" t="s">
        <v>78</v>
      </c>
      <c r="C40" s="81">
        <v>110000</v>
      </c>
      <c r="D40" s="123">
        <v>110000</v>
      </c>
      <c r="E40" s="123"/>
      <c r="F40" s="123">
        <v>110000</v>
      </c>
      <c r="G40" s="123" t="s">
        <v>484</v>
      </c>
      <c r="H40" s="123">
        <v>83756</v>
      </c>
      <c r="I40" s="124">
        <v>97368.81</v>
      </c>
    </row>
    <row r="41" spans="1:10" x14ac:dyDescent="0.25">
      <c r="A41" s="4" t="s">
        <v>81</v>
      </c>
      <c r="B41" s="4" t="s">
        <v>82</v>
      </c>
      <c r="C41" s="81">
        <v>450000</v>
      </c>
      <c r="D41" s="123">
        <v>450000</v>
      </c>
      <c r="E41" s="123"/>
      <c r="F41" s="123">
        <v>400000</v>
      </c>
      <c r="G41" s="123" t="s">
        <v>484</v>
      </c>
      <c r="H41" s="123">
        <v>100385</v>
      </c>
      <c r="I41" s="124">
        <v>398224.66</v>
      </c>
    </row>
    <row r="42" spans="1:10" x14ac:dyDescent="0.25">
      <c r="A42" s="4" t="s">
        <v>83</v>
      </c>
      <c r="B42" s="4" t="s">
        <v>84</v>
      </c>
      <c r="C42" s="81">
        <v>2430670</v>
      </c>
      <c r="D42" s="123">
        <v>2597032</v>
      </c>
      <c r="E42" s="123" t="s">
        <v>498</v>
      </c>
      <c r="F42" s="123">
        <v>2597032</v>
      </c>
      <c r="G42" s="123"/>
      <c r="H42" s="123">
        <v>2478145</v>
      </c>
      <c r="I42" s="57"/>
    </row>
    <row r="43" spans="1:10" x14ac:dyDescent="0.25">
      <c r="A43" s="4" t="s">
        <v>85</v>
      </c>
      <c r="B43" s="4" t="s">
        <v>86</v>
      </c>
      <c r="C43" s="81">
        <v>500000</v>
      </c>
      <c r="D43" s="123">
        <v>600000</v>
      </c>
      <c r="E43" s="123"/>
      <c r="F43" s="123">
        <v>600000</v>
      </c>
      <c r="G43" s="123" t="s">
        <v>484</v>
      </c>
      <c r="H43" s="123">
        <v>576556</v>
      </c>
      <c r="I43" s="57"/>
    </row>
    <row r="44" spans="1:10" x14ac:dyDescent="0.25">
      <c r="A44" s="4" t="s">
        <v>79</v>
      </c>
      <c r="B44" s="4" t="s">
        <v>80</v>
      </c>
      <c r="C44" s="81">
        <v>160000</v>
      </c>
      <c r="D44" s="123">
        <v>340000</v>
      </c>
      <c r="E44" s="123" t="s">
        <v>498</v>
      </c>
      <c r="F44" s="123">
        <v>340000</v>
      </c>
      <c r="G44" s="123"/>
      <c r="H44" s="123">
        <v>65557</v>
      </c>
      <c r="I44" s="124">
        <v>13500</v>
      </c>
    </row>
    <row r="45" spans="1:10" x14ac:dyDescent="0.25">
      <c r="A45" s="4" t="s">
        <v>379</v>
      </c>
      <c r="B45" s="4" t="s">
        <v>380</v>
      </c>
      <c r="C45" s="81">
        <v>1000000</v>
      </c>
      <c r="D45" s="123">
        <v>1000000</v>
      </c>
      <c r="E45" s="123"/>
      <c r="F45" s="123">
        <v>2030000</v>
      </c>
      <c r="G45" s="123" t="s">
        <v>492</v>
      </c>
      <c r="H45" s="123"/>
      <c r="I45" s="124">
        <v>2008710.27</v>
      </c>
      <c r="J45" t="s">
        <v>499</v>
      </c>
    </row>
    <row r="46" spans="1:10" x14ac:dyDescent="0.25">
      <c r="A46" s="4" t="s">
        <v>89</v>
      </c>
      <c r="B46" s="4" t="s">
        <v>90</v>
      </c>
      <c r="C46" s="81">
        <v>2369078</v>
      </c>
      <c r="D46" s="123">
        <v>1306096</v>
      </c>
      <c r="E46" s="123"/>
      <c r="F46" s="123">
        <v>2662451</v>
      </c>
      <c r="G46" s="123"/>
      <c r="H46" s="123"/>
      <c r="I46" s="57"/>
    </row>
    <row r="47" spans="1:10" ht="15.75" x14ac:dyDescent="0.25">
      <c r="A47" s="202" t="s">
        <v>91</v>
      </c>
      <c r="B47" s="202"/>
      <c r="C47" s="6">
        <f>SUM(C2:C46)</f>
        <v>57859290</v>
      </c>
      <c r="D47" s="126">
        <f>SUM(D2:D46)</f>
        <v>57932652</v>
      </c>
      <c r="F47" s="126">
        <f>SUM(F2:F46)</f>
        <v>61160864</v>
      </c>
      <c r="H47" s="126">
        <f>SUM(H2:H46)</f>
        <v>48691283</v>
      </c>
      <c r="I47" s="45">
        <f>SUM(I2:I45)</f>
        <v>16090505.429999998</v>
      </c>
    </row>
    <row r="49" spans="4:6" x14ac:dyDescent="0.25">
      <c r="D49" s="126">
        <v>57932652</v>
      </c>
      <c r="E49" s="127" t="s">
        <v>500</v>
      </c>
      <c r="F49" s="126">
        <f>[5]Receita!A21</f>
        <v>61135864</v>
      </c>
    </row>
    <row r="52" spans="4:6" ht="17.45" customHeight="1" x14ac:dyDescent="0.25"/>
  </sheetData>
  <mergeCells count="1">
    <mergeCell ref="A47:B47"/>
  </mergeCells>
  <pageMargins left="0" right="0" top="0.39370078740157483" bottom="0.39370078740157483"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771A4-EC9E-4CE8-A7BE-1B55D0785066}">
  <dimension ref="A1:B999"/>
  <sheetViews>
    <sheetView workbookViewId="0">
      <selection activeCell="D7" sqref="D7"/>
    </sheetView>
  </sheetViews>
  <sheetFormatPr defaultRowHeight="15" x14ac:dyDescent="0.25"/>
  <cols>
    <col min="1" max="1" width="45.140625" customWidth="1"/>
    <col min="2" max="2" width="44.7109375" customWidth="1"/>
  </cols>
  <sheetData>
    <row r="1" spans="1:2" x14ac:dyDescent="0.25">
      <c r="A1" s="203" t="s">
        <v>525</v>
      </c>
      <c r="B1" s="205" t="s">
        <v>526</v>
      </c>
    </row>
    <row r="2" spans="1:2" x14ac:dyDescent="0.25">
      <c r="A2" s="204"/>
      <c r="B2" s="204"/>
    </row>
    <row r="3" spans="1:2" x14ac:dyDescent="0.25">
      <c r="A3" s="161" t="s">
        <v>527</v>
      </c>
      <c r="B3" s="162">
        <v>65830891</v>
      </c>
    </row>
    <row r="4" spans="1:2" x14ac:dyDescent="0.25">
      <c r="A4" s="163" t="s">
        <v>528</v>
      </c>
      <c r="B4" s="164">
        <v>42000</v>
      </c>
    </row>
    <row r="5" spans="1:2" x14ac:dyDescent="0.25">
      <c r="A5" s="163" t="s">
        <v>529</v>
      </c>
      <c r="B5" s="164">
        <v>0</v>
      </c>
    </row>
    <row r="6" spans="1:2" x14ac:dyDescent="0.25">
      <c r="A6" s="163" t="s">
        <v>530</v>
      </c>
      <c r="B6" s="164">
        <v>42000</v>
      </c>
    </row>
    <row r="7" spans="1:2" x14ac:dyDescent="0.25">
      <c r="A7" s="163" t="s">
        <v>78</v>
      </c>
      <c r="B7" s="164">
        <v>115000</v>
      </c>
    </row>
    <row r="8" spans="1:2" x14ac:dyDescent="0.25">
      <c r="A8" s="163" t="s">
        <v>447</v>
      </c>
      <c r="B8" s="164">
        <v>0</v>
      </c>
    </row>
    <row r="9" spans="1:2" x14ac:dyDescent="0.25">
      <c r="A9" s="163" t="s">
        <v>531</v>
      </c>
      <c r="B9" s="164">
        <v>510000</v>
      </c>
    </row>
    <row r="10" spans="1:2" x14ac:dyDescent="0.25">
      <c r="A10" s="163" t="s">
        <v>532</v>
      </c>
      <c r="B10" s="164">
        <v>7000</v>
      </c>
    </row>
    <row r="11" spans="1:2" x14ac:dyDescent="0.25">
      <c r="A11" s="163" t="s">
        <v>69</v>
      </c>
      <c r="B11" s="164">
        <v>710000</v>
      </c>
    </row>
    <row r="12" spans="1:2" x14ac:dyDescent="0.25">
      <c r="A12" s="163" t="s">
        <v>336</v>
      </c>
      <c r="B12" s="164">
        <v>200000</v>
      </c>
    </row>
    <row r="13" spans="1:2" x14ac:dyDescent="0.25">
      <c r="A13" s="163" t="s">
        <v>45</v>
      </c>
      <c r="B13" s="164">
        <v>150000</v>
      </c>
    </row>
    <row r="14" spans="1:2" x14ac:dyDescent="0.25">
      <c r="A14" s="163" t="s">
        <v>264</v>
      </c>
      <c r="B14" s="164">
        <v>0</v>
      </c>
    </row>
    <row r="15" spans="1:2" x14ac:dyDescent="0.25">
      <c r="A15" s="163" t="s">
        <v>163</v>
      </c>
      <c r="B15" s="164">
        <v>0</v>
      </c>
    </row>
    <row r="16" spans="1:2" x14ac:dyDescent="0.25">
      <c r="A16" s="163" t="s">
        <v>335</v>
      </c>
      <c r="B16" s="164">
        <v>200000</v>
      </c>
    </row>
    <row r="17" spans="1:2" x14ac:dyDescent="0.25">
      <c r="A17" s="163" t="s">
        <v>37</v>
      </c>
      <c r="B17" s="164">
        <v>60000</v>
      </c>
    </row>
    <row r="18" spans="1:2" x14ac:dyDescent="0.25">
      <c r="A18" s="163" t="s">
        <v>175</v>
      </c>
      <c r="B18" s="164">
        <v>0</v>
      </c>
    </row>
    <row r="19" spans="1:2" x14ac:dyDescent="0.25">
      <c r="A19" s="163" t="s">
        <v>161</v>
      </c>
      <c r="B19" s="164">
        <v>0</v>
      </c>
    </row>
    <row r="20" spans="1:2" x14ac:dyDescent="0.25">
      <c r="A20" s="163" t="s">
        <v>334</v>
      </c>
      <c r="B20" s="164">
        <v>200000</v>
      </c>
    </row>
    <row r="21" spans="1:2" x14ac:dyDescent="0.25">
      <c r="A21" s="163" t="s">
        <v>41</v>
      </c>
      <c r="B21" s="164">
        <v>60000</v>
      </c>
    </row>
    <row r="22" spans="1:2" x14ac:dyDescent="0.25">
      <c r="A22" s="163" t="s">
        <v>262</v>
      </c>
      <c r="B22" s="164">
        <v>0</v>
      </c>
    </row>
    <row r="23" spans="1:2" x14ac:dyDescent="0.25">
      <c r="A23" s="163" t="s">
        <v>162</v>
      </c>
      <c r="B23" s="164">
        <v>0</v>
      </c>
    </row>
    <row r="24" spans="1:2" x14ac:dyDescent="0.25">
      <c r="A24" s="163" t="s">
        <v>533</v>
      </c>
      <c r="B24" s="164">
        <v>0</v>
      </c>
    </row>
    <row r="25" spans="1:2" x14ac:dyDescent="0.25">
      <c r="A25" s="163" t="s">
        <v>534</v>
      </c>
      <c r="B25" s="164">
        <v>0</v>
      </c>
    </row>
    <row r="26" spans="1:2" x14ac:dyDescent="0.25">
      <c r="A26" s="163" t="s">
        <v>11</v>
      </c>
      <c r="B26" s="164">
        <v>95000</v>
      </c>
    </row>
    <row r="27" spans="1:2" x14ac:dyDescent="0.25">
      <c r="A27" s="163" t="s">
        <v>378</v>
      </c>
      <c r="B27" s="164">
        <v>133000</v>
      </c>
    </row>
    <row r="28" spans="1:2" x14ac:dyDescent="0.25">
      <c r="A28" s="163" t="s">
        <v>535</v>
      </c>
      <c r="B28" s="164">
        <v>615000</v>
      </c>
    </row>
    <row r="29" spans="1:2" x14ac:dyDescent="0.25">
      <c r="A29" s="165" t="s">
        <v>536</v>
      </c>
      <c r="B29" s="164">
        <v>560000</v>
      </c>
    </row>
    <row r="30" spans="1:2" x14ac:dyDescent="0.25">
      <c r="A30" s="165" t="s">
        <v>537</v>
      </c>
      <c r="B30" s="164">
        <v>155000</v>
      </c>
    </row>
    <row r="31" spans="1:2" x14ac:dyDescent="0.25">
      <c r="A31" s="163" t="s">
        <v>15</v>
      </c>
      <c r="B31" s="164">
        <v>140000</v>
      </c>
    </row>
    <row r="32" spans="1:2" x14ac:dyDescent="0.25">
      <c r="A32" s="163" t="s">
        <v>538</v>
      </c>
      <c r="B32" s="164">
        <v>220000</v>
      </c>
    </row>
    <row r="33" spans="1:2" x14ac:dyDescent="0.25">
      <c r="A33" s="165" t="s">
        <v>539</v>
      </c>
      <c r="B33" s="164">
        <v>360000</v>
      </c>
    </row>
    <row r="34" spans="1:2" x14ac:dyDescent="0.25">
      <c r="A34" s="163" t="s">
        <v>540</v>
      </c>
      <c r="B34" s="164">
        <v>11070273</v>
      </c>
    </row>
    <row r="35" spans="1:2" x14ac:dyDescent="0.25">
      <c r="A35" s="163" t="s">
        <v>541</v>
      </c>
      <c r="B35" s="164">
        <v>6050000</v>
      </c>
    </row>
    <row r="36" spans="1:2" x14ac:dyDescent="0.25">
      <c r="A36" s="163" t="s">
        <v>171</v>
      </c>
      <c r="B36" s="164">
        <v>0</v>
      </c>
    </row>
    <row r="37" spans="1:2" x14ac:dyDescent="0.25">
      <c r="A37" s="163" t="s">
        <v>542</v>
      </c>
      <c r="B37" s="164">
        <v>3500</v>
      </c>
    </row>
    <row r="38" spans="1:2" x14ac:dyDescent="0.25">
      <c r="A38" s="163" t="s">
        <v>329</v>
      </c>
      <c r="B38" s="164">
        <v>1800000</v>
      </c>
    </row>
    <row r="39" spans="1:2" x14ac:dyDescent="0.25">
      <c r="A39" s="163" t="s">
        <v>543</v>
      </c>
      <c r="B39" s="164">
        <v>260000</v>
      </c>
    </row>
    <row r="40" spans="1:2" x14ac:dyDescent="0.25">
      <c r="A40" s="163" t="s">
        <v>544</v>
      </c>
      <c r="B40" s="164">
        <v>65000</v>
      </c>
    </row>
    <row r="41" spans="1:2" x14ac:dyDescent="0.25">
      <c r="A41" s="163" t="s">
        <v>169</v>
      </c>
      <c r="B41" s="164">
        <v>0</v>
      </c>
    </row>
    <row r="42" spans="1:2" x14ac:dyDescent="0.25">
      <c r="A42" s="163" t="s">
        <v>330</v>
      </c>
      <c r="B42" s="164">
        <v>1180000</v>
      </c>
    </row>
    <row r="43" spans="1:2" x14ac:dyDescent="0.25">
      <c r="A43" s="163" t="s">
        <v>168</v>
      </c>
      <c r="B43" s="164">
        <v>0</v>
      </c>
    </row>
    <row r="44" spans="1:2" x14ac:dyDescent="0.25">
      <c r="A44" s="163" t="s">
        <v>545</v>
      </c>
      <c r="B44" s="164">
        <v>0</v>
      </c>
    </row>
    <row r="45" spans="1:2" x14ac:dyDescent="0.25">
      <c r="A45" s="163" t="s">
        <v>331</v>
      </c>
      <c r="B45" s="164">
        <v>1750000</v>
      </c>
    </row>
    <row r="46" spans="1:2" x14ac:dyDescent="0.25">
      <c r="A46" s="163" t="s">
        <v>174</v>
      </c>
      <c r="B46" s="164">
        <v>0</v>
      </c>
    </row>
    <row r="47" spans="1:2" x14ac:dyDescent="0.25">
      <c r="A47" s="163" t="s">
        <v>328</v>
      </c>
      <c r="B47" s="164">
        <v>3815000</v>
      </c>
    </row>
    <row r="48" spans="1:2" x14ac:dyDescent="0.25">
      <c r="A48" s="163" t="s">
        <v>173</v>
      </c>
      <c r="B48" s="164">
        <v>0</v>
      </c>
    </row>
    <row r="49" spans="1:2" x14ac:dyDescent="0.25">
      <c r="A49" s="163" t="s">
        <v>546</v>
      </c>
      <c r="B49" s="164">
        <v>13000</v>
      </c>
    </row>
    <row r="50" spans="1:2" x14ac:dyDescent="0.25">
      <c r="A50" s="163" t="s">
        <v>547</v>
      </c>
      <c r="B50" s="164">
        <v>0</v>
      </c>
    </row>
    <row r="51" spans="1:2" x14ac:dyDescent="0.25">
      <c r="A51" s="163" t="s">
        <v>548</v>
      </c>
      <c r="B51" s="164">
        <v>300000</v>
      </c>
    </row>
    <row r="52" spans="1:2" x14ac:dyDescent="0.25">
      <c r="A52" s="163" t="s">
        <v>549</v>
      </c>
      <c r="B52" s="164">
        <v>33000</v>
      </c>
    </row>
    <row r="53" spans="1:2" x14ac:dyDescent="0.25">
      <c r="A53" s="163" t="s">
        <v>29</v>
      </c>
      <c r="B53" s="164">
        <v>23200000</v>
      </c>
    </row>
    <row r="54" spans="1:2" x14ac:dyDescent="0.25">
      <c r="A54" s="163" t="s">
        <v>550</v>
      </c>
      <c r="B54" s="164">
        <v>3600</v>
      </c>
    </row>
    <row r="55" spans="1:2" x14ac:dyDescent="0.25">
      <c r="A55" s="163" t="s">
        <v>551</v>
      </c>
      <c r="B55" s="164">
        <v>0</v>
      </c>
    </row>
    <row r="56" spans="1:2" x14ac:dyDescent="0.25">
      <c r="A56" s="163" t="s">
        <v>552</v>
      </c>
      <c r="B56" s="164">
        <v>455000</v>
      </c>
    </row>
    <row r="57" spans="1:2" x14ac:dyDescent="0.25">
      <c r="A57" s="163" t="s">
        <v>553</v>
      </c>
      <c r="B57" s="164">
        <v>410000</v>
      </c>
    </row>
    <row r="58" spans="1:2" x14ac:dyDescent="0.25">
      <c r="A58" s="163" t="s">
        <v>554</v>
      </c>
      <c r="B58" s="164">
        <v>100000</v>
      </c>
    </row>
    <row r="59" spans="1:2" x14ac:dyDescent="0.25">
      <c r="A59" s="163" t="s">
        <v>555</v>
      </c>
      <c r="B59" s="164">
        <v>610000</v>
      </c>
    </row>
    <row r="60" spans="1:2" x14ac:dyDescent="0.25">
      <c r="A60" s="163" t="s">
        <v>556</v>
      </c>
      <c r="B60" s="164">
        <v>30000</v>
      </c>
    </row>
    <row r="61" spans="1:2" x14ac:dyDescent="0.25">
      <c r="A61" s="163" t="s">
        <v>557</v>
      </c>
      <c r="B61" s="164">
        <v>3284917</v>
      </c>
    </row>
    <row r="62" spans="1:2" x14ac:dyDescent="0.25">
      <c r="A62" s="163" t="s">
        <v>558</v>
      </c>
      <c r="B62" s="164">
        <v>1918000</v>
      </c>
    </row>
    <row r="63" spans="1:2" x14ac:dyDescent="0.25">
      <c r="A63" s="163" t="s">
        <v>559</v>
      </c>
      <c r="B63" s="164">
        <v>4905601</v>
      </c>
    </row>
    <row r="64" spans="1:2" ht="18.75" x14ac:dyDescent="0.3">
      <c r="A64" s="166"/>
      <c r="B64" s="166"/>
    </row>
    <row r="65" spans="1:2" ht="15.75" x14ac:dyDescent="0.25">
      <c r="A65" s="167"/>
      <c r="B65" s="171"/>
    </row>
    <row r="66" spans="1:2" x14ac:dyDescent="0.25">
      <c r="A66" s="168"/>
    </row>
    <row r="67" spans="1:2" ht="18.75" x14ac:dyDescent="0.3">
      <c r="A67" s="169"/>
      <c r="B67" s="166"/>
    </row>
    <row r="68" spans="1:2" ht="18.75" x14ac:dyDescent="0.3">
      <c r="A68" s="169"/>
      <c r="B68" s="166"/>
    </row>
    <row r="69" spans="1:2" ht="18.75" x14ac:dyDescent="0.3">
      <c r="A69" s="169"/>
      <c r="B69" s="166"/>
    </row>
    <row r="70" spans="1:2" ht="18.75" x14ac:dyDescent="0.3">
      <c r="A70" s="166"/>
      <c r="B70" s="166"/>
    </row>
    <row r="71" spans="1:2" ht="18.75" x14ac:dyDescent="0.3">
      <c r="A71" s="166"/>
      <c r="B71" s="166"/>
    </row>
    <row r="72" spans="1:2" ht="18.75" x14ac:dyDescent="0.3">
      <c r="A72" s="166"/>
      <c r="B72" s="166"/>
    </row>
    <row r="73" spans="1:2" ht="18.75" x14ac:dyDescent="0.3">
      <c r="A73" s="166"/>
      <c r="B73" s="166"/>
    </row>
    <row r="74" spans="1:2" ht="18.75" x14ac:dyDescent="0.3">
      <c r="A74" s="166"/>
      <c r="B74" s="166"/>
    </row>
    <row r="75" spans="1:2" ht="18.75" x14ac:dyDescent="0.3">
      <c r="A75" s="166"/>
      <c r="B75" s="166"/>
    </row>
    <row r="76" spans="1:2" ht="18.75" x14ac:dyDescent="0.3">
      <c r="A76" s="166"/>
      <c r="B76" s="166"/>
    </row>
    <row r="77" spans="1:2" ht="18.75" x14ac:dyDescent="0.3">
      <c r="A77" s="166"/>
      <c r="B77" s="166"/>
    </row>
    <row r="78" spans="1:2" ht="18.75" x14ac:dyDescent="0.3">
      <c r="A78" s="166"/>
      <c r="B78" s="166"/>
    </row>
    <row r="79" spans="1:2" ht="18.75" x14ac:dyDescent="0.3">
      <c r="A79" s="166"/>
      <c r="B79" s="166"/>
    </row>
    <row r="80" spans="1:2" ht="18.75" x14ac:dyDescent="0.3">
      <c r="A80" s="166"/>
      <c r="B80" s="166"/>
    </row>
    <row r="81" spans="1:2" ht="18.75" x14ac:dyDescent="0.3">
      <c r="A81" s="166"/>
      <c r="B81" s="166"/>
    </row>
    <row r="82" spans="1:2" ht="18.75" x14ac:dyDescent="0.3">
      <c r="A82" s="166"/>
      <c r="B82" s="166"/>
    </row>
    <row r="83" spans="1:2" ht="18.75" x14ac:dyDescent="0.3">
      <c r="A83" s="166"/>
      <c r="B83" s="166"/>
    </row>
    <row r="84" spans="1:2" ht="18.75" x14ac:dyDescent="0.3">
      <c r="A84" s="166"/>
      <c r="B84" s="166"/>
    </row>
    <row r="85" spans="1:2" ht="18.75" x14ac:dyDescent="0.3">
      <c r="A85" s="166"/>
      <c r="B85" s="166"/>
    </row>
    <row r="86" spans="1:2" ht="18.75" x14ac:dyDescent="0.3">
      <c r="A86" s="166"/>
      <c r="B86" s="166"/>
    </row>
    <row r="87" spans="1:2" ht="18.75" x14ac:dyDescent="0.3">
      <c r="A87" s="166"/>
      <c r="B87" s="166"/>
    </row>
    <row r="88" spans="1:2" ht="18.75" x14ac:dyDescent="0.3">
      <c r="A88" s="166"/>
      <c r="B88" s="166"/>
    </row>
    <row r="89" spans="1:2" ht="18.75" x14ac:dyDescent="0.3">
      <c r="A89" s="166"/>
      <c r="B89" s="166"/>
    </row>
    <row r="90" spans="1:2" ht="18.75" x14ac:dyDescent="0.3">
      <c r="A90" s="166"/>
      <c r="B90" s="166"/>
    </row>
    <row r="91" spans="1:2" ht="18.75" x14ac:dyDescent="0.3">
      <c r="A91" s="166"/>
      <c r="B91" s="166"/>
    </row>
    <row r="92" spans="1:2" ht="18.75" x14ac:dyDescent="0.3">
      <c r="A92" s="166"/>
      <c r="B92" s="166"/>
    </row>
    <row r="93" spans="1:2" ht="18.75" x14ac:dyDescent="0.3">
      <c r="A93" s="166"/>
      <c r="B93" s="166"/>
    </row>
    <row r="94" spans="1:2" ht="18.75" x14ac:dyDescent="0.3">
      <c r="A94" s="166"/>
      <c r="B94" s="166"/>
    </row>
    <row r="95" spans="1:2" ht="18.75" x14ac:dyDescent="0.3">
      <c r="A95" s="166"/>
      <c r="B95" s="166"/>
    </row>
    <row r="96" spans="1:2" ht="18.75" x14ac:dyDescent="0.3">
      <c r="A96" s="166"/>
      <c r="B96" s="166"/>
    </row>
    <row r="97" spans="1:2" ht="18.75" x14ac:dyDescent="0.3">
      <c r="A97" s="166"/>
      <c r="B97" s="166"/>
    </row>
    <row r="98" spans="1:2" ht="18.75" x14ac:dyDescent="0.3">
      <c r="A98" s="166"/>
      <c r="B98" s="166"/>
    </row>
    <row r="99" spans="1:2" ht="18.75" x14ac:dyDescent="0.3">
      <c r="A99" s="166"/>
      <c r="B99" s="166"/>
    </row>
    <row r="100" spans="1:2" ht="18.75" x14ac:dyDescent="0.3">
      <c r="A100" s="166"/>
      <c r="B100" s="166"/>
    </row>
    <row r="101" spans="1:2" ht="18.75" x14ac:dyDescent="0.3">
      <c r="A101" s="166"/>
      <c r="B101" s="166"/>
    </row>
    <row r="102" spans="1:2" ht="18.75" x14ac:dyDescent="0.3">
      <c r="A102" s="166"/>
      <c r="B102" s="166"/>
    </row>
    <row r="103" spans="1:2" ht="18.75" x14ac:dyDescent="0.3">
      <c r="A103" s="166"/>
      <c r="B103" s="166"/>
    </row>
    <row r="104" spans="1:2" ht="18.75" x14ac:dyDescent="0.3">
      <c r="A104" s="166"/>
      <c r="B104" s="166"/>
    </row>
    <row r="105" spans="1:2" ht="18.75" x14ac:dyDescent="0.3">
      <c r="A105" s="166"/>
      <c r="B105" s="166"/>
    </row>
    <row r="106" spans="1:2" ht="18.75" x14ac:dyDescent="0.3">
      <c r="A106" s="166"/>
      <c r="B106" s="166"/>
    </row>
    <row r="107" spans="1:2" ht="18.75" x14ac:dyDescent="0.3">
      <c r="A107" s="166"/>
      <c r="B107" s="166"/>
    </row>
    <row r="108" spans="1:2" ht="18.75" x14ac:dyDescent="0.3">
      <c r="A108" s="166"/>
      <c r="B108" s="166"/>
    </row>
    <row r="109" spans="1:2" ht="18.75" x14ac:dyDescent="0.3">
      <c r="A109" s="166"/>
      <c r="B109" s="166"/>
    </row>
    <row r="110" spans="1:2" ht="18.75" x14ac:dyDescent="0.3">
      <c r="A110" s="166"/>
      <c r="B110" s="166"/>
    </row>
    <row r="111" spans="1:2" ht="18.75" x14ac:dyDescent="0.3">
      <c r="A111" s="166"/>
      <c r="B111" s="166"/>
    </row>
    <row r="112" spans="1:2" ht="18.75" x14ac:dyDescent="0.3">
      <c r="A112" s="166"/>
      <c r="B112" s="166"/>
    </row>
    <row r="113" spans="1:2" ht="18.75" x14ac:dyDescent="0.3">
      <c r="A113" s="166"/>
      <c r="B113" s="166"/>
    </row>
    <row r="114" spans="1:2" ht="18.75" x14ac:dyDescent="0.3">
      <c r="A114" s="166"/>
      <c r="B114" s="166"/>
    </row>
    <row r="115" spans="1:2" ht="18.75" x14ac:dyDescent="0.3">
      <c r="A115" s="166"/>
      <c r="B115" s="166"/>
    </row>
    <row r="116" spans="1:2" ht="18.75" x14ac:dyDescent="0.3">
      <c r="A116" s="166"/>
      <c r="B116" s="166"/>
    </row>
    <row r="117" spans="1:2" ht="18.75" x14ac:dyDescent="0.3">
      <c r="A117" s="166"/>
      <c r="B117" s="166"/>
    </row>
    <row r="118" spans="1:2" ht="18.75" x14ac:dyDescent="0.3">
      <c r="A118" s="166"/>
      <c r="B118" s="166"/>
    </row>
    <row r="119" spans="1:2" ht="18.75" x14ac:dyDescent="0.3">
      <c r="A119" s="166"/>
      <c r="B119" s="166"/>
    </row>
    <row r="120" spans="1:2" ht="18.75" x14ac:dyDescent="0.3">
      <c r="A120" s="166"/>
      <c r="B120" s="166"/>
    </row>
    <row r="121" spans="1:2" ht="18.75" x14ac:dyDescent="0.3">
      <c r="A121" s="166"/>
      <c r="B121" s="166"/>
    </row>
    <row r="122" spans="1:2" ht="18.75" x14ac:dyDescent="0.3">
      <c r="A122" s="166"/>
      <c r="B122" s="166"/>
    </row>
    <row r="123" spans="1:2" ht="18.75" x14ac:dyDescent="0.3">
      <c r="A123" s="166"/>
      <c r="B123" s="166"/>
    </row>
    <row r="124" spans="1:2" ht="18.75" x14ac:dyDescent="0.3">
      <c r="A124" s="166"/>
      <c r="B124" s="166"/>
    </row>
    <row r="125" spans="1:2" ht="18.75" x14ac:dyDescent="0.3">
      <c r="A125" s="166"/>
      <c r="B125" s="166"/>
    </row>
    <row r="126" spans="1:2" ht="18.75" x14ac:dyDescent="0.3">
      <c r="A126" s="166"/>
      <c r="B126" s="166"/>
    </row>
    <row r="127" spans="1:2" ht="18.75" x14ac:dyDescent="0.3">
      <c r="A127" s="166"/>
      <c r="B127" s="166"/>
    </row>
    <row r="128" spans="1:2" ht="18.75" x14ac:dyDescent="0.3">
      <c r="A128" s="166"/>
      <c r="B128" s="166"/>
    </row>
    <row r="129" spans="1:2" ht="18.75" x14ac:dyDescent="0.3">
      <c r="A129" s="166"/>
      <c r="B129" s="166"/>
    </row>
    <row r="130" spans="1:2" ht="18.75" x14ac:dyDescent="0.3">
      <c r="A130" s="166"/>
      <c r="B130" s="166"/>
    </row>
    <row r="131" spans="1:2" ht="18.75" x14ac:dyDescent="0.3">
      <c r="A131" s="166"/>
      <c r="B131" s="166"/>
    </row>
    <row r="132" spans="1:2" ht="18.75" x14ac:dyDescent="0.3">
      <c r="A132" s="166"/>
      <c r="B132" s="166"/>
    </row>
    <row r="133" spans="1:2" ht="18.75" x14ac:dyDescent="0.3">
      <c r="A133" s="166"/>
      <c r="B133" s="166"/>
    </row>
    <row r="134" spans="1:2" ht="18.75" x14ac:dyDescent="0.3">
      <c r="A134" s="166"/>
      <c r="B134" s="166"/>
    </row>
    <row r="135" spans="1:2" ht="18.75" x14ac:dyDescent="0.3">
      <c r="A135" s="166"/>
      <c r="B135" s="166"/>
    </row>
    <row r="136" spans="1:2" ht="18.75" x14ac:dyDescent="0.3">
      <c r="A136" s="166"/>
      <c r="B136" s="166"/>
    </row>
    <row r="137" spans="1:2" ht="18.75" x14ac:dyDescent="0.3">
      <c r="A137" s="166"/>
      <c r="B137" s="166"/>
    </row>
    <row r="138" spans="1:2" ht="18.75" x14ac:dyDescent="0.3">
      <c r="A138" s="166"/>
      <c r="B138" s="166"/>
    </row>
    <row r="139" spans="1:2" ht="18.75" x14ac:dyDescent="0.3">
      <c r="A139" s="166"/>
      <c r="B139" s="166"/>
    </row>
    <row r="140" spans="1:2" ht="18.75" x14ac:dyDescent="0.3">
      <c r="A140" s="166"/>
      <c r="B140" s="166"/>
    </row>
    <row r="141" spans="1:2" ht="18.75" x14ac:dyDescent="0.3">
      <c r="A141" s="166"/>
      <c r="B141" s="166"/>
    </row>
    <row r="142" spans="1:2" ht="18.75" x14ac:dyDescent="0.3">
      <c r="A142" s="166"/>
      <c r="B142" s="166"/>
    </row>
    <row r="143" spans="1:2" ht="18.75" x14ac:dyDescent="0.3">
      <c r="A143" s="166"/>
      <c r="B143" s="166"/>
    </row>
    <row r="144" spans="1:2" ht="18.75" x14ac:dyDescent="0.3">
      <c r="A144" s="166"/>
      <c r="B144" s="166"/>
    </row>
    <row r="145" spans="1:2" ht="18.75" x14ac:dyDescent="0.3">
      <c r="A145" s="166"/>
      <c r="B145" s="166"/>
    </row>
    <row r="146" spans="1:2" ht="18.75" x14ac:dyDescent="0.3">
      <c r="A146" s="166"/>
      <c r="B146" s="166"/>
    </row>
    <row r="147" spans="1:2" ht="18.75" x14ac:dyDescent="0.3">
      <c r="A147" s="166"/>
      <c r="B147" s="166"/>
    </row>
    <row r="148" spans="1:2" ht="18.75" x14ac:dyDescent="0.3">
      <c r="A148" s="166"/>
      <c r="B148" s="166"/>
    </row>
    <row r="149" spans="1:2" ht="18.75" x14ac:dyDescent="0.3">
      <c r="A149" s="166"/>
      <c r="B149" s="166"/>
    </row>
    <row r="150" spans="1:2" ht="18.75" x14ac:dyDescent="0.3">
      <c r="A150" s="166"/>
      <c r="B150" s="166"/>
    </row>
    <row r="151" spans="1:2" ht="18.75" x14ac:dyDescent="0.3">
      <c r="A151" s="166"/>
      <c r="B151" s="166"/>
    </row>
    <row r="152" spans="1:2" ht="18.75" x14ac:dyDescent="0.3">
      <c r="A152" s="166"/>
      <c r="B152" s="166"/>
    </row>
    <row r="153" spans="1:2" ht="18.75" x14ac:dyDescent="0.3">
      <c r="A153" s="166"/>
      <c r="B153" s="166"/>
    </row>
    <row r="154" spans="1:2" ht="18.75" x14ac:dyDescent="0.3">
      <c r="A154" s="166"/>
      <c r="B154" s="166"/>
    </row>
    <row r="155" spans="1:2" ht="18.75" x14ac:dyDescent="0.3">
      <c r="A155" s="166"/>
      <c r="B155" s="166"/>
    </row>
    <row r="156" spans="1:2" ht="18.75" x14ac:dyDescent="0.3">
      <c r="A156" s="166"/>
      <c r="B156" s="166"/>
    </row>
    <row r="157" spans="1:2" ht="18.75" x14ac:dyDescent="0.3">
      <c r="A157" s="166"/>
      <c r="B157" s="166"/>
    </row>
    <row r="158" spans="1:2" ht="18.75" x14ac:dyDescent="0.3">
      <c r="A158" s="166"/>
      <c r="B158" s="166"/>
    </row>
    <row r="159" spans="1:2" ht="18.75" x14ac:dyDescent="0.3">
      <c r="A159" s="166"/>
      <c r="B159" s="166"/>
    </row>
    <row r="160" spans="1:2" ht="18.75" x14ac:dyDescent="0.3">
      <c r="A160" s="166"/>
      <c r="B160" s="166"/>
    </row>
    <row r="161" spans="1:2" ht="18.75" x14ac:dyDescent="0.3">
      <c r="A161" s="166"/>
      <c r="B161" s="166"/>
    </row>
    <row r="162" spans="1:2" ht="18.75" x14ac:dyDescent="0.3">
      <c r="A162" s="166"/>
      <c r="B162" s="166"/>
    </row>
    <row r="163" spans="1:2" ht="18.75" x14ac:dyDescent="0.3">
      <c r="A163" s="166"/>
      <c r="B163" s="166"/>
    </row>
    <row r="164" spans="1:2" ht="18.75" x14ac:dyDescent="0.3">
      <c r="A164" s="166"/>
      <c r="B164" s="166"/>
    </row>
    <row r="165" spans="1:2" ht="18.75" x14ac:dyDescent="0.3">
      <c r="A165" s="166"/>
      <c r="B165" s="166"/>
    </row>
    <row r="166" spans="1:2" ht="18.75" x14ac:dyDescent="0.3">
      <c r="A166" s="166"/>
      <c r="B166" s="166"/>
    </row>
    <row r="167" spans="1:2" ht="18.75" x14ac:dyDescent="0.3">
      <c r="A167" s="166"/>
      <c r="B167" s="166"/>
    </row>
    <row r="168" spans="1:2" ht="18.75" x14ac:dyDescent="0.3">
      <c r="A168" s="166"/>
      <c r="B168" s="166"/>
    </row>
    <row r="169" spans="1:2" ht="18.75" x14ac:dyDescent="0.3">
      <c r="A169" s="166"/>
      <c r="B169" s="166"/>
    </row>
    <row r="170" spans="1:2" ht="18.75" x14ac:dyDescent="0.3">
      <c r="A170" s="166"/>
      <c r="B170" s="166"/>
    </row>
    <row r="171" spans="1:2" ht="18.75" x14ac:dyDescent="0.3">
      <c r="A171" s="166"/>
      <c r="B171" s="166"/>
    </row>
    <row r="172" spans="1:2" ht="18.75" x14ac:dyDescent="0.3">
      <c r="A172" s="166"/>
      <c r="B172" s="166"/>
    </row>
    <row r="173" spans="1:2" ht="18.75" x14ac:dyDescent="0.3">
      <c r="A173" s="166"/>
      <c r="B173" s="166"/>
    </row>
    <row r="174" spans="1:2" ht="18.75" x14ac:dyDescent="0.3">
      <c r="A174" s="166"/>
      <c r="B174" s="166"/>
    </row>
    <row r="175" spans="1:2" ht="18.75" x14ac:dyDescent="0.3">
      <c r="A175" s="166"/>
      <c r="B175" s="166"/>
    </row>
    <row r="176" spans="1:2" ht="18.75" x14ac:dyDescent="0.3">
      <c r="A176" s="166"/>
      <c r="B176" s="166"/>
    </row>
    <row r="177" spans="1:2" ht="18.75" x14ac:dyDescent="0.3">
      <c r="A177" s="166"/>
      <c r="B177" s="166"/>
    </row>
    <row r="178" spans="1:2" ht="18.75" x14ac:dyDescent="0.3">
      <c r="A178" s="166"/>
      <c r="B178" s="166"/>
    </row>
    <row r="179" spans="1:2" ht="18.75" x14ac:dyDescent="0.3">
      <c r="A179" s="166"/>
      <c r="B179" s="166"/>
    </row>
    <row r="180" spans="1:2" ht="18.75" x14ac:dyDescent="0.3">
      <c r="A180" s="166"/>
      <c r="B180" s="166"/>
    </row>
    <row r="181" spans="1:2" ht="18.75" x14ac:dyDescent="0.3">
      <c r="A181" s="166"/>
      <c r="B181" s="166"/>
    </row>
    <row r="182" spans="1:2" ht="18.75" x14ac:dyDescent="0.3">
      <c r="A182" s="166"/>
      <c r="B182" s="166"/>
    </row>
    <row r="183" spans="1:2" ht="18.75" x14ac:dyDescent="0.3">
      <c r="A183" s="166"/>
      <c r="B183" s="166"/>
    </row>
    <row r="184" spans="1:2" ht="18.75" x14ac:dyDescent="0.3">
      <c r="A184" s="166"/>
      <c r="B184" s="166"/>
    </row>
    <row r="185" spans="1:2" ht="18.75" x14ac:dyDescent="0.3">
      <c r="A185" s="166"/>
      <c r="B185" s="166"/>
    </row>
    <row r="186" spans="1:2" ht="18.75" x14ac:dyDescent="0.3">
      <c r="A186" s="166"/>
      <c r="B186" s="166"/>
    </row>
    <row r="187" spans="1:2" ht="18.75" x14ac:dyDescent="0.3">
      <c r="A187" s="166"/>
      <c r="B187" s="166"/>
    </row>
    <row r="188" spans="1:2" ht="18.75" x14ac:dyDescent="0.3">
      <c r="A188" s="166"/>
      <c r="B188" s="166"/>
    </row>
    <row r="189" spans="1:2" ht="18.75" x14ac:dyDescent="0.3">
      <c r="A189" s="166"/>
      <c r="B189" s="166"/>
    </row>
    <row r="190" spans="1:2" ht="18.75" x14ac:dyDescent="0.3">
      <c r="A190" s="166"/>
      <c r="B190" s="166"/>
    </row>
    <row r="191" spans="1:2" ht="18.75" x14ac:dyDescent="0.3">
      <c r="A191" s="166"/>
      <c r="B191" s="166"/>
    </row>
    <row r="192" spans="1:2" ht="18.75" x14ac:dyDescent="0.3">
      <c r="A192" s="166"/>
      <c r="B192" s="166"/>
    </row>
    <row r="193" spans="1:2" ht="18.75" x14ac:dyDescent="0.3">
      <c r="A193" s="166"/>
      <c r="B193" s="166"/>
    </row>
    <row r="194" spans="1:2" ht="18.75" x14ac:dyDescent="0.3">
      <c r="A194" s="166"/>
      <c r="B194" s="166"/>
    </row>
    <row r="195" spans="1:2" ht="18.75" x14ac:dyDescent="0.3">
      <c r="A195" s="166"/>
      <c r="B195" s="166"/>
    </row>
    <row r="196" spans="1:2" ht="18.75" x14ac:dyDescent="0.3">
      <c r="A196" s="166"/>
      <c r="B196" s="166"/>
    </row>
    <row r="197" spans="1:2" ht="18.75" x14ac:dyDescent="0.3">
      <c r="A197" s="166"/>
      <c r="B197" s="166"/>
    </row>
    <row r="198" spans="1:2" ht="18.75" x14ac:dyDescent="0.3">
      <c r="A198" s="166"/>
      <c r="B198" s="166"/>
    </row>
    <row r="199" spans="1:2" ht="18.75" x14ac:dyDescent="0.3">
      <c r="A199" s="166"/>
      <c r="B199" s="166"/>
    </row>
    <row r="200" spans="1:2" ht="18.75" x14ac:dyDescent="0.3">
      <c r="A200" s="166"/>
      <c r="B200" s="166"/>
    </row>
    <row r="201" spans="1:2" ht="18.75" x14ac:dyDescent="0.3">
      <c r="A201" s="166"/>
      <c r="B201" s="166"/>
    </row>
    <row r="202" spans="1:2" ht="18.75" x14ac:dyDescent="0.3">
      <c r="A202" s="166"/>
      <c r="B202" s="166"/>
    </row>
    <row r="203" spans="1:2" ht="18.75" x14ac:dyDescent="0.3">
      <c r="A203" s="166"/>
      <c r="B203" s="166"/>
    </row>
    <row r="204" spans="1:2" ht="18.75" x14ac:dyDescent="0.3">
      <c r="A204" s="166"/>
      <c r="B204" s="166"/>
    </row>
    <row r="205" spans="1:2" ht="18.75" x14ac:dyDescent="0.3">
      <c r="A205" s="166"/>
      <c r="B205" s="166"/>
    </row>
    <row r="206" spans="1:2" ht="18.75" x14ac:dyDescent="0.3">
      <c r="A206" s="166"/>
      <c r="B206" s="166"/>
    </row>
    <row r="207" spans="1:2" ht="18.75" x14ac:dyDescent="0.3">
      <c r="A207" s="166"/>
      <c r="B207" s="166"/>
    </row>
    <row r="208" spans="1:2" ht="18.75" x14ac:dyDescent="0.3">
      <c r="A208" s="166"/>
      <c r="B208" s="166"/>
    </row>
    <row r="209" spans="1:2" ht="18.75" x14ac:dyDescent="0.3">
      <c r="A209" s="166"/>
      <c r="B209" s="166"/>
    </row>
    <row r="210" spans="1:2" ht="18.75" x14ac:dyDescent="0.3">
      <c r="A210" s="166"/>
      <c r="B210" s="166"/>
    </row>
    <row r="211" spans="1:2" ht="18.75" x14ac:dyDescent="0.3">
      <c r="A211" s="166"/>
      <c r="B211" s="166"/>
    </row>
    <row r="212" spans="1:2" ht="18.75" x14ac:dyDescent="0.3">
      <c r="A212" s="166"/>
      <c r="B212" s="166"/>
    </row>
    <row r="213" spans="1:2" ht="18.75" x14ac:dyDescent="0.3">
      <c r="A213" s="166"/>
      <c r="B213" s="166"/>
    </row>
    <row r="214" spans="1:2" ht="18.75" x14ac:dyDescent="0.3">
      <c r="A214" s="166"/>
      <c r="B214" s="166"/>
    </row>
    <row r="215" spans="1:2" ht="18.75" x14ac:dyDescent="0.3">
      <c r="A215" s="166"/>
      <c r="B215" s="166"/>
    </row>
    <row r="216" spans="1:2" ht="18.75" x14ac:dyDescent="0.3">
      <c r="A216" s="166"/>
      <c r="B216" s="166"/>
    </row>
    <row r="217" spans="1:2" ht="18.75" x14ac:dyDescent="0.3">
      <c r="A217" s="166"/>
      <c r="B217" s="166"/>
    </row>
    <row r="218" spans="1:2" ht="18.75" x14ac:dyDescent="0.3">
      <c r="A218" s="166"/>
      <c r="B218" s="166"/>
    </row>
    <row r="219" spans="1:2" ht="18.75" x14ac:dyDescent="0.3">
      <c r="A219" s="166"/>
      <c r="B219" s="166"/>
    </row>
    <row r="220" spans="1:2" ht="18.75" x14ac:dyDescent="0.3">
      <c r="A220" s="166"/>
      <c r="B220" s="166"/>
    </row>
    <row r="221" spans="1:2" ht="18.75" x14ac:dyDescent="0.3">
      <c r="A221" s="166"/>
      <c r="B221" s="166"/>
    </row>
    <row r="222" spans="1:2" ht="18.75" x14ac:dyDescent="0.3">
      <c r="A222" s="166"/>
      <c r="B222" s="166"/>
    </row>
    <row r="223" spans="1:2" ht="18.75" x14ac:dyDescent="0.3">
      <c r="A223" s="166"/>
      <c r="B223" s="166"/>
    </row>
    <row r="224" spans="1:2" ht="18.75" x14ac:dyDescent="0.3">
      <c r="A224" s="166"/>
      <c r="B224" s="166"/>
    </row>
    <row r="225" spans="1:2" ht="18.75" x14ac:dyDescent="0.3">
      <c r="A225" s="166"/>
      <c r="B225" s="166"/>
    </row>
    <row r="226" spans="1:2" ht="18.75" x14ac:dyDescent="0.3">
      <c r="A226" s="166"/>
      <c r="B226" s="166"/>
    </row>
    <row r="227" spans="1:2" ht="18.75" x14ac:dyDescent="0.3">
      <c r="A227" s="166"/>
      <c r="B227" s="166"/>
    </row>
    <row r="228" spans="1:2" ht="18.75" x14ac:dyDescent="0.3">
      <c r="A228" s="166"/>
      <c r="B228" s="166"/>
    </row>
    <row r="229" spans="1:2" ht="18.75" x14ac:dyDescent="0.3">
      <c r="A229" s="166"/>
      <c r="B229" s="166"/>
    </row>
    <row r="230" spans="1:2" ht="18.75" x14ac:dyDescent="0.3">
      <c r="A230" s="166"/>
      <c r="B230" s="166"/>
    </row>
    <row r="231" spans="1:2" ht="18.75" x14ac:dyDescent="0.3">
      <c r="A231" s="166"/>
      <c r="B231" s="166"/>
    </row>
    <row r="232" spans="1:2" ht="18.75" x14ac:dyDescent="0.3">
      <c r="A232" s="166"/>
      <c r="B232" s="166"/>
    </row>
    <row r="233" spans="1:2" ht="18.75" x14ac:dyDescent="0.3">
      <c r="A233" s="166"/>
      <c r="B233" s="166"/>
    </row>
    <row r="234" spans="1:2" ht="18.75" x14ac:dyDescent="0.3">
      <c r="A234" s="166"/>
      <c r="B234" s="166"/>
    </row>
    <row r="235" spans="1:2" ht="18.75" x14ac:dyDescent="0.3">
      <c r="A235" s="166"/>
      <c r="B235" s="166"/>
    </row>
    <row r="236" spans="1:2" ht="18.75" x14ac:dyDescent="0.3">
      <c r="A236" s="166"/>
      <c r="B236" s="166"/>
    </row>
    <row r="237" spans="1:2" ht="18.75" x14ac:dyDescent="0.3">
      <c r="A237" s="166"/>
      <c r="B237" s="166"/>
    </row>
    <row r="238" spans="1:2" ht="18.75" x14ac:dyDescent="0.3">
      <c r="A238" s="166"/>
      <c r="B238" s="166"/>
    </row>
    <row r="239" spans="1:2" ht="18.75" x14ac:dyDescent="0.3">
      <c r="A239" s="166"/>
      <c r="B239" s="166"/>
    </row>
    <row r="240" spans="1:2" ht="18.75" x14ac:dyDescent="0.3">
      <c r="A240" s="166"/>
      <c r="B240" s="166"/>
    </row>
    <row r="241" spans="1:2" ht="18.75" x14ac:dyDescent="0.3">
      <c r="A241" s="166"/>
      <c r="B241" s="166"/>
    </row>
    <row r="242" spans="1:2" ht="18.75" x14ac:dyDescent="0.3">
      <c r="A242" s="166"/>
      <c r="B242" s="166"/>
    </row>
    <row r="243" spans="1:2" ht="18.75" x14ac:dyDescent="0.3">
      <c r="A243" s="166"/>
      <c r="B243" s="166"/>
    </row>
    <row r="244" spans="1:2" ht="18.75" x14ac:dyDescent="0.3">
      <c r="A244" s="166"/>
      <c r="B244" s="166"/>
    </row>
    <row r="245" spans="1:2" ht="18.75" x14ac:dyDescent="0.3">
      <c r="A245" s="166"/>
      <c r="B245" s="166"/>
    </row>
    <row r="246" spans="1:2" ht="18.75" x14ac:dyDescent="0.3">
      <c r="A246" s="166"/>
      <c r="B246" s="166"/>
    </row>
    <row r="247" spans="1:2" ht="18.75" x14ac:dyDescent="0.3">
      <c r="A247" s="166"/>
      <c r="B247" s="166"/>
    </row>
    <row r="248" spans="1:2" ht="18.75" x14ac:dyDescent="0.3">
      <c r="A248" s="166"/>
      <c r="B248" s="166"/>
    </row>
    <row r="249" spans="1:2" ht="18.75" x14ac:dyDescent="0.3">
      <c r="A249" s="166"/>
      <c r="B249" s="166"/>
    </row>
    <row r="250" spans="1:2" ht="18.75" x14ac:dyDescent="0.3">
      <c r="A250" s="166"/>
      <c r="B250" s="166"/>
    </row>
    <row r="251" spans="1:2" ht="18.75" x14ac:dyDescent="0.3">
      <c r="A251" s="166"/>
      <c r="B251" s="166"/>
    </row>
    <row r="252" spans="1:2" ht="18.75" x14ac:dyDescent="0.3">
      <c r="A252" s="166"/>
      <c r="B252" s="166"/>
    </row>
    <row r="253" spans="1:2" ht="18.75" x14ac:dyDescent="0.3">
      <c r="A253" s="166"/>
      <c r="B253" s="166"/>
    </row>
    <row r="254" spans="1:2" ht="18.75" x14ac:dyDescent="0.3">
      <c r="A254" s="166"/>
      <c r="B254" s="166"/>
    </row>
    <row r="255" spans="1:2" ht="18.75" x14ac:dyDescent="0.3">
      <c r="A255" s="166"/>
      <c r="B255" s="166"/>
    </row>
    <row r="256" spans="1:2" ht="18.75" x14ac:dyDescent="0.3">
      <c r="A256" s="166"/>
      <c r="B256" s="166"/>
    </row>
    <row r="257" spans="1:2" ht="18.75" x14ac:dyDescent="0.3">
      <c r="A257" s="166"/>
      <c r="B257" s="166"/>
    </row>
    <row r="258" spans="1:2" ht="18.75" x14ac:dyDescent="0.3">
      <c r="A258" s="166"/>
      <c r="B258" s="166"/>
    </row>
    <row r="259" spans="1:2" ht="18.75" x14ac:dyDescent="0.3">
      <c r="A259" s="166"/>
      <c r="B259" s="166"/>
    </row>
    <row r="260" spans="1:2" ht="18.75" x14ac:dyDescent="0.3">
      <c r="A260" s="166"/>
      <c r="B260" s="166"/>
    </row>
    <row r="261" spans="1:2" ht="18.75" x14ac:dyDescent="0.3">
      <c r="A261" s="166"/>
      <c r="B261" s="166"/>
    </row>
    <row r="262" spans="1:2" ht="18.75" x14ac:dyDescent="0.3">
      <c r="A262" s="166"/>
      <c r="B262" s="166"/>
    </row>
    <row r="263" spans="1:2" ht="18.75" x14ac:dyDescent="0.3">
      <c r="A263" s="166"/>
      <c r="B263" s="166"/>
    </row>
    <row r="264" spans="1:2" ht="18.75" x14ac:dyDescent="0.3">
      <c r="A264" s="166"/>
      <c r="B264" s="166"/>
    </row>
    <row r="265" spans="1:2" ht="18.75" x14ac:dyDescent="0.3">
      <c r="A265" s="166"/>
      <c r="B265" s="166"/>
    </row>
    <row r="266" spans="1:2" ht="18.75" x14ac:dyDescent="0.3">
      <c r="A266" s="166"/>
      <c r="B266" s="166"/>
    </row>
    <row r="267" spans="1:2" x14ac:dyDescent="0.25">
      <c r="A267" s="170"/>
      <c r="B267" s="170"/>
    </row>
    <row r="268" spans="1:2" x14ac:dyDescent="0.25">
      <c r="A268" s="170"/>
      <c r="B268" s="170"/>
    </row>
    <row r="269" spans="1:2" x14ac:dyDescent="0.25">
      <c r="A269" s="170"/>
      <c r="B269" s="170"/>
    </row>
    <row r="270" spans="1:2" x14ac:dyDescent="0.25">
      <c r="A270" s="170"/>
      <c r="B270" s="170"/>
    </row>
    <row r="271" spans="1:2" x14ac:dyDescent="0.25">
      <c r="A271" s="170"/>
      <c r="B271" s="170"/>
    </row>
    <row r="272" spans="1:2" x14ac:dyDescent="0.25">
      <c r="A272" s="170"/>
      <c r="B272" s="170"/>
    </row>
    <row r="273" spans="1:2" x14ac:dyDescent="0.25">
      <c r="A273" s="170"/>
      <c r="B273" s="170"/>
    </row>
    <row r="274" spans="1:2" x14ac:dyDescent="0.25">
      <c r="A274" s="170"/>
      <c r="B274" s="170"/>
    </row>
    <row r="275" spans="1:2" x14ac:dyDescent="0.25">
      <c r="A275" s="170"/>
      <c r="B275" s="170"/>
    </row>
    <row r="276" spans="1:2" x14ac:dyDescent="0.25">
      <c r="A276" s="170"/>
      <c r="B276" s="170"/>
    </row>
    <row r="277" spans="1:2" x14ac:dyDescent="0.25">
      <c r="A277" s="170"/>
      <c r="B277" s="170"/>
    </row>
    <row r="278" spans="1:2" x14ac:dyDescent="0.25">
      <c r="A278" s="170"/>
      <c r="B278" s="170"/>
    </row>
    <row r="279" spans="1:2" x14ac:dyDescent="0.25">
      <c r="A279" s="170"/>
      <c r="B279" s="170"/>
    </row>
    <row r="280" spans="1:2" x14ac:dyDescent="0.25">
      <c r="A280" s="170"/>
      <c r="B280" s="170"/>
    </row>
    <row r="281" spans="1:2" x14ac:dyDescent="0.25">
      <c r="A281" s="170"/>
      <c r="B281" s="170"/>
    </row>
    <row r="282" spans="1:2" x14ac:dyDescent="0.25">
      <c r="A282" s="170"/>
      <c r="B282" s="170"/>
    </row>
    <row r="283" spans="1:2" x14ac:dyDescent="0.25">
      <c r="A283" s="170"/>
      <c r="B283" s="170"/>
    </row>
    <row r="284" spans="1:2" x14ac:dyDescent="0.25">
      <c r="A284" s="170"/>
      <c r="B284" s="170"/>
    </row>
    <row r="285" spans="1:2" x14ac:dyDescent="0.25">
      <c r="A285" s="170"/>
      <c r="B285" s="170"/>
    </row>
    <row r="286" spans="1:2" x14ac:dyDescent="0.25">
      <c r="A286" s="170"/>
      <c r="B286" s="170"/>
    </row>
    <row r="287" spans="1:2" x14ac:dyDescent="0.25">
      <c r="A287" s="170"/>
      <c r="B287" s="170"/>
    </row>
    <row r="288" spans="1:2" x14ac:dyDescent="0.25">
      <c r="A288" s="170"/>
      <c r="B288" s="170"/>
    </row>
    <row r="289" spans="1:2" x14ac:dyDescent="0.25">
      <c r="A289" s="170"/>
      <c r="B289" s="170"/>
    </row>
    <row r="290" spans="1:2" x14ac:dyDescent="0.25">
      <c r="A290" s="170"/>
      <c r="B290" s="170"/>
    </row>
    <row r="291" spans="1:2" x14ac:dyDescent="0.25">
      <c r="A291" s="170"/>
      <c r="B291" s="170"/>
    </row>
    <row r="292" spans="1:2" x14ac:dyDescent="0.25">
      <c r="A292" s="170"/>
      <c r="B292" s="170"/>
    </row>
    <row r="293" spans="1:2" x14ac:dyDescent="0.25">
      <c r="A293" s="170"/>
      <c r="B293" s="170"/>
    </row>
    <row r="294" spans="1:2" x14ac:dyDescent="0.25">
      <c r="A294" s="170"/>
      <c r="B294" s="170"/>
    </row>
    <row r="295" spans="1:2" x14ac:dyDescent="0.25">
      <c r="A295" s="170"/>
      <c r="B295" s="170"/>
    </row>
    <row r="296" spans="1:2" x14ac:dyDescent="0.25">
      <c r="A296" s="170"/>
      <c r="B296" s="170"/>
    </row>
    <row r="297" spans="1:2" x14ac:dyDescent="0.25">
      <c r="A297" s="170"/>
      <c r="B297" s="170"/>
    </row>
    <row r="298" spans="1:2" x14ac:dyDescent="0.25">
      <c r="A298" s="170"/>
      <c r="B298" s="170"/>
    </row>
    <row r="299" spans="1:2" x14ac:dyDescent="0.25">
      <c r="A299" s="170"/>
      <c r="B299" s="170"/>
    </row>
    <row r="300" spans="1:2" x14ac:dyDescent="0.25">
      <c r="A300" s="170"/>
      <c r="B300" s="170"/>
    </row>
    <row r="301" spans="1:2" x14ac:dyDescent="0.25">
      <c r="A301" s="170"/>
      <c r="B301" s="170"/>
    </row>
    <row r="302" spans="1:2" x14ac:dyDescent="0.25">
      <c r="A302" s="170"/>
      <c r="B302" s="170"/>
    </row>
    <row r="303" spans="1:2" x14ac:dyDescent="0.25">
      <c r="A303" s="170"/>
      <c r="B303" s="170"/>
    </row>
    <row r="304" spans="1:2" x14ac:dyDescent="0.25">
      <c r="A304" s="170"/>
      <c r="B304" s="170"/>
    </row>
    <row r="305" spans="1:2" x14ac:dyDescent="0.25">
      <c r="A305" s="170"/>
      <c r="B305" s="170"/>
    </row>
    <row r="306" spans="1:2" x14ac:dyDescent="0.25">
      <c r="A306" s="170"/>
      <c r="B306" s="170"/>
    </row>
    <row r="307" spans="1:2" x14ac:dyDescent="0.25">
      <c r="A307" s="170"/>
      <c r="B307" s="170"/>
    </row>
    <row r="308" spans="1:2" x14ac:dyDescent="0.25">
      <c r="A308" s="170"/>
      <c r="B308" s="170"/>
    </row>
    <row r="309" spans="1:2" x14ac:dyDescent="0.25">
      <c r="A309" s="170"/>
      <c r="B309" s="170"/>
    </row>
    <row r="310" spans="1:2" x14ac:dyDescent="0.25">
      <c r="A310" s="170"/>
      <c r="B310" s="170"/>
    </row>
    <row r="311" spans="1:2" x14ac:dyDescent="0.25">
      <c r="A311" s="170"/>
      <c r="B311" s="170"/>
    </row>
    <row r="312" spans="1:2" x14ac:dyDescent="0.25">
      <c r="A312" s="170"/>
      <c r="B312" s="170"/>
    </row>
    <row r="313" spans="1:2" x14ac:dyDescent="0.25">
      <c r="A313" s="170"/>
      <c r="B313" s="170"/>
    </row>
    <row r="314" spans="1:2" x14ac:dyDescent="0.25">
      <c r="A314" s="170"/>
      <c r="B314" s="170"/>
    </row>
    <row r="315" spans="1:2" x14ac:dyDescent="0.25">
      <c r="A315" s="170"/>
      <c r="B315" s="170"/>
    </row>
    <row r="316" spans="1:2" x14ac:dyDescent="0.25">
      <c r="A316" s="170"/>
      <c r="B316" s="170"/>
    </row>
    <row r="317" spans="1:2" x14ac:dyDescent="0.25">
      <c r="A317" s="170"/>
      <c r="B317" s="170"/>
    </row>
    <row r="318" spans="1:2" x14ac:dyDescent="0.25">
      <c r="A318" s="170"/>
      <c r="B318" s="170"/>
    </row>
    <row r="319" spans="1:2" x14ac:dyDescent="0.25">
      <c r="A319" s="170"/>
      <c r="B319" s="170"/>
    </row>
    <row r="320" spans="1:2" x14ac:dyDescent="0.25">
      <c r="A320" s="170"/>
      <c r="B320" s="170"/>
    </row>
    <row r="321" spans="1:2" x14ac:dyDescent="0.25">
      <c r="A321" s="170"/>
      <c r="B321" s="170"/>
    </row>
    <row r="322" spans="1:2" x14ac:dyDescent="0.25">
      <c r="A322" s="170"/>
      <c r="B322" s="170"/>
    </row>
    <row r="323" spans="1:2" x14ac:dyDescent="0.25">
      <c r="A323" s="170"/>
      <c r="B323" s="170"/>
    </row>
    <row r="324" spans="1:2" x14ac:dyDescent="0.25">
      <c r="A324" s="170"/>
      <c r="B324" s="170"/>
    </row>
    <row r="325" spans="1:2" x14ac:dyDescent="0.25">
      <c r="A325" s="170"/>
      <c r="B325" s="170"/>
    </row>
    <row r="326" spans="1:2" x14ac:dyDescent="0.25">
      <c r="A326" s="170"/>
      <c r="B326" s="170"/>
    </row>
    <row r="327" spans="1:2" x14ac:dyDescent="0.25">
      <c r="A327" s="170"/>
      <c r="B327" s="170"/>
    </row>
    <row r="328" spans="1:2" x14ac:dyDescent="0.25">
      <c r="A328" s="170"/>
      <c r="B328" s="170"/>
    </row>
    <row r="329" spans="1:2" x14ac:dyDescent="0.25">
      <c r="A329" s="170"/>
      <c r="B329" s="170"/>
    </row>
    <row r="330" spans="1:2" x14ac:dyDescent="0.25">
      <c r="A330" s="170"/>
      <c r="B330" s="170"/>
    </row>
    <row r="331" spans="1:2" x14ac:dyDescent="0.25">
      <c r="A331" s="170"/>
      <c r="B331" s="170"/>
    </row>
    <row r="332" spans="1:2" x14ac:dyDescent="0.25">
      <c r="A332" s="170"/>
      <c r="B332" s="170"/>
    </row>
    <row r="333" spans="1:2" x14ac:dyDescent="0.25">
      <c r="A333" s="170"/>
      <c r="B333" s="170"/>
    </row>
    <row r="334" spans="1:2" x14ac:dyDescent="0.25">
      <c r="A334" s="170"/>
      <c r="B334" s="170"/>
    </row>
    <row r="335" spans="1:2" x14ac:dyDescent="0.25">
      <c r="A335" s="170"/>
      <c r="B335" s="170"/>
    </row>
    <row r="336" spans="1:2" x14ac:dyDescent="0.25">
      <c r="A336" s="170"/>
      <c r="B336" s="170"/>
    </row>
    <row r="337" spans="1:2" x14ac:dyDescent="0.25">
      <c r="A337" s="170"/>
      <c r="B337" s="170"/>
    </row>
    <row r="338" spans="1:2" x14ac:dyDescent="0.25">
      <c r="A338" s="170"/>
      <c r="B338" s="170"/>
    </row>
    <row r="339" spans="1:2" x14ac:dyDescent="0.25">
      <c r="A339" s="170"/>
      <c r="B339" s="170"/>
    </row>
    <row r="340" spans="1:2" x14ac:dyDescent="0.25">
      <c r="A340" s="170"/>
      <c r="B340" s="170"/>
    </row>
    <row r="341" spans="1:2" x14ac:dyDescent="0.25">
      <c r="A341" s="170"/>
      <c r="B341" s="170"/>
    </row>
    <row r="342" spans="1:2" x14ac:dyDescent="0.25">
      <c r="A342" s="170"/>
      <c r="B342" s="170"/>
    </row>
    <row r="343" spans="1:2" x14ac:dyDescent="0.25">
      <c r="A343" s="170"/>
      <c r="B343" s="170"/>
    </row>
    <row r="344" spans="1:2" x14ac:dyDescent="0.25">
      <c r="A344" s="170"/>
      <c r="B344" s="170"/>
    </row>
    <row r="345" spans="1:2" x14ac:dyDescent="0.25">
      <c r="A345" s="170"/>
      <c r="B345" s="170"/>
    </row>
    <row r="346" spans="1:2" x14ac:dyDescent="0.25">
      <c r="A346" s="170"/>
      <c r="B346" s="170"/>
    </row>
    <row r="347" spans="1:2" x14ac:dyDescent="0.25">
      <c r="A347" s="170"/>
      <c r="B347" s="170"/>
    </row>
    <row r="348" spans="1:2" x14ac:dyDescent="0.25">
      <c r="A348" s="170"/>
      <c r="B348" s="170"/>
    </row>
    <row r="349" spans="1:2" x14ac:dyDescent="0.25">
      <c r="A349" s="170"/>
      <c r="B349" s="170"/>
    </row>
    <row r="350" spans="1:2" x14ac:dyDescent="0.25">
      <c r="A350" s="170"/>
      <c r="B350" s="170"/>
    </row>
    <row r="351" spans="1:2" x14ac:dyDescent="0.25">
      <c r="A351" s="170"/>
      <c r="B351" s="170"/>
    </row>
    <row r="352" spans="1:2" x14ac:dyDescent="0.25">
      <c r="A352" s="170"/>
      <c r="B352" s="170"/>
    </row>
    <row r="353" spans="1:2" x14ac:dyDescent="0.25">
      <c r="A353" s="170"/>
      <c r="B353" s="170"/>
    </row>
    <row r="354" spans="1:2" x14ac:dyDescent="0.25">
      <c r="A354" s="170"/>
      <c r="B354" s="170"/>
    </row>
    <row r="355" spans="1:2" x14ac:dyDescent="0.25">
      <c r="A355" s="170"/>
      <c r="B355" s="170"/>
    </row>
    <row r="356" spans="1:2" x14ac:dyDescent="0.25">
      <c r="A356" s="170"/>
      <c r="B356" s="170"/>
    </row>
    <row r="357" spans="1:2" x14ac:dyDescent="0.25">
      <c r="A357" s="170"/>
      <c r="B357" s="170"/>
    </row>
    <row r="358" spans="1:2" x14ac:dyDescent="0.25">
      <c r="A358" s="170"/>
      <c r="B358" s="170"/>
    </row>
    <row r="359" spans="1:2" x14ac:dyDescent="0.25">
      <c r="A359" s="170"/>
      <c r="B359" s="170"/>
    </row>
    <row r="360" spans="1:2" x14ac:dyDescent="0.25">
      <c r="A360" s="170"/>
      <c r="B360" s="170"/>
    </row>
    <row r="361" spans="1:2" x14ac:dyDescent="0.25">
      <c r="A361" s="170"/>
      <c r="B361" s="170"/>
    </row>
    <row r="362" spans="1:2" x14ac:dyDescent="0.25">
      <c r="A362" s="170"/>
      <c r="B362" s="170"/>
    </row>
    <row r="363" spans="1:2" x14ac:dyDescent="0.25">
      <c r="A363" s="170"/>
      <c r="B363" s="170"/>
    </row>
    <row r="364" spans="1:2" x14ac:dyDescent="0.25">
      <c r="A364" s="170"/>
      <c r="B364" s="170"/>
    </row>
    <row r="365" spans="1:2" x14ac:dyDescent="0.25">
      <c r="A365" s="170"/>
      <c r="B365" s="170"/>
    </row>
    <row r="366" spans="1:2" x14ac:dyDescent="0.25">
      <c r="A366" s="170"/>
      <c r="B366" s="170"/>
    </row>
    <row r="367" spans="1:2" x14ac:dyDescent="0.25">
      <c r="A367" s="170"/>
      <c r="B367" s="170"/>
    </row>
    <row r="368" spans="1:2" x14ac:dyDescent="0.25">
      <c r="A368" s="170"/>
      <c r="B368" s="170"/>
    </row>
    <row r="369" spans="1:2" x14ac:dyDescent="0.25">
      <c r="A369" s="170"/>
      <c r="B369" s="170"/>
    </row>
    <row r="370" spans="1:2" x14ac:dyDescent="0.25">
      <c r="A370" s="170"/>
      <c r="B370" s="170"/>
    </row>
    <row r="371" spans="1:2" x14ac:dyDescent="0.25">
      <c r="A371" s="170"/>
      <c r="B371" s="170"/>
    </row>
    <row r="372" spans="1:2" x14ac:dyDescent="0.25">
      <c r="A372" s="170"/>
      <c r="B372" s="170"/>
    </row>
    <row r="373" spans="1:2" x14ac:dyDescent="0.25">
      <c r="A373" s="170"/>
      <c r="B373" s="170"/>
    </row>
    <row r="374" spans="1:2" x14ac:dyDescent="0.25">
      <c r="A374" s="170"/>
      <c r="B374" s="170"/>
    </row>
    <row r="375" spans="1:2" x14ac:dyDescent="0.25">
      <c r="A375" s="170"/>
      <c r="B375" s="170"/>
    </row>
    <row r="376" spans="1:2" x14ac:dyDescent="0.25">
      <c r="A376" s="170"/>
      <c r="B376" s="170"/>
    </row>
    <row r="377" spans="1:2" x14ac:dyDescent="0.25">
      <c r="A377" s="170"/>
      <c r="B377" s="170"/>
    </row>
    <row r="378" spans="1:2" x14ac:dyDescent="0.25">
      <c r="A378" s="170"/>
      <c r="B378" s="170"/>
    </row>
    <row r="379" spans="1:2" x14ac:dyDescent="0.25">
      <c r="A379" s="170"/>
      <c r="B379" s="170"/>
    </row>
    <row r="380" spans="1:2" x14ac:dyDescent="0.25">
      <c r="A380" s="170"/>
      <c r="B380" s="170"/>
    </row>
    <row r="381" spans="1:2" x14ac:dyDescent="0.25">
      <c r="A381" s="170"/>
      <c r="B381" s="170"/>
    </row>
    <row r="382" spans="1:2" x14ac:dyDescent="0.25">
      <c r="A382" s="170"/>
      <c r="B382" s="170"/>
    </row>
    <row r="383" spans="1:2" x14ac:dyDescent="0.25">
      <c r="A383" s="170"/>
      <c r="B383" s="170"/>
    </row>
    <row r="384" spans="1:2" x14ac:dyDescent="0.25">
      <c r="A384" s="170"/>
      <c r="B384" s="170"/>
    </row>
    <row r="385" spans="1:2" x14ac:dyDescent="0.25">
      <c r="A385" s="170"/>
      <c r="B385" s="170"/>
    </row>
    <row r="386" spans="1:2" x14ac:dyDescent="0.25">
      <c r="A386" s="170"/>
      <c r="B386" s="170"/>
    </row>
    <row r="387" spans="1:2" x14ac:dyDescent="0.25">
      <c r="A387" s="170"/>
      <c r="B387" s="170"/>
    </row>
    <row r="388" spans="1:2" x14ac:dyDescent="0.25">
      <c r="A388" s="170"/>
      <c r="B388" s="170"/>
    </row>
    <row r="389" spans="1:2" x14ac:dyDescent="0.25">
      <c r="A389" s="170"/>
      <c r="B389" s="170"/>
    </row>
    <row r="390" spans="1:2" x14ac:dyDescent="0.25">
      <c r="A390" s="170"/>
      <c r="B390" s="170"/>
    </row>
    <row r="391" spans="1:2" x14ac:dyDescent="0.25">
      <c r="A391" s="170"/>
      <c r="B391" s="170"/>
    </row>
    <row r="392" spans="1:2" x14ac:dyDescent="0.25">
      <c r="A392" s="170"/>
      <c r="B392" s="170"/>
    </row>
    <row r="393" spans="1:2" x14ac:dyDescent="0.25">
      <c r="A393" s="170"/>
      <c r="B393" s="170"/>
    </row>
    <row r="394" spans="1:2" x14ac:dyDescent="0.25">
      <c r="A394" s="170"/>
      <c r="B394" s="170"/>
    </row>
    <row r="395" spans="1:2" x14ac:dyDescent="0.25">
      <c r="A395" s="170"/>
      <c r="B395" s="170"/>
    </row>
    <row r="396" spans="1:2" x14ac:dyDescent="0.25">
      <c r="A396" s="170"/>
      <c r="B396" s="170"/>
    </row>
    <row r="397" spans="1:2" x14ac:dyDescent="0.25">
      <c r="A397" s="170"/>
      <c r="B397" s="170"/>
    </row>
    <row r="398" spans="1:2" x14ac:dyDescent="0.25">
      <c r="A398" s="170"/>
      <c r="B398" s="170"/>
    </row>
    <row r="399" spans="1:2" x14ac:dyDescent="0.25">
      <c r="A399" s="170"/>
      <c r="B399" s="170"/>
    </row>
    <row r="400" spans="1:2" x14ac:dyDescent="0.25">
      <c r="A400" s="170"/>
      <c r="B400" s="170"/>
    </row>
    <row r="401" spans="1:2" x14ac:dyDescent="0.25">
      <c r="A401" s="170"/>
      <c r="B401" s="170"/>
    </row>
    <row r="402" spans="1:2" x14ac:dyDescent="0.25">
      <c r="A402" s="170"/>
      <c r="B402" s="170"/>
    </row>
    <row r="403" spans="1:2" x14ac:dyDescent="0.25">
      <c r="A403" s="170"/>
      <c r="B403" s="170"/>
    </row>
    <row r="404" spans="1:2" x14ac:dyDescent="0.25">
      <c r="A404" s="170"/>
      <c r="B404" s="170"/>
    </row>
    <row r="405" spans="1:2" x14ac:dyDescent="0.25">
      <c r="A405" s="170"/>
      <c r="B405" s="170"/>
    </row>
    <row r="406" spans="1:2" x14ac:dyDescent="0.25">
      <c r="A406" s="170"/>
      <c r="B406" s="170"/>
    </row>
    <row r="407" spans="1:2" x14ac:dyDescent="0.25">
      <c r="A407" s="170"/>
      <c r="B407" s="170"/>
    </row>
    <row r="408" spans="1:2" x14ac:dyDescent="0.25">
      <c r="A408" s="170"/>
      <c r="B408" s="170"/>
    </row>
    <row r="409" spans="1:2" x14ac:dyDescent="0.25">
      <c r="A409" s="170"/>
      <c r="B409" s="170"/>
    </row>
    <row r="410" spans="1:2" x14ac:dyDescent="0.25">
      <c r="A410" s="170"/>
      <c r="B410" s="170"/>
    </row>
    <row r="411" spans="1:2" x14ac:dyDescent="0.25">
      <c r="A411" s="170"/>
      <c r="B411" s="170"/>
    </row>
    <row r="412" spans="1:2" x14ac:dyDescent="0.25">
      <c r="A412" s="170"/>
      <c r="B412" s="170"/>
    </row>
    <row r="413" spans="1:2" x14ac:dyDescent="0.25">
      <c r="A413" s="170"/>
      <c r="B413" s="170"/>
    </row>
    <row r="414" spans="1:2" x14ac:dyDescent="0.25">
      <c r="A414" s="170"/>
      <c r="B414" s="170"/>
    </row>
    <row r="415" spans="1:2" x14ac:dyDescent="0.25">
      <c r="A415" s="170"/>
      <c r="B415" s="170"/>
    </row>
    <row r="416" spans="1:2" x14ac:dyDescent="0.25">
      <c r="A416" s="170"/>
      <c r="B416" s="170"/>
    </row>
    <row r="417" spans="1:2" x14ac:dyDescent="0.25">
      <c r="A417" s="170"/>
      <c r="B417" s="170"/>
    </row>
    <row r="418" spans="1:2" x14ac:dyDescent="0.25">
      <c r="A418" s="170"/>
      <c r="B418" s="170"/>
    </row>
    <row r="419" spans="1:2" x14ac:dyDescent="0.25">
      <c r="A419" s="170"/>
      <c r="B419" s="170"/>
    </row>
    <row r="420" spans="1:2" x14ac:dyDescent="0.25">
      <c r="A420" s="170"/>
      <c r="B420" s="170"/>
    </row>
    <row r="421" spans="1:2" x14ac:dyDescent="0.25">
      <c r="A421" s="170"/>
      <c r="B421" s="170"/>
    </row>
    <row r="422" spans="1:2" x14ac:dyDescent="0.25">
      <c r="A422" s="170"/>
      <c r="B422" s="170"/>
    </row>
    <row r="423" spans="1:2" x14ac:dyDescent="0.25">
      <c r="A423" s="170"/>
      <c r="B423" s="170"/>
    </row>
    <row r="424" spans="1:2" x14ac:dyDescent="0.25">
      <c r="A424" s="170"/>
      <c r="B424" s="170"/>
    </row>
    <row r="425" spans="1:2" x14ac:dyDescent="0.25">
      <c r="A425" s="170"/>
      <c r="B425" s="170"/>
    </row>
    <row r="426" spans="1:2" x14ac:dyDescent="0.25">
      <c r="A426" s="170"/>
      <c r="B426" s="170"/>
    </row>
    <row r="427" spans="1:2" x14ac:dyDescent="0.25">
      <c r="A427" s="170"/>
      <c r="B427" s="170"/>
    </row>
    <row r="428" spans="1:2" x14ac:dyDescent="0.25">
      <c r="A428" s="170"/>
      <c r="B428" s="170"/>
    </row>
    <row r="429" spans="1:2" x14ac:dyDescent="0.25">
      <c r="A429" s="170"/>
      <c r="B429" s="170"/>
    </row>
    <row r="430" spans="1:2" x14ac:dyDescent="0.25">
      <c r="A430" s="170"/>
      <c r="B430" s="170"/>
    </row>
    <row r="431" spans="1:2" x14ac:dyDescent="0.25">
      <c r="A431" s="170"/>
      <c r="B431" s="170"/>
    </row>
    <row r="432" spans="1:2" x14ac:dyDescent="0.25">
      <c r="A432" s="170"/>
      <c r="B432" s="170"/>
    </row>
    <row r="433" spans="1:2" x14ac:dyDescent="0.25">
      <c r="A433" s="170"/>
      <c r="B433" s="170"/>
    </row>
    <row r="434" spans="1:2" x14ac:dyDescent="0.25">
      <c r="A434" s="170"/>
      <c r="B434" s="170"/>
    </row>
    <row r="435" spans="1:2" x14ac:dyDescent="0.25">
      <c r="A435" s="170"/>
      <c r="B435" s="170"/>
    </row>
    <row r="436" spans="1:2" x14ac:dyDescent="0.25">
      <c r="A436" s="170"/>
      <c r="B436" s="170"/>
    </row>
    <row r="437" spans="1:2" x14ac:dyDescent="0.25">
      <c r="A437" s="170"/>
      <c r="B437" s="170"/>
    </row>
    <row r="438" spans="1:2" x14ac:dyDescent="0.25">
      <c r="A438" s="170"/>
      <c r="B438" s="170"/>
    </row>
    <row r="439" spans="1:2" x14ac:dyDescent="0.25">
      <c r="A439" s="170"/>
      <c r="B439" s="170"/>
    </row>
    <row r="440" spans="1:2" x14ac:dyDescent="0.25">
      <c r="A440" s="170"/>
      <c r="B440" s="170"/>
    </row>
    <row r="441" spans="1:2" x14ac:dyDescent="0.25">
      <c r="A441" s="170"/>
      <c r="B441" s="170"/>
    </row>
    <row r="442" spans="1:2" x14ac:dyDescent="0.25">
      <c r="A442" s="170"/>
      <c r="B442" s="170"/>
    </row>
    <row r="443" spans="1:2" x14ac:dyDescent="0.25">
      <c r="A443" s="170"/>
      <c r="B443" s="170"/>
    </row>
    <row r="444" spans="1:2" x14ac:dyDescent="0.25">
      <c r="A444" s="170"/>
      <c r="B444" s="170"/>
    </row>
    <row r="445" spans="1:2" x14ac:dyDescent="0.25">
      <c r="A445" s="170"/>
      <c r="B445" s="170"/>
    </row>
    <row r="446" spans="1:2" x14ac:dyDescent="0.25">
      <c r="A446" s="170"/>
      <c r="B446" s="170"/>
    </row>
    <row r="447" spans="1:2" x14ac:dyDescent="0.25">
      <c r="A447" s="170"/>
      <c r="B447" s="170"/>
    </row>
    <row r="448" spans="1:2" x14ac:dyDescent="0.25">
      <c r="A448" s="170"/>
      <c r="B448" s="170"/>
    </row>
    <row r="449" spans="1:2" x14ac:dyDescent="0.25">
      <c r="A449" s="170"/>
      <c r="B449" s="170"/>
    </row>
    <row r="450" spans="1:2" x14ac:dyDescent="0.25">
      <c r="A450" s="170"/>
      <c r="B450" s="170"/>
    </row>
    <row r="451" spans="1:2" x14ac:dyDescent="0.25">
      <c r="A451" s="170"/>
      <c r="B451" s="170"/>
    </row>
    <row r="452" spans="1:2" x14ac:dyDescent="0.25">
      <c r="A452" s="170"/>
      <c r="B452" s="170"/>
    </row>
    <row r="453" spans="1:2" x14ac:dyDescent="0.25">
      <c r="A453" s="170"/>
      <c r="B453" s="170"/>
    </row>
    <row r="454" spans="1:2" x14ac:dyDescent="0.25">
      <c r="A454" s="170"/>
      <c r="B454" s="170"/>
    </row>
    <row r="455" spans="1:2" x14ac:dyDescent="0.25">
      <c r="A455" s="170"/>
      <c r="B455" s="170"/>
    </row>
    <row r="456" spans="1:2" x14ac:dyDescent="0.25">
      <c r="A456" s="170"/>
      <c r="B456" s="170"/>
    </row>
    <row r="457" spans="1:2" x14ac:dyDescent="0.25">
      <c r="A457" s="170"/>
      <c r="B457" s="170"/>
    </row>
    <row r="458" spans="1:2" x14ac:dyDescent="0.25">
      <c r="A458" s="170"/>
      <c r="B458" s="170"/>
    </row>
    <row r="459" spans="1:2" x14ac:dyDescent="0.25">
      <c r="A459" s="170"/>
      <c r="B459" s="170"/>
    </row>
    <row r="460" spans="1:2" x14ac:dyDescent="0.25">
      <c r="A460" s="170"/>
      <c r="B460" s="170"/>
    </row>
    <row r="461" spans="1:2" x14ac:dyDescent="0.25">
      <c r="A461" s="170"/>
      <c r="B461" s="170"/>
    </row>
    <row r="462" spans="1:2" x14ac:dyDescent="0.25">
      <c r="A462" s="170"/>
      <c r="B462" s="170"/>
    </row>
    <row r="463" spans="1:2" x14ac:dyDescent="0.25">
      <c r="A463" s="170"/>
      <c r="B463" s="170"/>
    </row>
    <row r="464" spans="1:2" x14ac:dyDescent="0.25">
      <c r="A464" s="170"/>
      <c r="B464" s="170"/>
    </row>
    <row r="465" spans="1:2" x14ac:dyDescent="0.25">
      <c r="A465" s="170"/>
      <c r="B465" s="170"/>
    </row>
    <row r="466" spans="1:2" x14ac:dyDescent="0.25">
      <c r="A466" s="170"/>
      <c r="B466" s="170"/>
    </row>
    <row r="467" spans="1:2" x14ac:dyDescent="0.25">
      <c r="A467" s="170"/>
      <c r="B467" s="170"/>
    </row>
    <row r="468" spans="1:2" x14ac:dyDescent="0.25">
      <c r="A468" s="170"/>
      <c r="B468" s="170"/>
    </row>
    <row r="469" spans="1:2" x14ac:dyDescent="0.25">
      <c r="A469" s="170"/>
      <c r="B469" s="170"/>
    </row>
    <row r="470" spans="1:2" x14ac:dyDescent="0.25">
      <c r="A470" s="170"/>
      <c r="B470" s="170"/>
    </row>
    <row r="471" spans="1:2" x14ac:dyDescent="0.25">
      <c r="A471" s="170"/>
      <c r="B471" s="170"/>
    </row>
    <row r="472" spans="1:2" x14ac:dyDescent="0.25">
      <c r="A472" s="170"/>
      <c r="B472" s="170"/>
    </row>
    <row r="473" spans="1:2" x14ac:dyDescent="0.25">
      <c r="A473" s="170"/>
      <c r="B473" s="170"/>
    </row>
    <row r="474" spans="1:2" x14ac:dyDescent="0.25">
      <c r="A474" s="170"/>
      <c r="B474" s="170"/>
    </row>
    <row r="475" spans="1:2" x14ac:dyDescent="0.25">
      <c r="A475" s="170"/>
      <c r="B475" s="170"/>
    </row>
    <row r="476" spans="1:2" x14ac:dyDescent="0.25">
      <c r="A476" s="170"/>
      <c r="B476" s="170"/>
    </row>
    <row r="477" spans="1:2" x14ac:dyDescent="0.25">
      <c r="A477" s="170"/>
      <c r="B477" s="170"/>
    </row>
    <row r="478" spans="1:2" x14ac:dyDescent="0.25">
      <c r="A478" s="170"/>
      <c r="B478" s="170"/>
    </row>
    <row r="479" spans="1:2" x14ac:dyDescent="0.25">
      <c r="A479" s="170"/>
      <c r="B479" s="170"/>
    </row>
    <row r="480" spans="1:2" x14ac:dyDescent="0.25">
      <c r="A480" s="170"/>
      <c r="B480" s="170"/>
    </row>
    <row r="481" spans="1:2" x14ac:dyDescent="0.25">
      <c r="A481" s="170"/>
      <c r="B481" s="170"/>
    </row>
    <row r="482" spans="1:2" x14ac:dyDescent="0.25">
      <c r="A482" s="170"/>
      <c r="B482" s="170"/>
    </row>
    <row r="483" spans="1:2" x14ac:dyDescent="0.25">
      <c r="A483" s="170"/>
      <c r="B483" s="170"/>
    </row>
    <row r="484" spans="1:2" x14ac:dyDescent="0.25">
      <c r="A484" s="170"/>
      <c r="B484" s="170"/>
    </row>
    <row r="485" spans="1:2" x14ac:dyDescent="0.25">
      <c r="A485" s="170"/>
      <c r="B485" s="170"/>
    </row>
    <row r="486" spans="1:2" x14ac:dyDescent="0.25">
      <c r="A486" s="170"/>
      <c r="B486" s="170"/>
    </row>
    <row r="487" spans="1:2" x14ac:dyDescent="0.25">
      <c r="A487" s="170"/>
      <c r="B487" s="170"/>
    </row>
    <row r="488" spans="1:2" x14ac:dyDescent="0.25">
      <c r="A488" s="170"/>
      <c r="B488" s="170"/>
    </row>
    <row r="489" spans="1:2" x14ac:dyDescent="0.25">
      <c r="A489" s="170"/>
      <c r="B489" s="170"/>
    </row>
    <row r="490" spans="1:2" x14ac:dyDescent="0.25">
      <c r="A490" s="170"/>
      <c r="B490" s="170"/>
    </row>
    <row r="491" spans="1:2" x14ac:dyDescent="0.25">
      <c r="A491" s="170"/>
      <c r="B491" s="170"/>
    </row>
    <row r="492" spans="1:2" x14ac:dyDescent="0.25">
      <c r="A492" s="170"/>
      <c r="B492" s="170"/>
    </row>
    <row r="493" spans="1:2" x14ac:dyDescent="0.25">
      <c r="A493" s="170"/>
      <c r="B493" s="170"/>
    </row>
    <row r="494" spans="1:2" x14ac:dyDescent="0.25">
      <c r="A494" s="170"/>
      <c r="B494" s="170"/>
    </row>
    <row r="495" spans="1:2" x14ac:dyDescent="0.25">
      <c r="A495" s="170"/>
      <c r="B495" s="170"/>
    </row>
    <row r="496" spans="1:2" x14ac:dyDescent="0.25">
      <c r="A496" s="170"/>
      <c r="B496" s="170"/>
    </row>
    <row r="497" spans="1:2" x14ac:dyDescent="0.25">
      <c r="A497" s="170"/>
      <c r="B497" s="170"/>
    </row>
    <row r="498" spans="1:2" x14ac:dyDescent="0.25">
      <c r="A498" s="170"/>
      <c r="B498" s="170"/>
    </row>
    <row r="499" spans="1:2" x14ac:dyDescent="0.25">
      <c r="A499" s="170"/>
      <c r="B499" s="170"/>
    </row>
    <row r="500" spans="1:2" x14ac:dyDescent="0.25">
      <c r="A500" s="170"/>
      <c r="B500" s="170"/>
    </row>
    <row r="501" spans="1:2" x14ac:dyDescent="0.25">
      <c r="A501" s="170"/>
      <c r="B501" s="170"/>
    </row>
    <row r="502" spans="1:2" x14ac:dyDescent="0.25">
      <c r="A502" s="170"/>
      <c r="B502" s="170"/>
    </row>
    <row r="503" spans="1:2" x14ac:dyDescent="0.25">
      <c r="A503" s="170"/>
      <c r="B503" s="170"/>
    </row>
    <row r="504" spans="1:2" x14ac:dyDescent="0.25">
      <c r="A504" s="170"/>
      <c r="B504" s="170"/>
    </row>
    <row r="505" spans="1:2" x14ac:dyDescent="0.25">
      <c r="A505" s="170"/>
      <c r="B505" s="170"/>
    </row>
    <row r="506" spans="1:2" x14ac:dyDescent="0.25">
      <c r="A506" s="170"/>
      <c r="B506" s="170"/>
    </row>
    <row r="507" spans="1:2" x14ac:dyDescent="0.25">
      <c r="A507" s="170"/>
      <c r="B507" s="170"/>
    </row>
    <row r="508" spans="1:2" x14ac:dyDescent="0.25">
      <c r="A508" s="170"/>
      <c r="B508" s="170"/>
    </row>
    <row r="509" spans="1:2" x14ac:dyDescent="0.25">
      <c r="A509" s="170"/>
      <c r="B509" s="170"/>
    </row>
    <row r="510" spans="1:2" x14ac:dyDescent="0.25">
      <c r="A510" s="170"/>
      <c r="B510" s="170"/>
    </row>
    <row r="511" spans="1:2" x14ac:dyDescent="0.25">
      <c r="A511" s="170"/>
      <c r="B511" s="170"/>
    </row>
    <row r="512" spans="1:2" x14ac:dyDescent="0.25">
      <c r="A512" s="170"/>
      <c r="B512" s="170"/>
    </row>
    <row r="513" spans="1:2" x14ac:dyDescent="0.25">
      <c r="A513" s="170"/>
      <c r="B513" s="170"/>
    </row>
    <row r="514" spans="1:2" x14ac:dyDescent="0.25">
      <c r="A514" s="170"/>
      <c r="B514" s="170"/>
    </row>
    <row r="515" spans="1:2" x14ac:dyDescent="0.25">
      <c r="A515" s="170"/>
      <c r="B515" s="170"/>
    </row>
    <row r="516" spans="1:2" x14ac:dyDescent="0.25">
      <c r="A516" s="170"/>
      <c r="B516" s="170"/>
    </row>
    <row r="517" spans="1:2" x14ac:dyDescent="0.25">
      <c r="A517" s="170"/>
      <c r="B517" s="170"/>
    </row>
    <row r="518" spans="1:2" x14ac:dyDescent="0.25">
      <c r="A518" s="170"/>
      <c r="B518" s="170"/>
    </row>
    <row r="519" spans="1:2" x14ac:dyDescent="0.25">
      <c r="A519" s="170"/>
      <c r="B519" s="170"/>
    </row>
    <row r="520" spans="1:2" x14ac:dyDescent="0.25">
      <c r="A520" s="170"/>
      <c r="B520" s="170"/>
    </row>
    <row r="521" spans="1:2" x14ac:dyDescent="0.25">
      <c r="A521" s="170"/>
      <c r="B521" s="170"/>
    </row>
    <row r="522" spans="1:2" x14ac:dyDescent="0.25">
      <c r="A522" s="170"/>
      <c r="B522" s="170"/>
    </row>
    <row r="523" spans="1:2" x14ac:dyDescent="0.25">
      <c r="A523" s="170"/>
      <c r="B523" s="170"/>
    </row>
    <row r="524" spans="1:2" x14ac:dyDescent="0.25">
      <c r="A524" s="170"/>
      <c r="B524" s="170"/>
    </row>
    <row r="525" spans="1:2" x14ac:dyDescent="0.25">
      <c r="A525" s="170"/>
      <c r="B525" s="170"/>
    </row>
    <row r="526" spans="1:2" x14ac:dyDescent="0.25">
      <c r="A526" s="170"/>
      <c r="B526" s="170"/>
    </row>
    <row r="527" spans="1:2" x14ac:dyDescent="0.25">
      <c r="A527" s="170"/>
      <c r="B527" s="170"/>
    </row>
    <row r="528" spans="1:2" x14ac:dyDescent="0.25">
      <c r="A528" s="170"/>
      <c r="B528" s="170"/>
    </row>
    <row r="529" spans="1:2" x14ac:dyDescent="0.25">
      <c r="A529" s="170"/>
      <c r="B529" s="170"/>
    </row>
    <row r="530" spans="1:2" x14ac:dyDescent="0.25">
      <c r="A530" s="170"/>
      <c r="B530" s="170"/>
    </row>
    <row r="531" spans="1:2" x14ac:dyDescent="0.25">
      <c r="A531" s="170"/>
      <c r="B531" s="170"/>
    </row>
    <row r="532" spans="1:2" x14ac:dyDescent="0.25">
      <c r="A532" s="170"/>
      <c r="B532" s="170"/>
    </row>
    <row r="533" spans="1:2" x14ac:dyDescent="0.25">
      <c r="A533" s="170"/>
      <c r="B533" s="170"/>
    </row>
    <row r="534" spans="1:2" x14ac:dyDescent="0.25">
      <c r="A534" s="170"/>
      <c r="B534" s="170"/>
    </row>
    <row r="535" spans="1:2" x14ac:dyDescent="0.25">
      <c r="A535" s="170"/>
      <c r="B535" s="170"/>
    </row>
    <row r="536" spans="1:2" x14ac:dyDescent="0.25">
      <c r="A536" s="170"/>
      <c r="B536" s="170"/>
    </row>
    <row r="537" spans="1:2" x14ac:dyDescent="0.25">
      <c r="A537" s="170"/>
      <c r="B537" s="170"/>
    </row>
    <row r="538" spans="1:2" x14ac:dyDescent="0.25">
      <c r="A538" s="170"/>
      <c r="B538" s="170"/>
    </row>
    <row r="539" spans="1:2" x14ac:dyDescent="0.25">
      <c r="A539" s="170"/>
      <c r="B539" s="170"/>
    </row>
    <row r="540" spans="1:2" x14ac:dyDescent="0.25">
      <c r="A540" s="170"/>
      <c r="B540" s="170"/>
    </row>
    <row r="541" spans="1:2" x14ac:dyDescent="0.25">
      <c r="A541" s="170"/>
      <c r="B541" s="170"/>
    </row>
    <row r="542" spans="1:2" x14ac:dyDescent="0.25">
      <c r="A542" s="170"/>
      <c r="B542" s="170"/>
    </row>
    <row r="543" spans="1:2" x14ac:dyDescent="0.25">
      <c r="A543" s="170"/>
      <c r="B543" s="170"/>
    </row>
    <row r="544" spans="1:2" x14ac:dyDescent="0.25">
      <c r="A544" s="170"/>
      <c r="B544" s="170"/>
    </row>
    <row r="545" spans="1:2" x14ac:dyDescent="0.25">
      <c r="A545" s="170"/>
      <c r="B545" s="170"/>
    </row>
    <row r="546" spans="1:2" x14ac:dyDescent="0.25">
      <c r="A546" s="170"/>
      <c r="B546" s="170"/>
    </row>
    <row r="547" spans="1:2" x14ac:dyDescent="0.25">
      <c r="A547" s="170"/>
      <c r="B547" s="170"/>
    </row>
    <row r="548" spans="1:2" x14ac:dyDescent="0.25">
      <c r="A548" s="170"/>
      <c r="B548" s="170"/>
    </row>
    <row r="549" spans="1:2" x14ac:dyDescent="0.25">
      <c r="A549" s="170"/>
      <c r="B549" s="170"/>
    </row>
    <row r="550" spans="1:2" x14ac:dyDescent="0.25">
      <c r="A550" s="170"/>
      <c r="B550" s="170"/>
    </row>
    <row r="551" spans="1:2" x14ac:dyDescent="0.25">
      <c r="A551" s="170"/>
      <c r="B551" s="170"/>
    </row>
    <row r="552" spans="1:2" x14ac:dyDescent="0.25">
      <c r="A552" s="170"/>
      <c r="B552" s="170"/>
    </row>
    <row r="553" spans="1:2" x14ac:dyDescent="0.25">
      <c r="A553" s="170"/>
      <c r="B553" s="170"/>
    </row>
    <row r="554" spans="1:2" x14ac:dyDescent="0.25">
      <c r="A554" s="170"/>
      <c r="B554" s="170"/>
    </row>
    <row r="555" spans="1:2" x14ac:dyDescent="0.25">
      <c r="A555" s="170"/>
      <c r="B555" s="170"/>
    </row>
    <row r="556" spans="1:2" x14ac:dyDescent="0.25">
      <c r="A556" s="170"/>
      <c r="B556" s="170"/>
    </row>
    <row r="557" spans="1:2" x14ac:dyDescent="0.25">
      <c r="A557" s="170"/>
      <c r="B557" s="170"/>
    </row>
    <row r="558" spans="1:2" x14ac:dyDescent="0.25">
      <c r="A558" s="170"/>
      <c r="B558" s="170"/>
    </row>
    <row r="559" spans="1:2" x14ac:dyDescent="0.25">
      <c r="A559" s="170"/>
      <c r="B559" s="170"/>
    </row>
    <row r="560" spans="1:2" x14ac:dyDescent="0.25">
      <c r="A560" s="170"/>
      <c r="B560" s="170"/>
    </row>
    <row r="561" spans="1:2" x14ac:dyDescent="0.25">
      <c r="A561" s="170"/>
      <c r="B561" s="170"/>
    </row>
    <row r="562" spans="1:2" x14ac:dyDescent="0.25">
      <c r="A562" s="170"/>
      <c r="B562" s="170"/>
    </row>
    <row r="563" spans="1:2" x14ac:dyDescent="0.25">
      <c r="A563" s="170"/>
      <c r="B563" s="170"/>
    </row>
    <row r="564" spans="1:2" x14ac:dyDescent="0.25">
      <c r="A564" s="170"/>
      <c r="B564" s="170"/>
    </row>
    <row r="565" spans="1:2" x14ac:dyDescent="0.25">
      <c r="A565" s="170"/>
      <c r="B565" s="170"/>
    </row>
    <row r="566" spans="1:2" x14ac:dyDescent="0.25">
      <c r="A566" s="170"/>
      <c r="B566" s="170"/>
    </row>
    <row r="567" spans="1:2" x14ac:dyDescent="0.25">
      <c r="A567" s="170"/>
      <c r="B567" s="170"/>
    </row>
    <row r="568" spans="1:2" x14ac:dyDescent="0.25">
      <c r="A568" s="170"/>
      <c r="B568" s="170"/>
    </row>
    <row r="569" spans="1:2" x14ac:dyDescent="0.25">
      <c r="A569" s="170"/>
      <c r="B569" s="170"/>
    </row>
    <row r="570" spans="1:2" x14ac:dyDescent="0.25">
      <c r="A570" s="170"/>
      <c r="B570" s="170"/>
    </row>
    <row r="571" spans="1:2" x14ac:dyDescent="0.25">
      <c r="A571" s="170"/>
      <c r="B571" s="170"/>
    </row>
    <row r="572" spans="1:2" x14ac:dyDescent="0.25">
      <c r="A572" s="170"/>
      <c r="B572" s="170"/>
    </row>
    <row r="573" spans="1:2" x14ac:dyDescent="0.25">
      <c r="A573" s="170"/>
      <c r="B573" s="170"/>
    </row>
    <row r="574" spans="1:2" x14ac:dyDescent="0.25">
      <c r="A574" s="170"/>
      <c r="B574" s="170"/>
    </row>
    <row r="575" spans="1:2" x14ac:dyDescent="0.25">
      <c r="A575" s="170"/>
      <c r="B575" s="170"/>
    </row>
    <row r="576" spans="1:2" x14ac:dyDescent="0.25">
      <c r="A576" s="170"/>
      <c r="B576" s="170"/>
    </row>
    <row r="577" spans="1:2" x14ac:dyDescent="0.25">
      <c r="A577" s="170"/>
      <c r="B577" s="170"/>
    </row>
    <row r="578" spans="1:2" x14ac:dyDescent="0.25">
      <c r="A578" s="170"/>
      <c r="B578" s="170"/>
    </row>
    <row r="579" spans="1:2" x14ac:dyDescent="0.25">
      <c r="A579" s="170"/>
      <c r="B579" s="170"/>
    </row>
    <row r="580" spans="1:2" x14ac:dyDescent="0.25">
      <c r="A580" s="170"/>
      <c r="B580" s="170"/>
    </row>
    <row r="581" spans="1:2" x14ac:dyDescent="0.25">
      <c r="A581" s="170"/>
      <c r="B581" s="170"/>
    </row>
    <row r="582" spans="1:2" x14ac:dyDescent="0.25">
      <c r="A582" s="170"/>
      <c r="B582" s="170"/>
    </row>
    <row r="583" spans="1:2" x14ac:dyDescent="0.25">
      <c r="A583" s="170"/>
      <c r="B583" s="170"/>
    </row>
    <row r="584" spans="1:2" x14ac:dyDescent="0.25">
      <c r="A584" s="170"/>
      <c r="B584" s="170"/>
    </row>
    <row r="585" spans="1:2" x14ac:dyDescent="0.25">
      <c r="A585" s="170"/>
      <c r="B585" s="170"/>
    </row>
    <row r="586" spans="1:2" x14ac:dyDescent="0.25">
      <c r="A586" s="170"/>
      <c r="B586" s="170"/>
    </row>
    <row r="587" spans="1:2" x14ac:dyDescent="0.25">
      <c r="A587" s="170"/>
      <c r="B587" s="170"/>
    </row>
    <row r="588" spans="1:2" x14ac:dyDescent="0.25">
      <c r="A588" s="170"/>
      <c r="B588" s="170"/>
    </row>
    <row r="589" spans="1:2" x14ac:dyDescent="0.25">
      <c r="A589" s="170"/>
      <c r="B589" s="170"/>
    </row>
    <row r="590" spans="1:2" x14ac:dyDescent="0.25">
      <c r="A590" s="170"/>
      <c r="B590" s="170"/>
    </row>
    <row r="591" spans="1:2" x14ac:dyDescent="0.25">
      <c r="A591" s="170"/>
      <c r="B591" s="170"/>
    </row>
    <row r="592" spans="1:2" x14ac:dyDescent="0.25">
      <c r="A592" s="170"/>
      <c r="B592" s="170"/>
    </row>
    <row r="593" spans="1:2" x14ac:dyDescent="0.25">
      <c r="A593" s="170"/>
      <c r="B593" s="170"/>
    </row>
    <row r="594" spans="1:2" x14ac:dyDescent="0.25">
      <c r="A594" s="170"/>
      <c r="B594" s="170"/>
    </row>
    <row r="595" spans="1:2" x14ac:dyDescent="0.25">
      <c r="A595" s="170"/>
      <c r="B595" s="170"/>
    </row>
    <row r="596" spans="1:2" x14ac:dyDescent="0.25">
      <c r="A596" s="170"/>
      <c r="B596" s="170"/>
    </row>
    <row r="597" spans="1:2" x14ac:dyDescent="0.25">
      <c r="A597" s="170"/>
      <c r="B597" s="170"/>
    </row>
    <row r="598" spans="1:2" x14ac:dyDescent="0.25">
      <c r="A598" s="170"/>
      <c r="B598" s="170"/>
    </row>
    <row r="599" spans="1:2" x14ac:dyDescent="0.25">
      <c r="A599" s="170"/>
      <c r="B599" s="170"/>
    </row>
    <row r="600" spans="1:2" x14ac:dyDescent="0.25">
      <c r="A600" s="170"/>
      <c r="B600" s="170"/>
    </row>
    <row r="601" spans="1:2" x14ac:dyDescent="0.25">
      <c r="A601" s="170"/>
      <c r="B601" s="170"/>
    </row>
    <row r="602" spans="1:2" x14ac:dyDescent="0.25">
      <c r="A602" s="170"/>
      <c r="B602" s="170"/>
    </row>
    <row r="603" spans="1:2" x14ac:dyDescent="0.25">
      <c r="A603" s="170"/>
      <c r="B603" s="170"/>
    </row>
    <row r="604" spans="1:2" x14ac:dyDescent="0.25">
      <c r="A604" s="170"/>
      <c r="B604" s="170"/>
    </row>
    <row r="605" spans="1:2" x14ac:dyDescent="0.25">
      <c r="A605" s="170"/>
      <c r="B605" s="170"/>
    </row>
    <row r="606" spans="1:2" x14ac:dyDescent="0.25">
      <c r="A606" s="170"/>
      <c r="B606" s="170"/>
    </row>
    <row r="607" spans="1:2" x14ac:dyDescent="0.25">
      <c r="A607" s="170"/>
      <c r="B607" s="170"/>
    </row>
    <row r="608" spans="1:2" x14ac:dyDescent="0.25">
      <c r="A608" s="170"/>
      <c r="B608" s="170"/>
    </row>
    <row r="609" spans="1:2" x14ac:dyDescent="0.25">
      <c r="A609" s="170"/>
      <c r="B609" s="170"/>
    </row>
    <row r="610" spans="1:2" x14ac:dyDescent="0.25">
      <c r="A610" s="170"/>
      <c r="B610" s="170"/>
    </row>
    <row r="611" spans="1:2" x14ac:dyDescent="0.25">
      <c r="A611" s="170"/>
      <c r="B611" s="170"/>
    </row>
    <row r="612" spans="1:2" x14ac:dyDescent="0.25">
      <c r="A612" s="170"/>
      <c r="B612" s="170"/>
    </row>
    <row r="613" spans="1:2" x14ac:dyDescent="0.25">
      <c r="A613" s="170"/>
      <c r="B613" s="170"/>
    </row>
    <row r="614" spans="1:2" x14ac:dyDescent="0.25">
      <c r="A614" s="170"/>
      <c r="B614" s="170"/>
    </row>
    <row r="615" spans="1:2" x14ac:dyDescent="0.25">
      <c r="A615" s="170"/>
      <c r="B615" s="170"/>
    </row>
    <row r="616" spans="1:2" x14ac:dyDescent="0.25">
      <c r="A616" s="170"/>
      <c r="B616" s="170"/>
    </row>
    <row r="617" spans="1:2" x14ac:dyDescent="0.25">
      <c r="A617" s="170"/>
      <c r="B617" s="170"/>
    </row>
    <row r="618" spans="1:2" x14ac:dyDescent="0.25">
      <c r="A618" s="170"/>
      <c r="B618" s="170"/>
    </row>
    <row r="619" spans="1:2" x14ac:dyDescent="0.25">
      <c r="A619" s="170"/>
      <c r="B619" s="170"/>
    </row>
    <row r="620" spans="1:2" x14ac:dyDescent="0.25">
      <c r="A620" s="170"/>
      <c r="B620" s="170"/>
    </row>
    <row r="621" spans="1:2" x14ac:dyDescent="0.25">
      <c r="A621" s="170"/>
      <c r="B621" s="170"/>
    </row>
    <row r="622" spans="1:2" x14ac:dyDescent="0.25">
      <c r="A622" s="170"/>
      <c r="B622" s="170"/>
    </row>
    <row r="623" spans="1:2" x14ac:dyDescent="0.25">
      <c r="A623" s="170"/>
      <c r="B623" s="170"/>
    </row>
    <row r="624" spans="1:2" x14ac:dyDescent="0.25">
      <c r="A624" s="170"/>
      <c r="B624" s="170"/>
    </row>
    <row r="625" spans="1:2" x14ac:dyDescent="0.25">
      <c r="A625" s="170"/>
      <c r="B625" s="170"/>
    </row>
    <row r="626" spans="1:2" x14ac:dyDescent="0.25">
      <c r="A626" s="170"/>
      <c r="B626" s="170"/>
    </row>
    <row r="627" spans="1:2" x14ac:dyDescent="0.25">
      <c r="A627" s="170"/>
      <c r="B627" s="170"/>
    </row>
    <row r="628" spans="1:2" x14ac:dyDescent="0.25">
      <c r="A628" s="170"/>
      <c r="B628" s="170"/>
    </row>
    <row r="629" spans="1:2" x14ac:dyDescent="0.25">
      <c r="A629" s="170"/>
      <c r="B629" s="170"/>
    </row>
    <row r="630" spans="1:2" x14ac:dyDescent="0.25">
      <c r="A630" s="170"/>
      <c r="B630" s="170"/>
    </row>
    <row r="631" spans="1:2" x14ac:dyDescent="0.25">
      <c r="A631" s="170"/>
      <c r="B631" s="170"/>
    </row>
    <row r="632" spans="1:2" x14ac:dyDescent="0.25">
      <c r="A632" s="170"/>
      <c r="B632" s="170"/>
    </row>
    <row r="633" spans="1:2" x14ac:dyDescent="0.25">
      <c r="A633" s="170"/>
      <c r="B633" s="170"/>
    </row>
    <row r="634" spans="1:2" x14ac:dyDescent="0.25">
      <c r="A634" s="170"/>
      <c r="B634" s="170"/>
    </row>
    <row r="635" spans="1:2" x14ac:dyDescent="0.25">
      <c r="A635" s="170"/>
      <c r="B635" s="170"/>
    </row>
    <row r="636" spans="1:2" x14ac:dyDescent="0.25">
      <c r="A636" s="170"/>
      <c r="B636" s="170"/>
    </row>
    <row r="637" spans="1:2" x14ac:dyDescent="0.25">
      <c r="A637" s="170"/>
      <c r="B637" s="170"/>
    </row>
    <row r="638" spans="1:2" x14ac:dyDescent="0.25">
      <c r="A638" s="170"/>
      <c r="B638" s="170"/>
    </row>
    <row r="639" spans="1:2" x14ac:dyDescent="0.25">
      <c r="A639" s="170"/>
      <c r="B639" s="170"/>
    </row>
    <row r="640" spans="1:2" x14ac:dyDescent="0.25">
      <c r="A640" s="170"/>
      <c r="B640" s="170"/>
    </row>
    <row r="641" spans="1:2" x14ac:dyDescent="0.25">
      <c r="A641" s="170"/>
      <c r="B641" s="170"/>
    </row>
    <row r="642" spans="1:2" x14ac:dyDescent="0.25">
      <c r="A642" s="170"/>
      <c r="B642" s="170"/>
    </row>
    <row r="643" spans="1:2" x14ac:dyDescent="0.25">
      <c r="A643" s="170"/>
      <c r="B643" s="170"/>
    </row>
    <row r="644" spans="1:2" x14ac:dyDescent="0.25">
      <c r="A644" s="170"/>
      <c r="B644" s="170"/>
    </row>
    <row r="645" spans="1:2" x14ac:dyDescent="0.25">
      <c r="A645" s="170"/>
      <c r="B645" s="170"/>
    </row>
    <row r="646" spans="1:2" x14ac:dyDescent="0.25">
      <c r="A646" s="170"/>
      <c r="B646" s="170"/>
    </row>
    <row r="647" spans="1:2" x14ac:dyDescent="0.25">
      <c r="A647" s="170"/>
      <c r="B647" s="170"/>
    </row>
    <row r="648" spans="1:2" x14ac:dyDescent="0.25">
      <c r="A648" s="170"/>
      <c r="B648" s="170"/>
    </row>
    <row r="649" spans="1:2" x14ac:dyDescent="0.25">
      <c r="A649" s="170"/>
      <c r="B649" s="170"/>
    </row>
    <row r="650" spans="1:2" x14ac:dyDescent="0.25">
      <c r="A650" s="170"/>
      <c r="B650" s="170"/>
    </row>
    <row r="651" spans="1:2" x14ac:dyDescent="0.25">
      <c r="A651" s="170"/>
      <c r="B651" s="170"/>
    </row>
    <row r="652" spans="1:2" x14ac:dyDescent="0.25">
      <c r="A652" s="170"/>
      <c r="B652" s="170"/>
    </row>
    <row r="653" spans="1:2" x14ac:dyDescent="0.25">
      <c r="A653" s="170"/>
      <c r="B653" s="170"/>
    </row>
    <row r="654" spans="1:2" x14ac:dyDescent="0.25">
      <c r="A654" s="170"/>
      <c r="B654" s="170"/>
    </row>
    <row r="655" spans="1:2" x14ac:dyDescent="0.25">
      <c r="A655" s="170"/>
      <c r="B655" s="170"/>
    </row>
    <row r="656" spans="1:2" x14ac:dyDescent="0.25">
      <c r="A656" s="170"/>
      <c r="B656" s="170"/>
    </row>
    <row r="657" spans="1:2" x14ac:dyDescent="0.25">
      <c r="A657" s="170"/>
      <c r="B657" s="170"/>
    </row>
    <row r="658" spans="1:2" x14ac:dyDescent="0.25">
      <c r="A658" s="170"/>
      <c r="B658" s="170"/>
    </row>
    <row r="659" spans="1:2" x14ac:dyDescent="0.25">
      <c r="A659" s="170"/>
      <c r="B659" s="170"/>
    </row>
    <row r="660" spans="1:2" x14ac:dyDescent="0.25">
      <c r="A660" s="170"/>
      <c r="B660" s="170"/>
    </row>
    <row r="661" spans="1:2" x14ac:dyDescent="0.25">
      <c r="A661" s="170"/>
      <c r="B661" s="170"/>
    </row>
    <row r="662" spans="1:2" x14ac:dyDescent="0.25">
      <c r="A662" s="170"/>
      <c r="B662" s="170"/>
    </row>
    <row r="663" spans="1:2" x14ac:dyDescent="0.25">
      <c r="A663" s="170"/>
      <c r="B663" s="170"/>
    </row>
    <row r="664" spans="1:2" x14ac:dyDescent="0.25">
      <c r="A664" s="170"/>
      <c r="B664" s="170"/>
    </row>
    <row r="665" spans="1:2" x14ac:dyDescent="0.25">
      <c r="A665" s="170"/>
      <c r="B665" s="170"/>
    </row>
    <row r="666" spans="1:2" x14ac:dyDescent="0.25">
      <c r="A666" s="170"/>
      <c r="B666" s="170"/>
    </row>
    <row r="667" spans="1:2" x14ac:dyDescent="0.25">
      <c r="A667" s="170"/>
      <c r="B667" s="170"/>
    </row>
    <row r="668" spans="1:2" x14ac:dyDescent="0.25">
      <c r="A668" s="170"/>
      <c r="B668" s="170"/>
    </row>
    <row r="669" spans="1:2" x14ac:dyDescent="0.25">
      <c r="A669" s="170"/>
      <c r="B669" s="170"/>
    </row>
    <row r="670" spans="1:2" x14ac:dyDescent="0.25">
      <c r="A670" s="170"/>
      <c r="B670" s="170"/>
    </row>
    <row r="671" spans="1:2" x14ac:dyDescent="0.25">
      <c r="A671" s="170"/>
      <c r="B671" s="170"/>
    </row>
    <row r="672" spans="1:2" x14ac:dyDescent="0.25">
      <c r="A672" s="170"/>
      <c r="B672" s="170"/>
    </row>
    <row r="673" spans="1:2" x14ac:dyDescent="0.25">
      <c r="A673" s="170"/>
      <c r="B673" s="170"/>
    </row>
    <row r="674" spans="1:2" x14ac:dyDescent="0.25">
      <c r="A674" s="170"/>
      <c r="B674" s="170"/>
    </row>
    <row r="675" spans="1:2" x14ac:dyDescent="0.25">
      <c r="A675" s="170"/>
      <c r="B675" s="170"/>
    </row>
    <row r="676" spans="1:2" x14ac:dyDescent="0.25">
      <c r="A676" s="170"/>
      <c r="B676" s="170"/>
    </row>
    <row r="677" spans="1:2" x14ac:dyDescent="0.25">
      <c r="A677" s="170"/>
      <c r="B677" s="170"/>
    </row>
    <row r="678" spans="1:2" x14ac:dyDescent="0.25">
      <c r="A678" s="170"/>
      <c r="B678" s="170"/>
    </row>
    <row r="679" spans="1:2" x14ac:dyDescent="0.25">
      <c r="A679" s="170"/>
      <c r="B679" s="170"/>
    </row>
    <row r="680" spans="1:2" x14ac:dyDescent="0.25">
      <c r="A680" s="170"/>
      <c r="B680" s="170"/>
    </row>
    <row r="681" spans="1:2" x14ac:dyDescent="0.25">
      <c r="A681" s="170"/>
      <c r="B681" s="170"/>
    </row>
    <row r="682" spans="1:2" x14ac:dyDescent="0.25">
      <c r="A682" s="170"/>
      <c r="B682" s="170"/>
    </row>
    <row r="683" spans="1:2" x14ac:dyDescent="0.25">
      <c r="A683" s="170"/>
      <c r="B683" s="170"/>
    </row>
    <row r="684" spans="1:2" x14ac:dyDescent="0.25">
      <c r="A684" s="170"/>
      <c r="B684" s="170"/>
    </row>
    <row r="685" spans="1:2" x14ac:dyDescent="0.25">
      <c r="A685" s="170"/>
      <c r="B685" s="170"/>
    </row>
    <row r="686" spans="1:2" x14ac:dyDescent="0.25">
      <c r="A686" s="170"/>
      <c r="B686" s="170"/>
    </row>
    <row r="687" spans="1:2" x14ac:dyDescent="0.25">
      <c r="A687" s="170"/>
      <c r="B687" s="170"/>
    </row>
    <row r="688" spans="1:2" x14ac:dyDescent="0.25">
      <c r="A688" s="170"/>
      <c r="B688" s="170"/>
    </row>
    <row r="689" spans="1:2" x14ac:dyDescent="0.25">
      <c r="A689" s="170"/>
      <c r="B689" s="170"/>
    </row>
    <row r="690" spans="1:2" x14ac:dyDescent="0.25">
      <c r="A690" s="170"/>
      <c r="B690" s="170"/>
    </row>
    <row r="691" spans="1:2" x14ac:dyDescent="0.25">
      <c r="A691" s="170"/>
      <c r="B691" s="170"/>
    </row>
    <row r="692" spans="1:2" x14ac:dyDescent="0.25">
      <c r="A692" s="170"/>
      <c r="B692" s="170"/>
    </row>
    <row r="693" spans="1:2" x14ac:dyDescent="0.25">
      <c r="A693" s="170"/>
      <c r="B693" s="170"/>
    </row>
    <row r="694" spans="1:2" x14ac:dyDescent="0.25">
      <c r="A694" s="170"/>
      <c r="B694" s="170"/>
    </row>
    <row r="695" spans="1:2" x14ac:dyDescent="0.25">
      <c r="A695" s="170"/>
      <c r="B695" s="170"/>
    </row>
    <row r="696" spans="1:2" x14ac:dyDescent="0.25">
      <c r="A696" s="170"/>
      <c r="B696" s="170"/>
    </row>
    <row r="697" spans="1:2" x14ac:dyDescent="0.25">
      <c r="A697" s="170"/>
      <c r="B697" s="170"/>
    </row>
    <row r="698" spans="1:2" x14ac:dyDescent="0.25">
      <c r="A698" s="170"/>
      <c r="B698" s="170"/>
    </row>
    <row r="699" spans="1:2" x14ac:dyDescent="0.25">
      <c r="A699" s="170"/>
      <c r="B699" s="170"/>
    </row>
    <row r="700" spans="1:2" x14ac:dyDescent="0.25">
      <c r="A700" s="170"/>
      <c r="B700" s="170"/>
    </row>
    <row r="701" spans="1:2" x14ac:dyDescent="0.25">
      <c r="A701" s="170"/>
      <c r="B701" s="170"/>
    </row>
    <row r="702" spans="1:2" x14ac:dyDescent="0.25">
      <c r="A702" s="170"/>
      <c r="B702" s="170"/>
    </row>
    <row r="703" spans="1:2" x14ac:dyDescent="0.25">
      <c r="A703" s="170"/>
      <c r="B703" s="170"/>
    </row>
    <row r="704" spans="1:2" x14ac:dyDescent="0.25">
      <c r="A704" s="170"/>
      <c r="B704" s="170"/>
    </row>
    <row r="705" spans="1:2" x14ac:dyDescent="0.25">
      <c r="A705" s="170"/>
      <c r="B705" s="170"/>
    </row>
    <row r="706" spans="1:2" x14ac:dyDescent="0.25">
      <c r="A706" s="170"/>
      <c r="B706" s="170"/>
    </row>
    <row r="707" spans="1:2" x14ac:dyDescent="0.25">
      <c r="A707" s="170"/>
      <c r="B707" s="170"/>
    </row>
    <row r="708" spans="1:2" x14ac:dyDescent="0.25">
      <c r="A708" s="170"/>
      <c r="B708" s="170"/>
    </row>
    <row r="709" spans="1:2" x14ac:dyDescent="0.25">
      <c r="A709" s="170"/>
      <c r="B709" s="170"/>
    </row>
    <row r="710" spans="1:2" x14ac:dyDescent="0.25">
      <c r="A710" s="170"/>
      <c r="B710" s="170"/>
    </row>
    <row r="711" spans="1:2" x14ac:dyDescent="0.25">
      <c r="A711" s="170"/>
      <c r="B711" s="170"/>
    </row>
    <row r="712" spans="1:2" x14ac:dyDescent="0.25">
      <c r="A712" s="170"/>
      <c r="B712" s="170"/>
    </row>
    <row r="713" spans="1:2" x14ac:dyDescent="0.25">
      <c r="A713" s="170"/>
      <c r="B713" s="170"/>
    </row>
    <row r="714" spans="1:2" x14ac:dyDescent="0.25">
      <c r="A714" s="170"/>
      <c r="B714" s="170"/>
    </row>
    <row r="715" spans="1:2" x14ac:dyDescent="0.25">
      <c r="A715" s="170"/>
      <c r="B715" s="170"/>
    </row>
    <row r="716" spans="1:2" x14ac:dyDescent="0.25">
      <c r="A716" s="170"/>
      <c r="B716" s="170"/>
    </row>
    <row r="717" spans="1:2" x14ac:dyDescent="0.25">
      <c r="A717" s="170"/>
      <c r="B717" s="170"/>
    </row>
    <row r="718" spans="1:2" x14ac:dyDescent="0.25">
      <c r="A718" s="170"/>
      <c r="B718" s="170"/>
    </row>
    <row r="719" spans="1:2" x14ac:dyDescent="0.25">
      <c r="A719" s="170"/>
      <c r="B719" s="170"/>
    </row>
    <row r="720" spans="1:2" x14ac:dyDescent="0.25">
      <c r="A720" s="170"/>
      <c r="B720" s="170"/>
    </row>
    <row r="721" spans="1:2" x14ac:dyDescent="0.25">
      <c r="A721" s="170"/>
      <c r="B721" s="170"/>
    </row>
    <row r="722" spans="1:2" x14ac:dyDescent="0.25">
      <c r="A722" s="170"/>
      <c r="B722" s="170"/>
    </row>
    <row r="723" spans="1:2" x14ac:dyDescent="0.25">
      <c r="A723" s="170"/>
      <c r="B723" s="170"/>
    </row>
    <row r="724" spans="1:2" x14ac:dyDescent="0.25">
      <c r="A724" s="170"/>
      <c r="B724" s="170"/>
    </row>
    <row r="725" spans="1:2" x14ac:dyDescent="0.25">
      <c r="A725" s="170"/>
      <c r="B725" s="170"/>
    </row>
    <row r="726" spans="1:2" x14ac:dyDescent="0.25">
      <c r="A726" s="170"/>
      <c r="B726" s="170"/>
    </row>
    <row r="727" spans="1:2" x14ac:dyDescent="0.25">
      <c r="A727" s="170"/>
      <c r="B727" s="170"/>
    </row>
    <row r="728" spans="1:2" x14ac:dyDescent="0.25">
      <c r="A728" s="170"/>
      <c r="B728" s="170"/>
    </row>
    <row r="729" spans="1:2" x14ac:dyDescent="0.25">
      <c r="A729" s="170"/>
      <c r="B729" s="170"/>
    </row>
    <row r="730" spans="1:2" x14ac:dyDescent="0.25">
      <c r="A730" s="170"/>
      <c r="B730" s="170"/>
    </row>
    <row r="731" spans="1:2" x14ac:dyDescent="0.25">
      <c r="A731" s="170"/>
      <c r="B731" s="170"/>
    </row>
    <row r="732" spans="1:2" x14ac:dyDescent="0.25">
      <c r="A732" s="170"/>
      <c r="B732" s="170"/>
    </row>
    <row r="733" spans="1:2" x14ac:dyDescent="0.25">
      <c r="A733" s="170"/>
      <c r="B733" s="170"/>
    </row>
    <row r="734" spans="1:2" x14ac:dyDescent="0.25">
      <c r="A734" s="170"/>
      <c r="B734" s="170"/>
    </row>
    <row r="735" spans="1:2" x14ac:dyDescent="0.25">
      <c r="A735" s="170"/>
      <c r="B735" s="170"/>
    </row>
    <row r="736" spans="1:2" x14ac:dyDescent="0.25">
      <c r="A736" s="170"/>
      <c r="B736" s="170"/>
    </row>
    <row r="737" spans="1:2" x14ac:dyDescent="0.25">
      <c r="A737" s="170"/>
      <c r="B737" s="170"/>
    </row>
    <row r="738" spans="1:2" x14ac:dyDescent="0.25">
      <c r="A738" s="170"/>
      <c r="B738" s="170"/>
    </row>
    <row r="739" spans="1:2" x14ac:dyDescent="0.25">
      <c r="A739" s="170"/>
      <c r="B739" s="170"/>
    </row>
    <row r="740" spans="1:2" x14ac:dyDescent="0.25">
      <c r="A740" s="170"/>
      <c r="B740" s="170"/>
    </row>
    <row r="741" spans="1:2" x14ac:dyDescent="0.25">
      <c r="A741" s="170"/>
      <c r="B741" s="170"/>
    </row>
    <row r="742" spans="1:2" x14ac:dyDescent="0.25">
      <c r="A742" s="170"/>
      <c r="B742" s="170"/>
    </row>
    <row r="743" spans="1:2" x14ac:dyDescent="0.25">
      <c r="A743" s="170"/>
      <c r="B743" s="170"/>
    </row>
    <row r="744" spans="1:2" x14ac:dyDescent="0.25">
      <c r="A744" s="170"/>
      <c r="B744" s="170"/>
    </row>
    <row r="745" spans="1:2" x14ac:dyDescent="0.25">
      <c r="A745" s="170"/>
      <c r="B745" s="170"/>
    </row>
    <row r="746" spans="1:2" x14ac:dyDescent="0.25">
      <c r="A746" s="170"/>
      <c r="B746" s="170"/>
    </row>
    <row r="747" spans="1:2" x14ac:dyDescent="0.25">
      <c r="A747" s="170"/>
      <c r="B747" s="170"/>
    </row>
    <row r="748" spans="1:2" x14ac:dyDescent="0.25">
      <c r="A748" s="170"/>
      <c r="B748" s="170"/>
    </row>
    <row r="749" spans="1:2" x14ac:dyDescent="0.25">
      <c r="A749" s="170"/>
      <c r="B749" s="170"/>
    </row>
    <row r="750" spans="1:2" x14ac:dyDescent="0.25">
      <c r="A750" s="170"/>
      <c r="B750" s="170"/>
    </row>
    <row r="751" spans="1:2" x14ac:dyDescent="0.25">
      <c r="A751" s="170"/>
      <c r="B751" s="170"/>
    </row>
    <row r="752" spans="1:2" x14ac:dyDescent="0.25">
      <c r="A752" s="170"/>
      <c r="B752" s="170"/>
    </row>
    <row r="753" spans="1:2" x14ac:dyDescent="0.25">
      <c r="A753" s="170"/>
      <c r="B753" s="170"/>
    </row>
    <row r="754" spans="1:2" x14ac:dyDescent="0.25">
      <c r="A754" s="170"/>
      <c r="B754" s="170"/>
    </row>
    <row r="755" spans="1:2" x14ac:dyDescent="0.25">
      <c r="A755" s="170"/>
      <c r="B755" s="170"/>
    </row>
    <row r="756" spans="1:2" x14ac:dyDescent="0.25">
      <c r="A756" s="170"/>
      <c r="B756" s="170"/>
    </row>
    <row r="757" spans="1:2" x14ac:dyDescent="0.25">
      <c r="A757" s="170"/>
      <c r="B757" s="170"/>
    </row>
    <row r="758" spans="1:2" x14ac:dyDescent="0.25">
      <c r="A758" s="170"/>
      <c r="B758" s="170"/>
    </row>
    <row r="759" spans="1:2" x14ac:dyDescent="0.25">
      <c r="A759" s="170"/>
      <c r="B759" s="170"/>
    </row>
    <row r="760" spans="1:2" x14ac:dyDescent="0.25">
      <c r="A760" s="170"/>
      <c r="B760" s="170"/>
    </row>
    <row r="761" spans="1:2" x14ac:dyDescent="0.25">
      <c r="A761" s="170"/>
      <c r="B761" s="170"/>
    </row>
    <row r="762" spans="1:2" x14ac:dyDescent="0.25">
      <c r="A762" s="170"/>
      <c r="B762" s="170"/>
    </row>
    <row r="763" spans="1:2" x14ac:dyDescent="0.25">
      <c r="A763" s="170"/>
      <c r="B763" s="170"/>
    </row>
    <row r="764" spans="1:2" x14ac:dyDescent="0.25">
      <c r="A764" s="170"/>
      <c r="B764" s="170"/>
    </row>
    <row r="765" spans="1:2" x14ac:dyDescent="0.25">
      <c r="A765" s="170"/>
      <c r="B765" s="170"/>
    </row>
    <row r="766" spans="1:2" x14ac:dyDescent="0.25">
      <c r="A766" s="170"/>
      <c r="B766" s="170"/>
    </row>
    <row r="767" spans="1:2" x14ac:dyDescent="0.25">
      <c r="A767" s="170"/>
      <c r="B767" s="170"/>
    </row>
    <row r="768" spans="1:2" x14ac:dyDescent="0.25">
      <c r="A768" s="170"/>
      <c r="B768" s="170"/>
    </row>
    <row r="769" spans="1:2" x14ac:dyDescent="0.25">
      <c r="A769" s="170"/>
      <c r="B769" s="170"/>
    </row>
    <row r="770" spans="1:2" x14ac:dyDescent="0.25">
      <c r="A770" s="170"/>
      <c r="B770" s="170"/>
    </row>
    <row r="771" spans="1:2" x14ac:dyDescent="0.25">
      <c r="A771" s="170"/>
      <c r="B771" s="170"/>
    </row>
    <row r="772" spans="1:2" x14ac:dyDescent="0.25">
      <c r="A772" s="170"/>
      <c r="B772" s="170"/>
    </row>
    <row r="773" spans="1:2" x14ac:dyDescent="0.25">
      <c r="A773" s="170"/>
      <c r="B773" s="170"/>
    </row>
    <row r="774" spans="1:2" x14ac:dyDescent="0.25">
      <c r="A774" s="170"/>
      <c r="B774" s="170"/>
    </row>
    <row r="775" spans="1:2" x14ac:dyDescent="0.25">
      <c r="A775" s="170"/>
      <c r="B775" s="170"/>
    </row>
    <row r="776" spans="1:2" x14ac:dyDescent="0.25">
      <c r="A776" s="170"/>
      <c r="B776" s="170"/>
    </row>
    <row r="777" spans="1:2" x14ac:dyDescent="0.25">
      <c r="A777" s="170"/>
      <c r="B777" s="170"/>
    </row>
    <row r="778" spans="1:2" x14ac:dyDescent="0.25">
      <c r="A778" s="170"/>
      <c r="B778" s="170"/>
    </row>
    <row r="779" spans="1:2" x14ac:dyDescent="0.25">
      <c r="A779" s="170"/>
      <c r="B779" s="170"/>
    </row>
    <row r="780" spans="1:2" x14ac:dyDescent="0.25">
      <c r="A780" s="170"/>
      <c r="B780" s="170"/>
    </row>
    <row r="781" spans="1:2" x14ac:dyDescent="0.25">
      <c r="A781" s="170"/>
      <c r="B781" s="170"/>
    </row>
    <row r="782" spans="1:2" x14ac:dyDescent="0.25">
      <c r="A782" s="170"/>
      <c r="B782" s="170"/>
    </row>
    <row r="783" spans="1:2" x14ac:dyDescent="0.25">
      <c r="A783" s="170"/>
      <c r="B783" s="170"/>
    </row>
    <row r="784" spans="1:2" x14ac:dyDescent="0.25">
      <c r="A784" s="170"/>
      <c r="B784" s="170"/>
    </row>
    <row r="785" spans="1:2" x14ac:dyDescent="0.25">
      <c r="A785" s="170"/>
      <c r="B785" s="170"/>
    </row>
    <row r="786" spans="1:2" x14ac:dyDescent="0.25">
      <c r="A786" s="170"/>
      <c r="B786" s="170"/>
    </row>
    <row r="787" spans="1:2" x14ac:dyDescent="0.25">
      <c r="A787" s="170"/>
      <c r="B787" s="170"/>
    </row>
    <row r="788" spans="1:2" x14ac:dyDescent="0.25">
      <c r="A788" s="170"/>
      <c r="B788" s="170"/>
    </row>
    <row r="789" spans="1:2" x14ac:dyDescent="0.25">
      <c r="A789" s="170"/>
      <c r="B789" s="170"/>
    </row>
    <row r="790" spans="1:2" x14ac:dyDescent="0.25">
      <c r="A790" s="170"/>
      <c r="B790" s="170"/>
    </row>
    <row r="791" spans="1:2" x14ac:dyDescent="0.25">
      <c r="A791" s="170"/>
      <c r="B791" s="170"/>
    </row>
    <row r="792" spans="1:2" x14ac:dyDescent="0.25">
      <c r="A792" s="170"/>
      <c r="B792" s="170"/>
    </row>
    <row r="793" spans="1:2" x14ac:dyDescent="0.25">
      <c r="A793" s="170"/>
      <c r="B793" s="170"/>
    </row>
    <row r="794" spans="1:2" x14ac:dyDescent="0.25">
      <c r="A794" s="170"/>
      <c r="B794" s="170"/>
    </row>
    <row r="795" spans="1:2" x14ac:dyDescent="0.25">
      <c r="A795" s="170"/>
      <c r="B795" s="170"/>
    </row>
    <row r="796" spans="1:2" x14ac:dyDescent="0.25">
      <c r="A796" s="170"/>
      <c r="B796" s="170"/>
    </row>
    <row r="797" spans="1:2" x14ac:dyDescent="0.25">
      <c r="A797" s="170"/>
      <c r="B797" s="170"/>
    </row>
    <row r="798" spans="1:2" x14ac:dyDescent="0.25">
      <c r="A798" s="170"/>
      <c r="B798" s="170"/>
    </row>
    <row r="799" spans="1:2" x14ac:dyDescent="0.25">
      <c r="A799" s="170"/>
      <c r="B799" s="170"/>
    </row>
    <row r="800" spans="1:2" x14ac:dyDescent="0.25">
      <c r="A800" s="170"/>
      <c r="B800" s="170"/>
    </row>
    <row r="801" spans="1:2" x14ac:dyDescent="0.25">
      <c r="A801" s="170"/>
      <c r="B801" s="170"/>
    </row>
    <row r="802" spans="1:2" x14ac:dyDescent="0.25">
      <c r="A802" s="170"/>
      <c r="B802" s="170"/>
    </row>
    <row r="803" spans="1:2" x14ac:dyDescent="0.25">
      <c r="A803" s="170"/>
      <c r="B803" s="170"/>
    </row>
    <row r="804" spans="1:2" x14ac:dyDescent="0.25">
      <c r="A804" s="170"/>
      <c r="B804" s="170"/>
    </row>
    <row r="805" spans="1:2" x14ac:dyDescent="0.25">
      <c r="A805" s="170"/>
      <c r="B805" s="170"/>
    </row>
    <row r="806" spans="1:2" x14ac:dyDescent="0.25">
      <c r="A806" s="170"/>
      <c r="B806" s="170"/>
    </row>
    <row r="807" spans="1:2" x14ac:dyDescent="0.25">
      <c r="A807" s="170"/>
      <c r="B807" s="170"/>
    </row>
    <row r="808" spans="1:2" x14ac:dyDescent="0.25">
      <c r="A808" s="170"/>
      <c r="B808" s="170"/>
    </row>
    <row r="809" spans="1:2" x14ac:dyDescent="0.25">
      <c r="A809" s="170"/>
      <c r="B809" s="170"/>
    </row>
    <row r="810" spans="1:2" x14ac:dyDescent="0.25">
      <c r="A810" s="170"/>
      <c r="B810" s="170"/>
    </row>
    <row r="811" spans="1:2" x14ac:dyDescent="0.25">
      <c r="A811" s="170"/>
      <c r="B811" s="170"/>
    </row>
    <row r="812" spans="1:2" x14ac:dyDescent="0.25">
      <c r="A812" s="170"/>
      <c r="B812" s="170"/>
    </row>
    <row r="813" spans="1:2" x14ac:dyDescent="0.25">
      <c r="A813" s="170"/>
      <c r="B813" s="170"/>
    </row>
    <row r="814" spans="1:2" x14ac:dyDescent="0.25">
      <c r="A814" s="170"/>
      <c r="B814" s="170"/>
    </row>
    <row r="815" spans="1:2" x14ac:dyDescent="0.25">
      <c r="A815" s="170"/>
      <c r="B815" s="170"/>
    </row>
    <row r="816" spans="1:2" x14ac:dyDescent="0.25">
      <c r="A816" s="170"/>
      <c r="B816" s="170"/>
    </row>
    <row r="817" spans="1:2" x14ac:dyDescent="0.25">
      <c r="A817" s="170"/>
      <c r="B817" s="170"/>
    </row>
    <row r="818" spans="1:2" x14ac:dyDescent="0.25">
      <c r="A818" s="170"/>
      <c r="B818" s="170"/>
    </row>
    <row r="819" spans="1:2" x14ac:dyDescent="0.25">
      <c r="A819" s="170"/>
      <c r="B819" s="170"/>
    </row>
    <row r="820" spans="1:2" x14ac:dyDescent="0.25">
      <c r="A820" s="170"/>
      <c r="B820" s="170"/>
    </row>
    <row r="821" spans="1:2" x14ac:dyDescent="0.25">
      <c r="A821" s="170"/>
      <c r="B821" s="170"/>
    </row>
    <row r="822" spans="1:2" x14ac:dyDescent="0.25">
      <c r="A822" s="170"/>
      <c r="B822" s="170"/>
    </row>
    <row r="823" spans="1:2" x14ac:dyDescent="0.25">
      <c r="A823" s="170"/>
      <c r="B823" s="170"/>
    </row>
    <row r="824" spans="1:2" x14ac:dyDescent="0.25">
      <c r="A824" s="170"/>
      <c r="B824" s="170"/>
    </row>
    <row r="825" spans="1:2" x14ac:dyDescent="0.25">
      <c r="A825" s="170"/>
      <c r="B825" s="170"/>
    </row>
    <row r="826" spans="1:2" x14ac:dyDescent="0.25">
      <c r="A826" s="170"/>
      <c r="B826" s="170"/>
    </row>
    <row r="827" spans="1:2" x14ac:dyDescent="0.25">
      <c r="A827" s="170"/>
      <c r="B827" s="170"/>
    </row>
    <row r="828" spans="1:2" x14ac:dyDescent="0.25">
      <c r="A828" s="170"/>
      <c r="B828" s="170"/>
    </row>
    <row r="829" spans="1:2" x14ac:dyDescent="0.25">
      <c r="A829" s="170"/>
      <c r="B829" s="170"/>
    </row>
    <row r="830" spans="1:2" x14ac:dyDescent="0.25">
      <c r="A830" s="170"/>
      <c r="B830" s="170"/>
    </row>
    <row r="831" spans="1:2" x14ac:dyDescent="0.25">
      <c r="A831" s="170"/>
      <c r="B831" s="170"/>
    </row>
    <row r="832" spans="1:2" x14ac:dyDescent="0.25">
      <c r="A832" s="170"/>
      <c r="B832" s="170"/>
    </row>
    <row r="833" spans="1:2" x14ac:dyDescent="0.25">
      <c r="A833" s="170"/>
      <c r="B833" s="170"/>
    </row>
    <row r="834" spans="1:2" x14ac:dyDescent="0.25">
      <c r="A834" s="170"/>
      <c r="B834" s="170"/>
    </row>
    <row r="835" spans="1:2" x14ac:dyDescent="0.25">
      <c r="A835" s="170"/>
      <c r="B835" s="170"/>
    </row>
    <row r="836" spans="1:2" x14ac:dyDescent="0.25">
      <c r="A836" s="170"/>
      <c r="B836" s="170"/>
    </row>
    <row r="837" spans="1:2" x14ac:dyDescent="0.25">
      <c r="A837" s="170"/>
      <c r="B837" s="170"/>
    </row>
    <row r="838" spans="1:2" x14ac:dyDescent="0.25">
      <c r="A838" s="170"/>
      <c r="B838" s="170"/>
    </row>
    <row r="839" spans="1:2" x14ac:dyDescent="0.25">
      <c r="A839" s="170"/>
      <c r="B839" s="170"/>
    </row>
    <row r="840" spans="1:2" x14ac:dyDescent="0.25">
      <c r="A840" s="170"/>
      <c r="B840" s="170"/>
    </row>
    <row r="841" spans="1:2" x14ac:dyDescent="0.25">
      <c r="A841" s="170"/>
      <c r="B841" s="170"/>
    </row>
    <row r="842" spans="1:2" x14ac:dyDescent="0.25">
      <c r="A842" s="170"/>
      <c r="B842" s="170"/>
    </row>
    <row r="843" spans="1:2" x14ac:dyDescent="0.25">
      <c r="A843" s="170"/>
      <c r="B843" s="170"/>
    </row>
    <row r="844" spans="1:2" x14ac:dyDescent="0.25">
      <c r="A844" s="170"/>
      <c r="B844" s="170"/>
    </row>
    <row r="845" spans="1:2" x14ac:dyDescent="0.25">
      <c r="A845" s="170"/>
      <c r="B845" s="170"/>
    </row>
    <row r="846" spans="1:2" x14ac:dyDescent="0.25">
      <c r="A846" s="170"/>
      <c r="B846" s="170"/>
    </row>
    <row r="847" spans="1:2" x14ac:dyDescent="0.25">
      <c r="A847" s="170"/>
      <c r="B847" s="170"/>
    </row>
    <row r="848" spans="1:2" x14ac:dyDescent="0.25">
      <c r="A848" s="170"/>
      <c r="B848" s="170"/>
    </row>
    <row r="849" spans="1:2" x14ac:dyDescent="0.25">
      <c r="A849" s="170"/>
      <c r="B849" s="170"/>
    </row>
    <row r="850" spans="1:2" x14ac:dyDescent="0.25">
      <c r="A850" s="170"/>
      <c r="B850" s="170"/>
    </row>
    <row r="851" spans="1:2" x14ac:dyDescent="0.25">
      <c r="A851" s="170"/>
      <c r="B851" s="170"/>
    </row>
    <row r="852" spans="1:2" x14ac:dyDescent="0.25">
      <c r="A852" s="170"/>
      <c r="B852" s="170"/>
    </row>
    <row r="853" spans="1:2" x14ac:dyDescent="0.25">
      <c r="A853" s="170"/>
      <c r="B853" s="170"/>
    </row>
    <row r="854" spans="1:2" x14ac:dyDescent="0.25">
      <c r="A854" s="170"/>
      <c r="B854" s="170"/>
    </row>
    <row r="855" spans="1:2" x14ac:dyDescent="0.25">
      <c r="A855" s="170"/>
      <c r="B855" s="170"/>
    </row>
    <row r="856" spans="1:2" x14ac:dyDescent="0.25">
      <c r="A856" s="170"/>
      <c r="B856" s="170"/>
    </row>
    <row r="857" spans="1:2" x14ac:dyDescent="0.25">
      <c r="A857" s="170"/>
      <c r="B857" s="170"/>
    </row>
    <row r="858" spans="1:2" x14ac:dyDescent="0.25">
      <c r="A858" s="170"/>
      <c r="B858" s="170"/>
    </row>
    <row r="859" spans="1:2" x14ac:dyDescent="0.25">
      <c r="A859" s="170"/>
      <c r="B859" s="170"/>
    </row>
    <row r="860" spans="1:2" x14ac:dyDescent="0.25">
      <c r="A860" s="170"/>
      <c r="B860" s="170"/>
    </row>
    <row r="861" spans="1:2" x14ac:dyDescent="0.25">
      <c r="A861" s="170"/>
      <c r="B861" s="170"/>
    </row>
    <row r="862" spans="1:2" x14ac:dyDescent="0.25">
      <c r="A862" s="170"/>
      <c r="B862" s="170"/>
    </row>
    <row r="863" spans="1:2" x14ac:dyDescent="0.25">
      <c r="A863" s="170"/>
      <c r="B863" s="170"/>
    </row>
    <row r="864" spans="1:2" x14ac:dyDescent="0.25">
      <c r="A864" s="170"/>
      <c r="B864" s="170"/>
    </row>
    <row r="865" spans="1:2" x14ac:dyDescent="0.25">
      <c r="A865" s="170"/>
      <c r="B865" s="170"/>
    </row>
    <row r="866" spans="1:2" x14ac:dyDescent="0.25">
      <c r="A866" s="170"/>
      <c r="B866" s="170"/>
    </row>
    <row r="867" spans="1:2" x14ac:dyDescent="0.25">
      <c r="A867" s="170"/>
      <c r="B867" s="170"/>
    </row>
    <row r="868" spans="1:2" x14ac:dyDescent="0.25">
      <c r="A868" s="170"/>
      <c r="B868" s="170"/>
    </row>
    <row r="869" spans="1:2" x14ac:dyDescent="0.25">
      <c r="A869" s="170"/>
      <c r="B869" s="170"/>
    </row>
    <row r="870" spans="1:2" x14ac:dyDescent="0.25">
      <c r="A870" s="170"/>
      <c r="B870" s="170"/>
    </row>
    <row r="871" spans="1:2" x14ac:dyDescent="0.25">
      <c r="A871" s="170"/>
      <c r="B871" s="170"/>
    </row>
    <row r="872" spans="1:2" x14ac:dyDescent="0.25">
      <c r="A872" s="170"/>
      <c r="B872" s="170"/>
    </row>
    <row r="873" spans="1:2" x14ac:dyDescent="0.25">
      <c r="A873" s="170"/>
      <c r="B873" s="170"/>
    </row>
    <row r="874" spans="1:2" x14ac:dyDescent="0.25">
      <c r="A874" s="170"/>
      <c r="B874" s="170"/>
    </row>
    <row r="875" spans="1:2" x14ac:dyDescent="0.25">
      <c r="A875" s="170"/>
      <c r="B875" s="170"/>
    </row>
    <row r="876" spans="1:2" x14ac:dyDescent="0.25">
      <c r="A876" s="170"/>
      <c r="B876" s="170"/>
    </row>
    <row r="877" spans="1:2" x14ac:dyDescent="0.25">
      <c r="A877" s="170"/>
      <c r="B877" s="170"/>
    </row>
    <row r="878" spans="1:2" x14ac:dyDescent="0.25">
      <c r="A878" s="170"/>
      <c r="B878" s="170"/>
    </row>
    <row r="879" spans="1:2" x14ac:dyDescent="0.25">
      <c r="A879" s="170"/>
      <c r="B879" s="170"/>
    </row>
    <row r="880" spans="1:2" x14ac:dyDescent="0.25">
      <c r="A880" s="170"/>
      <c r="B880" s="170"/>
    </row>
    <row r="881" spans="1:2" x14ac:dyDescent="0.25">
      <c r="A881" s="170"/>
      <c r="B881" s="170"/>
    </row>
    <row r="882" spans="1:2" x14ac:dyDescent="0.25">
      <c r="A882" s="170"/>
      <c r="B882" s="170"/>
    </row>
    <row r="883" spans="1:2" x14ac:dyDescent="0.25">
      <c r="A883" s="170"/>
      <c r="B883" s="170"/>
    </row>
    <row r="884" spans="1:2" x14ac:dyDescent="0.25">
      <c r="A884" s="170"/>
      <c r="B884" s="170"/>
    </row>
    <row r="885" spans="1:2" x14ac:dyDescent="0.25">
      <c r="A885" s="170"/>
      <c r="B885" s="170"/>
    </row>
    <row r="886" spans="1:2" x14ac:dyDescent="0.25">
      <c r="A886" s="170"/>
      <c r="B886" s="170"/>
    </row>
    <row r="887" spans="1:2" x14ac:dyDescent="0.25">
      <c r="A887" s="170"/>
      <c r="B887" s="170"/>
    </row>
    <row r="888" spans="1:2" x14ac:dyDescent="0.25">
      <c r="A888" s="170"/>
      <c r="B888" s="170"/>
    </row>
    <row r="889" spans="1:2" x14ac:dyDescent="0.25">
      <c r="A889" s="170"/>
      <c r="B889" s="170"/>
    </row>
    <row r="890" spans="1:2" x14ac:dyDescent="0.25">
      <c r="A890" s="170"/>
      <c r="B890" s="170"/>
    </row>
    <row r="891" spans="1:2" x14ac:dyDescent="0.25">
      <c r="A891" s="170"/>
      <c r="B891" s="170"/>
    </row>
    <row r="892" spans="1:2" x14ac:dyDescent="0.25">
      <c r="A892" s="170"/>
      <c r="B892" s="170"/>
    </row>
    <row r="893" spans="1:2" x14ac:dyDescent="0.25">
      <c r="A893" s="170"/>
      <c r="B893" s="170"/>
    </row>
    <row r="894" spans="1:2" x14ac:dyDescent="0.25">
      <c r="A894" s="170"/>
      <c r="B894" s="170"/>
    </row>
    <row r="895" spans="1:2" x14ac:dyDescent="0.25">
      <c r="A895" s="170"/>
      <c r="B895" s="170"/>
    </row>
    <row r="896" spans="1:2" x14ac:dyDescent="0.25">
      <c r="A896" s="170"/>
      <c r="B896" s="170"/>
    </row>
    <row r="897" spans="1:2" x14ac:dyDescent="0.25">
      <c r="A897" s="170"/>
      <c r="B897" s="170"/>
    </row>
    <row r="898" spans="1:2" x14ac:dyDescent="0.25">
      <c r="A898" s="170"/>
      <c r="B898" s="170"/>
    </row>
    <row r="899" spans="1:2" x14ac:dyDescent="0.25">
      <c r="A899" s="170"/>
      <c r="B899" s="170"/>
    </row>
    <row r="900" spans="1:2" x14ac:dyDescent="0.25">
      <c r="A900" s="170"/>
      <c r="B900" s="170"/>
    </row>
    <row r="901" spans="1:2" x14ac:dyDescent="0.25">
      <c r="A901" s="170"/>
      <c r="B901" s="170"/>
    </row>
    <row r="902" spans="1:2" x14ac:dyDescent="0.25">
      <c r="A902" s="170"/>
      <c r="B902" s="170"/>
    </row>
    <row r="903" spans="1:2" x14ac:dyDescent="0.25">
      <c r="A903" s="170"/>
      <c r="B903" s="170"/>
    </row>
    <row r="904" spans="1:2" x14ac:dyDescent="0.25">
      <c r="A904" s="170"/>
      <c r="B904" s="170"/>
    </row>
    <row r="905" spans="1:2" x14ac:dyDescent="0.25">
      <c r="A905" s="170"/>
      <c r="B905" s="170"/>
    </row>
    <row r="906" spans="1:2" x14ac:dyDescent="0.25">
      <c r="A906" s="170"/>
      <c r="B906" s="170"/>
    </row>
    <row r="907" spans="1:2" x14ac:dyDescent="0.25">
      <c r="A907" s="170"/>
      <c r="B907" s="170"/>
    </row>
    <row r="908" spans="1:2" x14ac:dyDescent="0.25">
      <c r="A908" s="170"/>
      <c r="B908" s="170"/>
    </row>
    <row r="909" spans="1:2" x14ac:dyDescent="0.25">
      <c r="A909" s="170"/>
      <c r="B909" s="170"/>
    </row>
    <row r="910" spans="1:2" x14ac:dyDescent="0.25">
      <c r="A910" s="170"/>
      <c r="B910" s="170"/>
    </row>
    <row r="911" spans="1:2" x14ac:dyDescent="0.25">
      <c r="A911" s="170"/>
      <c r="B911" s="170"/>
    </row>
    <row r="912" spans="1:2" x14ac:dyDescent="0.25">
      <c r="A912" s="170"/>
      <c r="B912" s="170"/>
    </row>
    <row r="913" spans="1:2" x14ac:dyDescent="0.25">
      <c r="A913" s="170"/>
      <c r="B913" s="170"/>
    </row>
    <row r="914" spans="1:2" x14ac:dyDescent="0.25">
      <c r="A914" s="170"/>
      <c r="B914" s="170"/>
    </row>
    <row r="915" spans="1:2" x14ac:dyDescent="0.25">
      <c r="A915" s="170"/>
      <c r="B915" s="170"/>
    </row>
    <row r="916" spans="1:2" x14ac:dyDescent="0.25">
      <c r="A916" s="170"/>
      <c r="B916" s="170"/>
    </row>
    <row r="917" spans="1:2" x14ac:dyDescent="0.25">
      <c r="A917" s="170"/>
      <c r="B917" s="170"/>
    </row>
    <row r="918" spans="1:2" x14ac:dyDescent="0.25">
      <c r="A918" s="170"/>
      <c r="B918" s="170"/>
    </row>
    <row r="919" spans="1:2" x14ac:dyDescent="0.25">
      <c r="A919" s="170"/>
      <c r="B919" s="170"/>
    </row>
    <row r="920" spans="1:2" x14ac:dyDescent="0.25">
      <c r="A920" s="170"/>
      <c r="B920" s="170"/>
    </row>
    <row r="921" spans="1:2" x14ac:dyDescent="0.25">
      <c r="A921" s="170"/>
      <c r="B921" s="170"/>
    </row>
    <row r="922" spans="1:2" x14ac:dyDescent="0.25">
      <c r="A922" s="170"/>
      <c r="B922" s="170"/>
    </row>
    <row r="923" spans="1:2" x14ac:dyDescent="0.25">
      <c r="A923" s="170"/>
      <c r="B923" s="170"/>
    </row>
    <row r="924" spans="1:2" x14ac:dyDescent="0.25">
      <c r="A924" s="170"/>
      <c r="B924" s="170"/>
    </row>
    <row r="925" spans="1:2" x14ac:dyDescent="0.25">
      <c r="A925" s="170"/>
      <c r="B925" s="170"/>
    </row>
    <row r="926" spans="1:2" x14ac:dyDescent="0.25">
      <c r="A926" s="170"/>
      <c r="B926" s="170"/>
    </row>
    <row r="927" spans="1:2" x14ac:dyDescent="0.25">
      <c r="A927" s="170"/>
      <c r="B927" s="170"/>
    </row>
    <row r="928" spans="1:2" x14ac:dyDescent="0.25">
      <c r="A928" s="170"/>
      <c r="B928" s="170"/>
    </row>
    <row r="929" spans="1:2" x14ac:dyDescent="0.25">
      <c r="A929" s="170"/>
      <c r="B929" s="170"/>
    </row>
    <row r="930" spans="1:2" x14ac:dyDescent="0.25">
      <c r="A930" s="170"/>
      <c r="B930" s="170"/>
    </row>
    <row r="931" spans="1:2" x14ac:dyDescent="0.25">
      <c r="A931" s="170"/>
      <c r="B931" s="170"/>
    </row>
    <row r="932" spans="1:2" x14ac:dyDescent="0.25">
      <c r="A932" s="170"/>
      <c r="B932" s="170"/>
    </row>
    <row r="933" spans="1:2" x14ac:dyDescent="0.25">
      <c r="A933" s="170"/>
      <c r="B933" s="170"/>
    </row>
    <row r="934" spans="1:2" x14ac:dyDescent="0.25">
      <c r="A934" s="170"/>
      <c r="B934" s="170"/>
    </row>
    <row r="935" spans="1:2" x14ac:dyDescent="0.25">
      <c r="A935" s="170"/>
      <c r="B935" s="170"/>
    </row>
    <row r="936" spans="1:2" x14ac:dyDescent="0.25">
      <c r="A936" s="170"/>
      <c r="B936" s="170"/>
    </row>
    <row r="937" spans="1:2" x14ac:dyDescent="0.25">
      <c r="A937" s="170"/>
      <c r="B937" s="170"/>
    </row>
    <row r="938" spans="1:2" x14ac:dyDescent="0.25">
      <c r="A938" s="170"/>
      <c r="B938" s="170"/>
    </row>
    <row r="939" spans="1:2" x14ac:dyDescent="0.25">
      <c r="A939" s="170"/>
      <c r="B939" s="170"/>
    </row>
    <row r="940" spans="1:2" x14ac:dyDescent="0.25">
      <c r="A940" s="170"/>
      <c r="B940" s="170"/>
    </row>
    <row r="941" spans="1:2" x14ac:dyDescent="0.25">
      <c r="A941" s="170"/>
      <c r="B941" s="170"/>
    </row>
    <row r="942" spans="1:2" x14ac:dyDescent="0.25">
      <c r="A942" s="170"/>
      <c r="B942" s="170"/>
    </row>
    <row r="943" spans="1:2" x14ac:dyDescent="0.25">
      <c r="A943" s="170"/>
      <c r="B943" s="170"/>
    </row>
    <row r="944" spans="1:2" x14ac:dyDescent="0.25">
      <c r="A944" s="170"/>
      <c r="B944" s="170"/>
    </row>
    <row r="945" spans="1:2" x14ac:dyDescent="0.25">
      <c r="A945" s="170"/>
      <c r="B945" s="170"/>
    </row>
    <row r="946" spans="1:2" x14ac:dyDescent="0.25">
      <c r="A946" s="170"/>
      <c r="B946" s="170"/>
    </row>
    <row r="947" spans="1:2" x14ac:dyDescent="0.25">
      <c r="A947" s="170"/>
      <c r="B947" s="170"/>
    </row>
    <row r="948" spans="1:2" x14ac:dyDescent="0.25">
      <c r="A948" s="170"/>
      <c r="B948" s="170"/>
    </row>
    <row r="949" spans="1:2" x14ac:dyDescent="0.25">
      <c r="A949" s="170"/>
      <c r="B949" s="170"/>
    </row>
    <row r="950" spans="1:2" x14ac:dyDescent="0.25">
      <c r="A950" s="170"/>
      <c r="B950" s="170"/>
    </row>
    <row r="951" spans="1:2" x14ac:dyDescent="0.25">
      <c r="A951" s="170"/>
      <c r="B951" s="170"/>
    </row>
    <row r="952" spans="1:2" x14ac:dyDescent="0.25">
      <c r="A952" s="170"/>
      <c r="B952" s="170"/>
    </row>
    <row r="953" spans="1:2" x14ac:dyDescent="0.25">
      <c r="A953" s="170"/>
      <c r="B953" s="170"/>
    </row>
    <row r="954" spans="1:2" x14ac:dyDescent="0.25">
      <c r="A954" s="170"/>
      <c r="B954" s="170"/>
    </row>
    <row r="955" spans="1:2" x14ac:dyDescent="0.25">
      <c r="A955" s="170"/>
      <c r="B955" s="170"/>
    </row>
    <row r="956" spans="1:2" x14ac:dyDescent="0.25">
      <c r="A956" s="170"/>
      <c r="B956" s="170"/>
    </row>
    <row r="957" spans="1:2" x14ac:dyDescent="0.25">
      <c r="A957" s="170"/>
      <c r="B957" s="170"/>
    </row>
    <row r="958" spans="1:2" x14ac:dyDescent="0.25">
      <c r="A958" s="170"/>
      <c r="B958" s="170"/>
    </row>
    <row r="959" spans="1:2" x14ac:dyDescent="0.25">
      <c r="A959" s="170"/>
      <c r="B959" s="170"/>
    </row>
    <row r="960" spans="1:2" x14ac:dyDescent="0.25">
      <c r="A960" s="170"/>
      <c r="B960" s="170"/>
    </row>
    <row r="961" spans="1:2" x14ac:dyDescent="0.25">
      <c r="A961" s="170"/>
      <c r="B961" s="170"/>
    </row>
    <row r="962" spans="1:2" x14ac:dyDescent="0.25">
      <c r="A962" s="170"/>
      <c r="B962" s="170"/>
    </row>
    <row r="963" spans="1:2" x14ac:dyDescent="0.25">
      <c r="A963" s="170"/>
      <c r="B963" s="170"/>
    </row>
    <row r="964" spans="1:2" x14ac:dyDescent="0.25">
      <c r="A964" s="170"/>
      <c r="B964" s="170"/>
    </row>
    <row r="965" spans="1:2" x14ac:dyDescent="0.25">
      <c r="A965" s="170"/>
      <c r="B965" s="170"/>
    </row>
    <row r="966" spans="1:2" x14ac:dyDescent="0.25">
      <c r="A966" s="170"/>
      <c r="B966" s="170"/>
    </row>
    <row r="967" spans="1:2" x14ac:dyDescent="0.25">
      <c r="A967" s="170"/>
      <c r="B967" s="170"/>
    </row>
    <row r="968" spans="1:2" x14ac:dyDescent="0.25">
      <c r="A968" s="170"/>
      <c r="B968" s="170"/>
    </row>
    <row r="969" spans="1:2" x14ac:dyDescent="0.25">
      <c r="A969" s="170"/>
      <c r="B969" s="170"/>
    </row>
    <row r="970" spans="1:2" x14ac:dyDescent="0.25">
      <c r="A970" s="170"/>
      <c r="B970" s="170"/>
    </row>
    <row r="971" spans="1:2" x14ac:dyDescent="0.25">
      <c r="A971" s="170"/>
      <c r="B971" s="170"/>
    </row>
    <row r="972" spans="1:2" x14ac:dyDescent="0.25">
      <c r="A972" s="170"/>
      <c r="B972" s="170"/>
    </row>
    <row r="973" spans="1:2" x14ac:dyDescent="0.25">
      <c r="A973" s="170"/>
      <c r="B973" s="170"/>
    </row>
    <row r="974" spans="1:2" x14ac:dyDescent="0.25">
      <c r="A974" s="170"/>
      <c r="B974" s="170"/>
    </row>
    <row r="975" spans="1:2" x14ac:dyDescent="0.25">
      <c r="A975" s="170"/>
      <c r="B975" s="170"/>
    </row>
    <row r="976" spans="1:2" x14ac:dyDescent="0.25">
      <c r="A976" s="170"/>
      <c r="B976" s="170"/>
    </row>
    <row r="977" spans="1:2" x14ac:dyDescent="0.25">
      <c r="A977" s="170"/>
      <c r="B977" s="170"/>
    </row>
    <row r="978" spans="1:2" x14ac:dyDescent="0.25">
      <c r="A978" s="170"/>
      <c r="B978" s="170"/>
    </row>
    <row r="979" spans="1:2" x14ac:dyDescent="0.25">
      <c r="A979" s="170"/>
      <c r="B979" s="170"/>
    </row>
    <row r="980" spans="1:2" x14ac:dyDescent="0.25">
      <c r="A980" s="170"/>
      <c r="B980" s="170"/>
    </row>
    <row r="981" spans="1:2" x14ac:dyDescent="0.25">
      <c r="A981" s="170"/>
      <c r="B981" s="170"/>
    </row>
    <row r="982" spans="1:2" x14ac:dyDescent="0.25">
      <c r="A982" s="170"/>
      <c r="B982" s="170"/>
    </row>
    <row r="983" spans="1:2" x14ac:dyDescent="0.25">
      <c r="A983" s="170"/>
      <c r="B983" s="170"/>
    </row>
    <row r="984" spans="1:2" x14ac:dyDescent="0.25">
      <c r="A984" s="170"/>
      <c r="B984" s="170"/>
    </row>
    <row r="985" spans="1:2" x14ac:dyDescent="0.25">
      <c r="A985" s="170"/>
      <c r="B985" s="170"/>
    </row>
    <row r="986" spans="1:2" x14ac:dyDescent="0.25">
      <c r="A986" s="170"/>
      <c r="B986" s="170"/>
    </row>
    <row r="987" spans="1:2" x14ac:dyDescent="0.25">
      <c r="A987" s="170"/>
      <c r="B987" s="170"/>
    </row>
    <row r="988" spans="1:2" x14ac:dyDescent="0.25">
      <c r="A988" s="170"/>
      <c r="B988" s="170"/>
    </row>
    <row r="989" spans="1:2" x14ac:dyDescent="0.25">
      <c r="A989" s="170"/>
      <c r="B989" s="170"/>
    </row>
    <row r="990" spans="1:2" x14ac:dyDescent="0.25">
      <c r="A990" s="170"/>
      <c r="B990" s="170"/>
    </row>
    <row r="991" spans="1:2" x14ac:dyDescent="0.25">
      <c r="A991" s="170"/>
      <c r="B991" s="170"/>
    </row>
    <row r="992" spans="1:2" x14ac:dyDescent="0.25">
      <c r="A992" s="170"/>
      <c r="B992" s="170"/>
    </row>
    <row r="993" spans="1:2" x14ac:dyDescent="0.25">
      <c r="A993" s="170"/>
      <c r="B993" s="170"/>
    </row>
    <row r="994" spans="1:2" x14ac:dyDescent="0.25">
      <c r="A994" s="170"/>
      <c r="B994" s="170"/>
    </row>
    <row r="995" spans="1:2" x14ac:dyDescent="0.25">
      <c r="A995" s="170"/>
      <c r="B995" s="170"/>
    </row>
    <row r="996" spans="1:2" x14ac:dyDescent="0.25">
      <c r="A996" s="170"/>
      <c r="B996" s="170"/>
    </row>
    <row r="997" spans="1:2" x14ac:dyDescent="0.25">
      <c r="A997" s="170"/>
      <c r="B997" s="170"/>
    </row>
    <row r="998" spans="1:2" x14ac:dyDescent="0.25">
      <c r="A998" s="170"/>
      <c r="B998" s="170"/>
    </row>
    <row r="999" spans="1:2" x14ac:dyDescent="0.25">
      <c r="A999" s="170"/>
      <c r="B999" s="170"/>
    </row>
  </sheetData>
  <sheetProtection algorithmName="SHA-512" hashValue="OabGVfHpMXHVRL9SyPg41sJN49fBwqqlsMxgwd7JFa8199yJjRC3INTyOWUxKJBYQCb8WC9m5H3+PGnYQ4TGDQ==" saltValue="rfovZhaBS3uI3TV7ZH6oZg==" spinCount="100000" sheet="1" objects="1" scenarios="1"/>
  <mergeCells count="2">
    <mergeCell ref="A1:A2"/>
    <mergeCell ref="B1:B2"/>
  </mergeCell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H301"/>
  <sheetViews>
    <sheetView topLeftCell="B1" workbookViewId="0">
      <selection activeCell="E4" sqref="E4"/>
    </sheetView>
  </sheetViews>
  <sheetFormatPr defaultColWidth="0" defaultRowHeight="15" zeroHeight="1" x14ac:dyDescent="0.25"/>
  <cols>
    <col min="1" max="1" width="22.42578125" hidden="1" customWidth="1"/>
    <col min="2" max="3" width="17.140625" customWidth="1"/>
    <col min="4" max="6" width="30.7109375" customWidth="1"/>
    <col min="7" max="7" width="43.85546875" customWidth="1"/>
    <col min="8" max="8" width="17.140625" customWidth="1"/>
    <col min="9" max="16384" width="9.140625" hidden="1"/>
  </cols>
  <sheetData>
    <row r="1" spans="1:8" x14ac:dyDescent="0.25">
      <c r="A1" s="22" t="s">
        <v>184</v>
      </c>
      <c r="B1" s="23" t="s">
        <v>185</v>
      </c>
      <c r="C1" t="s">
        <v>3</v>
      </c>
      <c r="D1" s="24" t="s">
        <v>186</v>
      </c>
      <c r="E1" s="23" t="s">
        <v>187</v>
      </c>
      <c r="F1" s="25" t="s">
        <v>259</v>
      </c>
      <c r="G1" s="25" t="s">
        <v>188</v>
      </c>
      <c r="H1" s="23" t="s">
        <v>189</v>
      </c>
    </row>
    <row r="2" spans="1:8" x14ac:dyDescent="0.25">
      <c r="D2" s="29"/>
      <c r="E2" s="29"/>
      <c r="F2" s="29"/>
      <c r="H2" s="30"/>
    </row>
    <row r="3" spans="1:8" x14ac:dyDescent="0.25">
      <c r="D3" s="29"/>
      <c r="E3" s="29"/>
      <c r="F3" s="29"/>
      <c r="H3" s="30"/>
    </row>
    <row r="4" spans="1:8" x14ac:dyDescent="0.25">
      <c r="B4" s="160">
        <v>46063</v>
      </c>
      <c r="C4" s="28"/>
      <c r="D4" s="29" t="s">
        <v>524</v>
      </c>
      <c r="E4" s="29" t="s">
        <v>265</v>
      </c>
      <c r="F4" s="29" t="s">
        <v>112</v>
      </c>
      <c r="H4" s="144">
        <v>2000</v>
      </c>
    </row>
    <row r="5" spans="1:8" x14ac:dyDescent="0.25">
      <c r="B5" s="28"/>
      <c r="C5" s="28"/>
      <c r="D5" s="29"/>
      <c r="E5" s="29"/>
      <c r="F5" s="29"/>
      <c r="H5" s="144"/>
    </row>
    <row r="6" spans="1:8" x14ac:dyDescent="0.25">
      <c r="B6" s="28"/>
      <c r="C6" s="28"/>
      <c r="D6" s="29"/>
      <c r="E6" s="29"/>
      <c r="F6" s="29"/>
      <c r="H6" s="30"/>
    </row>
    <row r="7" spans="1:8" x14ac:dyDescent="0.25">
      <c r="B7" s="28"/>
      <c r="C7" s="28"/>
      <c r="D7" s="29"/>
      <c r="E7" s="29"/>
      <c r="F7" s="29"/>
      <c r="H7" s="30"/>
    </row>
    <row r="8" spans="1:8" x14ac:dyDescent="0.25">
      <c r="B8" s="28"/>
      <c r="C8" s="28"/>
      <c r="D8" s="29"/>
      <c r="E8" s="29"/>
      <c r="F8" s="29"/>
      <c r="H8" s="30"/>
    </row>
    <row r="9" spans="1:8" x14ac:dyDescent="0.25">
      <c r="B9" s="28"/>
      <c r="C9" s="28"/>
      <c r="D9" s="29"/>
      <c r="E9" s="29"/>
      <c r="F9" s="29"/>
      <c r="H9" s="30"/>
    </row>
    <row r="10" spans="1:8" x14ac:dyDescent="0.25">
      <c r="B10" s="28"/>
      <c r="C10" s="28"/>
      <c r="D10" s="29"/>
      <c r="E10" s="29"/>
      <c r="F10" s="29"/>
      <c r="H10" s="30"/>
    </row>
    <row r="11" spans="1:8" x14ac:dyDescent="0.25">
      <c r="B11" s="28"/>
      <c r="C11" s="28"/>
      <c r="D11" s="29"/>
      <c r="E11" s="29"/>
      <c r="F11" s="29"/>
      <c r="H11" s="30"/>
    </row>
    <row r="12" spans="1:8" x14ac:dyDescent="0.25">
      <c r="B12" s="28"/>
      <c r="C12" s="28"/>
      <c r="D12" s="29"/>
      <c r="E12" s="29"/>
      <c r="F12" s="29"/>
      <c r="H12" s="30"/>
    </row>
    <row r="13" spans="1:8" x14ac:dyDescent="0.25">
      <c r="B13" s="28"/>
      <c r="C13" s="28"/>
      <c r="D13" s="29"/>
      <c r="E13" s="29"/>
      <c r="F13" s="29"/>
      <c r="H13" s="30"/>
    </row>
    <row r="14" spans="1:8" x14ac:dyDescent="0.25">
      <c r="B14" s="28"/>
      <c r="C14" s="28"/>
      <c r="D14" s="29"/>
      <c r="E14" s="29"/>
      <c r="F14" s="29"/>
      <c r="H14" s="30"/>
    </row>
    <row r="15" spans="1:8" x14ac:dyDescent="0.25">
      <c r="D15" s="29"/>
      <c r="E15" s="29"/>
      <c r="F15" s="29"/>
      <c r="H15" s="30"/>
    </row>
    <row r="16" spans="1:8" x14ac:dyDescent="0.25">
      <c r="D16" s="29"/>
      <c r="E16" s="29"/>
      <c r="F16" s="29"/>
      <c r="H16" s="30"/>
    </row>
    <row r="17" spans="4:8" x14ac:dyDescent="0.25">
      <c r="D17" s="29"/>
      <c r="E17" s="29"/>
      <c r="F17" s="29"/>
      <c r="H17" s="30"/>
    </row>
    <row r="18" spans="4:8" x14ac:dyDescent="0.25">
      <c r="D18" s="29"/>
      <c r="E18" s="29"/>
      <c r="F18" s="29"/>
      <c r="H18" s="30"/>
    </row>
    <row r="19" spans="4:8" x14ac:dyDescent="0.25">
      <c r="D19" s="29"/>
      <c r="E19" s="29"/>
      <c r="F19" s="29"/>
      <c r="H19" s="30"/>
    </row>
    <row r="20" spans="4:8" x14ac:dyDescent="0.25">
      <c r="D20" s="29"/>
      <c r="E20" s="29"/>
      <c r="F20" s="29"/>
      <c r="H20" s="30"/>
    </row>
    <row r="21" spans="4:8" x14ac:dyDescent="0.25">
      <c r="D21" s="29"/>
      <c r="E21" s="29"/>
      <c r="F21" s="29"/>
      <c r="H21" s="30"/>
    </row>
    <row r="22" spans="4:8" x14ac:dyDescent="0.25">
      <c r="D22" s="29"/>
      <c r="E22" s="29"/>
      <c r="F22" s="29"/>
      <c r="H22" s="30"/>
    </row>
    <row r="23" spans="4:8" x14ac:dyDescent="0.25">
      <c r="D23" s="29"/>
      <c r="E23" s="29"/>
      <c r="F23" s="29"/>
      <c r="H23" s="30"/>
    </row>
    <row r="24" spans="4:8" x14ac:dyDescent="0.25">
      <c r="D24" s="29"/>
      <c r="E24" s="29"/>
      <c r="F24" s="29"/>
      <c r="H24" s="30"/>
    </row>
    <row r="25" spans="4:8" x14ac:dyDescent="0.25">
      <c r="D25" s="29"/>
      <c r="E25" s="29"/>
      <c r="F25" s="29"/>
      <c r="H25" s="30"/>
    </row>
    <row r="26" spans="4:8" x14ac:dyDescent="0.25">
      <c r="D26" s="29"/>
      <c r="E26" s="29"/>
      <c r="F26" s="29"/>
      <c r="H26" s="30"/>
    </row>
    <row r="27" spans="4:8" x14ac:dyDescent="0.25">
      <c r="D27" s="29"/>
      <c r="E27" s="29"/>
      <c r="F27" s="29"/>
      <c r="H27" s="30"/>
    </row>
    <row r="28" spans="4:8" x14ac:dyDescent="0.25">
      <c r="D28" s="29"/>
      <c r="E28" s="29"/>
      <c r="F28" s="29"/>
      <c r="H28" s="30"/>
    </row>
    <row r="29" spans="4:8" x14ac:dyDescent="0.25">
      <c r="D29" s="29"/>
      <c r="E29" s="29"/>
      <c r="F29" s="29"/>
      <c r="H29" s="30"/>
    </row>
    <row r="30" spans="4:8" x14ac:dyDescent="0.25">
      <c r="D30" s="29"/>
      <c r="E30" s="29"/>
      <c r="F30" s="29"/>
      <c r="H30" s="30"/>
    </row>
    <row r="31" spans="4:8" x14ac:dyDescent="0.25">
      <c r="D31" s="29"/>
      <c r="E31" s="29"/>
      <c r="F31" s="29"/>
      <c r="H31" s="30"/>
    </row>
    <row r="32" spans="4:8" x14ac:dyDescent="0.25">
      <c r="D32" s="29"/>
      <c r="E32" s="29"/>
      <c r="F32" s="29"/>
      <c r="H32" s="30"/>
    </row>
    <row r="33" spans="4:8" x14ac:dyDescent="0.25">
      <c r="D33" s="29"/>
      <c r="E33" s="29"/>
      <c r="F33" s="29"/>
      <c r="H33" s="30"/>
    </row>
    <row r="34" spans="4:8" x14ac:dyDescent="0.25">
      <c r="D34" s="29"/>
      <c r="E34" s="29"/>
      <c r="F34" s="29"/>
      <c r="H34" s="30"/>
    </row>
    <row r="35" spans="4:8" x14ac:dyDescent="0.25">
      <c r="D35" s="29"/>
      <c r="E35" s="29"/>
      <c r="F35" s="29"/>
      <c r="H35" s="30"/>
    </row>
    <row r="36" spans="4:8" x14ac:dyDescent="0.25">
      <c r="D36" s="29"/>
      <c r="E36" s="29"/>
      <c r="F36" s="29"/>
      <c r="H36" s="30"/>
    </row>
    <row r="37" spans="4:8" x14ac:dyDescent="0.25">
      <c r="D37" s="29"/>
      <c r="E37" s="29"/>
      <c r="F37" s="29"/>
      <c r="H37" s="30"/>
    </row>
    <row r="38" spans="4:8" x14ac:dyDescent="0.25">
      <c r="D38" s="29"/>
      <c r="E38" s="29"/>
      <c r="F38" s="29"/>
      <c r="H38" s="30"/>
    </row>
    <row r="39" spans="4:8" x14ac:dyDescent="0.25">
      <c r="D39" s="29"/>
      <c r="E39" s="29"/>
      <c r="F39" s="29"/>
      <c r="H39" s="30"/>
    </row>
    <row r="40" spans="4:8" x14ac:dyDescent="0.25">
      <c r="D40" s="29"/>
      <c r="E40" s="29"/>
      <c r="F40" s="29"/>
      <c r="H40" s="30"/>
    </row>
    <row r="41" spans="4:8" x14ac:dyDescent="0.25">
      <c r="D41" s="29"/>
      <c r="E41" s="29"/>
      <c r="F41" s="29"/>
      <c r="H41" s="30"/>
    </row>
    <row r="42" spans="4:8" x14ac:dyDescent="0.25">
      <c r="D42" s="29"/>
      <c r="E42" s="29"/>
      <c r="F42" s="29"/>
      <c r="H42" s="30"/>
    </row>
    <row r="43" spans="4:8" x14ac:dyDescent="0.25">
      <c r="D43" s="29"/>
      <c r="E43" s="29"/>
      <c r="F43" s="29"/>
      <c r="H43" s="30"/>
    </row>
    <row r="44" spans="4:8" x14ac:dyDescent="0.25">
      <c r="D44" s="29"/>
      <c r="E44" s="29"/>
      <c r="F44" s="29"/>
      <c r="H44" s="30"/>
    </row>
    <row r="45" spans="4:8" x14ac:dyDescent="0.25">
      <c r="D45" s="29"/>
      <c r="E45" s="29"/>
      <c r="F45" s="29"/>
      <c r="H45" s="30"/>
    </row>
    <row r="46" spans="4:8" x14ac:dyDescent="0.25">
      <c r="D46" s="29"/>
      <c r="E46" s="29"/>
      <c r="F46" s="29"/>
      <c r="H46" s="30"/>
    </row>
    <row r="47" spans="4:8" x14ac:dyDescent="0.25">
      <c r="D47" s="29"/>
      <c r="E47" s="29"/>
      <c r="F47" s="29"/>
      <c r="H47" s="30"/>
    </row>
    <row r="48" spans="4:8" x14ac:dyDescent="0.25">
      <c r="D48" s="29"/>
      <c r="E48" s="29"/>
      <c r="F48" s="29"/>
      <c r="H48" s="30"/>
    </row>
    <row r="49" spans="4:8" x14ac:dyDescent="0.25">
      <c r="D49" s="29"/>
      <c r="E49" s="29"/>
      <c r="F49" s="29"/>
      <c r="H49" s="30"/>
    </row>
    <row r="50" spans="4:8" x14ac:dyDescent="0.25">
      <c r="D50" s="29"/>
      <c r="E50" s="29"/>
      <c r="F50" s="29"/>
      <c r="H50" s="30"/>
    </row>
    <row r="51" spans="4:8" x14ac:dyDescent="0.25">
      <c r="D51" s="29"/>
      <c r="E51" s="29"/>
      <c r="F51" s="29"/>
      <c r="H51" s="30"/>
    </row>
    <row r="52" spans="4:8" x14ac:dyDescent="0.25">
      <c r="D52" s="29"/>
      <c r="E52" s="29"/>
      <c r="F52" s="29"/>
      <c r="H52" s="30"/>
    </row>
    <row r="53" spans="4:8" x14ac:dyDescent="0.25">
      <c r="D53" s="29"/>
      <c r="E53" s="29"/>
      <c r="F53" s="29"/>
      <c r="H53" s="30"/>
    </row>
    <row r="54" spans="4:8" x14ac:dyDescent="0.25">
      <c r="D54" s="29"/>
      <c r="E54" s="29"/>
      <c r="F54" s="29"/>
      <c r="H54" s="30"/>
    </row>
    <row r="55" spans="4:8" x14ac:dyDescent="0.25">
      <c r="D55" s="29"/>
      <c r="E55" s="29"/>
      <c r="F55" s="29"/>
      <c r="H55" s="30"/>
    </row>
    <row r="56" spans="4:8" x14ac:dyDescent="0.25">
      <c r="D56" s="29"/>
      <c r="E56" s="29"/>
      <c r="F56" s="29"/>
      <c r="H56" s="30"/>
    </row>
    <row r="57" spans="4:8" x14ac:dyDescent="0.25">
      <c r="D57" s="29"/>
      <c r="E57" s="29"/>
      <c r="F57" s="29"/>
      <c r="H57" s="30"/>
    </row>
    <row r="58" spans="4:8" x14ac:dyDescent="0.25">
      <c r="D58" s="29"/>
      <c r="E58" s="29"/>
      <c r="F58" s="29"/>
      <c r="H58" s="30"/>
    </row>
    <row r="59" spans="4:8" x14ac:dyDescent="0.25">
      <c r="D59" s="29"/>
      <c r="E59" s="29"/>
      <c r="F59" s="29"/>
      <c r="H59" s="30"/>
    </row>
    <row r="60" spans="4:8" x14ac:dyDescent="0.25">
      <c r="D60" s="29"/>
      <c r="E60" s="29"/>
      <c r="F60" s="29"/>
      <c r="H60" s="30"/>
    </row>
    <row r="61" spans="4:8" x14ac:dyDescent="0.25">
      <c r="D61" s="29"/>
      <c r="E61" s="29"/>
      <c r="F61" s="29"/>
      <c r="H61" s="30"/>
    </row>
    <row r="62" spans="4:8" x14ac:dyDescent="0.25">
      <c r="D62" s="29"/>
      <c r="E62" s="29"/>
      <c r="F62" s="29"/>
      <c r="H62" s="30"/>
    </row>
    <row r="63" spans="4:8" x14ac:dyDescent="0.25">
      <c r="D63" s="29"/>
      <c r="E63" s="29"/>
      <c r="F63" s="29"/>
      <c r="H63" s="30"/>
    </row>
    <row r="64" spans="4:8" x14ac:dyDescent="0.25">
      <c r="D64" s="29"/>
      <c r="E64" s="29"/>
      <c r="F64" s="29"/>
      <c r="H64" s="30"/>
    </row>
    <row r="65" spans="4:8" x14ac:dyDescent="0.25">
      <c r="D65" s="29"/>
      <c r="E65" s="29"/>
      <c r="F65" s="29"/>
      <c r="H65" s="30"/>
    </row>
    <row r="66" spans="4:8" x14ac:dyDescent="0.25">
      <c r="D66" s="29"/>
      <c r="E66" s="29"/>
      <c r="F66" s="29"/>
      <c r="H66" s="30"/>
    </row>
    <row r="67" spans="4:8" x14ac:dyDescent="0.25">
      <c r="D67" s="29"/>
      <c r="E67" s="29"/>
      <c r="F67" s="29"/>
      <c r="H67" s="30"/>
    </row>
    <row r="68" spans="4:8" x14ac:dyDescent="0.25">
      <c r="D68" s="29"/>
      <c r="E68" s="29"/>
      <c r="F68" s="29"/>
      <c r="H68" s="30"/>
    </row>
    <row r="69" spans="4:8" x14ac:dyDescent="0.25">
      <c r="D69" s="29"/>
      <c r="E69" s="29"/>
      <c r="F69" s="29"/>
      <c r="H69" s="30"/>
    </row>
    <row r="70" spans="4:8" x14ac:dyDescent="0.25">
      <c r="D70" s="29"/>
      <c r="E70" s="29"/>
      <c r="F70" s="29"/>
      <c r="H70" s="30"/>
    </row>
    <row r="71" spans="4:8" x14ac:dyDescent="0.25">
      <c r="D71" s="29"/>
      <c r="E71" s="29"/>
      <c r="F71" s="29"/>
      <c r="H71" s="30"/>
    </row>
    <row r="72" spans="4:8" x14ac:dyDescent="0.25">
      <c r="D72" s="29"/>
      <c r="E72" s="29"/>
      <c r="F72" s="29"/>
      <c r="H72" s="30"/>
    </row>
    <row r="73" spans="4:8" x14ac:dyDescent="0.25">
      <c r="D73" s="29"/>
      <c r="E73" s="29"/>
      <c r="F73" s="29"/>
      <c r="H73" s="30"/>
    </row>
    <row r="74" spans="4:8" x14ac:dyDescent="0.25">
      <c r="D74" s="29"/>
      <c r="E74" s="29"/>
      <c r="F74" s="29"/>
      <c r="H74" s="30"/>
    </row>
    <row r="75" spans="4:8" x14ac:dyDescent="0.25">
      <c r="D75" s="29"/>
      <c r="E75" s="29"/>
      <c r="F75" s="29"/>
      <c r="H75" s="30"/>
    </row>
    <row r="76" spans="4:8" x14ac:dyDescent="0.25">
      <c r="D76" s="29"/>
      <c r="E76" s="29"/>
      <c r="F76" s="29"/>
      <c r="H76" s="30"/>
    </row>
    <row r="77" spans="4:8" x14ac:dyDescent="0.25">
      <c r="D77" s="29"/>
      <c r="E77" s="29"/>
      <c r="F77" s="29"/>
      <c r="H77" s="30"/>
    </row>
    <row r="78" spans="4:8" x14ac:dyDescent="0.25">
      <c r="D78" s="29"/>
      <c r="E78" s="29"/>
      <c r="F78" s="29"/>
      <c r="H78" s="30"/>
    </row>
    <row r="79" spans="4:8" x14ac:dyDescent="0.25">
      <c r="D79" s="29"/>
      <c r="E79" s="29"/>
      <c r="F79" s="29"/>
      <c r="H79" s="30"/>
    </row>
    <row r="80" spans="4:8" x14ac:dyDescent="0.25">
      <c r="D80" s="29"/>
      <c r="E80" s="29"/>
      <c r="F80" s="29"/>
      <c r="H80" s="30"/>
    </row>
    <row r="81" spans="4:8" x14ac:dyDescent="0.25">
      <c r="D81" s="29"/>
      <c r="E81" s="29"/>
      <c r="F81" s="29"/>
      <c r="H81" s="30"/>
    </row>
    <row r="82" spans="4:8" x14ac:dyDescent="0.25">
      <c r="D82" s="29"/>
      <c r="E82" s="29"/>
      <c r="F82" s="29"/>
      <c r="H82" s="30"/>
    </row>
    <row r="83" spans="4:8" x14ac:dyDescent="0.25">
      <c r="D83" s="29"/>
      <c r="E83" s="29"/>
      <c r="F83" s="29"/>
      <c r="H83" s="30"/>
    </row>
    <row r="84" spans="4:8" x14ac:dyDescent="0.25">
      <c r="D84" s="29"/>
      <c r="E84" s="29"/>
      <c r="F84" s="29"/>
      <c r="H84" s="30"/>
    </row>
    <row r="85" spans="4:8" x14ac:dyDescent="0.25">
      <c r="D85" s="29"/>
      <c r="E85" s="29"/>
      <c r="F85" s="29"/>
      <c r="H85" s="30"/>
    </row>
    <row r="86" spans="4:8" x14ac:dyDescent="0.25">
      <c r="D86" s="29"/>
      <c r="E86" s="29"/>
      <c r="F86" s="29"/>
      <c r="H86" s="30"/>
    </row>
    <row r="87" spans="4:8" x14ac:dyDescent="0.25">
      <c r="D87" s="29"/>
      <c r="E87" s="29"/>
      <c r="F87" s="29"/>
      <c r="H87" s="30"/>
    </row>
    <row r="88" spans="4:8" x14ac:dyDescent="0.25">
      <c r="D88" s="29"/>
      <c r="E88" s="29"/>
      <c r="F88" s="29"/>
      <c r="H88" s="30"/>
    </row>
    <row r="89" spans="4:8" x14ac:dyDescent="0.25">
      <c r="D89" s="29"/>
      <c r="E89" s="29"/>
      <c r="F89" s="29"/>
      <c r="H89" s="30"/>
    </row>
    <row r="90" spans="4:8" x14ac:dyDescent="0.25">
      <c r="D90" s="29"/>
      <c r="E90" s="29"/>
      <c r="F90" s="29"/>
      <c r="H90" s="30"/>
    </row>
    <row r="91" spans="4:8" x14ac:dyDescent="0.25">
      <c r="D91" s="29"/>
      <c r="E91" s="29"/>
      <c r="F91" s="29"/>
      <c r="H91" s="30"/>
    </row>
    <row r="92" spans="4:8" x14ac:dyDescent="0.25">
      <c r="D92" s="29"/>
      <c r="E92" s="29"/>
      <c r="F92" s="29"/>
      <c r="H92" s="30"/>
    </row>
    <row r="93" spans="4:8" x14ac:dyDescent="0.25">
      <c r="D93" s="29"/>
      <c r="E93" s="29"/>
      <c r="F93" s="29"/>
      <c r="H93" s="30"/>
    </row>
    <row r="94" spans="4:8" x14ac:dyDescent="0.25">
      <c r="D94" s="29"/>
      <c r="E94" s="29"/>
      <c r="F94" s="29"/>
      <c r="H94" s="30"/>
    </row>
    <row r="95" spans="4:8" x14ac:dyDescent="0.25">
      <c r="D95" s="29"/>
      <c r="E95" s="29"/>
      <c r="F95" s="29"/>
      <c r="H95" s="30"/>
    </row>
    <row r="96" spans="4:8" x14ac:dyDescent="0.25">
      <c r="D96" s="29"/>
      <c r="E96" s="29"/>
      <c r="F96" s="29"/>
      <c r="H96" s="30"/>
    </row>
    <row r="97" spans="4:8" x14ac:dyDescent="0.25">
      <c r="D97" s="29"/>
      <c r="E97" s="29"/>
      <c r="F97" s="29"/>
      <c r="H97" s="30"/>
    </row>
    <row r="98" spans="4:8" x14ac:dyDescent="0.25">
      <c r="D98" s="29"/>
      <c r="E98" s="29"/>
      <c r="F98" s="29"/>
      <c r="H98" s="30"/>
    </row>
    <row r="99" spans="4:8" x14ac:dyDescent="0.25">
      <c r="D99" s="29"/>
      <c r="E99" s="29"/>
      <c r="F99" s="29"/>
      <c r="H99" s="30"/>
    </row>
    <row r="100" spans="4:8" x14ac:dyDescent="0.25">
      <c r="D100" s="29"/>
      <c r="E100" s="29"/>
      <c r="F100" s="29"/>
      <c r="H100" s="30"/>
    </row>
    <row r="101" spans="4:8" x14ac:dyDescent="0.25">
      <c r="D101" s="29"/>
      <c r="E101" s="29"/>
      <c r="F101" s="29"/>
      <c r="H101" s="30"/>
    </row>
    <row r="102" spans="4:8" x14ac:dyDescent="0.25">
      <c r="D102" s="29"/>
      <c r="E102" s="29"/>
      <c r="F102" s="29"/>
      <c r="H102" s="30"/>
    </row>
    <row r="103" spans="4:8" x14ac:dyDescent="0.25">
      <c r="D103" s="29"/>
      <c r="E103" s="29"/>
      <c r="F103" s="29"/>
      <c r="H103" s="30"/>
    </row>
    <row r="104" spans="4:8" x14ac:dyDescent="0.25">
      <c r="D104" s="29"/>
      <c r="E104" s="29"/>
      <c r="F104" s="29"/>
      <c r="H104" s="30"/>
    </row>
    <row r="105" spans="4:8" x14ac:dyDescent="0.25">
      <c r="D105" s="29"/>
      <c r="E105" s="29"/>
      <c r="F105" s="29"/>
      <c r="H105" s="30"/>
    </row>
    <row r="106" spans="4:8" x14ac:dyDescent="0.25">
      <c r="D106" s="29"/>
      <c r="E106" s="29"/>
      <c r="F106" s="29"/>
      <c r="H106" s="30"/>
    </row>
    <row r="107" spans="4:8" x14ac:dyDescent="0.25">
      <c r="D107" s="29"/>
      <c r="E107" s="29"/>
      <c r="F107" s="29"/>
      <c r="H107" s="30"/>
    </row>
    <row r="108" spans="4:8" x14ac:dyDescent="0.25">
      <c r="D108" s="29"/>
      <c r="E108" s="29"/>
      <c r="F108" s="29"/>
      <c r="H108" s="30"/>
    </row>
    <row r="109" spans="4:8" x14ac:dyDescent="0.25">
      <c r="D109" s="29"/>
      <c r="E109" s="29"/>
      <c r="F109" s="29"/>
      <c r="H109" s="30"/>
    </row>
    <row r="110" spans="4:8" x14ac:dyDescent="0.25">
      <c r="D110" s="29"/>
      <c r="E110" s="29"/>
      <c r="F110" s="29"/>
      <c r="H110" s="30"/>
    </row>
    <row r="111" spans="4:8" x14ac:dyDescent="0.25">
      <c r="D111" s="29"/>
      <c r="E111" s="29"/>
      <c r="F111" s="29"/>
      <c r="H111" s="30"/>
    </row>
    <row r="112" spans="4:8" x14ac:dyDescent="0.25">
      <c r="D112" s="29"/>
      <c r="E112" s="29"/>
      <c r="F112" s="29"/>
      <c r="H112" s="30"/>
    </row>
    <row r="113" spans="4:8" x14ac:dyDescent="0.25">
      <c r="D113" s="29"/>
      <c r="E113" s="29"/>
      <c r="F113" s="29"/>
      <c r="H113" s="30"/>
    </row>
    <row r="114" spans="4:8" x14ac:dyDescent="0.25">
      <c r="D114" s="29"/>
      <c r="E114" s="29"/>
      <c r="F114" s="29"/>
      <c r="H114" s="30"/>
    </row>
    <row r="115" spans="4:8" x14ac:dyDescent="0.25">
      <c r="D115" s="29"/>
      <c r="E115" s="29"/>
      <c r="F115" s="29"/>
      <c r="H115" s="30"/>
    </row>
    <row r="116" spans="4:8" x14ac:dyDescent="0.25">
      <c r="D116" s="29"/>
      <c r="E116" s="29"/>
      <c r="F116" s="29"/>
      <c r="H116" s="30"/>
    </row>
    <row r="117" spans="4:8" x14ac:dyDescent="0.25">
      <c r="D117" s="29"/>
      <c r="E117" s="29"/>
      <c r="F117" s="29"/>
      <c r="H117" s="30"/>
    </row>
    <row r="118" spans="4:8" x14ac:dyDescent="0.25">
      <c r="D118" s="29"/>
      <c r="E118" s="29"/>
      <c r="F118" s="29"/>
      <c r="H118" s="30"/>
    </row>
    <row r="119" spans="4:8" x14ac:dyDescent="0.25">
      <c r="D119" s="29"/>
      <c r="E119" s="29"/>
      <c r="F119" s="29"/>
      <c r="H119" s="30"/>
    </row>
    <row r="120" spans="4:8" x14ac:dyDescent="0.25">
      <c r="D120" s="29"/>
      <c r="E120" s="29"/>
      <c r="F120" s="29"/>
      <c r="H120" s="30"/>
    </row>
    <row r="121" spans="4:8" x14ac:dyDescent="0.25">
      <c r="D121" s="29"/>
      <c r="E121" s="29"/>
      <c r="F121" s="29"/>
      <c r="H121" s="30"/>
    </row>
    <row r="122" spans="4:8" x14ac:dyDescent="0.25">
      <c r="D122" s="29"/>
      <c r="E122" s="29"/>
      <c r="F122" s="29"/>
      <c r="H122" s="30"/>
    </row>
    <row r="123" spans="4:8" x14ac:dyDescent="0.25">
      <c r="D123" s="29"/>
      <c r="E123" s="29"/>
      <c r="F123" s="29"/>
      <c r="H123" s="30"/>
    </row>
    <row r="124" spans="4:8" x14ac:dyDescent="0.25">
      <c r="D124" s="29"/>
      <c r="E124" s="29"/>
      <c r="F124" s="29"/>
      <c r="H124" s="30"/>
    </row>
    <row r="125" spans="4:8" x14ac:dyDescent="0.25">
      <c r="D125" s="29"/>
      <c r="E125" s="29"/>
      <c r="F125" s="29"/>
      <c r="H125" s="30"/>
    </row>
    <row r="126" spans="4:8" x14ac:dyDescent="0.25">
      <c r="D126" s="29"/>
      <c r="E126" s="29"/>
      <c r="F126" s="29"/>
      <c r="H126" s="30"/>
    </row>
    <row r="127" spans="4:8" x14ac:dyDescent="0.25">
      <c r="D127" s="29"/>
      <c r="E127" s="29"/>
      <c r="F127" s="29"/>
      <c r="H127" s="30"/>
    </row>
    <row r="128" spans="4:8" x14ac:dyDescent="0.25">
      <c r="D128" s="29"/>
      <c r="E128" s="29"/>
      <c r="F128" s="29"/>
      <c r="H128" s="30"/>
    </row>
    <row r="129" spans="4:8" x14ac:dyDescent="0.25">
      <c r="D129" s="29"/>
      <c r="E129" s="29"/>
      <c r="F129" s="29"/>
      <c r="H129" s="30"/>
    </row>
    <row r="130" spans="4:8" x14ac:dyDescent="0.25">
      <c r="D130" s="29"/>
      <c r="E130" s="29"/>
      <c r="F130" s="29"/>
      <c r="H130" s="30"/>
    </row>
    <row r="131" spans="4:8" x14ac:dyDescent="0.25">
      <c r="D131" s="29"/>
      <c r="E131" s="29"/>
      <c r="F131" s="29"/>
      <c r="H131" s="30"/>
    </row>
    <row r="132" spans="4:8" x14ac:dyDescent="0.25">
      <c r="D132" s="29"/>
      <c r="E132" s="29"/>
      <c r="F132" s="29"/>
      <c r="H132" s="30"/>
    </row>
    <row r="133" spans="4:8" x14ac:dyDescent="0.25">
      <c r="D133" s="29"/>
      <c r="E133" s="29"/>
      <c r="F133" s="29"/>
      <c r="H133" s="30"/>
    </row>
    <row r="134" spans="4:8" x14ac:dyDescent="0.25">
      <c r="D134" s="29"/>
      <c r="E134" s="29"/>
      <c r="F134" s="29"/>
      <c r="H134" s="30"/>
    </row>
    <row r="135" spans="4:8" x14ac:dyDescent="0.25">
      <c r="D135" s="29"/>
      <c r="E135" s="29"/>
      <c r="F135" s="29"/>
      <c r="H135" s="30"/>
    </row>
    <row r="136" spans="4:8" x14ac:dyDescent="0.25">
      <c r="D136" s="29"/>
      <c r="E136" s="29"/>
      <c r="F136" s="29"/>
      <c r="H136" s="30"/>
    </row>
    <row r="137" spans="4:8" x14ac:dyDescent="0.25">
      <c r="D137" s="29"/>
      <c r="E137" s="29"/>
      <c r="F137" s="29"/>
      <c r="H137" s="30"/>
    </row>
    <row r="138" spans="4:8" x14ac:dyDescent="0.25">
      <c r="D138" s="29"/>
      <c r="E138" s="29"/>
      <c r="F138" s="29"/>
      <c r="H138" s="30"/>
    </row>
    <row r="139" spans="4:8" x14ac:dyDescent="0.25">
      <c r="D139" s="29"/>
      <c r="E139" s="29"/>
      <c r="F139" s="29"/>
      <c r="H139" s="30"/>
    </row>
    <row r="140" spans="4:8" x14ac:dyDescent="0.25">
      <c r="D140" s="29"/>
      <c r="E140" s="29"/>
      <c r="F140" s="29"/>
      <c r="H140" s="30"/>
    </row>
    <row r="141" spans="4:8" x14ac:dyDescent="0.25">
      <c r="D141" s="29"/>
      <c r="E141" s="29"/>
      <c r="F141" s="29"/>
      <c r="H141" s="30"/>
    </row>
    <row r="142" spans="4:8" x14ac:dyDescent="0.25">
      <c r="D142" s="29"/>
      <c r="E142" s="29"/>
      <c r="F142" s="29"/>
      <c r="H142" s="30"/>
    </row>
    <row r="143" spans="4:8" x14ac:dyDescent="0.25">
      <c r="D143" s="29"/>
      <c r="E143" s="29"/>
      <c r="F143" s="29"/>
      <c r="H143" s="30"/>
    </row>
    <row r="144" spans="4:8" x14ac:dyDescent="0.25">
      <c r="D144" s="29"/>
      <c r="E144" s="29"/>
      <c r="F144" s="29"/>
      <c r="H144" s="30"/>
    </row>
    <row r="145" spans="4:8" x14ac:dyDescent="0.25">
      <c r="D145" s="29"/>
      <c r="E145" s="29"/>
      <c r="F145" s="29"/>
      <c r="H145" s="30"/>
    </row>
    <row r="146" spans="4:8" x14ac:dyDescent="0.25">
      <c r="D146" s="29"/>
      <c r="E146" s="29"/>
      <c r="F146" s="29"/>
      <c r="H146" s="30"/>
    </row>
    <row r="147" spans="4:8" x14ac:dyDescent="0.25">
      <c r="D147" s="29"/>
      <c r="E147" s="29"/>
      <c r="F147" s="29"/>
      <c r="H147" s="30"/>
    </row>
    <row r="148" spans="4:8" x14ac:dyDescent="0.25">
      <c r="D148" s="29"/>
      <c r="E148" s="29"/>
      <c r="F148" s="29"/>
      <c r="H148" s="30"/>
    </row>
    <row r="149" spans="4:8" x14ac:dyDescent="0.25">
      <c r="D149" s="29"/>
      <c r="E149" s="29"/>
      <c r="F149" s="29"/>
      <c r="H149" s="30"/>
    </row>
    <row r="150" spans="4:8" x14ac:dyDescent="0.25">
      <c r="D150" s="29"/>
      <c r="E150" s="29"/>
      <c r="F150" s="29"/>
      <c r="H150" s="30"/>
    </row>
    <row r="151" spans="4:8" x14ac:dyDescent="0.25">
      <c r="D151" s="29"/>
      <c r="E151" s="29"/>
      <c r="F151" s="29"/>
      <c r="H151" s="30"/>
    </row>
    <row r="152" spans="4:8" x14ac:dyDescent="0.25">
      <c r="D152" s="29"/>
      <c r="E152" s="29"/>
      <c r="F152" s="29"/>
      <c r="H152" s="30"/>
    </row>
    <row r="153" spans="4:8" x14ac:dyDescent="0.25">
      <c r="D153" s="29"/>
      <c r="E153" s="29"/>
      <c r="F153" s="29"/>
      <c r="H153" s="30"/>
    </row>
    <row r="154" spans="4:8" x14ac:dyDescent="0.25">
      <c r="D154" s="29"/>
      <c r="E154" s="29"/>
      <c r="F154" s="29"/>
      <c r="H154" s="30"/>
    </row>
    <row r="155" spans="4:8" x14ac:dyDescent="0.25">
      <c r="D155" s="29"/>
      <c r="E155" s="29"/>
      <c r="F155" s="29"/>
      <c r="H155" s="30"/>
    </row>
    <row r="156" spans="4:8" x14ac:dyDescent="0.25">
      <c r="D156" s="29"/>
      <c r="E156" s="29"/>
      <c r="F156" s="29"/>
      <c r="H156" s="30"/>
    </row>
    <row r="157" spans="4:8" x14ac:dyDescent="0.25">
      <c r="D157" s="29"/>
      <c r="E157" s="29"/>
      <c r="F157" s="29"/>
      <c r="H157" s="30"/>
    </row>
    <row r="158" spans="4:8" x14ac:dyDescent="0.25">
      <c r="D158" s="29"/>
      <c r="E158" s="29"/>
      <c r="F158" s="29"/>
      <c r="H158" s="30"/>
    </row>
    <row r="159" spans="4:8" x14ac:dyDescent="0.25">
      <c r="D159" s="29"/>
      <c r="E159" s="29"/>
      <c r="F159" s="29"/>
      <c r="H159" s="30"/>
    </row>
    <row r="160" spans="4:8" x14ac:dyDescent="0.25">
      <c r="D160" s="29"/>
      <c r="E160" s="29"/>
      <c r="F160" s="29"/>
      <c r="H160" s="30"/>
    </row>
    <row r="161" spans="4:8" x14ac:dyDescent="0.25">
      <c r="D161" s="29"/>
      <c r="E161" s="29"/>
      <c r="F161" s="29"/>
      <c r="H161" s="30"/>
    </row>
    <row r="162" spans="4:8" x14ac:dyDescent="0.25">
      <c r="D162" s="29"/>
      <c r="E162" s="29"/>
      <c r="F162" s="29"/>
      <c r="H162" s="30"/>
    </row>
    <row r="163" spans="4:8" x14ac:dyDescent="0.25">
      <c r="D163" s="29"/>
      <c r="E163" s="29"/>
      <c r="F163" s="29"/>
      <c r="H163" s="30"/>
    </row>
    <row r="164" spans="4:8" x14ac:dyDescent="0.25">
      <c r="D164" s="29"/>
      <c r="E164" s="29"/>
      <c r="F164" s="29"/>
      <c r="H164" s="30"/>
    </row>
    <row r="165" spans="4:8" x14ac:dyDescent="0.25">
      <c r="D165" s="29"/>
      <c r="E165" s="29"/>
      <c r="F165" s="29"/>
      <c r="H165" s="30"/>
    </row>
    <row r="166" spans="4:8" x14ac:dyDescent="0.25">
      <c r="D166" s="29"/>
      <c r="E166" s="29"/>
      <c r="F166" s="29"/>
      <c r="H166" s="30"/>
    </row>
    <row r="167" spans="4:8" x14ac:dyDescent="0.25">
      <c r="D167" s="29"/>
      <c r="E167" s="29"/>
      <c r="F167" s="29"/>
      <c r="H167" s="30"/>
    </row>
    <row r="168" spans="4:8" x14ac:dyDescent="0.25">
      <c r="D168" s="29"/>
      <c r="E168" s="29"/>
      <c r="F168" s="29"/>
      <c r="H168" s="30"/>
    </row>
    <row r="169" spans="4:8" x14ac:dyDescent="0.25">
      <c r="D169" s="29"/>
      <c r="E169" s="29"/>
      <c r="F169" s="29"/>
      <c r="H169" s="30"/>
    </row>
    <row r="170" spans="4:8" x14ac:dyDescent="0.25">
      <c r="D170" s="29"/>
      <c r="E170" s="29"/>
      <c r="F170" s="29"/>
      <c r="H170" s="30"/>
    </row>
    <row r="171" spans="4:8" x14ac:dyDescent="0.25">
      <c r="D171" s="29"/>
      <c r="E171" s="29"/>
      <c r="F171" s="29"/>
      <c r="H171" s="30"/>
    </row>
    <row r="172" spans="4:8" x14ac:dyDescent="0.25">
      <c r="D172" s="29"/>
      <c r="E172" s="29"/>
      <c r="F172" s="29"/>
      <c r="H172" s="30"/>
    </row>
    <row r="173" spans="4:8" x14ac:dyDescent="0.25">
      <c r="D173" s="29"/>
      <c r="E173" s="29"/>
      <c r="F173" s="29"/>
      <c r="H173" s="30"/>
    </row>
    <row r="174" spans="4:8" x14ac:dyDescent="0.25">
      <c r="D174" s="29"/>
      <c r="E174" s="29"/>
      <c r="F174" s="29"/>
      <c r="H174" s="30"/>
    </row>
    <row r="175" spans="4:8" x14ac:dyDescent="0.25">
      <c r="D175" s="29"/>
      <c r="E175" s="29"/>
      <c r="F175" s="29"/>
      <c r="H175" s="30"/>
    </row>
    <row r="176" spans="4:8" x14ac:dyDescent="0.25">
      <c r="D176" s="29"/>
      <c r="E176" s="29"/>
      <c r="F176" s="29"/>
      <c r="H176" s="30"/>
    </row>
    <row r="177" spans="4:8" x14ac:dyDescent="0.25">
      <c r="D177" s="29"/>
      <c r="E177" s="29"/>
      <c r="F177" s="29"/>
      <c r="H177" s="30"/>
    </row>
    <row r="178" spans="4:8" x14ac:dyDescent="0.25">
      <c r="D178" s="29"/>
      <c r="E178" s="29"/>
      <c r="F178" s="29"/>
      <c r="H178" s="30"/>
    </row>
    <row r="179" spans="4:8" x14ac:dyDescent="0.25">
      <c r="D179" s="29"/>
      <c r="E179" s="29"/>
      <c r="F179" s="29"/>
      <c r="H179" s="30"/>
    </row>
    <row r="180" spans="4:8" x14ac:dyDescent="0.25">
      <c r="D180" s="29"/>
      <c r="E180" s="29"/>
      <c r="F180" s="29"/>
      <c r="H180" s="30"/>
    </row>
    <row r="181" spans="4:8" x14ac:dyDescent="0.25">
      <c r="D181" s="29"/>
      <c r="E181" s="29"/>
      <c r="F181" s="29"/>
      <c r="H181" s="30"/>
    </row>
    <row r="182" spans="4:8" x14ac:dyDescent="0.25">
      <c r="D182" s="29"/>
      <c r="E182" s="29"/>
      <c r="F182" s="29"/>
      <c r="H182" s="30"/>
    </row>
    <row r="183" spans="4:8" x14ac:dyDescent="0.25">
      <c r="D183" s="29"/>
      <c r="E183" s="29"/>
      <c r="F183" s="29"/>
      <c r="H183" s="30"/>
    </row>
    <row r="184" spans="4:8" x14ac:dyDescent="0.25">
      <c r="D184" s="29"/>
      <c r="E184" s="29"/>
      <c r="F184" s="29"/>
      <c r="H184" s="30"/>
    </row>
    <row r="185" spans="4:8" x14ac:dyDescent="0.25">
      <c r="D185" s="29"/>
      <c r="E185" s="29"/>
      <c r="F185" s="29"/>
      <c r="H185" s="30"/>
    </row>
    <row r="186" spans="4:8" x14ac:dyDescent="0.25">
      <c r="D186" s="29"/>
      <c r="E186" s="29"/>
      <c r="F186" s="29"/>
      <c r="H186" s="30"/>
    </row>
    <row r="187" spans="4:8" x14ac:dyDescent="0.25">
      <c r="D187" s="29"/>
      <c r="E187" s="29"/>
      <c r="F187" s="29"/>
      <c r="H187" s="30"/>
    </row>
    <row r="188" spans="4:8" x14ac:dyDescent="0.25">
      <c r="D188" s="29"/>
      <c r="E188" s="29"/>
      <c r="F188" s="29"/>
      <c r="H188" s="30"/>
    </row>
    <row r="189" spans="4:8" x14ac:dyDescent="0.25">
      <c r="D189" s="29"/>
      <c r="E189" s="29"/>
      <c r="F189" s="29"/>
      <c r="H189" s="30"/>
    </row>
    <row r="190" spans="4:8" x14ac:dyDescent="0.25">
      <c r="D190" s="29"/>
      <c r="E190" s="29"/>
      <c r="F190" s="29"/>
      <c r="H190" s="30"/>
    </row>
    <row r="191" spans="4:8" x14ac:dyDescent="0.25">
      <c r="D191" s="29"/>
      <c r="E191" s="29"/>
      <c r="F191" s="29"/>
      <c r="H191" s="30"/>
    </row>
    <row r="192" spans="4:8" x14ac:dyDescent="0.25">
      <c r="D192" s="29"/>
      <c r="E192" s="29"/>
      <c r="F192" s="29"/>
      <c r="H192" s="30"/>
    </row>
    <row r="193" spans="4:8" x14ac:dyDescent="0.25">
      <c r="D193" s="29"/>
      <c r="E193" s="29"/>
      <c r="F193" s="29"/>
      <c r="H193" s="30"/>
    </row>
    <row r="194" spans="4:8" x14ac:dyDescent="0.25">
      <c r="D194" s="29"/>
      <c r="E194" s="29"/>
      <c r="F194" s="29"/>
      <c r="H194" s="30"/>
    </row>
    <row r="195" spans="4:8" x14ac:dyDescent="0.25">
      <c r="D195" s="29"/>
      <c r="E195" s="29"/>
      <c r="F195" s="29"/>
      <c r="H195" s="30"/>
    </row>
    <row r="196" spans="4:8" x14ac:dyDescent="0.25">
      <c r="D196" s="29"/>
      <c r="E196" s="29"/>
      <c r="F196" s="29"/>
      <c r="H196" s="30"/>
    </row>
    <row r="197" spans="4:8" x14ac:dyDescent="0.25">
      <c r="D197" s="29"/>
      <c r="E197" s="29"/>
      <c r="F197" s="29"/>
      <c r="H197" s="30"/>
    </row>
    <row r="198" spans="4:8" x14ac:dyDescent="0.25">
      <c r="D198" s="29"/>
      <c r="E198" s="29"/>
      <c r="F198" s="29"/>
      <c r="H198" s="30"/>
    </row>
    <row r="199" spans="4:8" x14ac:dyDescent="0.25">
      <c r="D199" s="29"/>
      <c r="E199" s="29"/>
      <c r="F199" s="29"/>
      <c r="H199" s="30"/>
    </row>
    <row r="200" spans="4:8" x14ac:dyDescent="0.25">
      <c r="D200" s="29"/>
      <c r="E200" s="29"/>
      <c r="F200" s="29"/>
      <c r="H200" s="30"/>
    </row>
    <row r="201" spans="4:8" x14ac:dyDescent="0.25">
      <c r="D201" s="29"/>
      <c r="E201" s="29"/>
      <c r="F201" s="29"/>
      <c r="H201" s="30"/>
    </row>
    <row r="202" spans="4:8" x14ac:dyDescent="0.25">
      <c r="D202" s="29"/>
      <c r="E202" s="29"/>
      <c r="F202" s="29"/>
      <c r="H202" s="30"/>
    </row>
    <row r="203" spans="4:8" x14ac:dyDescent="0.25">
      <c r="D203" s="29"/>
      <c r="E203" s="29"/>
      <c r="F203" s="29"/>
      <c r="H203" s="30"/>
    </row>
    <row r="204" spans="4:8" x14ac:dyDescent="0.25">
      <c r="D204" s="29"/>
      <c r="E204" s="29"/>
      <c r="F204" s="29"/>
      <c r="H204" s="30"/>
    </row>
    <row r="205" spans="4:8" x14ac:dyDescent="0.25">
      <c r="D205" s="29"/>
      <c r="E205" s="29"/>
      <c r="F205" s="29"/>
      <c r="H205" s="30"/>
    </row>
    <row r="206" spans="4:8" x14ac:dyDescent="0.25">
      <c r="D206" s="29"/>
      <c r="E206" s="29"/>
      <c r="F206" s="29"/>
      <c r="H206" s="30"/>
    </row>
    <row r="207" spans="4:8" x14ac:dyDescent="0.25">
      <c r="D207" s="29"/>
      <c r="E207" s="29"/>
      <c r="F207" s="29"/>
      <c r="H207" s="30"/>
    </row>
    <row r="208" spans="4:8" x14ac:dyDescent="0.25">
      <c r="D208" s="29"/>
      <c r="E208" s="29"/>
      <c r="F208" s="29"/>
      <c r="H208" s="30"/>
    </row>
    <row r="209" spans="4:8" x14ac:dyDescent="0.25">
      <c r="D209" s="29"/>
      <c r="E209" s="29"/>
      <c r="F209" s="29"/>
      <c r="H209" s="30"/>
    </row>
    <row r="210" spans="4:8" x14ac:dyDescent="0.25">
      <c r="D210" s="29"/>
      <c r="E210" s="29"/>
      <c r="F210" s="29"/>
      <c r="H210" s="30"/>
    </row>
    <row r="211" spans="4:8" x14ac:dyDescent="0.25">
      <c r="D211" s="29"/>
      <c r="E211" s="29"/>
      <c r="F211" s="29"/>
      <c r="H211" s="30"/>
    </row>
    <row r="212" spans="4:8" x14ac:dyDescent="0.25">
      <c r="D212" s="29"/>
      <c r="E212" s="29"/>
      <c r="F212" s="29"/>
      <c r="H212" s="30"/>
    </row>
    <row r="213" spans="4:8" x14ac:dyDescent="0.25">
      <c r="D213" s="29"/>
      <c r="E213" s="29"/>
      <c r="F213" s="29"/>
      <c r="H213" s="30"/>
    </row>
    <row r="214" spans="4:8" x14ac:dyDescent="0.25">
      <c r="D214" s="29"/>
      <c r="E214" s="29"/>
      <c r="F214" s="29"/>
      <c r="H214" s="30"/>
    </row>
    <row r="215" spans="4:8" x14ac:dyDescent="0.25">
      <c r="D215" s="29"/>
      <c r="E215" s="29"/>
      <c r="F215" s="29"/>
      <c r="H215" s="30"/>
    </row>
    <row r="216" spans="4:8" x14ac:dyDescent="0.25">
      <c r="D216" s="29"/>
      <c r="E216" s="29"/>
      <c r="F216" s="29"/>
      <c r="H216" s="30"/>
    </row>
    <row r="217" spans="4:8" x14ac:dyDescent="0.25">
      <c r="D217" s="29"/>
      <c r="E217" s="29"/>
      <c r="F217" s="29"/>
      <c r="H217" s="30"/>
    </row>
    <row r="218" spans="4:8" x14ac:dyDescent="0.25">
      <c r="D218" s="29"/>
      <c r="E218" s="29"/>
      <c r="F218" s="29"/>
      <c r="H218" s="30"/>
    </row>
    <row r="219" spans="4:8" x14ac:dyDescent="0.25">
      <c r="D219" s="29"/>
      <c r="E219" s="29"/>
      <c r="F219" s="29"/>
      <c r="H219" s="30"/>
    </row>
    <row r="220" spans="4:8" x14ac:dyDescent="0.25">
      <c r="D220" s="29"/>
      <c r="E220" s="29"/>
      <c r="F220" s="29"/>
      <c r="H220" s="30"/>
    </row>
    <row r="221" spans="4:8" x14ac:dyDescent="0.25">
      <c r="D221" s="29"/>
      <c r="E221" s="29"/>
      <c r="F221" s="29"/>
      <c r="H221" s="30"/>
    </row>
    <row r="222" spans="4:8" x14ac:dyDescent="0.25">
      <c r="D222" s="29"/>
      <c r="E222" s="29"/>
      <c r="F222" s="29"/>
      <c r="H222" s="30"/>
    </row>
    <row r="223" spans="4:8" x14ac:dyDescent="0.25">
      <c r="D223" s="29"/>
      <c r="E223" s="29"/>
      <c r="F223" s="29"/>
      <c r="H223" s="30"/>
    </row>
    <row r="224" spans="4:8" x14ac:dyDescent="0.25">
      <c r="D224" s="29"/>
      <c r="E224" s="29"/>
      <c r="F224" s="29"/>
      <c r="H224" s="30"/>
    </row>
    <row r="225" spans="4:8" x14ac:dyDescent="0.25">
      <c r="D225" s="29"/>
      <c r="E225" s="29"/>
      <c r="F225" s="29"/>
      <c r="H225" s="30"/>
    </row>
    <row r="226" spans="4:8" x14ac:dyDescent="0.25">
      <c r="D226" s="29"/>
      <c r="E226" s="29"/>
      <c r="F226" s="29"/>
      <c r="H226" s="30"/>
    </row>
    <row r="227" spans="4:8" x14ac:dyDescent="0.25">
      <c r="D227" s="29"/>
      <c r="E227" s="29"/>
      <c r="F227" s="29"/>
      <c r="H227" s="30"/>
    </row>
    <row r="228" spans="4:8" x14ac:dyDescent="0.25">
      <c r="D228" s="29"/>
      <c r="E228" s="29"/>
      <c r="F228" s="29"/>
      <c r="H228" s="30"/>
    </row>
    <row r="229" spans="4:8" x14ac:dyDescent="0.25">
      <c r="D229" s="29"/>
      <c r="E229" s="29"/>
      <c r="F229" s="29"/>
      <c r="H229" s="30"/>
    </row>
    <row r="230" spans="4:8" x14ac:dyDescent="0.25">
      <c r="D230" s="29"/>
      <c r="E230" s="29"/>
      <c r="F230" s="29"/>
      <c r="H230" s="30"/>
    </row>
    <row r="231" spans="4:8" x14ac:dyDescent="0.25">
      <c r="D231" s="29"/>
      <c r="E231" s="29"/>
      <c r="F231" s="29"/>
      <c r="H231" s="30"/>
    </row>
    <row r="232" spans="4:8" x14ac:dyDescent="0.25">
      <c r="D232" s="29"/>
      <c r="E232" s="29"/>
      <c r="F232" s="29"/>
      <c r="H232" s="30"/>
    </row>
    <row r="233" spans="4:8" x14ac:dyDescent="0.25">
      <c r="D233" s="29"/>
      <c r="E233" s="29"/>
      <c r="F233" s="29"/>
      <c r="H233" s="30"/>
    </row>
    <row r="234" spans="4:8" x14ac:dyDescent="0.25">
      <c r="D234" s="29"/>
      <c r="E234" s="29"/>
      <c r="F234" s="29"/>
      <c r="H234" s="30"/>
    </row>
    <row r="235" spans="4:8" x14ac:dyDescent="0.25">
      <c r="D235" s="29"/>
      <c r="E235" s="29"/>
      <c r="F235" s="29"/>
      <c r="H235" s="30"/>
    </row>
    <row r="236" spans="4:8" x14ac:dyDescent="0.25">
      <c r="D236" s="29"/>
      <c r="E236" s="29"/>
      <c r="F236" s="29"/>
      <c r="H236" s="30"/>
    </row>
    <row r="237" spans="4:8" x14ac:dyDescent="0.25">
      <c r="D237" s="29"/>
      <c r="E237" s="29"/>
      <c r="F237" s="29"/>
      <c r="H237" s="30"/>
    </row>
    <row r="238" spans="4:8" x14ac:dyDescent="0.25">
      <c r="D238" s="29"/>
      <c r="E238" s="29"/>
      <c r="F238" s="29"/>
      <c r="H238" s="30"/>
    </row>
    <row r="239" spans="4:8" x14ac:dyDescent="0.25">
      <c r="D239" s="29"/>
      <c r="E239" s="29"/>
      <c r="F239" s="29"/>
      <c r="H239" s="30"/>
    </row>
    <row r="240" spans="4:8" x14ac:dyDescent="0.25">
      <c r="D240" s="29"/>
      <c r="E240" s="29"/>
      <c r="F240" s="29"/>
      <c r="H240" s="30"/>
    </row>
    <row r="241" spans="4:8" x14ac:dyDescent="0.25">
      <c r="D241" s="29"/>
      <c r="E241" s="29"/>
      <c r="F241" s="29"/>
      <c r="H241" s="30"/>
    </row>
    <row r="242" spans="4:8" x14ac:dyDescent="0.25">
      <c r="D242" s="29"/>
      <c r="E242" s="29"/>
      <c r="F242" s="29"/>
      <c r="H242" s="30"/>
    </row>
    <row r="243" spans="4:8" x14ac:dyDescent="0.25">
      <c r="D243" s="29"/>
      <c r="E243" s="29"/>
      <c r="F243" s="29"/>
      <c r="H243" s="30"/>
    </row>
    <row r="244" spans="4:8" x14ac:dyDescent="0.25">
      <c r="D244" s="29"/>
      <c r="E244" s="29"/>
      <c r="F244" s="29"/>
      <c r="H244" s="30"/>
    </row>
    <row r="245" spans="4:8" x14ac:dyDescent="0.25">
      <c r="D245" s="29"/>
      <c r="E245" s="29"/>
      <c r="F245" s="29"/>
      <c r="H245" s="30"/>
    </row>
    <row r="246" spans="4:8" x14ac:dyDescent="0.25">
      <c r="D246" s="29"/>
      <c r="E246" s="29"/>
      <c r="F246" s="29"/>
      <c r="H246" s="30"/>
    </row>
    <row r="247" spans="4:8" x14ac:dyDescent="0.25">
      <c r="D247" s="29"/>
      <c r="E247" s="29"/>
      <c r="F247" s="29"/>
      <c r="H247" s="30"/>
    </row>
    <row r="248" spans="4:8" x14ac:dyDescent="0.25">
      <c r="D248" s="29"/>
      <c r="E248" s="29"/>
      <c r="F248" s="29"/>
      <c r="H248" s="30"/>
    </row>
    <row r="249" spans="4:8" x14ac:dyDescent="0.25">
      <c r="D249" s="29"/>
      <c r="E249" s="29"/>
      <c r="F249" s="29"/>
      <c r="H249" s="30"/>
    </row>
    <row r="250" spans="4:8" x14ac:dyDescent="0.25">
      <c r="D250" s="29"/>
      <c r="E250" s="29"/>
      <c r="F250" s="29"/>
      <c r="H250" s="30"/>
    </row>
    <row r="251" spans="4:8" x14ac:dyDescent="0.25">
      <c r="D251" s="29"/>
      <c r="E251" s="29"/>
      <c r="F251" s="29"/>
      <c r="H251" s="30"/>
    </row>
    <row r="252" spans="4:8" x14ac:dyDescent="0.25">
      <c r="D252" s="29"/>
      <c r="E252" s="29"/>
      <c r="F252" s="29"/>
      <c r="H252" s="30"/>
    </row>
    <row r="253" spans="4:8" x14ac:dyDescent="0.25">
      <c r="D253" s="29"/>
      <c r="E253" s="29"/>
      <c r="F253" s="29"/>
      <c r="H253" s="30"/>
    </row>
    <row r="254" spans="4:8" x14ac:dyDescent="0.25">
      <c r="D254" s="29"/>
      <c r="E254" s="29"/>
      <c r="F254" s="29"/>
      <c r="H254" s="30"/>
    </row>
    <row r="255" spans="4:8" x14ac:dyDescent="0.25">
      <c r="D255" s="29"/>
      <c r="E255" s="29"/>
      <c r="F255" s="29"/>
      <c r="H255" s="30"/>
    </row>
    <row r="256" spans="4:8" x14ac:dyDescent="0.25">
      <c r="D256" s="29"/>
      <c r="E256" s="29"/>
      <c r="F256" s="29"/>
      <c r="H256" s="30"/>
    </row>
    <row r="257" spans="4:8" x14ac:dyDescent="0.25">
      <c r="D257" s="29"/>
      <c r="E257" s="29"/>
      <c r="F257" s="29"/>
      <c r="H257" s="30"/>
    </row>
    <row r="258" spans="4:8" x14ac:dyDescent="0.25">
      <c r="D258" s="29"/>
      <c r="E258" s="29"/>
      <c r="F258" s="29"/>
      <c r="H258" s="30"/>
    </row>
    <row r="259" spans="4:8" x14ac:dyDescent="0.25">
      <c r="D259" s="29"/>
      <c r="E259" s="29"/>
      <c r="F259" s="29"/>
      <c r="H259" s="30"/>
    </row>
    <row r="260" spans="4:8" x14ac:dyDescent="0.25">
      <c r="D260" s="29"/>
      <c r="E260" s="29"/>
      <c r="F260" s="29"/>
      <c r="H260" s="30"/>
    </row>
    <row r="261" spans="4:8" x14ac:dyDescent="0.25">
      <c r="D261" s="29"/>
      <c r="E261" s="29"/>
      <c r="F261" s="29"/>
      <c r="H261" s="30"/>
    </row>
    <row r="262" spans="4:8" x14ac:dyDescent="0.25">
      <c r="D262" s="29"/>
      <c r="E262" s="29"/>
      <c r="F262" s="29"/>
      <c r="H262" s="30"/>
    </row>
    <row r="263" spans="4:8" x14ac:dyDescent="0.25">
      <c r="D263" s="29"/>
      <c r="E263" s="29"/>
      <c r="F263" s="29"/>
      <c r="H263" s="30"/>
    </row>
    <row r="264" spans="4:8" x14ac:dyDescent="0.25">
      <c r="D264" s="29"/>
      <c r="E264" s="29"/>
      <c r="F264" s="29"/>
      <c r="H264" s="30"/>
    </row>
    <row r="265" spans="4:8" x14ac:dyDescent="0.25">
      <c r="D265" s="29"/>
      <c r="E265" s="29"/>
      <c r="F265" s="29"/>
      <c r="H265" s="30"/>
    </row>
    <row r="266" spans="4:8" x14ac:dyDescent="0.25">
      <c r="D266" s="29"/>
      <c r="E266" s="29"/>
      <c r="F266" s="29"/>
      <c r="H266" s="30"/>
    </row>
    <row r="267" spans="4:8" x14ac:dyDescent="0.25">
      <c r="D267" s="29"/>
      <c r="E267" s="29"/>
      <c r="F267" s="29"/>
      <c r="H267" s="30"/>
    </row>
    <row r="268" spans="4:8" x14ac:dyDescent="0.25">
      <c r="D268" s="29"/>
      <c r="E268" s="29"/>
      <c r="F268" s="29"/>
      <c r="H268" s="30"/>
    </row>
    <row r="269" spans="4:8" x14ac:dyDescent="0.25">
      <c r="D269" s="29"/>
      <c r="E269" s="29"/>
      <c r="F269" s="29"/>
      <c r="H269" s="30"/>
    </row>
    <row r="270" spans="4:8" x14ac:dyDescent="0.25">
      <c r="D270" s="29"/>
      <c r="E270" s="29"/>
      <c r="F270" s="29"/>
      <c r="H270" s="30"/>
    </row>
    <row r="271" spans="4:8" x14ac:dyDescent="0.25">
      <c r="D271" s="29"/>
      <c r="E271" s="29"/>
      <c r="F271" s="29"/>
      <c r="H271" s="30"/>
    </row>
    <row r="272" spans="4:8" x14ac:dyDescent="0.25">
      <c r="D272" s="29"/>
      <c r="E272" s="29"/>
      <c r="F272" s="29"/>
      <c r="H272" s="30"/>
    </row>
    <row r="273" spans="4:8" x14ac:dyDescent="0.25">
      <c r="D273" s="29"/>
      <c r="E273" s="29"/>
      <c r="F273" s="29"/>
      <c r="H273" s="30"/>
    </row>
    <row r="274" spans="4:8" x14ac:dyDescent="0.25">
      <c r="D274" s="29"/>
      <c r="E274" s="29"/>
      <c r="F274" s="29"/>
      <c r="H274" s="30"/>
    </row>
    <row r="275" spans="4:8" x14ac:dyDescent="0.25">
      <c r="D275" s="29"/>
      <c r="E275" s="29"/>
      <c r="F275" s="29"/>
      <c r="H275" s="30"/>
    </row>
    <row r="276" spans="4:8" x14ac:dyDescent="0.25">
      <c r="D276" s="29"/>
      <c r="E276" s="29"/>
      <c r="F276" s="29"/>
      <c r="H276" s="30"/>
    </row>
    <row r="277" spans="4:8" x14ac:dyDescent="0.25">
      <c r="D277" s="29"/>
      <c r="E277" s="29"/>
      <c r="F277" s="29"/>
      <c r="H277" s="30"/>
    </row>
    <row r="278" spans="4:8" x14ac:dyDescent="0.25">
      <c r="D278" s="29"/>
      <c r="E278" s="29"/>
      <c r="F278" s="29"/>
      <c r="H278" s="30"/>
    </row>
    <row r="279" spans="4:8" x14ac:dyDescent="0.25">
      <c r="D279" s="29"/>
      <c r="E279" s="29"/>
      <c r="F279" s="29"/>
      <c r="H279" s="30"/>
    </row>
    <row r="280" spans="4:8" x14ac:dyDescent="0.25">
      <c r="D280" s="29"/>
      <c r="E280" s="29"/>
      <c r="F280" s="29"/>
      <c r="H280" s="30"/>
    </row>
    <row r="281" spans="4:8" x14ac:dyDescent="0.25">
      <c r="D281" s="29"/>
      <c r="E281" s="29"/>
      <c r="F281" s="29"/>
      <c r="H281" s="30"/>
    </row>
    <row r="282" spans="4:8" x14ac:dyDescent="0.25">
      <c r="D282" s="29"/>
      <c r="E282" s="29"/>
      <c r="F282" s="29"/>
      <c r="H282" s="30"/>
    </row>
    <row r="283" spans="4:8" x14ac:dyDescent="0.25">
      <c r="D283" s="29"/>
      <c r="E283" s="29"/>
      <c r="F283" s="29"/>
      <c r="H283" s="30"/>
    </row>
    <row r="284" spans="4:8" x14ac:dyDescent="0.25">
      <c r="D284" s="29"/>
      <c r="E284" s="29"/>
      <c r="F284" s="29"/>
      <c r="H284" s="30"/>
    </row>
    <row r="285" spans="4:8" x14ac:dyDescent="0.25">
      <c r="D285" s="29"/>
      <c r="E285" s="29"/>
      <c r="F285" s="29"/>
      <c r="H285" s="30"/>
    </row>
    <row r="286" spans="4:8" x14ac:dyDescent="0.25">
      <c r="D286" s="29"/>
      <c r="E286" s="29"/>
      <c r="F286" s="29"/>
      <c r="H286" s="30"/>
    </row>
    <row r="287" spans="4:8" x14ac:dyDescent="0.25">
      <c r="D287" s="29"/>
      <c r="E287" s="29"/>
      <c r="F287" s="29"/>
      <c r="H287" s="30"/>
    </row>
    <row r="288" spans="4:8" x14ac:dyDescent="0.25">
      <c r="D288" s="29"/>
      <c r="E288" s="29"/>
      <c r="F288" s="29"/>
      <c r="H288" s="30"/>
    </row>
    <row r="289" spans="4:8" x14ac:dyDescent="0.25">
      <c r="D289" s="29"/>
      <c r="E289" s="29"/>
      <c r="F289" s="29"/>
      <c r="H289" s="30"/>
    </row>
    <row r="290" spans="4:8" x14ac:dyDescent="0.25">
      <c r="D290" s="29"/>
      <c r="E290" s="29"/>
      <c r="F290" s="29"/>
      <c r="H290" s="30"/>
    </row>
    <row r="291" spans="4:8" x14ac:dyDescent="0.25">
      <c r="D291" s="29"/>
      <c r="E291" s="29"/>
      <c r="F291" s="29"/>
      <c r="H291" s="30"/>
    </row>
    <row r="292" spans="4:8" x14ac:dyDescent="0.25">
      <c r="D292" s="29"/>
      <c r="E292" s="29"/>
      <c r="F292" s="29"/>
      <c r="H292" s="30"/>
    </row>
    <row r="293" spans="4:8" x14ac:dyDescent="0.25">
      <c r="D293" s="29"/>
      <c r="E293" s="29"/>
      <c r="F293" s="29"/>
      <c r="H293" s="30"/>
    </row>
    <row r="294" spans="4:8" x14ac:dyDescent="0.25">
      <c r="D294" s="29"/>
      <c r="E294" s="29"/>
      <c r="F294" s="29"/>
      <c r="H294" s="30"/>
    </row>
    <row r="295" spans="4:8" x14ac:dyDescent="0.25">
      <c r="D295" s="29"/>
      <c r="E295" s="29"/>
      <c r="F295" s="29"/>
      <c r="H295" s="30"/>
    </row>
    <row r="296" spans="4:8" x14ac:dyDescent="0.25">
      <c r="D296" s="29"/>
      <c r="E296" s="29"/>
      <c r="F296" s="29"/>
      <c r="H296" s="30"/>
    </row>
    <row r="297" spans="4:8" x14ac:dyDescent="0.25">
      <c r="D297" s="29"/>
      <c r="E297" s="29"/>
      <c r="F297" s="29"/>
      <c r="H297" s="30"/>
    </row>
    <row r="298" spans="4:8" x14ac:dyDescent="0.25">
      <c r="D298" s="29"/>
      <c r="E298" s="29"/>
      <c r="F298" s="29"/>
      <c r="H298" s="30"/>
    </row>
    <row r="299" spans="4:8" x14ac:dyDescent="0.25">
      <c r="D299" s="29"/>
      <c r="E299" s="29"/>
      <c r="F299" s="29"/>
      <c r="H299" s="30"/>
    </row>
    <row r="300" spans="4:8" x14ac:dyDescent="0.25">
      <c r="D300" s="29"/>
      <c r="E300" s="29"/>
      <c r="F300" s="29"/>
      <c r="H300" s="30"/>
    </row>
    <row r="301" spans="4:8" x14ac:dyDescent="0.25">
      <c r="D301" s="29"/>
      <c r="E301" s="29"/>
      <c r="F301" s="29"/>
      <c r="H301" s="30"/>
    </row>
  </sheetData>
  <sheetProtection algorithmName="SHA-512" hashValue="MMxaQYFiLDkV0VMvUcyMk6OByndwIE3VjHf1NnVgPl7BGlICmhjns7DKLldIENciQi1AkeeMg7hB6ihArSlmsg==" saltValue="8zmWnmbMwp7yM+QgtWjxcA==" spinCount="100000" sheet="1" autoFilter="0"/>
  <pageMargins left="0.511811024" right="0.511811024" top="0.78740157499999996" bottom="0.78740157499999996" header="0.31496062000000002" footer="0.31496062000000002"/>
  <pageSetup paperSize="9"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'Tabelas auxiliares'!$B$113:$B$114</xm:f>
          </x14:formula1>
          <xm:sqref>F2:F301</xm:sqref>
        </x14:dataValidation>
        <x14:dataValidation type="list" allowBlank="1" showInputMessage="1" showErrorMessage="1" xr:uid="{00000000-0002-0000-0300-000001000000}">
          <x14:formula1>
            <xm:f>'Tabelas auxiliares'!$C$3:$C$65</xm:f>
          </x14:formula1>
          <xm:sqref>D2:E301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S320"/>
  <sheetViews>
    <sheetView workbookViewId="0">
      <selection activeCell="A4" sqref="A4"/>
    </sheetView>
  </sheetViews>
  <sheetFormatPr defaultColWidth="0" defaultRowHeight="15" zeroHeight="1" x14ac:dyDescent="0.25"/>
  <cols>
    <col min="1" max="1" width="16.5703125" customWidth="1"/>
    <col min="2" max="2" width="20.42578125" customWidth="1"/>
    <col min="3" max="3" width="16.5703125" customWidth="1"/>
    <col min="4" max="4" width="11" customWidth="1"/>
    <col min="5" max="5" width="21.28515625" customWidth="1"/>
    <col min="6" max="6" width="47.85546875" customWidth="1"/>
    <col min="7" max="7" width="30.42578125" customWidth="1"/>
    <col min="8" max="8" width="47.85546875" customWidth="1"/>
    <col min="9" max="9" width="21.7109375" customWidth="1"/>
    <col min="10" max="10" width="23.85546875" customWidth="1"/>
    <col min="11" max="11" width="22.85546875" customWidth="1"/>
    <col min="12" max="12" width="16.85546875" customWidth="1"/>
    <col min="13" max="13" width="30.140625" customWidth="1"/>
    <col min="14" max="14" width="19.5703125" customWidth="1"/>
    <col min="15" max="15" width="12.85546875" customWidth="1"/>
    <col min="16" max="16" width="19.5703125" customWidth="1"/>
    <col min="17" max="17" width="12.85546875" customWidth="1"/>
    <col min="18" max="18" width="31.7109375" customWidth="1"/>
    <col min="19" max="19" width="16.85546875" customWidth="1"/>
    <col min="20" max="16384" width="9.140625" hidden="1"/>
  </cols>
  <sheetData>
    <row r="1" spans="1:19" ht="27.75" customHeight="1" x14ac:dyDescent="0.25">
      <c r="A1" s="207" t="s">
        <v>258</v>
      </c>
      <c r="I1" s="206" t="s">
        <v>350</v>
      </c>
      <c r="O1" s="18"/>
      <c r="P1" s="18"/>
      <c r="Q1" s="18"/>
    </row>
    <row r="2" spans="1:19" ht="18.75" x14ac:dyDescent="0.3">
      <c r="A2" s="207"/>
      <c r="I2" s="206"/>
      <c r="P2" s="18"/>
      <c r="Q2" s="18"/>
      <c r="R2" t="s">
        <v>112</v>
      </c>
      <c r="S2" s="19" t="s">
        <v>129</v>
      </c>
    </row>
    <row r="3" spans="1:19" s="53" customFormat="1" ht="47.25" x14ac:dyDescent="0.25">
      <c r="A3" s="51" t="s">
        <v>99</v>
      </c>
      <c r="B3" s="52" t="s">
        <v>196</v>
      </c>
      <c r="C3" s="51" t="s">
        <v>195</v>
      </c>
      <c r="D3" s="52" t="s">
        <v>3</v>
      </c>
      <c r="E3" s="51" t="s">
        <v>100</v>
      </c>
      <c r="F3" s="52" t="s">
        <v>4</v>
      </c>
      <c r="G3" s="52" t="s">
        <v>197</v>
      </c>
      <c r="H3" s="52" t="s">
        <v>257</v>
      </c>
      <c r="I3" s="52" t="s">
        <v>98</v>
      </c>
      <c r="J3" s="52" t="s">
        <v>0</v>
      </c>
      <c r="K3" s="52" t="s">
        <v>6</v>
      </c>
      <c r="L3" s="52" t="s">
        <v>1</v>
      </c>
      <c r="M3" s="52" t="s">
        <v>103</v>
      </c>
      <c r="N3" s="51" t="s">
        <v>2</v>
      </c>
      <c r="O3" s="51" t="s">
        <v>102</v>
      </c>
      <c r="P3" s="51" t="s">
        <v>125</v>
      </c>
      <c r="Q3" s="51" t="s">
        <v>124</v>
      </c>
      <c r="R3" s="52" t="s">
        <v>126</v>
      </c>
      <c r="S3" s="52" t="s">
        <v>5</v>
      </c>
    </row>
    <row r="4" spans="1:19" ht="14.45" customHeight="1" x14ac:dyDescent="0.25">
      <c r="B4" s="31"/>
      <c r="C4" s="31"/>
      <c r="E4" t="s">
        <v>448</v>
      </c>
      <c r="F4" s="15" t="str">
        <f>IF(D4="","",IFERROR(VLOOKUP(D4,'Tabelas auxiliares'!$A$3:$B$65,2,FALSE),"DESCENTRALIZAÇÃO"))</f>
        <v/>
      </c>
      <c r="G4" s="15" t="str">
        <f>IFERROR(VLOOKUP($B4,'Tabelas auxiliares'!$A$68:$C$105,2,FALSE),"")</f>
        <v/>
      </c>
      <c r="H4" s="15" t="str">
        <f>IFERROR(VLOOKUP($B4,'Tabelas auxiliares'!$A$68:$C$105,3,FALSE),"")</f>
        <v/>
      </c>
      <c r="P4" s="15" t="str">
        <f t="shared" ref="P4:P43" si="0">LEFT(N4,1)</f>
        <v/>
      </c>
      <c r="Q4" s="15" t="str">
        <f>IFERROR(VLOOKUP(O4,'Tabelas auxiliares'!$A$116:$E$125,5,FALSE),"")</f>
        <v/>
      </c>
      <c r="R4" s="15" t="str">
        <f>IF(Q4&lt;&gt;"",Q4,IF(P4='Tabelas auxiliares'!$A$129,"CUSTEIO",IF(P4='Tabelas auxiliares'!$A$128,"INVESTIMENTO","")))</f>
        <v/>
      </c>
      <c r="S4" s="8"/>
    </row>
    <row r="5" spans="1:19" x14ac:dyDescent="0.25">
      <c r="B5" s="31"/>
      <c r="C5" s="31"/>
      <c r="F5" s="15" t="str">
        <f>IF(D5="","",IFERROR(VLOOKUP(D5,'Tabelas auxiliares'!$A$3:$B$65,2,FALSE),"DESCENTRALIZAÇÃO"))</f>
        <v/>
      </c>
      <c r="G5" s="15" t="str">
        <f>IFERROR(VLOOKUP($B5,'Tabelas auxiliares'!$A$68:$C$105,2,FALSE),"")</f>
        <v/>
      </c>
      <c r="H5" s="15" t="str">
        <f>IFERROR(VLOOKUP($B5,'Tabelas auxiliares'!$A$68:$C$105,3,FALSE),"")</f>
        <v/>
      </c>
      <c r="P5" s="15" t="str">
        <f t="shared" si="0"/>
        <v/>
      </c>
      <c r="Q5" s="15" t="str">
        <f>IFERROR(VLOOKUP(O5,'Tabelas auxiliares'!$A$116:$E$125,5,FALSE),"")</f>
        <v/>
      </c>
      <c r="R5" s="15" t="str">
        <f>IF(Q5&lt;&gt;"",Q5,IF(P5='Tabelas auxiliares'!$A$129,"CUSTEIO",IF(P5='Tabelas auxiliares'!$A$128,"INVESTIMENTO","")))</f>
        <v/>
      </c>
      <c r="S5" s="8"/>
    </row>
    <row r="6" spans="1:19" ht="14.45" customHeight="1" x14ac:dyDescent="0.25">
      <c r="B6" s="31"/>
      <c r="C6" s="31"/>
      <c r="F6" s="15" t="str">
        <f>IF(D6="","",IFERROR(VLOOKUP(D6,'Tabelas auxiliares'!$A$3:$B$65,2,FALSE),"DESCENTRALIZAÇÃO"))</f>
        <v/>
      </c>
      <c r="G6" s="15" t="str">
        <f>IFERROR(VLOOKUP($B6,'Tabelas auxiliares'!$A$68:$C$105,2,FALSE),"")</f>
        <v/>
      </c>
      <c r="H6" s="15" t="str">
        <f>IFERROR(VLOOKUP($B6,'Tabelas auxiliares'!$A$68:$C$105,3,FALSE),"")</f>
        <v/>
      </c>
      <c r="P6" s="15" t="str">
        <f t="shared" si="0"/>
        <v/>
      </c>
      <c r="Q6" s="15" t="str">
        <f>IFERROR(VLOOKUP(O6,'Tabelas auxiliares'!$A$116:$E$125,5,FALSE),"")</f>
        <v/>
      </c>
      <c r="R6" s="15" t="str">
        <f>IF(Q6&lt;&gt;"",Q6,IF(P6='Tabelas auxiliares'!$A$129,"CUSTEIO",IF(P6='Tabelas auxiliares'!$A$128,"INVESTIMENTO","")))</f>
        <v/>
      </c>
      <c r="S6" s="8"/>
    </row>
    <row r="7" spans="1:19" ht="14.45" customHeight="1" x14ac:dyDescent="0.25">
      <c r="B7" s="31"/>
      <c r="C7" s="31"/>
      <c r="F7" s="15" t="str">
        <f>IF(D7="","",IFERROR(VLOOKUP(D7,'Tabelas auxiliares'!$A$3:$B$65,2,FALSE),"DESCENTRALIZAÇÃO"))</f>
        <v/>
      </c>
      <c r="G7" s="15" t="str">
        <f>IFERROR(VLOOKUP($B7,'Tabelas auxiliares'!$A$68:$C$105,2,FALSE),"")</f>
        <v/>
      </c>
      <c r="H7" s="15" t="str">
        <f>IFERROR(VLOOKUP($B7,'Tabelas auxiliares'!$A$68:$C$105,3,FALSE),"")</f>
        <v/>
      </c>
      <c r="P7" s="15" t="str">
        <f t="shared" si="0"/>
        <v/>
      </c>
      <c r="Q7" s="15" t="str">
        <f>IFERROR(VLOOKUP(O7,'Tabelas auxiliares'!$A$116:$E$125,5,FALSE),"")</f>
        <v/>
      </c>
      <c r="R7" s="15" t="str">
        <f>IF(Q7&lt;&gt;"",Q7,IF(P7='Tabelas auxiliares'!$A$129,"CUSTEIO",IF(P7='Tabelas auxiliares'!$A$128,"INVESTIMENTO","")))</f>
        <v/>
      </c>
      <c r="S7" s="8"/>
    </row>
    <row r="8" spans="1:19" ht="14.45" customHeight="1" x14ac:dyDescent="0.25">
      <c r="B8" s="31"/>
      <c r="C8" s="31"/>
      <c r="F8" s="15" t="str">
        <f>IF(D8="","",IFERROR(VLOOKUP(D8,'Tabelas auxiliares'!$A$3:$B$65,2,FALSE),"DESCENTRALIZAÇÃO"))</f>
        <v/>
      </c>
      <c r="G8" s="15" t="str">
        <f>IFERROR(VLOOKUP($B8,'Tabelas auxiliares'!$A$68:$C$105,2,FALSE),"")</f>
        <v/>
      </c>
      <c r="H8" s="15" t="str">
        <f>IFERROR(VLOOKUP($B8,'Tabelas auxiliares'!$A$68:$C$105,3,FALSE),"")</f>
        <v/>
      </c>
      <c r="P8" s="15" t="str">
        <f t="shared" si="0"/>
        <v/>
      </c>
      <c r="Q8" s="15" t="str">
        <f>IFERROR(VLOOKUP(O8,'Tabelas auxiliares'!$A$116:$E$125,5,FALSE),"")</f>
        <v/>
      </c>
      <c r="R8" s="15" t="str">
        <f>IF(Q8&lt;&gt;"",Q8,IF(P8='Tabelas auxiliares'!$A$129,"CUSTEIO",IF(P8='Tabelas auxiliares'!$A$128,"INVESTIMENTO","")))</f>
        <v/>
      </c>
      <c r="S8" s="8"/>
    </row>
    <row r="9" spans="1:19" x14ac:dyDescent="0.25">
      <c r="B9" s="31"/>
      <c r="C9" s="31"/>
      <c r="F9" s="15" t="str">
        <f>IF(D9="","",IFERROR(VLOOKUP(D9,'Tabelas auxiliares'!$A$3:$B$65,2,FALSE),"DESCENTRALIZAÇÃO"))</f>
        <v/>
      </c>
      <c r="G9" s="15" t="str">
        <f>IFERROR(VLOOKUP($B9,'Tabelas auxiliares'!$A$68:$C$105,2,FALSE),"")</f>
        <v/>
      </c>
      <c r="H9" s="15" t="str">
        <f>IFERROR(VLOOKUP($B9,'Tabelas auxiliares'!$A$68:$C$105,3,FALSE),"")</f>
        <v/>
      </c>
      <c r="P9" s="15" t="str">
        <f t="shared" si="0"/>
        <v/>
      </c>
      <c r="Q9" s="15" t="str">
        <f>IFERROR(VLOOKUP(O9,'Tabelas auxiliares'!$A$116:$E$125,5,FALSE),"")</f>
        <v/>
      </c>
      <c r="R9" s="15" t="str">
        <f>IF(Q9&lt;&gt;"",Q9,IF(P9='Tabelas auxiliares'!$A$129,"CUSTEIO",IF(P9='Tabelas auxiliares'!$A$128,"INVESTIMENTO","")))</f>
        <v/>
      </c>
      <c r="S9" s="8"/>
    </row>
    <row r="10" spans="1:19" ht="14.45" customHeight="1" x14ac:dyDescent="0.25">
      <c r="B10" s="31"/>
      <c r="C10" s="31"/>
      <c r="F10" s="15" t="str">
        <f>IF(D10="","",IFERROR(VLOOKUP(D10,'Tabelas auxiliares'!$A$3:$B$65,2,FALSE),"DESCENTRALIZAÇÃO"))</f>
        <v/>
      </c>
      <c r="G10" s="15" t="str">
        <f>IFERROR(VLOOKUP($B10,'Tabelas auxiliares'!$A$68:$C$105,2,FALSE),"")</f>
        <v/>
      </c>
      <c r="H10" s="15" t="str">
        <f>IFERROR(VLOOKUP($B10,'Tabelas auxiliares'!$A$68:$C$105,3,FALSE),"")</f>
        <v/>
      </c>
      <c r="P10" s="15" t="str">
        <f t="shared" si="0"/>
        <v/>
      </c>
      <c r="Q10" s="15" t="str">
        <f>IFERROR(VLOOKUP(O10,'Tabelas auxiliares'!$A$116:$E$125,5,FALSE),"")</f>
        <v/>
      </c>
      <c r="R10" s="15" t="str">
        <f>IF(Q10&lt;&gt;"",Q10,IF(P10='Tabelas auxiliares'!$A$129,"CUSTEIO",IF(P10='Tabelas auxiliares'!$A$128,"INVESTIMENTO","")))</f>
        <v/>
      </c>
      <c r="S10" s="8"/>
    </row>
    <row r="11" spans="1:19" ht="14.45" customHeight="1" x14ac:dyDescent="0.25">
      <c r="B11" s="31"/>
      <c r="C11" s="31"/>
      <c r="F11" s="15" t="str">
        <f>IF(D11="","",IFERROR(VLOOKUP(D11,'Tabelas auxiliares'!$A$3:$B$65,2,FALSE),"DESCENTRALIZAÇÃO"))</f>
        <v/>
      </c>
      <c r="G11" s="15" t="str">
        <f>IFERROR(VLOOKUP($B11,'Tabelas auxiliares'!$A$68:$C$105,2,FALSE),"")</f>
        <v/>
      </c>
      <c r="H11" s="15" t="str">
        <f>IFERROR(VLOOKUP($B11,'Tabelas auxiliares'!$A$68:$C$105,3,FALSE),"")</f>
        <v/>
      </c>
      <c r="P11" s="15" t="str">
        <f t="shared" si="0"/>
        <v/>
      </c>
      <c r="Q11" s="15" t="str">
        <f>IFERROR(VLOOKUP(O11,'Tabelas auxiliares'!$A$116:$E$125,5,FALSE),"")</f>
        <v/>
      </c>
      <c r="R11" s="15" t="str">
        <f>IF(Q11&lt;&gt;"",Q11,IF(P11='Tabelas auxiliares'!$A$129,"CUSTEIO",IF(P11='Tabelas auxiliares'!$A$128,"INVESTIMENTO","")))</f>
        <v/>
      </c>
      <c r="S11" s="8"/>
    </row>
    <row r="12" spans="1:19" ht="14.45" customHeight="1" x14ac:dyDescent="0.25">
      <c r="B12" s="31"/>
      <c r="C12" s="31"/>
      <c r="F12" s="15" t="str">
        <f>IF(D12="","",IFERROR(VLOOKUP(D12,'Tabelas auxiliares'!$A$3:$B$65,2,FALSE),"DESCENTRALIZAÇÃO"))</f>
        <v/>
      </c>
      <c r="G12" s="15" t="str">
        <f>IFERROR(VLOOKUP($B12,'Tabelas auxiliares'!$A$68:$C$105,2,FALSE),"")</f>
        <v/>
      </c>
      <c r="H12" s="15" t="str">
        <f>IFERROR(VLOOKUP($B12,'Tabelas auxiliares'!$A$68:$C$105,3,FALSE),"")</f>
        <v/>
      </c>
      <c r="P12" s="15" t="str">
        <f t="shared" si="0"/>
        <v/>
      </c>
      <c r="Q12" s="15" t="str">
        <f>IFERROR(VLOOKUP(O12,'Tabelas auxiliares'!$A$116:$E$125,5,FALSE),"")</f>
        <v/>
      </c>
      <c r="R12" s="15" t="str">
        <f>IF(Q12&lt;&gt;"",Q12,IF(P12='Tabelas auxiliares'!$A$129,"CUSTEIO",IF(P12='Tabelas auxiliares'!$A$128,"INVESTIMENTO","")))</f>
        <v/>
      </c>
      <c r="S12" s="8"/>
    </row>
    <row r="13" spans="1:19" ht="14.45" customHeight="1" x14ac:dyDescent="0.25">
      <c r="B13" s="31"/>
      <c r="C13" s="31"/>
      <c r="F13" s="15" t="str">
        <f>IF(D13="","",IFERROR(VLOOKUP(D13,'Tabelas auxiliares'!$A$3:$B$65,2,FALSE),"DESCENTRALIZAÇÃO"))</f>
        <v/>
      </c>
      <c r="G13" s="15" t="str">
        <f>IFERROR(VLOOKUP($B13,'Tabelas auxiliares'!$A$68:$C$105,2,FALSE),"")</f>
        <v/>
      </c>
      <c r="H13" s="15" t="str">
        <f>IFERROR(VLOOKUP($B13,'Tabelas auxiliares'!$A$68:$C$105,3,FALSE),"")</f>
        <v/>
      </c>
      <c r="P13" s="15" t="str">
        <f t="shared" si="0"/>
        <v/>
      </c>
      <c r="Q13" s="15" t="str">
        <f>IFERROR(VLOOKUP(O13,'Tabelas auxiliares'!$A$116:$E$125,5,FALSE),"")</f>
        <v/>
      </c>
      <c r="R13" s="15" t="str">
        <f>IF(Q13&lt;&gt;"",Q13,IF(P13='Tabelas auxiliares'!$A$129,"CUSTEIO",IF(P13='Tabelas auxiliares'!$A$128,"INVESTIMENTO","")))</f>
        <v/>
      </c>
      <c r="S13" s="8"/>
    </row>
    <row r="14" spans="1:19" ht="14.45" customHeight="1" x14ac:dyDescent="0.25">
      <c r="B14" s="31"/>
      <c r="C14" s="31"/>
      <c r="F14" s="15" t="str">
        <f>IF(D14="","",IFERROR(VLOOKUP(D14,'Tabelas auxiliares'!$A$3:$B$65,2,FALSE),"DESCENTRALIZAÇÃO"))</f>
        <v/>
      </c>
      <c r="G14" s="15" t="str">
        <f>IFERROR(VLOOKUP($B14,'Tabelas auxiliares'!$A$68:$C$105,2,FALSE),"")</f>
        <v/>
      </c>
      <c r="H14" s="15" t="str">
        <f>IFERROR(VLOOKUP($B14,'Tabelas auxiliares'!$A$68:$C$105,3,FALSE),"")</f>
        <v/>
      </c>
      <c r="P14" s="15" t="str">
        <f t="shared" si="0"/>
        <v/>
      </c>
      <c r="Q14" s="15" t="str">
        <f>IFERROR(VLOOKUP(O14,'Tabelas auxiliares'!$A$116:$E$125,5,FALSE),"")</f>
        <v/>
      </c>
      <c r="R14" s="15" t="str">
        <f>IF(Q14&lt;&gt;"",Q14,IF(P14='Tabelas auxiliares'!$A$129,"CUSTEIO",IF(P14='Tabelas auxiliares'!$A$128,"INVESTIMENTO","")))</f>
        <v/>
      </c>
      <c r="S14" s="8"/>
    </row>
    <row r="15" spans="1:19" ht="14.45" customHeight="1" x14ac:dyDescent="0.25">
      <c r="B15" s="31"/>
      <c r="C15" s="31"/>
      <c r="F15" s="15" t="str">
        <f>IF(D15="","",IFERROR(VLOOKUP(D15,'Tabelas auxiliares'!$A$3:$B$65,2,FALSE),"DESCENTRALIZAÇÃO"))</f>
        <v/>
      </c>
      <c r="G15" s="15" t="str">
        <f>IFERROR(VLOOKUP($B15,'Tabelas auxiliares'!$A$68:$C$105,2,FALSE),"")</f>
        <v/>
      </c>
      <c r="H15" s="15" t="str">
        <f>IFERROR(VLOOKUP($B15,'Tabelas auxiliares'!$A$68:$C$105,3,FALSE),"")</f>
        <v/>
      </c>
      <c r="P15" s="15" t="str">
        <f t="shared" si="0"/>
        <v/>
      </c>
      <c r="Q15" s="15" t="str">
        <f>IFERROR(VLOOKUP(O15,'Tabelas auxiliares'!$A$116:$E$125,5,FALSE),"")</f>
        <v/>
      </c>
      <c r="R15" s="15" t="str">
        <f>IF(Q15&lt;&gt;"",Q15,IF(P15='Tabelas auxiliares'!$A$129,"CUSTEIO",IF(P15='Tabelas auxiliares'!$A$128,"INVESTIMENTO","")))</f>
        <v/>
      </c>
      <c r="S15" s="8"/>
    </row>
    <row r="16" spans="1:19" ht="14.45" customHeight="1" x14ac:dyDescent="0.25">
      <c r="B16" s="31"/>
      <c r="C16" s="31"/>
      <c r="F16" s="15" t="str">
        <f>IF(D16="","",IFERROR(VLOOKUP(D16,'Tabelas auxiliares'!$A$3:$B$65,2,FALSE),"DESCENTRALIZAÇÃO"))</f>
        <v/>
      </c>
      <c r="G16" s="15" t="str">
        <f>IFERROR(VLOOKUP($B16,'Tabelas auxiliares'!$A$68:$C$105,2,FALSE),"")</f>
        <v/>
      </c>
      <c r="H16" s="15" t="str">
        <f>IFERROR(VLOOKUP($B16,'Tabelas auxiliares'!$A$68:$C$105,3,FALSE),"")</f>
        <v/>
      </c>
      <c r="P16" s="15" t="str">
        <f t="shared" si="0"/>
        <v/>
      </c>
      <c r="Q16" s="15" t="str">
        <f>IFERROR(VLOOKUP(O16,'Tabelas auxiliares'!$A$116:$E$125,5,FALSE),"")</f>
        <v/>
      </c>
      <c r="R16" s="15" t="str">
        <f>IF(Q16&lt;&gt;"",Q16,IF(P16='Tabelas auxiliares'!$A$129,"CUSTEIO",IF(P16='Tabelas auxiliares'!$A$128,"INVESTIMENTO","")))</f>
        <v/>
      </c>
      <c r="S16" s="8"/>
    </row>
    <row r="17" spans="2:19" ht="14.45" customHeight="1" x14ac:dyDescent="0.25">
      <c r="B17" s="31"/>
      <c r="C17" s="31"/>
      <c r="F17" s="15" t="str">
        <f>IF(D17="","",IFERROR(VLOOKUP(D17,'Tabelas auxiliares'!$A$3:$B$65,2,FALSE),"DESCENTRALIZAÇÃO"))</f>
        <v/>
      </c>
      <c r="G17" s="15" t="str">
        <f>IFERROR(VLOOKUP($B17,'Tabelas auxiliares'!$A$68:$C$105,2,FALSE),"")</f>
        <v/>
      </c>
      <c r="H17" s="15" t="str">
        <f>IFERROR(VLOOKUP($B17,'Tabelas auxiliares'!$A$68:$C$105,3,FALSE),"")</f>
        <v/>
      </c>
      <c r="P17" s="15" t="str">
        <f t="shared" si="0"/>
        <v/>
      </c>
      <c r="Q17" s="15" t="str">
        <f>IFERROR(VLOOKUP(O17,'Tabelas auxiliares'!$A$116:$E$125,5,FALSE),"")</f>
        <v/>
      </c>
      <c r="R17" s="15" t="str">
        <f>IF(Q17&lt;&gt;"",Q17,IF(P17='Tabelas auxiliares'!$A$129,"CUSTEIO",IF(P17='Tabelas auxiliares'!$A$128,"INVESTIMENTO","")))</f>
        <v/>
      </c>
      <c r="S17" s="8"/>
    </row>
    <row r="18" spans="2:19" ht="14.45" customHeight="1" x14ac:dyDescent="0.25">
      <c r="B18" s="31"/>
      <c r="C18" s="31"/>
      <c r="F18" s="15" t="str">
        <f>IF(D18="","",IFERROR(VLOOKUP(D18,'Tabelas auxiliares'!$A$3:$B$65,2,FALSE),"DESCENTRALIZAÇÃO"))</f>
        <v/>
      </c>
      <c r="G18" s="15" t="str">
        <f>IFERROR(VLOOKUP($B18,'Tabelas auxiliares'!$A$68:$C$105,2,FALSE),"")</f>
        <v/>
      </c>
      <c r="H18" s="15" t="str">
        <f>IFERROR(VLOOKUP($B18,'Tabelas auxiliares'!$A$68:$C$105,3,FALSE),"")</f>
        <v/>
      </c>
      <c r="P18" s="15" t="str">
        <f t="shared" si="0"/>
        <v/>
      </c>
      <c r="Q18" s="15" t="str">
        <f>IFERROR(VLOOKUP(O18,'Tabelas auxiliares'!$A$116:$E$125,5,FALSE),"")</f>
        <v/>
      </c>
      <c r="R18" s="15" t="str">
        <f>IF(Q18&lt;&gt;"",Q18,IF(P18='Tabelas auxiliares'!$A$129,"CUSTEIO",IF(P18='Tabelas auxiliares'!$A$128,"INVESTIMENTO","")))</f>
        <v/>
      </c>
      <c r="S18" s="8"/>
    </row>
    <row r="19" spans="2:19" ht="14.45" customHeight="1" x14ac:dyDescent="0.25">
      <c r="B19" s="31"/>
      <c r="C19" s="31"/>
      <c r="F19" s="15" t="str">
        <f>IF(D19="","",IFERROR(VLOOKUP(D19,'Tabelas auxiliares'!$A$3:$B$65,2,FALSE),"DESCENTRALIZAÇÃO"))</f>
        <v/>
      </c>
      <c r="G19" s="15" t="str">
        <f>IFERROR(VLOOKUP($B19,'Tabelas auxiliares'!$A$68:$C$105,2,FALSE),"")</f>
        <v/>
      </c>
      <c r="H19" s="15" t="str">
        <f>IFERROR(VLOOKUP($B19,'Tabelas auxiliares'!$A$68:$C$105,3,FALSE),"")</f>
        <v/>
      </c>
      <c r="P19" s="15" t="str">
        <f t="shared" si="0"/>
        <v/>
      </c>
      <c r="Q19" s="15" t="str">
        <f>IFERROR(VLOOKUP(O19,'Tabelas auxiliares'!$A$116:$E$125,5,FALSE),"")</f>
        <v/>
      </c>
      <c r="R19" s="15" t="str">
        <f>IF(Q19&lt;&gt;"",Q19,IF(P19='Tabelas auxiliares'!$A$129,"CUSTEIO",IF(P19='Tabelas auxiliares'!$A$128,"INVESTIMENTO","")))</f>
        <v/>
      </c>
      <c r="S19" s="8"/>
    </row>
    <row r="20" spans="2:19" ht="14.45" customHeight="1" x14ac:dyDescent="0.25">
      <c r="B20" s="31"/>
      <c r="C20" s="31"/>
      <c r="F20" s="15" t="str">
        <f>IF(D20="","",IFERROR(VLOOKUP(D20,'Tabelas auxiliares'!$A$3:$B$65,2,FALSE),"DESCENTRALIZAÇÃO"))</f>
        <v/>
      </c>
      <c r="G20" s="15" t="str">
        <f>IFERROR(VLOOKUP($B20,'Tabelas auxiliares'!$A$68:$C$105,2,FALSE),"")</f>
        <v/>
      </c>
      <c r="H20" s="15" t="str">
        <f>IFERROR(VLOOKUP($B20,'Tabelas auxiliares'!$A$68:$C$105,3,FALSE),"")</f>
        <v/>
      </c>
      <c r="P20" s="15" t="str">
        <f t="shared" si="0"/>
        <v/>
      </c>
      <c r="Q20" s="15" t="str">
        <f>IFERROR(VLOOKUP(O20,'Tabelas auxiliares'!$A$116:$E$125,5,FALSE),"")</f>
        <v/>
      </c>
      <c r="R20" s="15" t="str">
        <f>IF(Q20&lt;&gt;"",Q20,IF(P20='Tabelas auxiliares'!$A$129,"CUSTEIO",IF(P20='Tabelas auxiliares'!$A$128,"INVESTIMENTO","")))</f>
        <v/>
      </c>
      <c r="S20" s="8"/>
    </row>
    <row r="21" spans="2:19" ht="14.45" customHeight="1" x14ac:dyDescent="0.25">
      <c r="B21" s="31"/>
      <c r="C21" s="31"/>
      <c r="F21" s="15" t="str">
        <f>IF(D21="","",IFERROR(VLOOKUP(D21,'Tabelas auxiliares'!$A$3:$B$65,2,FALSE),"DESCENTRALIZAÇÃO"))</f>
        <v/>
      </c>
      <c r="G21" s="15" t="str">
        <f>IFERROR(VLOOKUP($B21,'Tabelas auxiliares'!$A$68:$C$105,2,FALSE),"")</f>
        <v/>
      </c>
      <c r="H21" s="15" t="str">
        <f>IFERROR(VLOOKUP($B21,'Tabelas auxiliares'!$A$68:$C$105,3,FALSE),"")</f>
        <v/>
      </c>
      <c r="P21" s="15" t="str">
        <f t="shared" si="0"/>
        <v/>
      </c>
      <c r="Q21" s="15" t="str">
        <f>IFERROR(VLOOKUP(O21,'Tabelas auxiliares'!$A$116:$E$125,5,FALSE),"")</f>
        <v/>
      </c>
      <c r="R21" s="15" t="str">
        <f>IF(Q21&lt;&gt;"",Q21,IF(P21='Tabelas auxiliares'!$A$129,"CUSTEIO",IF(P21='Tabelas auxiliares'!$A$128,"INVESTIMENTO","")))</f>
        <v/>
      </c>
      <c r="S21" s="8"/>
    </row>
    <row r="22" spans="2:19" ht="14.45" customHeight="1" x14ac:dyDescent="0.25">
      <c r="B22" s="31"/>
      <c r="C22" s="31"/>
      <c r="F22" s="15" t="str">
        <f>IF(D22="","",IFERROR(VLOOKUP(D22,'Tabelas auxiliares'!$A$3:$B$65,2,FALSE),"DESCENTRALIZAÇÃO"))</f>
        <v/>
      </c>
      <c r="G22" s="15" t="str">
        <f>IFERROR(VLOOKUP($B22,'Tabelas auxiliares'!$A$68:$C$105,2,FALSE),"")</f>
        <v/>
      </c>
      <c r="H22" s="15" t="str">
        <f>IFERROR(VLOOKUP($B22,'Tabelas auxiliares'!$A$68:$C$105,3,FALSE),"")</f>
        <v/>
      </c>
      <c r="P22" s="15" t="str">
        <f t="shared" si="0"/>
        <v/>
      </c>
      <c r="Q22" s="15" t="str">
        <f>IFERROR(VLOOKUP(O22,'Tabelas auxiliares'!$A$116:$E$125,5,FALSE),"")</f>
        <v/>
      </c>
      <c r="R22" s="15" t="str">
        <f>IF(Q22&lt;&gt;"",Q22,IF(P22='Tabelas auxiliares'!$A$129,"CUSTEIO",IF(P22='Tabelas auxiliares'!$A$128,"INVESTIMENTO","")))</f>
        <v/>
      </c>
      <c r="S22" s="8"/>
    </row>
    <row r="23" spans="2:19" ht="14.45" customHeight="1" x14ac:dyDescent="0.25">
      <c r="B23" s="31"/>
      <c r="C23" s="31"/>
      <c r="F23" s="15" t="str">
        <f>IF(D23="","",IFERROR(VLOOKUP(D23,'Tabelas auxiliares'!$A$3:$B$65,2,FALSE),"DESCENTRALIZAÇÃO"))</f>
        <v/>
      </c>
      <c r="G23" s="15" t="str">
        <f>IFERROR(VLOOKUP($B23,'Tabelas auxiliares'!$A$68:$C$105,2,FALSE),"")</f>
        <v/>
      </c>
      <c r="H23" s="15" t="str">
        <f>IFERROR(VLOOKUP($B23,'Tabelas auxiliares'!$A$68:$C$105,3,FALSE),"")</f>
        <v/>
      </c>
      <c r="P23" s="15" t="str">
        <f t="shared" si="0"/>
        <v/>
      </c>
      <c r="Q23" s="15" t="str">
        <f>IFERROR(VLOOKUP(O23,'Tabelas auxiliares'!$A$116:$E$125,5,FALSE),"")</f>
        <v/>
      </c>
      <c r="R23" s="15" t="str">
        <f>IF(Q23&lt;&gt;"",Q23,IF(P23='Tabelas auxiliares'!$A$129,"CUSTEIO",IF(P23='Tabelas auxiliares'!$A$128,"INVESTIMENTO","")))</f>
        <v/>
      </c>
      <c r="S23" s="8"/>
    </row>
    <row r="24" spans="2:19" ht="14.45" customHeight="1" x14ac:dyDescent="0.25">
      <c r="B24" s="31"/>
      <c r="C24" s="31"/>
      <c r="F24" s="15" t="str">
        <f>IF(D24="","",IFERROR(VLOOKUP(D24,'Tabelas auxiliares'!$A$3:$B$65,2,FALSE),"DESCENTRALIZAÇÃO"))</f>
        <v/>
      </c>
      <c r="G24" s="15" t="str">
        <f>IFERROR(VLOOKUP($B24,'Tabelas auxiliares'!$A$68:$C$105,2,FALSE),"")</f>
        <v/>
      </c>
      <c r="H24" s="15" t="str">
        <f>IFERROR(VLOOKUP($B24,'Tabelas auxiliares'!$A$68:$C$105,3,FALSE),"")</f>
        <v/>
      </c>
      <c r="P24" s="15" t="str">
        <f t="shared" si="0"/>
        <v/>
      </c>
      <c r="Q24" s="15" t="str">
        <f>IFERROR(VLOOKUP(O24,'Tabelas auxiliares'!$A$116:$E$125,5,FALSE),"")</f>
        <v/>
      </c>
      <c r="R24" s="15" t="str">
        <f>IF(Q24&lt;&gt;"",Q24,IF(P24='Tabelas auxiliares'!$A$129,"CUSTEIO",IF(P24='Tabelas auxiliares'!$A$128,"INVESTIMENTO","")))</f>
        <v/>
      </c>
      <c r="S24" s="8"/>
    </row>
    <row r="25" spans="2:19" ht="14.45" customHeight="1" x14ac:dyDescent="0.25">
      <c r="B25" s="31"/>
      <c r="C25" s="31"/>
      <c r="F25" s="15" t="str">
        <f>IF(D25="","",IFERROR(VLOOKUP(D25,'Tabelas auxiliares'!$A$3:$B$65,2,FALSE),"DESCENTRALIZAÇÃO"))</f>
        <v/>
      </c>
      <c r="G25" s="15" t="str">
        <f>IFERROR(VLOOKUP($B25,'Tabelas auxiliares'!$A$68:$C$105,2,FALSE),"")</f>
        <v/>
      </c>
      <c r="H25" s="15" t="str">
        <f>IFERROR(VLOOKUP($B25,'Tabelas auxiliares'!$A$68:$C$105,3,FALSE),"")</f>
        <v/>
      </c>
      <c r="P25" s="15" t="str">
        <f t="shared" si="0"/>
        <v/>
      </c>
      <c r="Q25" s="15" t="str">
        <f>IFERROR(VLOOKUP(O25,'Tabelas auxiliares'!$A$116:$E$125,5,FALSE),"")</f>
        <v/>
      </c>
      <c r="R25" s="15" t="str">
        <f>IF(Q25&lt;&gt;"",Q25,IF(P25='Tabelas auxiliares'!$A$129,"CUSTEIO",IF(P25='Tabelas auxiliares'!$A$128,"INVESTIMENTO","")))</f>
        <v/>
      </c>
      <c r="S25" s="8"/>
    </row>
    <row r="26" spans="2:19" ht="14.45" customHeight="1" x14ac:dyDescent="0.25">
      <c r="B26" s="31"/>
      <c r="C26" s="31"/>
      <c r="F26" s="15" t="str">
        <f>IF(D26="","",IFERROR(VLOOKUP(D26,'Tabelas auxiliares'!$A$3:$B$65,2,FALSE),"DESCENTRALIZAÇÃO"))</f>
        <v/>
      </c>
      <c r="G26" s="15" t="str">
        <f>IFERROR(VLOOKUP($B26,'Tabelas auxiliares'!$A$68:$C$105,2,FALSE),"")</f>
        <v/>
      </c>
      <c r="H26" s="15" t="str">
        <f>IFERROR(VLOOKUP($B26,'Tabelas auxiliares'!$A$68:$C$105,3,FALSE),"")</f>
        <v/>
      </c>
      <c r="P26" s="15" t="str">
        <f t="shared" si="0"/>
        <v/>
      </c>
      <c r="Q26" s="15" t="str">
        <f>IFERROR(VLOOKUP(O26,'Tabelas auxiliares'!$A$116:$E$125,5,FALSE),"")</f>
        <v/>
      </c>
      <c r="R26" s="15" t="str">
        <f>IF(Q26&lt;&gt;"",Q26,IF(P26='Tabelas auxiliares'!$A$129,"CUSTEIO",IF(P26='Tabelas auxiliares'!$A$128,"INVESTIMENTO","")))</f>
        <v/>
      </c>
      <c r="S26" s="8"/>
    </row>
    <row r="27" spans="2:19" ht="14.45" customHeight="1" x14ac:dyDescent="0.25">
      <c r="B27" s="31"/>
      <c r="C27" s="31"/>
      <c r="F27" s="15" t="str">
        <f>IF(D27="","",IFERROR(VLOOKUP(D27,'Tabelas auxiliares'!$A$3:$B$65,2,FALSE),"DESCENTRALIZAÇÃO"))</f>
        <v/>
      </c>
      <c r="G27" s="15" t="str">
        <f>IFERROR(VLOOKUP($B27,'Tabelas auxiliares'!$A$68:$C$105,2,FALSE),"")</f>
        <v/>
      </c>
      <c r="H27" s="15" t="str">
        <f>IFERROR(VLOOKUP($B27,'Tabelas auxiliares'!$A$68:$C$105,3,FALSE),"")</f>
        <v/>
      </c>
      <c r="P27" s="15" t="str">
        <f t="shared" si="0"/>
        <v/>
      </c>
      <c r="Q27" s="15" t="str">
        <f>IFERROR(VLOOKUP(O27,'Tabelas auxiliares'!$A$116:$E$125,5,FALSE),"")</f>
        <v/>
      </c>
      <c r="R27" s="15" t="str">
        <f>IF(Q27&lt;&gt;"",Q27,IF(P27='Tabelas auxiliares'!$A$129,"CUSTEIO",IF(P27='Tabelas auxiliares'!$A$128,"INVESTIMENTO","")))</f>
        <v/>
      </c>
      <c r="S27" s="8"/>
    </row>
    <row r="28" spans="2:19" ht="14.45" customHeight="1" x14ac:dyDescent="0.25">
      <c r="B28" s="31"/>
      <c r="C28" s="31"/>
      <c r="F28" s="15" t="str">
        <f>IF(D28="","",IFERROR(VLOOKUP(D28,'Tabelas auxiliares'!$A$3:$B$65,2,FALSE),"DESCENTRALIZAÇÃO"))</f>
        <v/>
      </c>
      <c r="G28" s="15" t="str">
        <f>IFERROR(VLOOKUP($B28,'Tabelas auxiliares'!$A$68:$C$105,2,FALSE),"")</f>
        <v/>
      </c>
      <c r="H28" s="15" t="str">
        <f>IFERROR(VLOOKUP($B28,'Tabelas auxiliares'!$A$68:$C$105,3,FALSE),"")</f>
        <v/>
      </c>
      <c r="P28" s="15" t="str">
        <f t="shared" si="0"/>
        <v/>
      </c>
      <c r="Q28" s="15" t="str">
        <f>IFERROR(VLOOKUP(O28,'Tabelas auxiliares'!$A$116:$E$125,5,FALSE),"")</f>
        <v/>
      </c>
      <c r="R28" s="15" t="str">
        <f>IF(Q28&lt;&gt;"",Q28,IF(P28='Tabelas auxiliares'!$A$129,"CUSTEIO",IF(P28='Tabelas auxiliares'!$A$128,"INVESTIMENTO","")))</f>
        <v/>
      </c>
      <c r="S28" s="8"/>
    </row>
    <row r="29" spans="2:19" ht="14.45" customHeight="1" x14ac:dyDescent="0.25">
      <c r="B29" s="31"/>
      <c r="C29" s="31"/>
      <c r="F29" s="15" t="str">
        <f>IF(D29="","",IFERROR(VLOOKUP(D29,'Tabelas auxiliares'!$A$3:$B$65,2,FALSE),"DESCENTRALIZAÇÃO"))</f>
        <v/>
      </c>
      <c r="G29" s="15" t="str">
        <f>IFERROR(VLOOKUP($B29,'Tabelas auxiliares'!$A$68:$C$105,2,FALSE),"")</f>
        <v/>
      </c>
      <c r="H29" s="15" t="str">
        <f>IFERROR(VLOOKUP($B29,'Tabelas auxiliares'!$A$68:$C$105,3,FALSE),"")</f>
        <v/>
      </c>
      <c r="P29" s="15" t="str">
        <f t="shared" si="0"/>
        <v/>
      </c>
      <c r="Q29" s="15" t="str">
        <f>IFERROR(VLOOKUP(O29,'Tabelas auxiliares'!$A$116:$E$125,5,FALSE),"")</f>
        <v/>
      </c>
      <c r="R29" s="15" t="str">
        <f>IF(Q29&lt;&gt;"",Q29,IF(P29='Tabelas auxiliares'!$A$129,"CUSTEIO",IF(P29='Tabelas auxiliares'!$A$128,"INVESTIMENTO","")))</f>
        <v/>
      </c>
      <c r="S29" s="8"/>
    </row>
    <row r="30" spans="2:19" ht="14.45" customHeight="1" x14ac:dyDescent="0.25">
      <c r="B30" s="31"/>
      <c r="C30" s="31"/>
      <c r="F30" s="15" t="str">
        <f>IF(D30="","",IFERROR(VLOOKUP(D30,'Tabelas auxiliares'!$A$3:$B$65,2,FALSE),"DESCENTRALIZAÇÃO"))</f>
        <v/>
      </c>
      <c r="G30" s="15" t="str">
        <f>IFERROR(VLOOKUP($B30,'Tabelas auxiliares'!$A$68:$C$105,2,FALSE),"")</f>
        <v/>
      </c>
      <c r="H30" s="15" t="str">
        <f>IFERROR(VLOOKUP($B30,'Tabelas auxiliares'!$A$68:$C$105,3,FALSE),"")</f>
        <v/>
      </c>
      <c r="P30" s="15" t="str">
        <f t="shared" si="0"/>
        <v/>
      </c>
      <c r="Q30" s="15" t="str">
        <f>IFERROR(VLOOKUP(O30,'Tabelas auxiliares'!$A$116:$E$125,5,FALSE),"")</f>
        <v/>
      </c>
      <c r="R30" s="15" t="str">
        <f>IF(Q30&lt;&gt;"",Q30,IF(P30='Tabelas auxiliares'!$A$129,"CUSTEIO",IF(P30='Tabelas auxiliares'!$A$128,"INVESTIMENTO","")))</f>
        <v/>
      </c>
      <c r="S30" s="8"/>
    </row>
    <row r="31" spans="2:19" ht="14.45" customHeight="1" x14ac:dyDescent="0.25">
      <c r="B31" s="31"/>
      <c r="C31" s="31"/>
      <c r="F31" s="15" t="str">
        <f>IF(D31="","",IFERROR(VLOOKUP(D31,'Tabelas auxiliares'!$A$3:$B$65,2,FALSE),"DESCENTRALIZAÇÃO"))</f>
        <v/>
      </c>
      <c r="G31" s="15" t="str">
        <f>IFERROR(VLOOKUP($B31,'Tabelas auxiliares'!$A$68:$C$105,2,FALSE),"")</f>
        <v/>
      </c>
      <c r="H31" s="15" t="str">
        <f>IFERROR(VLOOKUP($B31,'Tabelas auxiliares'!$A$68:$C$105,3,FALSE),"")</f>
        <v/>
      </c>
      <c r="P31" s="15" t="str">
        <f t="shared" si="0"/>
        <v/>
      </c>
      <c r="Q31" s="15" t="str">
        <f>IFERROR(VLOOKUP(O31,'Tabelas auxiliares'!$A$116:$E$125,5,FALSE),"")</f>
        <v/>
      </c>
      <c r="R31" s="15" t="str">
        <f>IF(Q31&lt;&gt;"",Q31,IF(P31='Tabelas auxiliares'!$A$129,"CUSTEIO",IF(P31='Tabelas auxiliares'!$A$128,"INVESTIMENTO","")))</f>
        <v/>
      </c>
      <c r="S31" s="8"/>
    </row>
    <row r="32" spans="2:19" ht="14.45" customHeight="1" x14ac:dyDescent="0.25">
      <c r="B32" s="31"/>
      <c r="C32" s="31"/>
      <c r="F32" s="15" t="str">
        <f>IF(D32="","",IFERROR(VLOOKUP(D32,'Tabelas auxiliares'!$A$3:$B$65,2,FALSE),"DESCENTRALIZAÇÃO"))</f>
        <v/>
      </c>
      <c r="G32" s="15" t="str">
        <f>IFERROR(VLOOKUP($B32,'Tabelas auxiliares'!$A$68:$C$105,2,FALSE),"")</f>
        <v/>
      </c>
      <c r="H32" s="15" t="str">
        <f>IFERROR(VLOOKUP($B32,'Tabelas auxiliares'!$A$68:$C$105,3,FALSE),"")</f>
        <v/>
      </c>
      <c r="P32" s="15" t="str">
        <f t="shared" si="0"/>
        <v/>
      </c>
      <c r="Q32" s="15" t="str">
        <f>IFERROR(VLOOKUP(O32,'Tabelas auxiliares'!$A$116:$E$125,5,FALSE),"")</f>
        <v/>
      </c>
      <c r="R32" s="15" t="str">
        <f>IF(Q32&lt;&gt;"",Q32,IF(P32='Tabelas auxiliares'!$A$129,"CUSTEIO",IF(P32='Tabelas auxiliares'!$A$128,"INVESTIMENTO","")))</f>
        <v/>
      </c>
      <c r="S32" s="8"/>
    </row>
    <row r="33" spans="2:19" ht="14.45" customHeight="1" x14ac:dyDescent="0.25">
      <c r="B33" s="31"/>
      <c r="C33" s="31"/>
      <c r="F33" s="15" t="str">
        <f>IF(D33="","",IFERROR(VLOOKUP(D33,'Tabelas auxiliares'!$A$3:$B$65,2,FALSE),"DESCENTRALIZAÇÃO"))</f>
        <v/>
      </c>
      <c r="G33" s="15" t="str">
        <f>IFERROR(VLOOKUP($B33,'Tabelas auxiliares'!$A$68:$C$105,2,FALSE),"")</f>
        <v/>
      </c>
      <c r="H33" s="15" t="str">
        <f>IFERROR(VLOOKUP($B33,'Tabelas auxiliares'!$A$68:$C$105,3,FALSE),"")</f>
        <v/>
      </c>
      <c r="P33" s="15" t="str">
        <f t="shared" si="0"/>
        <v/>
      </c>
      <c r="Q33" s="15" t="str">
        <f>IFERROR(VLOOKUP(O33,'Tabelas auxiliares'!$A$116:$E$125,5,FALSE),"")</f>
        <v/>
      </c>
      <c r="R33" s="15" t="str">
        <f>IF(Q33&lt;&gt;"",Q33,IF(P33='Tabelas auxiliares'!$A$129,"CUSTEIO",IF(P33='Tabelas auxiliares'!$A$128,"INVESTIMENTO","")))</f>
        <v/>
      </c>
      <c r="S33" s="8"/>
    </row>
    <row r="34" spans="2:19" ht="14.45" customHeight="1" x14ac:dyDescent="0.25">
      <c r="B34" s="31"/>
      <c r="C34" s="31"/>
      <c r="F34" s="15" t="str">
        <f>IF(D34="","",IFERROR(VLOOKUP(D34,'Tabelas auxiliares'!$A$3:$B$65,2,FALSE),"DESCENTRALIZAÇÃO"))</f>
        <v/>
      </c>
      <c r="G34" s="15" t="str">
        <f>IFERROR(VLOOKUP($B34,'Tabelas auxiliares'!$A$68:$C$105,2,FALSE),"")</f>
        <v/>
      </c>
      <c r="H34" s="15" t="str">
        <f>IFERROR(VLOOKUP($B34,'Tabelas auxiliares'!$A$68:$C$105,3,FALSE),"")</f>
        <v/>
      </c>
      <c r="P34" s="15" t="str">
        <f t="shared" si="0"/>
        <v/>
      </c>
      <c r="Q34" s="15" t="str">
        <f>IFERROR(VLOOKUP(O34,'Tabelas auxiliares'!$A$116:$E$125,5,FALSE),"")</f>
        <v/>
      </c>
      <c r="R34" s="15" t="str">
        <f>IF(Q34&lt;&gt;"",Q34,IF(P34='Tabelas auxiliares'!$A$129,"CUSTEIO",IF(P34='Tabelas auxiliares'!$A$128,"INVESTIMENTO","")))</f>
        <v/>
      </c>
      <c r="S34" s="8"/>
    </row>
    <row r="35" spans="2:19" x14ac:dyDescent="0.25">
      <c r="F35" s="15" t="str">
        <f>IF(D35="","",IFERROR(VLOOKUP(D35,'Tabelas auxiliares'!$A$3:$B$65,2,FALSE),"DESCENTRALIZAÇÃO"))</f>
        <v/>
      </c>
      <c r="G35" s="15" t="str">
        <f>IFERROR(VLOOKUP($B35,'Tabelas auxiliares'!$A$68:$C$105,2,FALSE),"")</f>
        <v/>
      </c>
      <c r="H35" s="15" t="str">
        <f>IFERROR(VLOOKUP($B35,'Tabelas auxiliares'!$A$68:$C$105,3,FALSE),"")</f>
        <v/>
      </c>
      <c r="P35" s="15" t="str">
        <f t="shared" si="0"/>
        <v/>
      </c>
      <c r="Q35" s="15" t="str">
        <f>IFERROR(VLOOKUP(O35,'Tabelas auxiliares'!$A$116:$E$125,5,FALSE),"")</f>
        <v/>
      </c>
      <c r="R35" s="15" t="str">
        <f>IF(Q35&lt;&gt;"",Q35,IF(P35='Tabelas auxiliares'!$A$129,"CUSTEIO",IF(P35='Tabelas auxiliares'!$A$128,"INVESTIMENTO","")))</f>
        <v/>
      </c>
      <c r="S35" s="8"/>
    </row>
    <row r="36" spans="2:19" x14ac:dyDescent="0.25">
      <c r="F36" s="15" t="str">
        <f>IF(D36="","",IFERROR(VLOOKUP(D36,'Tabelas auxiliares'!$A$3:$B$65,2,FALSE),"DESCENTRALIZAÇÃO"))</f>
        <v/>
      </c>
      <c r="G36" s="15" t="str">
        <f>IFERROR(VLOOKUP($B36,'Tabelas auxiliares'!$A$68:$C$105,2,FALSE),"")</f>
        <v/>
      </c>
      <c r="H36" s="15" t="str">
        <f>IFERROR(VLOOKUP($B36,'Tabelas auxiliares'!$A$68:$C$105,3,FALSE),"")</f>
        <v/>
      </c>
      <c r="P36" s="15" t="str">
        <f t="shared" si="0"/>
        <v/>
      </c>
      <c r="Q36" s="15" t="str">
        <f>IFERROR(VLOOKUP(O36,'Tabelas auxiliares'!$A$116:$E$125,5,FALSE),"")</f>
        <v/>
      </c>
      <c r="R36" s="15" t="str">
        <f>IF(Q36&lt;&gt;"",Q36,IF(P36='Tabelas auxiliares'!$A$129,"CUSTEIO",IF(P36='Tabelas auxiliares'!$A$128,"INVESTIMENTO","")))</f>
        <v/>
      </c>
      <c r="S36" s="8"/>
    </row>
    <row r="37" spans="2:19" x14ac:dyDescent="0.25">
      <c r="F37" s="15" t="str">
        <f>IF(D37="","",IFERROR(VLOOKUP(D37,'Tabelas auxiliares'!$A$3:$B$65,2,FALSE),"DESCENTRALIZAÇÃO"))</f>
        <v/>
      </c>
      <c r="G37" s="15" t="str">
        <f>IFERROR(VLOOKUP($B37,'Tabelas auxiliares'!$A$68:$C$105,2,FALSE),"")</f>
        <v/>
      </c>
      <c r="H37" s="15" t="str">
        <f>IFERROR(VLOOKUP($B37,'Tabelas auxiliares'!$A$68:$C$105,3,FALSE),"")</f>
        <v/>
      </c>
      <c r="P37" s="15" t="str">
        <f t="shared" si="0"/>
        <v/>
      </c>
      <c r="Q37" s="15" t="str">
        <f>IFERROR(VLOOKUP(O37,'Tabelas auxiliares'!$A$116:$E$125,5,FALSE),"")</f>
        <v/>
      </c>
      <c r="R37" s="15" t="str">
        <f>IF(Q37&lt;&gt;"",Q37,IF(P37='Tabelas auxiliares'!$A$129,"CUSTEIO",IF(P37='Tabelas auxiliares'!$A$128,"INVESTIMENTO","")))</f>
        <v/>
      </c>
      <c r="S37" s="8"/>
    </row>
    <row r="38" spans="2:19" x14ac:dyDescent="0.25">
      <c r="F38" s="15" t="str">
        <f>IF(D38="","",IFERROR(VLOOKUP(D38,'Tabelas auxiliares'!$A$3:$B$65,2,FALSE),"DESCENTRALIZAÇÃO"))</f>
        <v/>
      </c>
      <c r="G38" s="15" t="str">
        <f>IFERROR(VLOOKUP($B38,'Tabelas auxiliares'!$A$68:$C$105,2,FALSE),"")</f>
        <v/>
      </c>
      <c r="H38" s="15" t="str">
        <f>IFERROR(VLOOKUP($B38,'Tabelas auxiliares'!$A$68:$C$105,3,FALSE),"")</f>
        <v/>
      </c>
      <c r="P38" s="15" t="str">
        <f t="shared" si="0"/>
        <v/>
      </c>
      <c r="Q38" s="15" t="str">
        <f>IFERROR(VLOOKUP(O38,'Tabelas auxiliares'!$A$116:$E$125,5,FALSE),"")</f>
        <v/>
      </c>
      <c r="R38" s="15" t="str">
        <f>IF(Q38&lt;&gt;"",Q38,IF(P38='Tabelas auxiliares'!$A$129,"CUSTEIO",IF(P38='Tabelas auxiliares'!$A$128,"INVESTIMENTO","")))</f>
        <v/>
      </c>
      <c r="S38" s="8"/>
    </row>
    <row r="39" spans="2:19" x14ac:dyDescent="0.25">
      <c r="F39" s="15" t="str">
        <f>IF(D39="","",IFERROR(VLOOKUP(D39,'Tabelas auxiliares'!$A$3:$B$65,2,FALSE),"DESCENTRALIZAÇÃO"))</f>
        <v/>
      </c>
      <c r="G39" s="15" t="str">
        <f>IFERROR(VLOOKUP($B39,'Tabelas auxiliares'!$A$68:$C$105,2,FALSE),"")</f>
        <v/>
      </c>
      <c r="H39" s="15" t="str">
        <f>IFERROR(VLOOKUP($B39,'Tabelas auxiliares'!$A$68:$C$105,3,FALSE),"")</f>
        <v/>
      </c>
      <c r="P39" s="15" t="str">
        <f t="shared" si="0"/>
        <v/>
      </c>
      <c r="Q39" s="15" t="str">
        <f>IFERROR(VLOOKUP(O39,'Tabelas auxiliares'!$A$116:$E$125,5,FALSE),"")</f>
        <v/>
      </c>
      <c r="R39" s="15" t="str">
        <f>IF(Q39&lt;&gt;"",Q39,IF(P39='Tabelas auxiliares'!$A$129,"CUSTEIO",IF(P39='Tabelas auxiliares'!$A$128,"INVESTIMENTO","")))</f>
        <v/>
      </c>
      <c r="S39" s="8"/>
    </row>
    <row r="40" spans="2:19" x14ac:dyDescent="0.25">
      <c r="F40" s="15" t="str">
        <f>IF(D40="","",IFERROR(VLOOKUP(D40,'Tabelas auxiliares'!$A$3:$B$65,2,FALSE),"DESCENTRALIZAÇÃO"))</f>
        <v/>
      </c>
      <c r="G40" s="15" t="str">
        <f>IFERROR(VLOOKUP($B40,'Tabelas auxiliares'!$A$68:$C$105,2,FALSE),"")</f>
        <v/>
      </c>
      <c r="H40" s="15" t="str">
        <f>IFERROR(VLOOKUP($B40,'Tabelas auxiliares'!$A$68:$C$105,3,FALSE),"")</f>
        <v/>
      </c>
      <c r="P40" s="15" t="str">
        <f t="shared" si="0"/>
        <v/>
      </c>
      <c r="Q40" s="15" t="str">
        <f>IFERROR(VLOOKUP(O40,'Tabelas auxiliares'!$A$116:$E$125,5,FALSE),"")</f>
        <v/>
      </c>
      <c r="R40" s="15" t="str">
        <f>IF(Q40&lt;&gt;"",Q40,IF(P40='Tabelas auxiliares'!$A$129,"CUSTEIO",IF(P40='Tabelas auxiliares'!$A$128,"INVESTIMENTO","")))</f>
        <v/>
      </c>
      <c r="S40" s="8"/>
    </row>
    <row r="41" spans="2:19" x14ac:dyDescent="0.25">
      <c r="F41" s="15" t="str">
        <f>IF(D41="","",IFERROR(VLOOKUP(D41,'Tabelas auxiliares'!$A$3:$B$65,2,FALSE),"DESCENTRALIZAÇÃO"))</f>
        <v/>
      </c>
      <c r="G41" s="15" t="str">
        <f>IFERROR(VLOOKUP($B41,'Tabelas auxiliares'!$A$68:$C$105,2,FALSE),"")</f>
        <v/>
      </c>
      <c r="H41" s="15" t="str">
        <f>IFERROR(VLOOKUP($B41,'Tabelas auxiliares'!$A$68:$C$105,3,FALSE),"")</f>
        <v/>
      </c>
      <c r="P41" s="15" t="str">
        <f t="shared" si="0"/>
        <v/>
      </c>
      <c r="Q41" s="15" t="str">
        <f>IFERROR(VLOOKUP(O41,'Tabelas auxiliares'!$A$116:$E$125,5,FALSE),"")</f>
        <v/>
      </c>
      <c r="R41" s="15" t="str">
        <f>IF(Q41&lt;&gt;"",Q41,IF(P41='Tabelas auxiliares'!$A$129,"CUSTEIO",IF(P41='Tabelas auxiliares'!$A$128,"INVESTIMENTO","")))</f>
        <v/>
      </c>
      <c r="S41" s="8"/>
    </row>
    <row r="42" spans="2:19" x14ac:dyDescent="0.25">
      <c r="F42" s="15" t="str">
        <f>IF(D42="","",IFERROR(VLOOKUP(D42,'Tabelas auxiliares'!$A$3:$B$65,2,FALSE),"DESCENTRALIZAÇÃO"))</f>
        <v/>
      </c>
      <c r="G42" s="15" t="str">
        <f>IFERROR(VLOOKUP($B42,'Tabelas auxiliares'!$A$68:$C$105,2,FALSE),"")</f>
        <v/>
      </c>
      <c r="H42" s="15" t="str">
        <f>IFERROR(VLOOKUP($B42,'Tabelas auxiliares'!$A$68:$C$105,3,FALSE),"")</f>
        <v/>
      </c>
      <c r="P42" s="15" t="str">
        <f t="shared" si="0"/>
        <v/>
      </c>
      <c r="Q42" s="15" t="str">
        <f>IFERROR(VLOOKUP(O42,'Tabelas auxiliares'!$A$116:$E$125,5,FALSE),"")</f>
        <v/>
      </c>
      <c r="R42" s="15" t="str">
        <f>IF(Q42&lt;&gt;"",Q42,IF(P42='Tabelas auxiliares'!$A$129,"CUSTEIO",IF(P42='Tabelas auxiliares'!$A$128,"INVESTIMENTO","")))</f>
        <v/>
      </c>
      <c r="S42" s="8"/>
    </row>
    <row r="43" spans="2:19" x14ac:dyDescent="0.25">
      <c r="F43" s="15" t="str">
        <f>IF(D43="","",IFERROR(VLOOKUP(D43,'Tabelas auxiliares'!$A$3:$B$65,2,FALSE),"DESCENTRALIZAÇÃO"))</f>
        <v/>
      </c>
      <c r="G43" s="15" t="str">
        <f>IFERROR(VLOOKUP($B43,'Tabelas auxiliares'!$A$68:$C$105,2,FALSE),"")</f>
        <v/>
      </c>
      <c r="H43" s="15" t="str">
        <f>IFERROR(VLOOKUP($B43,'Tabelas auxiliares'!$A$68:$C$105,3,FALSE),"")</f>
        <v/>
      </c>
      <c r="P43" s="15" t="str">
        <f t="shared" si="0"/>
        <v/>
      </c>
      <c r="Q43" s="15" t="str">
        <f>IFERROR(VLOOKUP(O43,'Tabelas auxiliares'!$A$116:$E$125,5,FALSE),"")</f>
        <v/>
      </c>
      <c r="R43" s="15" t="str">
        <f>IF(Q43&lt;&gt;"",Q43,IF(P43='Tabelas auxiliares'!$A$129,"CUSTEIO",IF(P43='Tabelas auxiliares'!$A$128,"INVESTIMENTO","")))</f>
        <v/>
      </c>
      <c r="S43" s="8"/>
    </row>
    <row r="44" spans="2:19" x14ac:dyDescent="0.25">
      <c r="F44" s="15" t="str">
        <f>IF(D44="","",IFERROR(VLOOKUP(D44,'Tabelas auxiliares'!$A$3:$B$65,2,FALSE),"DESCENTRALIZAÇÃO"))</f>
        <v/>
      </c>
      <c r="G44" s="15" t="str">
        <f>IFERROR(VLOOKUP($B44,'Tabelas auxiliares'!$A$68:$C$105,2,FALSE),"")</f>
        <v/>
      </c>
      <c r="H44" s="15" t="str">
        <f>IFERROR(VLOOKUP($B44,'Tabelas auxiliares'!$A$68:$C$105,3,FALSE),"")</f>
        <v/>
      </c>
      <c r="P44" s="15" t="str">
        <f t="shared" ref="P44:P67" si="1">LEFT(N44,1)</f>
        <v/>
      </c>
      <c r="Q44" s="15" t="str">
        <f>IFERROR(VLOOKUP(O44,'Tabelas auxiliares'!$A$116:$E$125,5,FALSE),"")</f>
        <v/>
      </c>
      <c r="R44" s="15" t="str">
        <f>IF(Q44&lt;&gt;"",Q44,IF(P44='Tabelas auxiliares'!$A$129,"CUSTEIO",IF(P44='Tabelas auxiliares'!$A$128,"INVESTIMENTO","")))</f>
        <v/>
      </c>
      <c r="S44" s="8"/>
    </row>
    <row r="45" spans="2:19" x14ac:dyDescent="0.25">
      <c r="F45" s="15" t="str">
        <f>IF(D45="","",IFERROR(VLOOKUP(D45,'Tabelas auxiliares'!$A$3:$B$65,2,FALSE),"DESCENTRALIZAÇÃO"))</f>
        <v/>
      </c>
      <c r="G45" s="15" t="str">
        <f>IFERROR(VLOOKUP($B45,'Tabelas auxiliares'!$A$68:$C$105,2,FALSE),"")</f>
        <v/>
      </c>
      <c r="H45" s="15" t="str">
        <f>IFERROR(VLOOKUP($B45,'Tabelas auxiliares'!$A$68:$C$105,3,FALSE),"")</f>
        <v/>
      </c>
      <c r="P45" s="15" t="str">
        <f t="shared" si="1"/>
        <v/>
      </c>
      <c r="Q45" s="15" t="str">
        <f>IFERROR(VLOOKUP(O45,'Tabelas auxiliares'!$A$116:$E$125,5,FALSE),"")</f>
        <v/>
      </c>
      <c r="R45" s="15" t="str">
        <f>IF(Q45&lt;&gt;"",Q45,IF(P45='Tabelas auxiliares'!$A$129,"CUSTEIO",IF(P45='Tabelas auxiliares'!$A$128,"INVESTIMENTO","")))</f>
        <v/>
      </c>
      <c r="S45" s="8"/>
    </row>
    <row r="46" spans="2:19" x14ac:dyDescent="0.25">
      <c r="F46" s="15" t="str">
        <f>IF(D46="","",IFERROR(VLOOKUP(D46,'Tabelas auxiliares'!$A$3:$B$65,2,FALSE),"DESCENTRALIZAÇÃO"))</f>
        <v/>
      </c>
      <c r="G46" s="15" t="str">
        <f>IFERROR(VLOOKUP($B46,'Tabelas auxiliares'!$A$68:$C$105,2,FALSE),"")</f>
        <v/>
      </c>
      <c r="H46" s="15" t="str">
        <f>IFERROR(VLOOKUP($B46,'Tabelas auxiliares'!$A$68:$C$105,3,FALSE),"")</f>
        <v/>
      </c>
      <c r="P46" s="15" t="str">
        <f t="shared" si="1"/>
        <v/>
      </c>
      <c r="Q46" s="15" t="str">
        <f>IFERROR(VLOOKUP(O46,'Tabelas auxiliares'!$A$116:$E$125,5,FALSE),"")</f>
        <v/>
      </c>
      <c r="R46" s="15" t="str">
        <f>IF(Q46&lt;&gt;"",Q46,IF(P46='Tabelas auxiliares'!$A$129,"CUSTEIO",IF(P46='Tabelas auxiliares'!$A$128,"INVESTIMENTO","")))</f>
        <v/>
      </c>
      <c r="S46" s="8"/>
    </row>
    <row r="47" spans="2:19" x14ac:dyDescent="0.25">
      <c r="F47" s="15" t="str">
        <f>IF(D47="","",IFERROR(VLOOKUP(D47,'Tabelas auxiliares'!$A$3:$B$65,2,FALSE),"DESCENTRALIZAÇÃO"))</f>
        <v/>
      </c>
      <c r="G47" s="15" t="str">
        <f>IFERROR(VLOOKUP($B47,'Tabelas auxiliares'!$A$68:$C$105,2,FALSE),"")</f>
        <v/>
      </c>
      <c r="H47" s="15" t="str">
        <f>IFERROR(VLOOKUP($B47,'Tabelas auxiliares'!$A$68:$C$105,3,FALSE),"")</f>
        <v/>
      </c>
      <c r="P47" s="15" t="str">
        <f t="shared" si="1"/>
        <v/>
      </c>
      <c r="Q47" s="15" t="str">
        <f>IFERROR(VLOOKUP(O47,'Tabelas auxiliares'!$A$116:$E$125,5,FALSE),"")</f>
        <v/>
      </c>
      <c r="R47" s="15" t="str">
        <f>IF(Q47&lt;&gt;"",Q47,IF(P47='Tabelas auxiliares'!$A$129,"CUSTEIO",IF(P47='Tabelas auxiliares'!$A$128,"INVESTIMENTO","")))</f>
        <v/>
      </c>
      <c r="S47" s="8"/>
    </row>
    <row r="48" spans="2:19" x14ac:dyDescent="0.25">
      <c r="F48" s="15" t="str">
        <f>IF(D48="","",IFERROR(VLOOKUP(D48,'Tabelas auxiliares'!$A$3:$B$65,2,FALSE),"DESCENTRALIZAÇÃO"))</f>
        <v/>
      </c>
      <c r="G48" s="15" t="str">
        <f>IFERROR(VLOOKUP($B48,'Tabelas auxiliares'!$A$68:$C$105,2,FALSE),"")</f>
        <v/>
      </c>
      <c r="H48" s="15" t="str">
        <f>IFERROR(VLOOKUP($B48,'Tabelas auxiliares'!$A$68:$C$105,3,FALSE),"")</f>
        <v/>
      </c>
      <c r="P48" s="15" t="str">
        <f t="shared" si="1"/>
        <v/>
      </c>
      <c r="Q48" s="15" t="str">
        <f>IFERROR(VLOOKUP(O48,'Tabelas auxiliares'!$A$116:$E$125,5,FALSE),"")</f>
        <v/>
      </c>
      <c r="R48" s="15" t="str">
        <f>IF(Q48&lt;&gt;"",Q48,IF(P48='Tabelas auxiliares'!$A$129,"CUSTEIO",IF(P48='Tabelas auxiliares'!$A$128,"INVESTIMENTO","")))</f>
        <v/>
      </c>
      <c r="S48" s="8"/>
    </row>
    <row r="49" spans="6:19" x14ac:dyDescent="0.25">
      <c r="F49" s="15" t="str">
        <f>IF(D49="","",IFERROR(VLOOKUP(D49,'Tabelas auxiliares'!$A$3:$B$65,2,FALSE),"DESCENTRALIZAÇÃO"))</f>
        <v/>
      </c>
      <c r="G49" s="15" t="str">
        <f>IFERROR(VLOOKUP($B49,'Tabelas auxiliares'!$A$68:$C$105,2,FALSE),"")</f>
        <v/>
      </c>
      <c r="H49" s="15" t="str">
        <f>IFERROR(VLOOKUP($B49,'Tabelas auxiliares'!$A$68:$C$105,3,FALSE),"")</f>
        <v/>
      </c>
      <c r="P49" s="15" t="str">
        <f t="shared" si="1"/>
        <v/>
      </c>
      <c r="Q49" s="15" t="str">
        <f>IFERROR(VLOOKUP(O49,'Tabelas auxiliares'!$A$116:$E$125,5,FALSE),"")</f>
        <v/>
      </c>
      <c r="R49" s="15" t="str">
        <f>IF(Q49&lt;&gt;"",Q49,IF(P49='Tabelas auxiliares'!$A$129,"CUSTEIO",IF(P49='Tabelas auxiliares'!$A$128,"INVESTIMENTO","")))</f>
        <v/>
      </c>
      <c r="S49" s="8"/>
    </row>
    <row r="50" spans="6:19" x14ac:dyDescent="0.25">
      <c r="F50" s="15" t="str">
        <f>IF(D50="","",IFERROR(VLOOKUP(D50,'Tabelas auxiliares'!$A$3:$B$65,2,FALSE),"DESCENTRALIZAÇÃO"))</f>
        <v/>
      </c>
      <c r="G50" s="15" t="str">
        <f>IFERROR(VLOOKUP($B50,'Tabelas auxiliares'!$A$68:$C$105,2,FALSE),"")</f>
        <v/>
      </c>
      <c r="H50" s="15" t="str">
        <f>IFERROR(VLOOKUP($B50,'Tabelas auxiliares'!$A$68:$C$105,3,FALSE),"")</f>
        <v/>
      </c>
      <c r="P50" s="15" t="str">
        <f t="shared" si="1"/>
        <v/>
      </c>
      <c r="Q50" s="15" t="str">
        <f>IFERROR(VLOOKUP(O50,'Tabelas auxiliares'!$A$116:$E$125,5,FALSE),"")</f>
        <v/>
      </c>
      <c r="R50" s="15" t="str">
        <f>IF(Q50&lt;&gt;"",Q50,IF(P50='Tabelas auxiliares'!$A$129,"CUSTEIO",IF(P50='Tabelas auxiliares'!$A$128,"INVESTIMENTO","")))</f>
        <v/>
      </c>
      <c r="S50" s="8"/>
    </row>
    <row r="51" spans="6:19" x14ac:dyDescent="0.25">
      <c r="F51" s="15" t="str">
        <f>IF(D51="","",IFERROR(VLOOKUP(D51,'Tabelas auxiliares'!$A$3:$B$65,2,FALSE),"DESCENTRALIZAÇÃO"))</f>
        <v/>
      </c>
      <c r="G51" s="15" t="str">
        <f>IFERROR(VLOOKUP($B51,'Tabelas auxiliares'!$A$68:$C$105,2,FALSE),"")</f>
        <v/>
      </c>
      <c r="H51" s="15" t="str">
        <f>IFERROR(VLOOKUP($B51,'Tabelas auxiliares'!$A$68:$C$105,3,FALSE),"")</f>
        <v/>
      </c>
      <c r="P51" s="15" t="str">
        <f t="shared" si="1"/>
        <v/>
      </c>
      <c r="Q51" s="15" t="str">
        <f>IFERROR(VLOOKUP(O51,'Tabelas auxiliares'!$A$116:$E$125,5,FALSE),"")</f>
        <v/>
      </c>
      <c r="R51" s="15" t="str">
        <f>IF(Q51&lt;&gt;"",Q51,IF(P51='Tabelas auxiliares'!$A$129,"CUSTEIO",IF(P51='Tabelas auxiliares'!$A$128,"INVESTIMENTO","")))</f>
        <v/>
      </c>
      <c r="S51" s="8"/>
    </row>
    <row r="52" spans="6:19" x14ac:dyDescent="0.25">
      <c r="F52" s="15" t="str">
        <f>IF(D52="","",IFERROR(VLOOKUP(D52,'Tabelas auxiliares'!$A$3:$B$65,2,FALSE),"DESCENTRALIZAÇÃO"))</f>
        <v/>
      </c>
      <c r="G52" s="15" t="str">
        <f>IFERROR(VLOOKUP($B52,'Tabelas auxiliares'!$A$68:$C$105,2,FALSE),"")</f>
        <v/>
      </c>
      <c r="H52" s="15" t="str">
        <f>IFERROR(VLOOKUP($B52,'Tabelas auxiliares'!$A$68:$C$105,3,FALSE),"")</f>
        <v/>
      </c>
      <c r="P52" s="15" t="str">
        <f t="shared" si="1"/>
        <v/>
      </c>
      <c r="Q52" s="15" t="str">
        <f>IFERROR(VLOOKUP(O52,'Tabelas auxiliares'!$A$116:$E$125,5,FALSE),"")</f>
        <v/>
      </c>
      <c r="R52" s="15" t="str">
        <f>IF(Q52&lt;&gt;"",Q52,IF(P52='Tabelas auxiliares'!$A$129,"CUSTEIO",IF(P52='Tabelas auxiliares'!$A$128,"INVESTIMENTO","")))</f>
        <v/>
      </c>
      <c r="S52" s="8"/>
    </row>
    <row r="53" spans="6:19" x14ac:dyDescent="0.25">
      <c r="F53" s="15" t="str">
        <f>IF(D53="","",IFERROR(VLOOKUP(D53,'Tabelas auxiliares'!$A$3:$B$65,2,FALSE),"DESCENTRALIZAÇÃO"))</f>
        <v/>
      </c>
      <c r="G53" s="15" t="str">
        <f>IFERROR(VLOOKUP($B53,'Tabelas auxiliares'!$A$68:$C$105,2,FALSE),"")</f>
        <v/>
      </c>
      <c r="H53" s="15" t="str">
        <f>IFERROR(VLOOKUP($B53,'Tabelas auxiliares'!$A$68:$C$105,3,FALSE),"")</f>
        <v/>
      </c>
      <c r="P53" s="15" t="str">
        <f t="shared" si="1"/>
        <v/>
      </c>
      <c r="Q53" s="15" t="str">
        <f>IFERROR(VLOOKUP(O53,'Tabelas auxiliares'!$A$116:$E$125,5,FALSE),"")</f>
        <v/>
      </c>
      <c r="R53" s="15" t="str">
        <f>IF(Q53&lt;&gt;"",Q53,IF(P53='Tabelas auxiliares'!$A$129,"CUSTEIO",IF(P53='Tabelas auxiliares'!$A$128,"INVESTIMENTO","")))</f>
        <v/>
      </c>
      <c r="S53" s="8"/>
    </row>
    <row r="54" spans="6:19" x14ac:dyDescent="0.25">
      <c r="F54" s="15" t="str">
        <f>IF(D54="","",IFERROR(VLOOKUP(D54,'Tabelas auxiliares'!$A$3:$B$65,2,FALSE),"DESCENTRALIZAÇÃO"))</f>
        <v/>
      </c>
      <c r="G54" s="15" t="str">
        <f>IFERROR(VLOOKUP($B54,'Tabelas auxiliares'!$A$68:$C$105,2,FALSE),"")</f>
        <v/>
      </c>
      <c r="H54" s="15" t="str">
        <f>IFERROR(VLOOKUP($B54,'Tabelas auxiliares'!$A$68:$C$105,3,FALSE),"")</f>
        <v/>
      </c>
      <c r="P54" s="15" t="str">
        <f t="shared" si="1"/>
        <v/>
      </c>
      <c r="Q54" s="15" t="str">
        <f>IFERROR(VLOOKUP(O54,'Tabelas auxiliares'!$A$116:$E$125,5,FALSE),"")</f>
        <v/>
      </c>
      <c r="R54" s="15" t="str">
        <f>IF(Q54&lt;&gt;"",Q54,IF(P54='Tabelas auxiliares'!$A$129,"CUSTEIO",IF(P54='Tabelas auxiliares'!$A$128,"INVESTIMENTO","")))</f>
        <v/>
      </c>
      <c r="S54" s="8"/>
    </row>
    <row r="55" spans="6:19" x14ac:dyDescent="0.25">
      <c r="F55" s="15" t="str">
        <f>IF(D55="","",IFERROR(VLOOKUP(D55,'Tabelas auxiliares'!$A$3:$B$65,2,FALSE),"DESCENTRALIZAÇÃO"))</f>
        <v/>
      </c>
      <c r="G55" s="15" t="str">
        <f>IFERROR(VLOOKUP($B55,'Tabelas auxiliares'!$A$68:$C$105,2,FALSE),"")</f>
        <v/>
      </c>
      <c r="H55" s="15" t="str">
        <f>IFERROR(VLOOKUP($B55,'Tabelas auxiliares'!$A$68:$C$105,3,FALSE),"")</f>
        <v/>
      </c>
      <c r="P55" s="15" t="str">
        <f t="shared" si="1"/>
        <v/>
      </c>
      <c r="Q55" s="15" t="str">
        <f>IFERROR(VLOOKUP(O55,'Tabelas auxiliares'!$A$116:$E$125,5,FALSE),"")</f>
        <v/>
      </c>
      <c r="R55" s="15" t="str">
        <f>IF(Q55&lt;&gt;"",Q55,IF(P55='Tabelas auxiliares'!$A$129,"CUSTEIO",IF(P55='Tabelas auxiliares'!$A$128,"INVESTIMENTO","")))</f>
        <v/>
      </c>
      <c r="S55" s="8"/>
    </row>
    <row r="56" spans="6:19" x14ac:dyDescent="0.25">
      <c r="F56" s="15" t="str">
        <f>IF(D56="","",IFERROR(VLOOKUP(D56,'Tabelas auxiliares'!$A$3:$B$65,2,FALSE),"DESCENTRALIZAÇÃO"))</f>
        <v/>
      </c>
      <c r="G56" s="15" t="str">
        <f>IFERROR(VLOOKUP($B56,'Tabelas auxiliares'!$A$68:$C$105,2,FALSE),"")</f>
        <v/>
      </c>
      <c r="H56" s="15" t="str">
        <f>IFERROR(VLOOKUP($B56,'Tabelas auxiliares'!$A$68:$C$105,3,FALSE),"")</f>
        <v/>
      </c>
      <c r="P56" s="15" t="str">
        <f t="shared" si="1"/>
        <v/>
      </c>
      <c r="Q56" s="15" t="str">
        <f>IFERROR(VLOOKUP(O56,'Tabelas auxiliares'!$A$116:$E$125,5,FALSE),"")</f>
        <v/>
      </c>
      <c r="R56" s="15" t="str">
        <f>IF(Q56&lt;&gt;"",Q56,IF(P56='Tabelas auxiliares'!$A$129,"CUSTEIO",IF(P56='Tabelas auxiliares'!$A$128,"INVESTIMENTO","")))</f>
        <v/>
      </c>
      <c r="S56" s="8"/>
    </row>
    <row r="57" spans="6:19" x14ac:dyDescent="0.25">
      <c r="F57" s="15" t="str">
        <f>IF(D57="","",IFERROR(VLOOKUP(D57,'Tabelas auxiliares'!$A$3:$B$65,2,FALSE),"DESCENTRALIZAÇÃO"))</f>
        <v/>
      </c>
      <c r="G57" s="15" t="str">
        <f>IFERROR(VLOOKUP($B57,'Tabelas auxiliares'!$A$68:$C$105,2,FALSE),"")</f>
        <v/>
      </c>
      <c r="H57" s="15" t="str">
        <f>IFERROR(VLOOKUP($B57,'Tabelas auxiliares'!$A$68:$C$105,3,FALSE),"")</f>
        <v/>
      </c>
      <c r="P57" s="15" t="str">
        <f t="shared" si="1"/>
        <v/>
      </c>
      <c r="Q57" s="15" t="str">
        <f>IFERROR(VLOOKUP(O57,'Tabelas auxiliares'!$A$116:$E$125,5,FALSE),"")</f>
        <v/>
      </c>
      <c r="R57" s="15" t="str">
        <f>IF(Q57&lt;&gt;"",Q57,IF(P57='Tabelas auxiliares'!$A$129,"CUSTEIO",IF(P57='Tabelas auxiliares'!$A$128,"INVESTIMENTO","")))</f>
        <v/>
      </c>
      <c r="S57" s="8"/>
    </row>
    <row r="58" spans="6:19" x14ac:dyDescent="0.25">
      <c r="F58" s="15" t="str">
        <f>IF(D58="","",IFERROR(VLOOKUP(D58,'Tabelas auxiliares'!$A$3:$B$65,2,FALSE),"DESCENTRALIZAÇÃO"))</f>
        <v/>
      </c>
      <c r="G58" s="15" t="str">
        <f>IFERROR(VLOOKUP($B58,'Tabelas auxiliares'!$A$68:$C$105,2,FALSE),"")</f>
        <v/>
      </c>
      <c r="H58" s="15" t="str">
        <f>IFERROR(VLOOKUP($B58,'Tabelas auxiliares'!$A$68:$C$105,3,FALSE),"")</f>
        <v/>
      </c>
      <c r="P58" s="15" t="str">
        <f t="shared" si="1"/>
        <v/>
      </c>
      <c r="Q58" s="15" t="str">
        <f>IFERROR(VLOOKUP(O58,'Tabelas auxiliares'!$A$116:$E$125,5,FALSE),"")</f>
        <v/>
      </c>
      <c r="R58" s="15" t="str">
        <f>IF(Q58&lt;&gt;"",Q58,IF(P58='Tabelas auxiliares'!$A$129,"CUSTEIO",IF(P58='Tabelas auxiliares'!$A$128,"INVESTIMENTO","")))</f>
        <v/>
      </c>
      <c r="S58" s="8"/>
    </row>
    <row r="59" spans="6:19" x14ac:dyDescent="0.25">
      <c r="F59" s="15" t="str">
        <f>IF(D59="","",IFERROR(VLOOKUP(D59,'Tabelas auxiliares'!$A$3:$B$65,2,FALSE),"DESCENTRALIZAÇÃO"))</f>
        <v/>
      </c>
      <c r="G59" s="15" t="str">
        <f>IFERROR(VLOOKUP($B59,'Tabelas auxiliares'!$A$68:$C$105,2,FALSE),"")</f>
        <v/>
      </c>
      <c r="H59" s="15" t="str">
        <f>IFERROR(VLOOKUP($B59,'Tabelas auxiliares'!$A$68:$C$105,3,FALSE),"")</f>
        <v/>
      </c>
      <c r="P59" s="15" t="str">
        <f t="shared" si="1"/>
        <v/>
      </c>
      <c r="Q59" s="15" t="str">
        <f>IFERROR(VLOOKUP(O59,'Tabelas auxiliares'!$A$116:$E$125,5,FALSE),"")</f>
        <v/>
      </c>
      <c r="R59" s="15" t="str">
        <f>IF(Q59&lt;&gt;"",Q59,IF(P59='Tabelas auxiliares'!$A$129,"CUSTEIO",IF(P59='Tabelas auxiliares'!$A$128,"INVESTIMENTO","")))</f>
        <v/>
      </c>
      <c r="S59" s="8"/>
    </row>
    <row r="60" spans="6:19" x14ac:dyDescent="0.25">
      <c r="F60" s="15" t="str">
        <f>IF(D60="","",IFERROR(VLOOKUP(D60,'Tabelas auxiliares'!$A$3:$B$65,2,FALSE),"DESCENTRALIZAÇÃO"))</f>
        <v/>
      </c>
      <c r="G60" s="15" t="str">
        <f>IFERROR(VLOOKUP($B60,'Tabelas auxiliares'!$A$68:$C$105,2,FALSE),"")</f>
        <v/>
      </c>
      <c r="H60" s="15" t="str">
        <f>IFERROR(VLOOKUP($B60,'Tabelas auxiliares'!$A$68:$C$105,3,FALSE),"")</f>
        <v/>
      </c>
      <c r="P60" s="15" t="str">
        <f t="shared" si="1"/>
        <v/>
      </c>
      <c r="Q60" s="15" t="str">
        <f>IFERROR(VLOOKUP(O60,'Tabelas auxiliares'!$A$116:$E$125,5,FALSE),"")</f>
        <v/>
      </c>
      <c r="R60" s="15" t="str">
        <f>IF(Q60&lt;&gt;"",Q60,IF(P60='Tabelas auxiliares'!$A$129,"CUSTEIO",IF(P60='Tabelas auxiliares'!$A$128,"INVESTIMENTO","")))</f>
        <v/>
      </c>
      <c r="S60" s="8"/>
    </row>
    <row r="61" spans="6:19" x14ac:dyDescent="0.25">
      <c r="F61" s="15" t="str">
        <f>IF(D61="","",IFERROR(VLOOKUP(D61,'Tabelas auxiliares'!$A$3:$B$65,2,FALSE),"DESCENTRALIZAÇÃO"))</f>
        <v/>
      </c>
      <c r="G61" s="15" t="str">
        <f>IFERROR(VLOOKUP($B61,'Tabelas auxiliares'!$A$68:$C$105,2,FALSE),"")</f>
        <v/>
      </c>
      <c r="H61" s="15" t="str">
        <f>IFERROR(VLOOKUP($B61,'Tabelas auxiliares'!$A$68:$C$105,3,FALSE),"")</f>
        <v/>
      </c>
      <c r="P61" s="15" t="str">
        <f t="shared" si="1"/>
        <v/>
      </c>
      <c r="Q61" s="15" t="str">
        <f>IFERROR(VLOOKUP(O61,'Tabelas auxiliares'!$A$116:$E$125,5,FALSE),"")</f>
        <v/>
      </c>
      <c r="R61" s="15" t="str">
        <f>IF(Q61&lt;&gt;"",Q61,IF(P61='Tabelas auxiliares'!$A$129,"CUSTEIO",IF(P61='Tabelas auxiliares'!$A$128,"INVESTIMENTO","")))</f>
        <v/>
      </c>
      <c r="S61" s="8"/>
    </row>
    <row r="62" spans="6:19" x14ac:dyDescent="0.25">
      <c r="F62" s="15" t="str">
        <f>IF(D62="","",IFERROR(VLOOKUP(D62,'Tabelas auxiliares'!$A$3:$B$65,2,FALSE),"DESCENTRALIZAÇÃO"))</f>
        <v/>
      </c>
      <c r="G62" s="15" t="str">
        <f>IFERROR(VLOOKUP($B62,'Tabelas auxiliares'!$A$68:$C$105,2,FALSE),"")</f>
        <v/>
      </c>
      <c r="H62" s="15" t="str">
        <f>IFERROR(VLOOKUP($B62,'Tabelas auxiliares'!$A$68:$C$105,3,FALSE),"")</f>
        <v/>
      </c>
      <c r="P62" s="15" t="str">
        <f t="shared" si="1"/>
        <v/>
      </c>
      <c r="Q62" s="15" t="str">
        <f>IFERROR(VLOOKUP(O62,'Tabelas auxiliares'!$A$116:$E$125,5,FALSE),"")</f>
        <v/>
      </c>
      <c r="R62" s="15" t="str">
        <f>IF(Q62&lt;&gt;"",Q62,IF(P62='Tabelas auxiliares'!$A$129,"CUSTEIO",IF(P62='Tabelas auxiliares'!$A$128,"INVESTIMENTO","")))</f>
        <v/>
      </c>
      <c r="S62" s="8"/>
    </row>
    <row r="63" spans="6:19" x14ac:dyDescent="0.25">
      <c r="F63" s="15" t="str">
        <f>IF(D63="","",IFERROR(VLOOKUP(D63,'Tabelas auxiliares'!$A$3:$B$65,2,FALSE),"DESCENTRALIZAÇÃO"))</f>
        <v/>
      </c>
      <c r="G63" s="15" t="str">
        <f>IFERROR(VLOOKUP($B63,'Tabelas auxiliares'!$A$68:$C$105,2,FALSE),"")</f>
        <v/>
      </c>
      <c r="H63" s="15" t="str">
        <f>IFERROR(VLOOKUP($B63,'Tabelas auxiliares'!$A$68:$C$105,3,FALSE),"")</f>
        <v/>
      </c>
      <c r="P63" s="15" t="str">
        <f t="shared" si="1"/>
        <v/>
      </c>
      <c r="Q63" s="15" t="str">
        <f>IFERROR(VLOOKUP(O63,'Tabelas auxiliares'!$A$116:$E$125,5,FALSE),"")</f>
        <v/>
      </c>
      <c r="R63" s="15" t="str">
        <f>IF(Q63&lt;&gt;"",Q63,IF(P63='Tabelas auxiliares'!$A$129,"CUSTEIO",IF(P63='Tabelas auxiliares'!$A$128,"INVESTIMENTO","")))</f>
        <v/>
      </c>
      <c r="S63" s="8"/>
    </row>
    <row r="64" spans="6:19" x14ac:dyDescent="0.25">
      <c r="F64" s="15" t="str">
        <f>IF(D64="","",IFERROR(VLOOKUP(D64,'Tabelas auxiliares'!$A$3:$B$65,2,FALSE),"DESCENTRALIZAÇÃO"))</f>
        <v/>
      </c>
      <c r="G64" s="15" t="str">
        <f>IFERROR(VLOOKUP($B64,'Tabelas auxiliares'!$A$68:$C$105,2,FALSE),"")</f>
        <v/>
      </c>
      <c r="H64" s="15" t="str">
        <f>IFERROR(VLOOKUP($B64,'Tabelas auxiliares'!$A$68:$C$105,3,FALSE),"")</f>
        <v/>
      </c>
      <c r="P64" s="15" t="str">
        <f t="shared" si="1"/>
        <v/>
      </c>
      <c r="Q64" s="15" t="str">
        <f>IFERROR(VLOOKUP(O64,'Tabelas auxiliares'!$A$116:$E$125,5,FALSE),"")</f>
        <v/>
      </c>
      <c r="R64" s="15" t="str">
        <f>IF(Q64&lt;&gt;"",Q64,IF(P64='Tabelas auxiliares'!$A$129,"CUSTEIO",IF(P64='Tabelas auxiliares'!$A$128,"INVESTIMENTO","")))</f>
        <v/>
      </c>
      <c r="S64" s="8"/>
    </row>
    <row r="65" spans="6:19" x14ac:dyDescent="0.25">
      <c r="F65" s="15" t="str">
        <f>IF(D65="","",IFERROR(VLOOKUP(D65,'Tabelas auxiliares'!$A$3:$B$65,2,FALSE),"DESCENTRALIZAÇÃO"))</f>
        <v/>
      </c>
      <c r="G65" s="15" t="str">
        <f>IFERROR(VLOOKUP($B65,'Tabelas auxiliares'!$A$68:$C$105,2,FALSE),"")</f>
        <v/>
      </c>
      <c r="H65" s="15" t="str">
        <f>IFERROR(VLOOKUP($B65,'Tabelas auxiliares'!$A$68:$C$105,3,FALSE),"")</f>
        <v/>
      </c>
      <c r="P65" s="15" t="str">
        <f t="shared" si="1"/>
        <v/>
      </c>
      <c r="Q65" s="15" t="str">
        <f>IFERROR(VLOOKUP(O65,'Tabelas auxiliares'!$A$116:$E$125,5,FALSE),"")</f>
        <v/>
      </c>
      <c r="R65" s="15" t="str">
        <f>IF(Q65&lt;&gt;"",Q65,IF(P65='Tabelas auxiliares'!$A$129,"CUSTEIO",IF(P65='Tabelas auxiliares'!$A$128,"INVESTIMENTO","")))</f>
        <v/>
      </c>
      <c r="S65" s="8"/>
    </row>
    <row r="66" spans="6:19" x14ac:dyDescent="0.25">
      <c r="F66" s="15" t="str">
        <f>IF(D66="","",IFERROR(VLOOKUP(D66,'Tabelas auxiliares'!$A$3:$B$65,2,FALSE),"DESCENTRALIZAÇÃO"))</f>
        <v/>
      </c>
      <c r="G66" s="15" t="str">
        <f>IFERROR(VLOOKUP($B66,'Tabelas auxiliares'!$A$68:$C$105,2,FALSE),"")</f>
        <v/>
      </c>
      <c r="H66" s="15" t="str">
        <f>IFERROR(VLOOKUP($B66,'Tabelas auxiliares'!$A$68:$C$105,3,FALSE),"")</f>
        <v/>
      </c>
      <c r="P66" s="15" t="str">
        <f t="shared" si="1"/>
        <v/>
      </c>
      <c r="Q66" s="15" t="str">
        <f>IFERROR(VLOOKUP(O66,'Tabelas auxiliares'!$A$116:$E$125,5,FALSE),"")</f>
        <v/>
      </c>
      <c r="R66" s="15" t="str">
        <f>IF(Q66&lt;&gt;"",Q66,IF(P66='Tabelas auxiliares'!$A$129,"CUSTEIO",IF(P66='Tabelas auxiliares'!$A$128,"INVESTIMENTO","")))</f>
        <v/>
      </c>
      <c r="S66" s="8"/>
    </row>
    <row r="67" spans="6:19" x14ac:dyDescent="0.25">
      <c r="F67" s="15" t="str">
        <f>IF(D67="","",IFERROR(VLOOKUP(D67,'Tabelas auxiliares'!$A$3:$B$65,2,FALSE),"DESCENTRALIZAÇÃO"))</f>
        <v/>
      </c>
      <c r="G67" s="15" t="str">
        <f>IFERROR(VLOOKUP($B67,'Tabelas auxiliares'!$A$68:$C$105,2,FALSE),"")</f>
        <v/>
      </c>
      <c r="H67" s="15" t="str">
        <f>IFERROR(VLOOKUP($B67,'Tabelas auxiliares'!$A$68:$C$105,3,FALSE),"")</f>
        <v/>
      </c>
      <c r="P67" s="15" t="str">
        <f t="shared" si="1"/>
        <v/>
      </c>
      <c r="Q67" s="15" t="str">
        <f>IFERROR(VLOOKUP(O67,'Tabelas auxiliares'!$A$116:$E$125,5,FALSE),"")</f>
        <v/>
      </c>
      <c r="R67" s="15" t="str">
        <f>IF(Q67&lt;&gt;"",Q67,IF(P67='Tabelas auxiliares'!$A$129,"CUSTEIO",IF(P67='Tabelas auxiliares'!$A$128,"INVESTIMENTO","")))</f>
        <v/>
      </c>
      <c r="S67" s="8"/>
    </row>
    <row r="68" spans="6:19" x14ac:dyDescent="0.25">
      <c r="F68" s="15" t="str">
        <f>IF(D68="","",IFERROR(VLOOKUP(D68,'Tabelas auxiliares'!$A$3:$B$65,2,FALSE),"DESCENTRALIZAÇÃO"))</f>
        <v/>
      </c>
      <c r="G68" s="15" t="str">
        <f>IFERROR(VLOOKUP($B68,'Tabelas auxiliares'!$A$68:$C$105,2,FALSE),"")</f>
        <v/>
      </c>
      <c r="H68" s="15" t="str">
        <f>IFERROR(VLOOKUP($B68,'Tabelas auxiliares'!$A$68:$C$105,3,FALSE),"")</f>
        <v/>
      </c>
      <c r="P68" s="15" t="str">
        <f t="shared" ref="P68:P131" si="2">LEFT(N68,1)</f>
        <v/>
      </c>
      <c r="Q68" s="15" t="str">
        <f>IFERROR(VLOOKUP(O68,'Tabelas auxiliares'!$A$116:$E$125,5,FALSE),"")</f>
        <v/>
      </c>
      <c r="R68" s="15" t="str">
        <f>IF(Q68&lt;&gt;"",Q68,IF(P68='Tabelas auxiliares'!$A$129,"CUSTEIO",IF(P68='Tabelas auxiliares'!$A$128,"INVESTIMENTO","")))</f>
        <v/>
      </c>
      <c r="S68" s="8"/>
    </row>
    <row r="69" spans="6:19" x14ac:dyDescent="0.25">
      <c r="F69" s="15" t="str">
        <f>IF(D69="","",IFERROR(VLOOKUP(D69,'Tabelas auxiliares'!$A$3:$B$65,2,FALSE),"DESCENTRALIZAÇÃO"))</f>
        <v/>
      </c>
      <c r="G69" s="15" t="str">
        <f>IFERROR(VLOOKUP($B69,'Tabelas auxiliares'!$A$68:$C$105,2,FALSE),"")</f>
        <v/>
      </c>
      <c r="H69" s="15" t="str">
        <f>IFERROR(VLOOKUP($B69,'Tabelas auxiliares'!$A$68:$C$105,3,FALSE),"")</f>
        <v/>
      </c>
      <c r="P69" s="15" t="str">
        <f t="shared" si="2"/>
        <v/>
      </c>
      <c r="Q69" s="15" t="str">
        <f>IFERROR(VLOOKUP(O69,'Tabelas auxiliares'!$A$116:$E$125,5,FALSE),"")</f>
        <v/>
      </c>
      <c r="R69" s="15" t="str">
        <f>IF(Q69&lt;&gt;"",Q69,IF(P69='Tabelas auxiliares'!$A$129,"CUSTEIO",IF(P69='Tabelas auxiliares'!$A$128,"INVESTIMENTO","")))</f>
        <v/>
      </c>
      <c r="S69" s="8"/>
    </row>
    <row r="70" spans="6:19" x14ac:dyDescent="0.25">
      <c r="F70" s="15" t="str">
        <f>IF(D70="","",IFERROR(VLOOKUP(D70,'Tabelas auxiliares'!$A$3:$B$65,2,FALSE),"DESCENTRALIZAÇÃO"))</f>
        <v/>
      </c>
      <c r="G70" s="15" t="str">
        <f>IFERROR(VLOOKUP($B70,'Tabelas auxiliares'!$A$68:$C$105,2,FALSE),"")</f>
        <v/>
      </c>
      <c r="H70" s="15" t="str">
        <f>IFERROR(VLOOKUP($B70,'Tabelas auxiliares'!$A$68:$C$105,3,FALSE),"")</f>
        <v/>
      </c>
      <c r="P70" s="15" t="str">
        <f t="shared" si="2"/>
        <v/>
      </c>
      <c r="Q70" s="15" t="str">
        <f>IFERROR(VLOOKUP(O70,'Tabelas auxiliares'!$A$116:$E$125,5,FALSE),"")</f>
        <v/>
      </c>
      <c r="R70" s="15" t="str">
        <f>IF(Q70&lt;&gt;"",Q70,IF(P70='Tabelas auxiliares'!$A$129,"CUSTEIO",IF(P70='Tabelas auxiliares'!$A$128,"INVESTIMENTO","")))</f>
        <v/>
      </c>
      <c r="S70" s="8"/>
    </row>
    <row r="71" spans="6:19" x14ac:dyDescent="0.25">
      <c r="F71" s="15" t="str">
        <f>IF(D71="","",IFERROR(VLOOKUP(D71,'Tabelas auxiliares'!$A$3:$B$65,2,FALSE),"DESCENTRALIZAÇÃO"))</f>
        <v/>
      </c>
      <c r="G71" s="15" t="str">
        <f>IFERROR(VLOOKUP($B71,'Tabelas auxiliares'!$A$68:$C$105,2,FALSE),"")</f>
        <v/>
      </c>
      <c r="H71" s="15" t="str">
        <f>IFERROR(VLOOKUP($B71,'Tabelas auxiliares'!$A$68:$C$105,3,FALSE),"")</f>
        <v/>
      </c>
      <c r="P71" s="15" t="str">
        <f t="shared" si="2"/>
        <v/>
      </c>
      <c r="Q71" s="15" t="str">
        <f>IFERROR(VLOOKUP(O71,'Tabelas auxiliares'!$A$116:$E$125,5,FALSE),"")</f>
        <v/>
      </c>
      <c r="R71" s="15" t="str">
        <f>IF(Q71&lt;&gt;"",Q71,IF(P71='Tabelas auxiliares'!$A$129,"CUSTEIO",IF(P71='Tabelas auxiliares'!$A$128,"INVESTIMENTO","")))</f>
        <v/>
      </c>
      <c r="S71" s="8"/>
    </row>
    <row r="72" spans="6:19" x14ac:dyDescent="0.25">
      <c r="F72" s="15" t="str">
        <f>IF(D72="","",IFERROR(VLOOKUP(D72,'Tabelas auxiliares'!$A$3:$B$65,2,FALSE),"DESCENTRALIZAÇÃO"))</f>
        <v/>
      </c>
      <c r="G72" s="15" t="str">
        <f>IFERROR(VLOOKUP($B72,'Tabelas auxiliares'!$A$68:$C$105,2,FALSE),"")</f>
        <v/>
      </c>
      <c r="H72" s="15" t="str">
        <f>IFERROR(VLOOKUP($B72,'Tabelas auxiliares'!$A$68:$C$105,3,FALSE),"")</f>
        <v/>
      </c>
      <c r="P72" s="15" t="str">
        <f t="shared" si="2"/>
        <v/>
      </c>
      <c r="Q72" s="15" t="str">
        <f>IFERROR(VLOOKUP(O72,'Tabelas auxiliares'!$A$116:$E$125,5,FALSE),"")</f>
        <v/>
      </c>
      <c r="R72" s="15" t="str">
        <f>IF(Q72&lt;&gt;"",Q72,IF(P72='Tabelas auxiliares'!$A$129,"CUSTEIO",IF(P72='Tabelas auxiliares'!$A$128,"INVESTIMENTO","")))</f>
        <v/>
      </c>
      <c r="S72" s="8"/>
    </row>
    <row r="73" spans="6:19" x14ac:dyDescent="0.25">
      <c r="F73" s="15" t="str">
        <f>IF(D73="","",IFERROR(VLOOKUP(D73,'Tabelas auxiliares'!$A$3:$B$65,2,FALSE),"DESCENTRALIZAÇÃO"))</f>
        <v/>
      </c>
      <c r="G73" s="15" t="str">
        <f>IFERROR(VLOOKUP($B73,'Tabelas auxiliares'!$A$68:$C$105,2,FALSE),"")</f>
        <v/>
      </c>
      <c r="H73" s="15" t="str">
        <f>IFERROR(VLOOKUP($B73,'Tabelas auxiliares'!$A$68:$C$105,3,FALSE),"")</f>
        <v/>
      </c>
      <c r="P73" s="15" t="str">
        <f t="shared" si="2"/>
        <v/>
      </c>
      <c r="Q73" s="15" t="str">
        <f>IFERROR(VLOOKUP(O73,'Tabelas auxiliares'!$A$116:$E$125,5,FALSE),"")</f>
        <v/>
      </c>
      <c r="R73" s="15" t="str">
        <f>IF(Q73&lt;&gt;"",Q73,IF(P73='Tabelas auxiliares'!$A$129,"CUSTEIO",IF(P73='Tabelas auxiliares'!$A$128,"INVESTIMENTO","")))</f>
        <v/>
      </c>
      <c r="S73" s="8"/>
    </row>
    <row r="74" spans="6:19" x14ac:dyDescent="0.25">
      <c r="F74" s="15" t="str">
        <f>IF(D74="","",IFERROR(VLOOKUP(D74,'Tabelas auxiliares'!$A$3:$B$65,2,FALSE),"DESCENTRALIZAÇÃO"))</f>
        <v/>
      </c>
      <c r="G74" s="15" t="str">
        <f>IFERROR(VLOOKUP($B74,'Tabelas auxiliares'!$A$68:$C$105,2,FALSE),"")</f>
        <v/>
      </c>
      <c r="H74" s="15" t="str">
        <f>IFERROR(VLOOKUP($B74,'Tabelas auxiliares'!$A$68:$C$105,3,FALSE),"")</f>
        <v/>
      </c>
      <c r="P74" s="15" t="str">
        <f t="shared" si="2"/>
        <v/>
      </c>
      <c r="Q74" s="15" t="str">
        <f>IFERROR(VLOOKUP(O74,'Tabelas auxiliares'!$A$116:$E$125,5,FALSE),"")</f>
        <v/>
      </c>
      <c r="R74" s="15" t="str">
        <f>IF(Q74&lt;&gt;"",Q74,IF(P74='Tabelas auxiliares'!$A$129,"CUSTEIO",IF(P74='Tabelas auxiliares'!$A$128,"INVESTIMENTO","")))</f>
        <v/>
      </c>
      <c r="S74" s="8"/>
    </row>
    <row r="75" spans="6:19" x14ac:dyDescent="0.25">
      <c r="F75" s="15" t="str">
        <f>IF(D75="","",IFERROR(VLOOKUP(D75,'Tabelas auxiliares'!$A$3:$B$65,2,FALSE),"DESCENTRALIZAÇÃO"))</f>
        <v/>
      </c>
      <c r="G75" s="15" t="str">
        <f>IFERROR(VLOOKUP($B75,'Tabelas auxiliares'!$A$68:$C$105,2,FALSE),"")</f>
        <v/>
      </c>
      <c r="H75" s="15" t="str">
        <f>IFERROR(VLOOKUP($B75,'Tabelas auxiliares'!$A$68:$C$105,3,FALSE),"")</f>
        <v/>
      </c>
      <c r="P75" s="15" t="str">
        <f t="shared" si="2"/>
        <v/>
      </c>
      <c r="Q75" s="15" t="str">
        <f>IFERROR(VLOOKUP(O75,'Tabelas auxiliares'!$A$116:$E$125,5,FALSE),"")</f>
        <v/>
      </c>
      <c r="R75" s="15" t="str">
        <f>IF(Q75&lt;&gt;"",Q75,IF(P75='Tabelas auxiliares'!$A$129,"CUSTEIO",IF(P75='Tabelas auxiliares'!$A$128,"INVESTIMENTO","")))</f>
        <v/>
      </c>
      <c r="S75" s="8"/>
    </row>
    <row r="76" spans="6:19" x14ac:dyDescent="0.25">
      <c r="F76" s="15" t="str">
        <f>IF(D76="","",IFERROR(VLOOKUP(D76,'Tabelas auxiliares'!$A$3:$B$65,2,FALSE),"DESCENTRALIZAÇÃO"))</f>
        <v/>
      </c>
      <c r="G76" s="15" t="str">
        <f>IFERROR(VLOOKUP($B76,'Tabelas auxiliares'!$A$68:$C$105,2,FALSE),"")</f>
        <v/>
      </c>
      <c r="H76" s="15" t="str">
        <f>IFERROR(VLOOKUP($B76,'Tabelas auxiliares'!$A$68:$C$105,3,FALSE),"")</f>
        <v/>
      </c>
      <c r="P76" s="15" t="str">
        <f t="shared" si="2"/>
        <v/>
      </c>
      <c r="Q76" s="15" t="str">
        <f>IFERROR(VLOOKUP(O76,'Tabelas auxiliares'!$A$116:$E$125,5,FALSE),"")</f>
        <v/>
      </c>
      <c r="R76" s="15" t="str">
        <f>IF(Q76&lt;&gt;"",Q76,IF(P76='Tabelas auxiliares'!$A$129,"CUSTEIO",IF(P76='Tabelas auxiliares'!$A$128,"INVESTIMENTO","")))</f>
        <v/>
      </c>
      <c r="S76" s="8"/>
    </row>
    <row r="77" spans="6:19" x14ac:dyDescent="0.25">
      <c r="F77" s="15" t="str">
        <f>IF(D77="","",IFERROR(VLOOKUP(D77,'Tabelas auxiliares'!$A$3:$B$65,2,FALSE),"DESCENTRALIZAÇÃO"))</f>
        <v/>
      </c>
      <c r="G77" s="15" t="str">
        <f>IFERROR(VLOOKUP($B77,'Tabelas auxiliares'!$A$68:$C$105,2,FALSE),"")</f>
        <v/>
      </c>
      <c r="H77" s="15" t="str">
        <f>IFERROR(VLOOKUP($B77,'Tabelas auxiliares'!$A$68:$C$105,3,FALSE),"")</f>
        <v/>
      </c>
      <c r="P77" s="15" t="str">
        <f t="shared" si="2"/>
        <v/>
      </c>
      <c r="Q77" s="15" t="str">
        <f>IFERROR(VLOOKUP(O77,'Tabelas auxiliares'!$A$116:$E$125,5,FALSE),"")</f>
        <v/>
      </c>
      <c r="R77" s="15" t="str">
        <f>IF(Q77&lt;&gt;"",Q77,IF(P77='Tabelas auxiliares'!$A$129,"CUSTEIO",IF(P77='Tabelas auxiliares'!$A$128,"INVESTIMENTO","")))</f>
        <v/>
      </c>
      <c r="S77" s="8"/>
    </row>
    <row r="78" spans="6:19" x14ac:dyDescent="0.25">
      <c r="F78" s="15" t="str">
        <f>IF(D78="","",IFERROR(VLOOKUP(D78,'Tabelas auxiliares'!$A$3:$B$65,2,FALSE),"DESCENTRALIZAÇÃO"))</f>
        <v/>
      </c>
      <c r="G78" s="15" t="str">
        <f>IFERROR(VLOOKUP($B78,'Tabelas auxiliares'!$A$68:$C$105,2,FALSE),"")</f>
        <v/>
      </c>
      <c r="H78" s="15" t="str">
        <f>IFERROR(VLOOKUP($B78,'Tabelas auxiliares'!$A$68:$C$105,3,FALSE),"")</f>
        <v/>
      </c>
      <c r="P78" s="15" t="str">
        <f t="shared" si="2"/>
        <v/>
      </c>
      <c r="Q78" s="15" t="str">
        <f>IFERROR(VLOOKUP(O78,'Tabelas auxiliares'!$A$116:$E$125,5,FALSE),"")</f>
        <v/>
      </c>
      <c r="R78" s="15" t="str">
        <f>IF(Q78&lt;&gt;"",Q78,IF(P78='Tabelas auxiliares'!$A$129,"CUSTEIO",IF(P78='Tabelas auxiliares'!$A$128,"INVESTIMENTO","")))</f>
        <v/>
      </c>
      <c r="S78" s="8"/>
    </row>
    <row r="79" spans="6:19" x14ac:dyDescent="0.25">
      <c r="F79" s="15" t="str">
        <f>IF(D79="","",IFERROR(VLOOKUP(D79,'Tabelas auxiliares'!$A$3:$B$65,2,FALSE),"DESCENTRALIZAÇÃO"))</f>
        <v/>
      </c>
      <c r="G79" s="15" t="str">
        <f>IFERROR(VLOOKUP($B79,'Tabelas auxiliares'!$A$68:$C$105,2,FALSE),"")</f>
        <v/>
      </c>
      <c r="H79" s="15" t="str">
        <f>IFERROR(VLOOKUP($B79,'Tabelas auxiliares'!$A$68:$C$105,3,FALSE),"")</f>
        <v/>
      </c>
      <c r="P79" s="15" t="str">
        <f t="shared" si="2"/>
        <v/>
      </c>
      <c r="Q79" s="15" t="str">
        <f>IFERROR(VLOOKUP(O79,'Tabelas auxiliares'!$A$116:$E$125,5,FALSE),"")</f>
        <v/>
      </c>
      <c r="R79" s="15" t="str">
        <f>IF(Q79&lt;&gt;"",Q79,IF(P79='Tabelas auxiliares'!$A$129,"CUSTEIO",IF(P79='Tabelas auxiliares'!$A$128,"INVESTIMENTO","")))</f>
        <v/>
      </c>
      <c r="S79" s="8"/>
    </row>
    <row r="80" spans="6:19" x14ac:dyDescent="0.25">
      <c r="F80" s="15" t="str">
        <f>IF(D80="","",IFERROR(VLOOKUP(D80,'Tabelas auxiliares'!$A$3:$B$65,2,FALSE),"DESCENTRALIZAÇÃO"))</f>
        <v/>
      </c>
      <c r="G80" s="15" t="str">
        <f>IFERROR(VLOOKUP($B80,'Tabelas auxiliares'!$A$68:$C$105,2,FALSE),"")</f>
        <v/>
      </c>
      <c r="H80" s="15" t="str">
        <f>IFERROR(VLOOKUP($B80,'Tabelas auxiliares'!$A$68:$C$105,3,FALSE),"")</f>
        <v/>
      </c>
      <c r="P80" s="15" t="str">
        <f t="shared" si="2"/>
        <v/>
      </c>
      <c r="Q80" s="15" t="str">
        <f>IFERROR(VLOOKUP(O80,'Tabelas auxiliares'!$A$116:$E$125,5,FALSE),"")</f>
        <v/>
      </c>
      <c r="R80" s="15" t="str">
        <f>IF(Q80&lt;&gt;"",Q80,IF(P80='Tabelas auxiliares'!$A$129,"CUSTEIO",IF(P80='Tabelas auxiliares'!$A$128,"INVESTIMENTO","")))</f>
        <v/>
      </c>
      <c r="S80" s="8"/>
    </row>
    <row r="81" spans="6:19" x14ac:dyDescent="0.25">
      <c r="F81" s="15" t="str">
        <f>IF(D81="","",IFERROR(VLOOKUP(D81,'Tabelas auxiliares'!$A$3:$B$65,2,FALSE),"DESCENTRALIZAÇÃO"))</f>
        <v/>
      </c>
      <c r="G81" s="15" t="str">
        <f>IFERROR(VLOOKUP($B81,'Tabelas auxiliares'!$A$68:$C$105,2,FALSE),"")</f>
        <v/>
      </c>
      <c r="H81" s="15" t="str">
        <f>IFERROR(VLOOKUP($B81,'Tabelas auxiliares'!$A$68:$C$105,3,FALSE),"")</f>
        <v/>
      </c>
      <c r="P81" s="15" t="str">
        <f t="shared" si="2"/>
        <v/>
      </c>
      <c r="Q81" s="15" t="str">
        <f>IFERROR(VLOOKUP(O81,'Tabelas auxiliares'!$A$116:$E$125,5,FALSE),"")</f>
        <v/>
      </c>
      <c r="R81" s="15" t="str">
        <f>IF(Q81&lt;&gt;"",Q81,IF(P81='Tabelas auxiliares'!$A$129,"CUSTEIO",IF(P81='Tabelas auxiliares'!$A$128,"INVESTIMENTO","")))</f>
        <v/>
      </c>
      <c r="S81" s="8"/>
    </row>
    <row r="82" spans="6:19" x14ac:dyDescent="0.25">
      <c r="F82" s="15" t="str">
        <f>IF(D82="","",IFERROR(VLOOKUP(D82,'Tabelas auxiliares'!$A$3:$B$65,2,FALSE),"DESCENTRALIZAÇÃO"))</f>
        <v/>
      </c>
      <c r="G82" s="15" t="str">
        <f>IFERROR(VLOOKUP($B82,'Tabelas auxiliares'!$A$68:$C$105,2,FALSE),"")</f>
        <v/>
      </c>
      <c r="H82" s="15" t="str">
        <f>IFERROR(VLOOKUP($B82,'Tabelas auxiliares'!$A$68:$C$105,3,FALSE),"")</f>
        <v/>
      </c>
      <c r="P82" s="15" t="str">
        <f t="shared" si="2"/>
        <v/>
      </c>
      <c r="Q82" s="15" t="str">
        <f>IFERROR(VLOOKUP(O82,'Tabelas auxiliares'!$A$116:$E$125,5,FALSE),"")</f>
        <v/>
      </c>
      <c r="R82" s="15" t="str">
        <f>IF(Q82&lt;&gt;"",Q82,IF(P82='Tabelas auxiliares'!$A$129,"CUSTEIO",IF(P82='Tabelas auxiliares'!$A$128,"INVESTIMENTO","")))</f>
        <v/>
      </c>
      <c r="S82" s="8"/>
    </row>
    <row r="83" spans="6:19" x14ac:dyDescent="0.25">
      <c r="F83" s="15" t="str">
        <f>IF(D83="","",IFERROR(VLOOKUP(D83,'Tabelas auxiliares'!$A$3:$B$65,2,FALSE),"DESCENTRALIZAÇÃO"))</f>
        <v/>
      </c>
      <c r="G83" s="15" t="str">
        <f>IFERROR(VLOOKUP($B83,'Tabelas auxiliares'!$A$68:$C$105,2,FALSE),"")</f>
        <v/>
      </c>
      <c r="H83" s="15" t="str">
        <f>IFERROR(VLOOKUP($B83,'Tabelas auxiliares'!$A$68:$C$105,3,FALSE),"")</f>
        <v/>
      </c>
      <c r="P83" s="15" t="str">
        <f t="shared" si="2"/>
        <v/>
      </c>
      <c r="Q83" s="15" t="str">
        <f>IFERROR(VLOOKUP(O83,'Tabelas auxiliares'!$A$116:$E$125,5,FALSE),"")</f>
        <v/>
      </c>
      <c r="R83" s="15" t="str">
        <f>IF(Q83&lt;&gt;"",Q83,IF(P83='Tabelas auxiliares'!$A$129,"CUSTEIO",IF(P83='Tabelas auxiliares'!$A$128,"INVESTIMENTO","")))</f>
        <v/>
      </c>
      <c r="S83" s="8"/>
    </row>
    <row r="84" spans="6:19" x14ac:dyDescent="0.25">
      <c r="F84" s="15" t="str">
        <f>IF(D84="","",IFERROR(VLOOKUP(D84,'Tabelas auxiliares'!$A$3:$B$65,2,FALSE),"DESCENTRALIZAÇÃO"))</f>
        <v/>
      </c>
      <c r="G84" s="15" t="str">
        <f>IFERROR(VLOOKUP($B84,'Tabelas auxiliares'!$A$68:$C$105,2,FALSE),"")</f>
        <v/>
      </c>
      <c r="H84" s="15" t="str">
        <f>IFERROR(VLOOKUP($B84,'Tabelas auxiliares'!$A$68:$C$105,3,FALSE),"")</f>
        <v/>
      </c>
      <c r="P84" s="15" t="str">
        <f t="shared" si="2"/>
        <v/>
      </c>
      <c r="Q84" s="15" t="str">
        <f>IFERROR(VLOOKUP(O84,'Tabelas auxiliares'!$A$116:$E$125,5,FALSE),"")</f>
        <v/>
      </c>
      <c r="R84" s="15" t="str">
        <f>IF(Q84&lt;&gt;"",Q84,IF(P84='Tabelas auxiliares'!$A$129,"CUSTEIO",IF(P84='Tabelas auxiliares'!$A$128,"INVESTIMENTO","")))</f>
        <v/>
      </c>
      <c r="S84" s="8"/>
    </row>
    <row r="85" spans="6:19" x14ac:dyDescent="0.25">
      <c r="F85" s="15" t="str">
        <f>IF(D85="","",IFERROR(VLOOKUP(D85,'Tabelas auxiliares'!$A$3:$B$65,2,FALSE),"DESCENTRALIZAÇÃO"))</f>
        <v/>
      </c>
      <c r="G85" s="15" t="str">
        <f>IFERROR(VLOOKUP($B85,'Tabelas auxiliares'!$A$68:$C$105,2,FALSE),"")</f>
        <v/>
      </c>
      <c r="H85" s="15" t="str">
        <f>IFERROR(VLOOKUP($B85,'Tabelas auxiliares'!$A$68:$C$105,3,FALSE),"")</f>
        <v/>
      </c>
      <c r="P85" s="15" t="str">
        <f t="shared" si="2"/>
        <v/>
      </c>
      <c r="Q85" s="15" t="str">
        <f>IFERROR(VLOOKUP(O85,'Tabelas auxiliares'!$A$116:$E$125,5,FALSE),"")</f>
        <v/>
      </c>
      <c r="R85" s="15" t="str">
        <f>IF(Q85&lt;&gt;"",Q85,IF(P85='Tabelas auxiliares'!$A$129,"CUSTEIO",IF(P85='Tabelas auxiliares'!$A$128,"INVESTIMENTO","")))</f>
        <v/>
      </c>
      <c r="S85" s="8"/>
    </row>
    <row r="86" spans="6:19" x14ac:dyDescent="0.25">
      <c r="F86" s="15" t="str">
        <f>IF(D86="","",IFERROR(VLOOKUP(D86,'Tabelas auxiliares'!$A$3:$B$65,2,FALSE),"DESCENTRALIZAÇÃO"))</f>
        <v/>
      </c>
      <c r="G86" s="15" t="str">
        <f>IFERROR(VLOOKUP($B86,'Tabelas auxiliares'!$A$68:$C$105,2,FALSE),"")</f>
        <v/>
      </c>
      <c r="H86" s="15" t="str">
        <f>IFERROR(VLOOKUP($B86,'Tabelas auxiliares'!$A$68:$C$105,3,FALSE),"")</f>
        <v/>
      </c>
      <c r="P86" s="15" t="str">
        <f t="shared" si="2"/>
        <v/>
      </c>
      <c r="Q86" s="15" t="str">
        <f>IFERROR(VLOOKUP(O86,'Tabelas auxiliares'!$A$116:$E$125,5,FALSE),"")</f>
        <v/>
      </c>
      <c r="R86" s="15" t="str">
        <f>IF(Q86&lt;&gt;"",Q86,IF(P86='Tabelas auxiliares'!$A$129,"CUSTEIO",IF(P86='Tabelas auxiliares'!$A$128,"INVESTIMENTO","")))</f>
        <v/>
      </c>
      <c r="S86" s="8"/>
    </row>
    <row r="87" spans="6:19" x14ac:dyDescent="0.25">
      <c r="F87" s="15" t="str">
        <f>IF(D87="","",IFERROR(VLOOKUP(D87,'Tabelas auxiliares'!$A$3:$B$65,2,FALSE),"DESCENTRALIZAÇÃO"))</f>
        <v/>
      </c>
      <c r="G87" s="15" t="str">
        <f>IFERROR(VLOOKUP($B87,'Tabelas auxiliares'!$A$68:$C$105,2,FALSE),"")</f>
        <v/>
      </c>
      <c r="H87" s="15" t="str">
        <f>IFERROR(VLOOKUP($B87,'Tabelas auxiliares'!$A$68:$C$105,3,FALSE),"")</f>
        <v/>
      </c>
      <c r="P87" s="15" t="str">
        <f t="shared" si="2"/>
        <v/>
      </c>
      <c r="Q87" s="15" t="str">
        <f>IFERROR(VLOOKUP(O87,'Tabelas auxiliares'!$A$116:$E$125,5,FALSE),"")</f>
        <v/>
      </c>
      <c r="R87" s="15" t="str">
        <f>IF(Q87&lt;&gt;"",Q87,IF(P87='Tabelas auxiliares'!$A$129,"CUSTEIO",IF(P87='Tabelas auxiliares'!$A$128,"INVESTIMENTO","")))</f>
        <v/>
      </c>
      <c r="S87" s="8"/>
    </row>
    <row r="88" spans="6:19" x14ac:dyDescent="0.25">
      <c r="F88" s="15" t="str">
        <f>IF(D88="","",IFERROR(VLOOKUP(D88,'Tabelas auxiliares'!$A$3:$B$65,2,FALSE),"DESCENTRALIZAÇÃO"))</f>
        <v/>
      </c>
      <c r="G88" s="15" t="str">
        <f>IFERROR(VLOOKUP($B88,'Tabelas auxiliares'!$A$68:$C$105,2,FALSE),"")</f>
        <v/>
      </c>
      <c r="H88" s="15" t="str">
        <f>IFERROR(VLOOKUP($B88,'Tabelas auxiliares'!$A$68:$C$105,3,FALSE),"")</f>
        <v/>
      </c>
      <c r="P88" s="15" t="str">
        <f t="shared" si="2"/>
        <v/>
      </c>
      <c r="Q88" s="15" t="str">
        <f>IFERROR(VLOOKUP(O88,'Tabelas auxiliares'!$A$116:$E$125,5,FALSE),"")</f>
        <v/>
      </c>
      <c r="R88" s="15" t="str">
        <f>IF(Q88&lt;&gt;"",Q88,IF(P88='Tabelas auxiliares'!$A$129,"CUSTEIO",IF(P88='Tabelas auxiliares'!$A$128,"INVESTIMENTO","")))</f>
        <v/>
      </c>
      <c r="S88" s="8"/>
    </row>
    <row r="89" spans="6:19" x14ac:dyDescent="0.25">
      <c r="F89" s="15" t="str">
        <f>IF(D89="","",IFERROR(VLOOKUP(D89,'Tabelas auxiliares'!$A$3:$B$65,2,FALSE),"DESCENTRALIZAÇÃO"))</f>
        <v/>
      </c>
      <c r="G89" s="15" t="str">
        <f>IFERROR(VLOOKUP($B89,'Tabelas auxiliares'!$A$68:$C$105,2,FALSE),"")</f>
        <v/>
      </c>
      <c r="H89" s="15" t="str">
        <f>IFERROR(VLOOKUP($B89,'Tabelas auxiliares'!$A$68:$C$105,3,FALSE),"")</f>
        <v/>
      </c>
      <c r="P89" s="15" t="str">
        <f t="shared" si="2"/>
        <v/>
      </c>
      <c r="Q89" s="15" t="str">
        <f>IFERROR(VLOOKUP(O89,'Tabelas auxiliares'!$A$116:$E$125,5,FALSE),"")</f>
        <v/>
      </c>
      <c r="R89" s="15" t="str">
        <f>IF(Q89&lt;&gt;"",Q89,IF(P89='Tabelas auxiliares'!$A$129,"CUSTEIO",IF(P89='Tabelas auxiliares'!$A$128,"INVESTIMENTO","")))</f>
        <v/>
      </c>
      <c r="S89" s="8"/>
    </row>
    <row r="90" spans="6:19" x14ac:dyDescent="0.25">
      <c r="F90" s="15" t="str">
        <f>IF(D90="","",IFERROR(VLOOKUP(D90,'Tabelas auxiliares'!$A$3:$B$65,2,FALSE),"DESCENTRALIZAÇÃO"))</f>
        <v/>
      </c>
      <c r="G90" s="15" t="str">
        <f>IFERROR(VLOOKUP($B90,'Tabelas auxiliares'!$A$68:$C$105,2,FALSE),"")</f>
        <v/>
      </c>
      <c r="H90" s="15" t="str">
        <f>IFERROR(VLOOKUP($B90,'Tabelas auxiliares'!$A$68:$C$105,3,FALSE),"")</f>
        <v/>
      </c>
      <c r="P90" s="15" t="str">
        <f t="shared" si="2"/>
        <v/>
      </c>
      <c r="Q90" s="15" t="str">
        <f>IFERROR(VLOOKUP(O90,'Tabelas auxiliares'!$A$116:$E$125,5,FALSE),"")</f>
        <v/>
      </c>
      <c r="R90" s="15" t="str">
        <f>IF(Q90&lt;&gt;"",Q90,IF(P90='Tabelas auxiliares'!$A$129,"CUSTEIO",IF(P90='Tabelas auxiliares'!$A$128,"INVESTIMENTO","")))</f>
        <v/>
      </c>
      <c r="S90" s="8"/>
    </row>
    <row r="91" spans="6:19" x14ac:dyDescent="0.25">
      <c r="F91" s="15" t="str">
        <f>IF(D91="","",IFERROR(VLOOKUP(D91,'Tabelas auxiliares'!$A$3:$B$65,2,FALSE),"DESCENTRALIZAÇÃO"))</f>
        <v/>
      </c>
      <c r="G91" s="15" t="str">
        <f>IFERROR(VLOOKUP($B91,'Tabelas auxiliares'!$A$68:$C$105,2,FALSE),"")</f>
        <v/>
      </c>
      <c r="H91" s="15" t="str">
        <f>IFERROR(VLOOKUP($B91,'Tabelas auxiliares'!$A$68:$C$105,3,FALSE),"")</f>
        <v/>
      </c>
      <c r="P91" s="15" t="str">
        <f t="shared" si="2"/>
        <v/>
      </c>
      <c r="Q91" s="15" t="str">
        <f>IFERROR(VLOOKUP(O91,'Tabelas auxiliares'!$A$116:$E$125,5,FALSE),"")</f>
        <v/>
      </c>
      <c r="R91" s="15" t="str">
        <f>IF(Q91&lt;&gt;"",Q91,IF(P91='Tabelas auxiliares'!$A$129,"CUSTEIO",IF(P91='Tabelas auxiliares'!$A$128,"INVESTIMENTO","")))</f>
        <v/>
      </c>
      <c r="S91" s="8"/>
    </row>
    <row r="92" spans="6:19" x14ac:dyDescent="0.25">
      <c r="F92" s="15" t="str">
        <f>IF(D92="","",IFERROR(VLOOKUP(D92,'Tabelas auxiliares'!$A$3:$B$65,2,FALSE),"DESCENTRALIZAÇÃO"))</f>
        <v/>
      </c>
      <c r="G92" s="15" t="str">
        <f>IFERROR(VLOOKUP($B92,'Tabelas auxiliares'!$A$68:$C$105,2,FALSE),"")</f>
        <v/>
      </c>
      <c r="H92" s="15" t="str">
        <f>IFERROR(VLOOKUP($B92,'Tabelas auxiliares'!$A$68:$C$105,3,FALSE),"")</f>
        <v/>
      </c>
      <c r="P92" s="15" t="str">
        <f t="shared" si="2"/>
        <v/>
      </c>
      <c r="Q92" s="15" t="str">
        <f>IFERROR(VLOOKUP(O92,'Tabelas auxiliares'!$A$116:$E$125,5,FALSE),"")</f>
        <v/>
      </c>
      <c r="R92" s="15" t="str">
        <f>IF(Q92&lt;&gt;"",Q92,IF(P92='Tabelas auxiliares'!$A$129,"CUSTEIO",IF(P92='Tabelas auxiliares'!$A$128,"INVESTIMENTO","")))</f>
        <v/>
      </c>
      <c r="S92" s="8"/>
    </row>
    <row r="93" spans="6:19" x14ac:dyDescent="0.25">
      <c r="F93" s="15" t="str">
        <f>IF(D93="","",IFERROR(VLOOKUP(D93,'Tabelas auxiliares'!$A$3:$B$65,2,FALSE),"DESCENTRALIZAÇÃO"))</f>
        <v/>
      </c>
      <c r="G93" s="15" t="str">
        <f>IFERROR(VLOOKUP($B93,'Tabelas auxiliares'!$A$68:$C$105,2,FALSE),"")</f>
        <v/>
      </c>
      <c r="H93" s="15" t="str">
        <f>IFERROR(VLOOKUP($B93,'Tabelas auxiliares'!$A$68:$C$105,3,FALSE),"")</f>
        <v/>
      </c>
      <c r="P93" s="15" t="str">
        <f t="shared" si="2"/>
        <v/>
      </c>
      <c r="Q93" s="15" t="str">
        <f>IFERROR(VLOOKUP(O93,'Tabelas auxiliares'!$A$116:$E$125,5,FALSE),"")</f>
        <v/>
      </c>
      <c r="R93" s="15" t="str">
        <f>IF(Q93&lt;&gt;"",Q93,IF(P93='Tabelas auxiliares'!$A$129,"CUSTEIO",IF(P93='Tabelas auxiliares'!$A$128,"INVESTIMENTO","")))</f>
        <v/>
      </c>
      <c r="S93" s="8"/>
    </row>
    <row r="94" spans="6:19" x14ac:dyDescent="0.25">
      <c r="F94" s="15" t="str">
        <f>IF(D94="","",IFERROR(VLOOKUP(D94,'Tabelas auxiliares'!$A$3:$B$65,2,FALSE),"DESCENTRALIZAÇÃO"))</f>
        <v/>
      </c>
      <c r="G94" s="15" t="str">
        <f>IFERROR(VLOOKUP($B94,'Tabelas auxiliares'!$A$68:$C$105,2,FALSE),"")</f>
        <v/>
      </c>
      <c r="H94" s="15" t="str">
        <f>IFERROR(VLOOKUP($B94,'Tabelas auxiliares'!$A$68:$C$105,3,FALSE),"")</f>
        <v/>
      </c>
      <c r="P94" s="15" t="str">
        <f t="shared" si="2"/>
        <v/>
      </c>
      <c r="Q94" s="15" t="str">
        <f>IFERROR(VLOOKUP(O94,'Tabelas auxiliares'!$A$116:$E$125,5,FALSE),"")</f>
        <v/>
      </c>
      <c r="R94" s="15" t="str">
        <f>IF(Q94&lt;&gt;"",Q94,IF(P94='Tabelas auxiliares'!$A$129,"CUSTEIO",IF(P94='Tabelas auxiliares'!$A$128,"INVESTIMENTO","")))</f>
        <v/>
      </c>
      <c r="S94" s="8"/>
    </row>
    <row r="95" spans="6:19" x14ac:dyDescent="0.25">
      <c r="F95" s="15" t="str">
        <f>IF(D95="","",IFERROR(VLOOKUP(D95,'Tabelas auxiliares'!$A$3:$B$65,2,FALSE),"DESCENTRALIZAÇÃO"))</f>
        <v/>
      </c>
      <c r="G95" s="15" t="str">
        <f>IFERROR(VLOOKUP($B95,'Tabelas auxiliares'!$A$68:$C$105,2,FALSE),"")</f>
        <v/>
      </c>
      <c r="H95" s="15" t="str">
        <f>IFERROR(VLOOKUP($B95,'Tabelas auxiliares'!$A$68:$C$105,3,FALSE),"")</f>
        <v/>
      </c>
      <c r="P95" s="15" t="str">
        <f t="shared" si="2"/>
        <v/>
      </c>
      <c r="Q95" s="15" t="str">
        <f>IFERROR(VLOOKUP(O95,'Tabelas auxiliares'!$A$116:$E$125,5,FALSE),"")</f>
        <v/>
      </c>
      <c r="R95" s="15" t="str">
        <f>IF(Q95&lt;&gt;"",Q95,IF(P95='Tabelas auxiliares'!$A$129,"CUSTEIO",IF(P95='Tabelas auxiliares'!$A$128,"INVESTIMENTO","")))</f>
        <v/>
      </c>
      <c r="S95" s="8"/>
    </row>
    <row r="96" spans="6:19" x14ac:dyDescent="0.25">
      <c r="F96" s="15" t="str">
        <f>IF(D96="","",IFERROR(VLOOKUP(D96,'Tabelas auxiliares'!$A$3:$B$65,2,FALSE),"DESCENTRALIZAÇÃO"))</f>
        <v/>
      </c>
      <c r="G96" s="15" t="str">
        <f>IFERROR(VLOOKUP($B96,'Tabelas auxiliares'!$A$68:$C$105,2,FALSE),"")</f>
        <v/>
      </c>
      <c r="H96" s="15" t="str">
        <f>IFERROR(VLOOKUP($B96,'Tabelas auxiliares'!$A$68:$C$105,3,FALSE),"")</f>
        <v/>
      </c>
      <c r="P96" s="15" t="str">
        <f t="shared" si="2"/>
        <v/>
      </c>
      <c r="Q96" s="15" t="str">
        <f>IFERROR(VLOOKUP(O96,'Tabelas auxiliares'!$A$116:$E$125,5,FALSE),"")</f>
        <v/>
      </c>
      <c r="R96" s="15" t="str">
        <f>IF(Q96&lt;&gt;"",Q96,IF(P96='Tabelas auxiliares'!$A$129,"CUSTEIO",IF(P96='Tabelas auxiliares'!$A$128,"INVESTIMENTO","")))</f>
        <v/>
      </c>
      <c r="S96" s="8"/>
    </row>
    <row r="97" spans="6:19" x14ac:dyDescent="0.25">
      <c r="F97" s="15" t="str">
        <f>IF(D97="","",IFERROR(VLOOKUP(D97,'Tabelas auxiliares'!$A$3:$B$65,2,FALSE),"DESCENTRALIZAÇÃO"))</f>
        <v/>
      </c>
      <c r="G97" s="15" t="str">
        <f>IFERROR(VLOOKUP($B97,'Tabelas auxiliares'!$A$68:$C$105,2,FALSE),"")</f>
        <v/>
      </c>
      <c r="H97" s="15" t="str">
        <f>IFERROR(VLOOKUP($B97,'Tabelas auxiliares'!$A$68:$C$105,3,FALSE),"")</f>
        <v/>
      </c>
      <c r="P97" s="15" t="str">
        <f t="shared" si="2"/>
        <v/>
      </c>
      <c r="Q97" s="15" t="str">
        <f>IFERROR(VLOOKUP(O97,'Tabelas auxiliares'!$A$116:$E$125,5,FALSE),"")</f>
        <v/>
      </c>
      <c r="R97" s="15" t="str">
        <f>IF(Q97&lt;&gt;"",Q97,IF(P97='Tabelas auxiliares'!$A$129,"CUSTEIO",IF(P97='Tabelas auxiliares'!$A$128,"INVESTIMENTO","")))</f>
        <v/>
      </c>
      <c r="S97" s="8"/>
    </row>
    <row r="98" spans="6:19" x14ac:dyDescent="0.25">
      <c r="F98" s="15" t="str">
        <f>IF(D98="","",IFERROR(VLOOKUP(D98,'Tabelas auxiliares'!$A$3:$B$65,2,FALSE),"DESCENTRALIZAÇÃO"))</f>
        <v/>
      </c>
      <c r="G98" s="15" t="str">
        <f>IFERROR(VLOOKUP($B98,'Tabelas auxiliares'!$A$68:$C$105,2,FALSE),"")</f>
        <v/>
      </c>
      <c r="H98" s="15" t="str">
        <f>IFERROR(VLOOKUP($B98,'Tabelas auxiliares'!$A$68:$C$105,3,FALSE),"")</f>
        <v/>
      </c>
      <c r="P98" s="15" t="str">
        <f t="shared" si="2"/>
        <v/>
      </c>
      <c r="Q98" s="15" t="str">
        <f>IFERROR(VLOOKUP(O98,'Tabelas auxiliares'!$A$116:$E$125,5,FALSE),"")</f>
        <v/>
      </c>
      <c r="R98" s="15" t="str">
        <f>IF(Q98&lt;&gt;"",Q98,IF(P98='Tabelas auxiliares'!$A$129,"CUSTEIO",IF(P98='Tabelas auxiliares'!$A$128,"INVESTIMENTO","")))</f>
        <v/>
      </c>
      <c r="S98" s="8"/>
    </row>
    <row r="99" spans="6:19" x14ac:dyDescent="0.25">
      <c r="F99" s="15" t="str">
        <f>IF(D99="","",IFERROR(VLOOKUP(D99,'Tabelas auxiliares'!$A$3:$B$65,2,FALSE),"DESCENTRALIZAÇÃO"))</f>
        <v/>
      </c>
      <c r="G99" s="15" t="str">
        <f>IFERROR(VLOOKUP($B99,'Tabelas auxiliares'!$A$68:$C$105,2,FALSE),"")</f>
        <v/>
      </c>
      <c r="H99" s="15" t="str">
        <f>IFERROR(VLOOKUP($B99,'Tabelas auxiliares'!$A$68:$C$105,3,FALSE),"")</f>
        <v/>
      </c>
      <c r="P99" s="15" t="str">
        <f t="shared" si="2"/>
        <v/>
      </c>
      <c r="Q99" s="15" t="str">
        <f>IFERROR(VLOOKUP(O99,'Tabelas auxiliares'!$A$116:$E$125,5,FALSE),"")</f>
        <v/>
      </c>
      <c r="R99" s="15" t="str">
        <f>IF(Q99&lt;&gt;"",Q99,IF(P99='Tabelas auxiliares'!$A$129,"CUSTEIO",IF(P99='Tabelas auxiliares'!$A$128,"INVESTIMENTO","")))</f>
        <v/>
      </c>
      <c r="S99" s="8"/>
    </row>
    <row r="100" spans="6:19" x14ac:dyDescent="0.25">
      <c r="F100" s="15" t="str">
        <f>IF(D100="","",IFERROR(VLOOKUP(D100,'Tabelas auxiliares'!$A$3:$B$65,2,FALSE),"DESCENTRALIZAÇÃO"))</f>
        <v/>
      </c>
      <c r="G100" s="15" t="str">
        <f>IFERROR(VLOOKUP($B100,'Tabelas auxiliares'!$A$68:$C$105,2,FALSE),"")</f>
        <v/>
      </c>
      <c r="H100" s="15" t="str">
        <f>IFERROR(VLOOKUP($B100,'Tabelas auxiliares'!$A$68:$C$105,3,FALSE),"")</f>
        <v/>
      </c>
      <c r="P100" s="15" t="str">
        <f t="shared" si="2"/>
        <v/>
      </c>
      <c r="Q100" s="15" t="str">
        <f>IFERROR(VLOOKUP(O100,'Tabelas auxiliares'!$A$116:$E$125,5,FALSE),"")</f>
        <v/>
      </c>
      <c r="R100" s="15" t="str">
        <f>IF(Q100&lt;&gt;"",Q100,IF(P100='Tabelas auxiliares'!$A$129,"CUSTEIO",IF(P100='Tabelas auxiliares'!$A$128,"INVESTIMENTO","")))</f>
        <v/>
      </c>
      <c r="S100" s="8"/>
    </row>
    <row r="101" spans="6:19" x14ac:dyDescent="0.25">
      <c r="F101" s="15" t="str">
        <f>IF(D101="","",IFERROR(VLOOKUP(D101,'Tabelas auxiliares'!$A$3:$B$65,2,FALSE),"DESCENTRALIZAÇÃO"))</f>
        <v/>
      </c>
      <c r="G101" s="15" t="str">
        <f>IFERROR(VLOOKUP($B101,'Tabelas auxiliares'!$A$68:$C$105,2,FALSE),"")</f>
        <v/>
      </c>
      <c r="H101" s="15" t="str">
        <f>IFERROR(VLOOKUP($B101,'Tabelas auxiliares'!$A$68:$C$105,3,FALSE),"")</f>
        <v/>
      </c>
      <c r="P101" s="15" t="str">
        <f t="shared" si="2"/>
        <v/>
      </c>
      <c r="Q101" s="15" t="str">
        <f>IFERROR(VLOOKUP(O101,'Tabelas auxiliares'!$A$116:$E$125,5,FALSE),"")</f>
        <v/>
      </c>
      <c r="R101" s="15" t="str">
        <f>IF(Q101&lt;&gt;"",Q101,IF(P101='Tabelas auxiliares'!$A$129,"CUSTEIO",IF(P101='Tabelas auxiliares'!$A$128,"INVESTIMENTO","")))</f>
        <v/>
      </c>
      <c r="S101" s="8"/>
    </row>
    <row r="102" spans="6:19" x14ac:dyDescent="0.25">
      <c r="F102" s="15" t="str">
        <f>IF(D102="","",IFERROR(VLOOKUP(D102,'Tabelas auxiliares'!$A$3:$B$65,2,FALSE),"DESCENTRALIZAÇÃO"))</f>
        <v/>
      </c>
      <c r="G102" s="15" t="str">
        <f>IFERROR(VLOOKUP($B102,'Tabelas auxiliares'!$A$68:$C$105,2,FALSE),"")</f>
        <v/>
      </c>
      <c r="H102" s="15" t="str">
        <f>IFERROR(VLOOKUP($B102,'Tabelas auxiliares'!$A$68:$C$105,3,FALSE),"")</f>
        <v/>
      </c>
      <c r="P102" s="15" t="str">
        <f t="shared" si="2"/>
        <v/>
      </c>
      <c r="Q102" s="15" t="str">
        <f>IFERROR(VLOOKUP(O102,'Tabelas auxiliares'!$A$116:$E$125,5,FALSE),"")</f>
        <v/>
      </c>
      <c r="R102" s="15" t="str">
        <f>IF(Q102&lt;&gt;"",Q102,IF(P102='Tabelas auxiliares'!$A$129,"CUSTEIO",IF(P102='Tabelas auxiliares'!$A$128,"INVESTIMENTO","")))</f>
        <v/>
      </c>
      <c r="S102" s="8"/>
    </row>
    <row r="103" spans="6:19" x14ac:dyDescent="0.25">
      <c r="F103" s="15" t="str">
        <f>IF(D103="","",IFERROR(VLOOKUP(D103,'Tabelas auxiliares'!$A$3:$B$65,2,FALSE),"DESCENTRALIZAÇÃO"))</f>
        <v/>
      </c>
      <c r="G103" s="15" t="str">
        <f>IFERROR(VLOOKUP($B103,'Tabelas auxiliares'!$A$68:$C$105,2,FALSE),"")</f>
        <v/>
      </c>
      <c r="H103" s="15" t="str">
        <f>IFERROR(VLOOKUP($B103,'Tabelas auxiliares'!$A$68:$C$105,3,FALSE),"")</f>
        <v/>
      </c>
      <c r="P103" s="15" t="str">
        <f t="shared" si="2"/>
        <v/>
      </c>
      <c r="Q103" s="15" t="str">
        <f>IFERROR(VLOOKUP(O103,'Tabelas auxiliares'!$A$116:$E$125,5,FALSE),"")</f>
        <v/>
      </c>
      <c r="R103" s="15" t="str">
        <f>IF(Q103&lt;&gt;"",Q103,IF(P103='Tabelas auxiliares'!$A$129,"CUSTEIO",IF(P103='Tabelas auxiliares'!$A$128,"INVESTIMENTO","")))</f>
        <v/>
      </c>
      <c r="S103" s="8"/>
    </row>
    <row r="104" spans="6:19" x14ac:dyDescent="0.25">
      <c r="F104" s="15" t="str">
        <f>IF(D104="","",IFERROR(VLOOKUP(D104,'Tabelas auxiliares'!$A$3:$B$65,2,FALSE),"DESCENTRALIZAÇÃO"))</f>
        <v/>
      </c>
      <c r="G104" s="15" t="str">
        <f>IFERROR(VLOOKUP($B104,'Tabelas auxiliares'!$A$68:$C$105,2,FALSE),"")</f>
        <v/>
      </c>
      <c r="H104" s="15" t="str">
        <f>IFERROR(VLOOKUP($B104,'Tabelas auxiliares'!$A$68:$C$105,3,FALSE),"")</f>
        <v/>
      </c>
      <c r="P104" s="15" t="str">
        <f t="shared" si="2"/>
        <v/>
      </c>
      <c r="Q104" s="15" t="str">
        <f>IFERROR(VLOOKUP(O104,'Tabelas auxiliares'!$A$116:$E$125,5,FALSE),"")</f>
        <v/>
      </c>
      <c r="R104" s="15" t="str">
        <f>IF(Q104&lt;&gt;"",Q104,IF(P104='Tabelas auxiliares'!$A$129,"CUSTEIO",IF(P104='Tabelas auxiliares'!$A$128,"INVESTIMENTO","")))</f>
        <v/>
      </c>
    </row>
    <row r="105" spans="6:19" x14ac:dyDescent="0.25">
      <c r="F105" s="15" t="str">
        <f>IF(D105="","",IFERROR(VLOOKUP(D105,'Tabelas auxiliares'!$A$3:$B$65,2,FALSE),"DESCENTRALIZAÇÃO"))</f>
        <v/>
      </c>
      <c r="G105" s="15" t="str">
        <f>IFERROR(VLOOKUP($B105,'Tabelas auxiliares'!$A$68:$C$105,2,FALSE),"")</f>
        <v/>
      </c>
      <c r="H105" s="15" t="str">
        <f>IFERROR(VLOOKUP($B105,'Tabelas auxiliares'!$A$68:$C$105,3,FALSE),"")</f>
        <v/>
      </c>
      <c r="P105" s="15" t="str">
        <f t="shared" si="2"/>
        <v/>
      </c>
      <c r="Q105" s="15" t="str">
        <f>IFERROR(VLOOKUP(O105,'Tabelas auxiliares'!$A$116:$E$125,5,FALSE),"")</f>
        <v/>
      </c>
      <c r="R105" s="15" t="str">
        <f>IF(Q105&lt;&gt;"",Q105,IF(P105='Tabelas auxiliares'!$A$129,"CUSTEIO",IF(P105='Tabelas auxiliares'!$A$128,"INVESTIMENTO","")))</f>
        <v/>
      </c>
    </row>
    <row r="106" spans="6:19" x14ac:dyDescent="0.25">
      <c r="F106" s="15" t="str">
        <f>IF(D106="","",IFERROR(VLOOKUP(D106,'Tabelas auxiliares'!$A$3:$B$65,2,FALSE),"DESCENTRALIZAÇÃO"))</f>
        <v/>
      </c>
      <c r="G106" s="15" t="str">
        <f>IFERROR(VLOOKUP($B106,'Tabelas auxiliares'!$A$68:$C$105,2,FALSE),"")</f>
        <v/>
      </c>
      <c r="H106" s="15" t="str">
        <f>IFERROR(VLOOKUP($B106,'Tabelas auxiliares'!$A$68:$C$105,3,FALSE),"")</f>
        <v/>
      </c>
      <c r="P106" s="15" t="str">
        <f t="shared" si="2"/>
        <v/>
      </c>
      <c r="Q106" s="15" t="str">
        <f>IFERROR(VLOOKUP(O106,'Tabelas auxiliares'!$A$116:$E$125,5,FALSE),"")</f>
        <v/>
      </c>
      <c r="R106" s="15" t="str">
        <f>IF(Q106&lt;&gt;"",Q106,IF(P106='Tabelas auxiliares'!$A$129,"CUSTEIO",IF(P106='Tabelas auxiliares'!$A$128,"INVESTIMENTO","")))</f>
        <v/>
      </c>
    </row>
    <row r="107" spans="6:19" x14ac:dyDescent="0.25">
      <c r="F107" s="15" t="str">
        <f>IF(D107="","",IFERROR(VLOOKUP(D107,'Tabelas auxiliares'!$A$3:$B$65,2,FALSE),"DESCENTRALIZAÇÃO"))</f>
        <v/>
      </c>
      <c r="G107" s="15" t="str">
        <f>IFERROR(VLOOKUP($B107,'Tabelas auxiliares'!$A$68:$C$105,2,FALSE),"")</f>
        <v/>
      </c>
      <c r="H107" s="15" t="str">
        <f>IFERROR(VLOOKUP($B107,'Tabelas auxiliares'!$A$68:$C$105,3,FALSE),"")</f>
        <v/>
      </c>
      <c r="P107" s="15" t="str">
        <f t="shared" si="2"/>
        <v/>
      </c>
      <c r="Q107" s="15" t="str">
        <f>IFERROR(VLOOKUP(O107,'Tabelas auxiliares'!$A$116:$E$125,5,FALSE),"")</f>
        <v/>
      </c>
      <c r="R107" s="15" t="str">
        <f>IF(Q107&lt;&gt;"",Q107,IF(P107='Tabelas auxiliares'!$A$129,"CUSTEIO",IF(P107='Tabelas auxiliares'!$A$128,"INVESTIMENTO","")))</f>
        <v/>
      </c>
    </row>
    <row r="108" spans="6:19" x14ac:dyDescent="0.25">
      <c r="F108" s="15" t="str">
        <f>IF(D108="","",IFERROR(VLOOKUP(D108,'Tabelas auxiliares'!$A$3:$B$65,2,FALSE),"DESCENTRALIZAÇÃO"))</f>
        <v/>
      </c>
      <c r="G108" s="15" t="str">
        <f>IFERROR(VLOOKUP($B108,'Tabelas auxiliares'!$A$68:$C$105,2,FALSE),"")</f>
        <v/>
      </c>
      <c r="H108" s="15" t="str">
        <f>IFERROR(VLOOKUP($B108,'Tabelas auxiliares'!$A$68:$C$105,3,FALSE),"")</f>
        <v/>
      </c>
      <c r="P108" s="15" t="str">
        <f t="shared" si="2"/>
        <v/>
      </c>
      <c r="Q108" s="15" t="str">
        <f>IFERROR(VLOOKUP(O108,'Tabelas auxiliares'!$A$116:$E$125,5,FALSE),"")</f>
        <v/>
      </c>
      <c r="R108" s="15" t="str">
        <f>IF(Q108&lt;&gt;"",Q108,IF(P108='Tabelas auxiliares'!$A$129,"CUSTEIO",IF(P108='Tabelas auxiliares'!$A$128,"INVESTIMENTO","")))</f>
        <v/>
      </c>
    </row>
    <row r="109" spans="6:19" x14ac:dyDescent="0.25">
      <c r="F109" s="15" t="str">
        <f>IF(D109="","",IFERROR(VLOOKUP(D109,'Tabelas auxiliares'!$A$3:$B$65,2,FALSE),"DESCENTRALIZAÇÃO"))</f>
        <v/>
      </c>
      <c r="G109" s="15" t="str">
        <f>IFERROR(VLOOKUP($B109,'Tabelas auxiliares'!$A$68:$C$105,2,FALSE),"")</f>
        <v/>
      </c>
      <c r="H109" s="15" t="str">
        <f>IFERROR(VLOOKUP($B109,'Tabelas auxiliares'!$A$68:$C$105,3,FALSE),"")</f>
        <v/>
      </c>
      <c r="P109" s="15" t="str">
        <f t="shared" si="2"/>
        <v/>
      </c>
      <c r="Q109" s="15" t="str">
        <f>IFERROR(VLOOKUP(O109,'Tabelas auxiliares'!$A$116:$E$125,5,FALSE),"")</f>
        <v/>
      </c>
      <c r="R109" s="15" t="str">
        <f>IF(Q109&lt;&gt;"",Q109,IF(P109='Tabelas auxiliares'!$A$129,"CUSTEIO",IF(P109='Tabelas auxiliares'!$A$128,"INVESTIMENTO","")))</f>
        <v/>
      </c>
    </row>
    <row r="110" spans="6:19" x14ac:dyDescent="0.25">
      <c r="F110" s="15" t="str">
        <f>IF(D110="","",IFERROR(VLOOKUP(D110,'Tabelas auxiliares'!$A$3:$B$65,2,FALSE),"DESCENTRALIZAÇÃO"))</f>
        <v/>
      </c>
      <c r="G110" s="15" t="str">
        <f>IFERROR(VLOOKUP($B110,'Tabelas auxiliares'!$A$68:$C$105,2,FALSE),"")</f>
        <v/>
      </c>
      <c r="H110" s="15" t="str">
        <f>IFERROR(VLOOKUP($B110,'Tabelas auxiliares'!$A$68:$C$105,3,FALSE),"")</f>
        <v/>
      </c>
      <c r="P110" s="15" t="str">
        <f t="shared" si="2"/>
        <v/>
      </c>
      <c r="Q110" s="15" t="str">
        <f>IFERROR(VLOOKUP(O110,'Tabelas auxiliares'!$A$116:$E$125,5,FALSE),"")</f>
        <v/>
      </c>
      <c r="R110" s="15" t="str">
        <f>IF(Q110&lt;&gt;"",Q110,IF(P110='Tabelas auxiliares'!$A$129,"CUSTEIO",IF(P110='Tabelas auxiliares'!$A$128,"INVESTIMENTO","")))</f>
        <v/>
      </c>
    </row>
    <row r="111" spans="6:19" x14ac:dyDescent="0.25">
      <c r="F111" s="15" t="str">
        <f>IF(D111="","",IFERROR(VLOOKUP(D111,'Tabelas auxiliares'!$A$3:$B$65,2,FALSE),"DESCENTRALIZAÇÃO"))</f>
        <v/>
      </c>
      <c r="G111" s="15" t="str">
        <f>IFERROR(VLOOKUP($B111,'Tabelas auxiliares'!$A$68:$C$105,2,FALSE),"")</f>
        <v/>
      </c>
      <c r="H111" s="15" t="str">
        <f>IFERROR(VLOOKUP($B111,'Tabelas auxiliares'!$A$68:$C$105,3,FALSE),"")</f>
        <v/>
      </c>
      <c r="P111" s="15" t="str">
        <f t="shared" si="2"/>
        <v/>
      </c>
      <c r="Q111" s="15" t="str">
        <f>IFERROR(VLOOKUP(O111,'Tabelas auxiliares'!$A$116:$E$125,5,FALSE),"")</f>
        <v/>
      </c>
      <c r="R111" s="15" t="str">
        <f>IF(Q111&lt;&gt;"",Q111,IF(P111='Tabelas auxiliares'!$A$129,"CUSTEIO",IF(P111='Tabelas auxiliares'!$A$128,"INVESTIMENTO","")))</f>
        <v/>
      </c>
    </row>
    <row r="112" spans="6:19" x14ac:dyDescent="0.25">
      <c r="F112" s="15" t="str">
        <f>IF(D112="","",IFERROR(VLOOKUP(D112,'Tabelas auxiliares'!$A$3:$B$65,2,FALSE),"DESCENTRALIZAÇÃO"))</f>
        <v/>
      </c>
      <c r="G112" s="15" t="str">
        <f>IFERROR(VLOOKUP($B112,'Tabelas auxiliares'!$A$68:$C$105,2,FALSE),"")</f>
        <v/>
      </c>
      <c r="H112" s="15" t="str">
        <f>IFERROR(VLOOKUP($B112,'Tabelas auxiliares'!$A$68:$C$105,3,FALSE),"")</f>
        <v/>
      </c>
      <c r="P112" s="15" t="str">
        <f t="shared" si="2"/>
        <v/>
      </c>
      <c r="Q112" s="15" t="str">
        <f>IFERROR(VLOOKUP(O112,'Tabelas auxiliares'!$A$116:$E$125,5,FALSE),"")</f>
        <v/>
      </c>
      <c r="R112" s="15" t="str">
        <f>IF(Q112&lt;&gt;"",Q112,IF(P112='Tabelas auxiliares'!$A$129,"CUSTEIO",IF(P112='Tabelas auxiliares'!$A$128,"INVESTIMENTO","")))</f>
        <v/>
      </c>
    </row>
    <row r="113" spans="6:18" x14ac:dyDescent="0.25">
      <c r="F113" s="15" t="str">
        <f>IF(D113="","",IFERROR(VLOOKUP(D113,'Tabelas auxiliares'!$A$3:$B$65,2,FALSE),"DESCENTRALIZAÇÃO"))</f>
        <v/>
      </c>
      <c r="G113" s="15" t="str">
        <f>IFERROR(VLOOKUP($B113,'Tabelas auxiliares'!$A$68:$C$105,2,FALSE),"")</f>
        <v/>
      </c>
      <c r="H113" s="15" t="str">
        <f>IFERROR(VLOOKUP($B113,'Tabelas auxiliares'!$A$68:$C$105,3,FALSE),"")</f>
        <v/>
      </c>
      <c r="P113" s="15" t="str">
        <f t="shared" si="2"/>
        <v/>
      </c>
      <c r="Q113" s="15" t="str">
        <f>IFERROR(VLOOKUP(O113,'Tabelas auxiliares'!$A$116:$E$125,5,FALSE),"")</f>
        <v/>
      </c>
      <c r="R113" s="15" t="str">
        <f>IF(Q113&lt;&gt;"",Q113,IF(P113='Tabelas auxiliares'!$A$129,"CUSTEIO",IF(P113='Tabelas auxiliares'!$A$128,"INVESTIMENTO","")))</f>
        <v/>
      </c>
    </row>
    <row r="114" spans="6:18" x14ac:dyDescent="0.25">
      <c r="F114" s="15" t="str">
        <f>IF(D114="","",IFERROR(VLOOKUP(D114,'Tabelas auxiliares'!$A$3:$B$65,2,FALSE),"DESCENTRALIZAÇÃO"))</f>
        <v/>
      </c>
      <c r="G114" s="15" t="str">
        <f>IFERROR(VLOOKUP($B114,'Tabelas auxiliares'!$A$68:$C$105,2,FALSE),"")</f>
        <v/>
      </c>
      <c r="H114" s="15" t="str">
        <f>IFERROR(VLOOKUP($B114,'Tabelas auxiliares'!$A$68:$C$105,3,FALSE),"")</f>
        <v/>
      </c>
      <c r="P114" s="15" t="str">
        <f t="shared" si="2"/>
        <v/>
      </c>
      <c r="Q114" s="15" t="str">
        <f>IFERROR(VLOOKUP(O114,'Tabelas auxiliares'!$A$116:$E$125,5,FALSE),"")</f>
        <v/>
      </c>
      <c r="R114" s="15" t="str">
        <f>IF(Q114&lt;&gt;"",Q114,IF(P114='Tabelas auxiliares'!$A$129,"CUSTEIO",IF(P114='Tabelas auxiliares'!$A$128,"INVESTIMENTO","")))</f>
        <v/>
      </c>
    </row>
    <row r="115" spans="6:18" x14ac:dyDescent="0.25">
      <c r="F115" s="15" t="str">
        <f>IF(D115="","",IFERROR(VLOOKUP(D115,'Tabelas auxiliares'!$A$3:$B$65,2,FALSE),"DESCENTRALIZAÇÃO"))</f>
        <v/>
      </c>
      <c r="G115" s="15" t="str">
        <f>IFERROR(VLOOKUP($B115,'Tabelas auxiliares'!$A$68:$C$105,2,FALSE),"")</f>
        <v/>
      </c>
      <c r="H115" s="15" t="str">
        <f>IFERROR(VLOOKUP($B115,'Tabelas auxiliares'!$A$68:$C$105,3,FALSE),"")</f>
        <v/>
      </c>
      <c r="P115" s="15" t="str">
        <f t="shared" si="2"/>
        <v/>
      </c>
      <c r="Q115" s="15" t="str">
        <f>IFERROR(VLOOKUP(O115,'Tabelas auxiliares'!$A$116:$E$125,5,FALSE),"")</f>
        <v/>
      </c>
      <c r="R115" s="15" t="str">
        <f>IF(Q115&lt;&gt;"",Q115,IF(P115='Tabelas auxiliares'!$A$129,"CUSTEIO",IF(P115='Tabelas auxiliares'!$A$128,"INVESTIMENTO","")))</f>
        <v/>
      </c>
    </row>
    <row r="116" spans="6:18" x14ac:dyDescent="0.25">
      <c r="F116" s="15" t="str">
        <f>IF(D116="","",IFERROR(VLOOKUP(D116,'Tabelas auxiliares'!$A$3:$B$65,2,FALSE),"DESCENTRALIZAÇÃO"))</f>
        <v/>
      </c>
      <c r="G116" s="15" t="str">
        <f>IFERROR(VLOOKUP($B116,'Tabelas auxiliares'!$A$68:$C$105,2,FALSE),"")</f>
        <v/>
      </c>
      <c r="H116" s="15" t="str">
        <f>IFERROR(VLOOKUP($B116,'Tabelas auxiliares'!$A$68:$C$105,3,FALSE),"")</f>
        <v/>
      </c>
      <c r="P116" s="15" t="str">
        <f t="shared" si="2"/>
        <v/>
      </c>
      <c r="Q116" s="15" t="str">
        <f>IFERROR(VLOOKUP(O116,'Tabelas auxiliares'!$A$116:$E$125,5,FALSE),"")</f>
        <v/>
      </c>
      <c r="R116" s="15" t="str">
        <f>IF(Q116&lt;&gt;"",Q116,IF(P116='Tabelas auxiliares'!$A$129,"CUSTEIO",IF(P116='Tabelas auxiliares'!$A$128,"INVESTIMENTO","")))</f>
        <v/>
      </c>
    </row>
    <row r="117" spans="6:18" x14ac:dyDescent="0.25">
      <c r="F117" s="15" t="str">
        <f>IF(D117="","",IFERROR(VLOOKUP(D117,'Tabelas auxiliares'!$A$3:$B$65,2,FALSE),"DESCENTRALIZAÇÃO"))</f>
        <v/>
      </c>
      <c r="G117" s="15" t="str">
        <f>IFERROR(VLOOKUP($B117,'Tabelas auxiliares'!$A$68:$C$105,2,FALSE),"")</f>
        <v/>
      </c>
      <c r="H117" s="15" t="str">
        <f>IFERROR(VLOOKUP($B117,'Tabelas auxiliares'!$A$68:$C$105,3,FALSE),"")</f>
        <v/>
      </c>
      <c r="P117" s="15" t="str">
        <f t="shared" si="2"/>
        <v/>
      </c>
      <c r="Q117" s="15" t="str">
        <f>IFERROR(VLOOKUP(O117,'Tabelas auxiliares'!$A$116:$E$125,5,FALSE),"")</f>
        <v/>
      </c>
      <c r="R117" s="15" t="str">
        <f>IF(Q117&lt;&gt;"",Q117,IF(P117='Tabelas auxiliares'!$A$129,"CUSTEIO",IF(P117='Tabelas auxiliares'!$A$128,"INVESTIMENTO","")))</f>
        <v/>
      </c>
    </row>
    <row r="118" spans="6:18" x14ac:dyDescent="0.25">
      <c r="F118" s="15" t="str">
        <f>IF(D118="","",IFERROR(VLOOKUP(D118,'Tabelas auxiliares'!$A$3:$B$65,2,FALSE),"DESCENTRALIZAÇÃO"))</f>
        <v/>
      </c>
      <c r="G118" s="15" t="str">
        <f>IFERROR(VLOOKUP($B118,'Tabelas auxiliares'!$A$68:$C$105,2,FALSE),"")</f>
        <v/>
      </c>
      <c r="H118" s="15" t="str">
        <f>IFERROR(VLOOKUP($B118,'Tabelas auxiliares'!$A$68:$C$105,3,FALSE),"")</f>
        <v/>
      </c>
      <c r="P118" s="15" t="str">
        <f t="shared" si="2"/>
        <v/>
      </c>
      <c r="Q118" s="15" t="str">
        <f>IFERROR(VLOOKUP(O118,'Tabelas auxiliares'!$A$116:$E$125,5,FALSE),"")</f>
        <v/>
      </c>
      <c r="R118" s="15" t="str">
        <f>IF(Q118&lt;&gt;"",Q118,IF(P118='Tabelas auxiliares'!$A$129,"CUSTEIO",IF(P118='Tabelas auxiliares'!$A$128,"INVESTIMENTO","")))</f>
        <v/>
      </c>
    </row>
    <row r="119" spans="6:18" x14ac:dyDescent="0.25">
      <c r="F119" s="15" t="str">
        <f>IF(D119="","",IFERROR(VLOOKUP(D119,'Tabelas auxiliares'!$A$3:$B$65,2,FALSE),"DESCENTRALIZAÇÃO"))</f>
        <v/>
      </c>
      <c r="G119" s="15" t="str">
        <f>IFERROR(VLOOKUP($B119,'Tabelas auxiliares'!$A$68:$C$105,2,FALSE),"")</f>
        <v/>
      </c>
      <c r="H119" s="15" t="str">
        <f>IFERROR(VLOOKUP($B119,'Tabelas auxiliares'!$A$68:$C$105,3,FALSE),"")</f>
        <v/>
      </c>
      <c r="P119" s="15" t="str">
        <f t="shared" si="2"/>
        <v/>
      </c>
      <c r="Q119" s="15" t="str">
        <f>IFERROR(VLOOKUP(O119,'Tabelas auxiliares'!$A$116:$E$125,5,FALSE),"")</f>
        <v/>
      </c>
      <c r="R119" s="15" t="str">
        <f>IF(Q119&lt;&gt;"",Q119,IF(P119='Tabelas auxiliares'!$A$129,"CUSTEIO",IF(P119='Tabelas auxiliares'!$A$128,"INVESTIMENTO","")))</f>
        <v/>
      </c>
    </row>
    <row r="120" spans="6:18" x14ac:dyDescent="0.25">
      <c r="F120" s="15" t="str">
        <f>IF(D120="","",IFERROR(VLOOKUP(D120,'Tabelas auxiliares'!$A$3:$B$65,2,FALSE),"DESCENTRALIZAÇÃO"))</f>
        <v/>
      </c>
      <c r="G120" s="15" t="str">
        <f>IFERROR(VLOOKUP($B120,'Tabelas auxiliares'!$A$68:$C$105,2,FALSE),"")</f>
        <v/>
      </c>
      <c r="H120" s="15" t="str">
        <f>IFERROR(VLOOKUP($B120,'Tabelas auxiliares'!$A$68:$C$105,3,FALSE),"")</f>
        <v/>
      </c>
      <c r="P120" s="15" t="str">
        <f t="shared" si="2"/>
        <v/>
      </c>
      <c r="Q120" s="15" t="str">
        <f>IFERROR(VLOOKUP(O120,'Tabelas auxiliares'!$A$116:$E$125,5,FALSE),"")</f>
        <v/>
      </c>
      <c r="R120" s="15" t="str">
        <f>IF(Q120&lt;&gt;"",Q120,IF(P120='Tabelas auxiliares'!$A$129,"CUSTEIO",IF(P120='Tabelas auxiliares'!$A$128,"INVESTIMENTO","")))</f>
        <v/>
      </c>
    </row>
    <row r="121" spans="6:18" x14ac:dyDescent="0.25">
      <c r="F121" s="15" t="str">
        <f>IF(D121="","",IFERROR(VLOOKUP(D121,'Tabelas auxiliares'!$A$3:$B$65,2,FALSE),"DESCENTRALIZAÇÃO"))</f>
        <v/>
      </c>
      <c r="G121" s="15" t="str">
        <f>IFERROR(VLOOKUP($B121,'Tabelas auxiliares'!$A$68:$C$105,2,FALSE),"")</f>
        <v/>
      </c>
      <c r="H121" s="15" t="str">
        <f>IFERROR(VLOOKUP($B121,'Tabelas auxiliares'!$A$68:$C$105,3,FALSE),"")</f>
        <v/>
      </c>
      <c r="P121" s="15" t="str">
        <f t="shared" si="2"/>
        <v/>
      </c>
      <c r="Q121" s="15" t="str">
        <f>IFERROR(VLOOKUP(O121,'Tabelas auxiliares'!$A$116:$E$125,5,FALSE),"")</f>
        <v/>
      </c>
      <c r="R121" s="15" t="str">
        <f>IF(Q121&lt;&gt;"",Q121,IF(P121='Tabelas auxiliares'!$A$129,"CUSTEIO",IF(P121='Tabelas auxiliares'!$A$128,"INVESTIMENTO","")))</f>
        <v/>
      </c>
    </row>
    <row r="122" spans="6:18" x14ac:dyDescent="0.25">
      <c r="F122" s="15" t="str">
        <f>IF(D122="","",IFERROR(VLOOKUP(D122,'Tabelas auxiliares'!$A$3:$B$65,2,FALSE),"DESCENTRALIZAÇÃO"))</f>
        <v/>
      </c>
      <c r="G122" s="15" t="str">
        <f>IFERROR(VLOOKUP($B122,'Tabelas auxiliares'!$A$68:$C$105,2,FALSE),"")</f>
        <v/>
      </c>
      <c r="H122" s="15" t="str">
        <f>IFERROR(VLOOKUP($B122,'Tabelas auxiliares'!$A$68:$C$105,3,FALSE),"")</f>
        <v/>
      </c>
      <c r="P122" s="15" t="str">
        <f t="shared" si="2"/>
        <v/>
      </c>
      <c r="Q122" s="15" t="str">
        <f>IFERROR(VLOOKUP(O122,'Tabelas auxiliares'!$A$116:$E$125,5,FALSE),"")</f>
        <v/>
      </c>
      <c r="R122" s="15" t="str">
        <f>IF(Q122&lt;&gt;"",Q122,IF(P122='Tabelas auxiliares'!$A$129,"CUSTEIO",IF(P122='Tabelas auxiliares'!$A$128,"INVESTIMENTO","")))</f>
        <v/>
      </c>
    </row>
    <row r="123" spans="6:18" x14ac:dyDescent="0.25">
      <c r="F123" s="15" t="str">
        <f>IF(D123="","",IFERROR(VLOOKUP(D123,'Tabelas auxiliares'!$A$3:$B$65,2,FALSE),"DESCENTRALIZAÇÃO"))</f>
        <v/>
      </c>
      <c r="G123" s="15" t="str">
        <f>IFERROR(VLOOKUP($B123,'Tabelas auxiliares'!$A$68:$C$105,2,FALSE),"")</f>
        <v/>
      </c>
      <c r="H123" s="15" t="str">
        <f>IFERROR(VLOOKUP($B123,'Tabelas auxiliares'!$A$68:$C$105,3,FALSE),"")</f>
        <v/>
      </c>
      <c r="P123" s="15" t="str">
        <f t="shared" si="2"/>
        <v/>
      </c>
      <c r="Q123" s="15" t="str">
        <f>IFERROR(VLOOKUP(O123,'Tabelas auxiliares'!$A$116:$E$125,5,FALSE),"")</f>
        <v/>
      </c>
      <c r="R123" s="15" t="str">
        <f>IF(Q123&lt;&gt;"",Q123,IF(P123='Tabelas auxiliares'!$A$129,"CUSTEIO",IF(P123='Tabelas auxiliares'!$A$128,"INVESTIMENTO","")))</f>
        <v/>
      </c>
    </row>
    <row r="124" spans="6:18" x14ac:dyDescent="0.25">
      <c r="F124" s="15" t="str">
        <f>IF(D124="","",IFERROR(VLOOKUP(D124,'Tabelas auxiliares'!$A$3:$B$65,2,FALSE),"DESCENTRALIZAÇÃO"))</f>
        <v/>
      </c>
      <c r="G124" s="15" t="str">
        <f>IFERROR(VLOOKUP($B124,'Tabelas auxiliares'!$A$68:$C$105,2,FALSE),"")</f>
        <v/>
      </c>
      <c r="H124" s="15" t="str">
        <f>IFERROR(VLOOKUP($B124,'Tabelas auxiliares'!$A$68:$C$105,3,FALSE),"")</f>
        <v/>
      </c>
      <c r="P124" s="15" t="str">
        <f t="shared" si="2"/>
        <v/>
      </c>
      <c r="Q124" s="15" t="str">
        <f>IFERROR(VLOOKUP(O124,'Tabelas auxiliares'!$A$116:$E$125,5,FALSE),"")</f>
        <v/>
      </c>
      <c r="R124" s="15" t="str">
        <f>IF(Q124&lt;&gt;"",Q124,IF(P124='Tabelas auxiliares'!$A$129,"CUSTEIO",IF(P124='Tabelas auxiliares'!$A$128,"INVESTIMENTO","")))</f>
        <v/>
      </c>
    </row>
    <row r="125" spans="6:18" x14ac:dyDescent="0.25">
      <c r="F125" s="15" t="str">
        <f>IF(D125="","",IFERROR(VLOOKUP(D125,'Tabelas auxiliares'!$A$3:$B$65,2,FALSE),"DESCENTRALIZAÇÃO"))</f>
        <v/>
      </c>
      <c r="G125" s="15" t="str">
        <f>IFERROR(VLOOKUP($B125,'Tabelas auxiliares'!$A$68:$C$105,2,FALSE),"")</f>
        <v/>
      </c>
      <c r="H125" s="15" t="str">
        <f>IFERROR(VLOOKUP($B125,'Tabelas auxiliares'!$A$68:$C$105,3,FALSE),"")</f>
        <v/>
      </c>
      <c r="P125" s="15" t="str">
        <f t="shared" si="2"/>
        <v/>
      </c>
      <c r="Q125" s="15" t="str">
        <f>IFERROR(VLOOKUP(O125,'Tabelas auxiliares'!$A$116:$E$125,5,FALSE),"")</f>
        <v/>
      </c>
      <c r="R125" s="15" t="str">
        <f>IF(Q125&lt;&gt;"",Q125,IF(P125='Tabelas auxiliares'!$A$129,"CUSTEIO",IF(P125='Tabelas auxiliares'!$A$128,"INVESTIMENTO","")))</f>
        <v/>
      </c>
    </row>
    <row r="126" spans="6:18" x14ac:dyDescent="0.25">
      <c r="F126" s="15" t="str">
        <f>IF(D126="","",IFERROR(VLOOKUP(D126,'Tabelas auxiliares'!$A$3:$B$65,2,FALSE),"DESCENTRALIZAÇÃO"))</f>
        <v/>
      </c>
      <c r="G126" s="15" t="str">
        <f>IFERROR(VLOOKUP($B126,'Tabelas auxiliares'!$A$68:$C$105,2,FALSE),"")</f>
        <v/>
      </c>
      <c r="H126" s="15" t="str">
        <f>IFERROR(VLOOKUP($B126,'Tabelas auxiliares'!$A$68:$C$105,3,FALSE),"")</f>
        <v/>
      </c>
      <c r="P126" s="15" t="str">
        <f t="shared" si="2"/>
        <v/>
      </c>
      <c r="Q126" s="15" t="str">
        <f>IFERROR(VLOOKUP(O126,'Tabelas auxiliares'!$A$116:$E$125,5,FALSE),"")</f>
        <v/>
      </c>
      <c r="R126" s="15" t="str">
        <f>IF(Q126&lt;&gt;"",Q126,IF(P126='Tabelas auxiliares'!$A$129,"CUSTEIO",IF(P126='Tabelas auxiliares'!$A$128,"INVESTIMENTO","")))</f>
        <v/>
      </c>
    </row>
    <row r="127" spans="6:18" x14ac:dyDescent="0.25">
      <c r="F127" s="15" t="str">
        <f>IF(D127="","",IFERROR(VLOOKUP(D127,'Tabelas auxiliares'!$A$3:$B$65,2,FALSE),"DESCENTRALIZAÇÃO"))</f>
        <v/>
      </c>
      <c r="G127" s="15" t="str">
        <f>IFERROR(VLOOKUP($B127,'Tabelas auxiliares'!$A$68:$C$105,2,FALSE),"")</f>
        <v/>
      </c>
      <c r="H127" s="15" t="str">
        <f>IFERROR(VLOOKUP($B127,'Tabelas auxiliares'!$A$68:$C$105,3,FALSE),"")</f>
        <v/>
      </c>
      <c r="P127" s="15" t="str">
        <f t="shared" si="2"/>
        <v/>
      </c>
      <c r="Q127" s="15" t="str">
        <f>IFERROR(VLOOKUP(O127,'Tabelas auxiliares'!$A$116:$E$125,5,FALSE),"")</f>
        <v/>
      </c>
      <c r="R127" s="15" t="str">
        <f>IF(Q127&lt;&gt;"",Q127,IF(P127='Tabelas auxiliares'!$A$129,"CUSTEIO",IF(P127='Tabelas auxiliares'!$A$128,"INVESTIMENTO","")))</f>
        <v/>
      </c>
    </row>
    <row r="128" spans="6:18" x14ac:dyDescent="0.25">
      <c r="F128" s="15" t="str">
        <f>IF(D128="","",IFERROR(VLOOKUP(D128,'Tabelas auxiliares'!$A$3:$B$65,2,FALSE),"DESCENTRALIZAÇÃO"))</f>
        <v/>
      </c>
      <c r="G128" s="15" t="str">
        <f>IFERROR(VLOOKUP($B128,'Tabelas auxiliares'!$A$68:$C$105,2,FALSE),"")</f>
        <v/>
      </c>
      <c r="H128" s="15" t="str">
        <f>IFERROR(VLOOKUP($B128,'Tabelas auxiliares'!$A$68:$C$105,3,FALSE),"")</f>
        <v/>
      </c>
      <c r="P128" s="15" t="str">
        <f t="shared" si="2"/>
        <v/>
      </c>
      <c r="Q128" s="15" t="str">
        <f>IFERROR(VLOOKUP(O128,'Tabelas auxiliares'!$A$116:$E$125,5,FALSE),"")</f>
        <v/>
      </c>
      <c r="R128" s="15" t="str">
        <f>IF(Q128&lt;&gt;"",Q128,IF(P128='Tabelas auxiliares'!$A$129,"CUSTEIO",IF(P128='Tabelas auxiliares'!$A$128,"INVESTIMENTO","")))</f>
        <v/>
      </c>
    </row>
    <row r="129" spans="6:18" x14ac:dyDescent="0.25">
      <c r="F129" s="15" t="str">
        <f>IF(D129="","",IFERROR(VLOOKUP(D129,'Tabelas auxiliares'!$A$3:$B$65,2,FALSE),"DESCENTRALIZAÇÃO"))</f>
        <v/>
      </c>
      <c r="G129" s="15" t="str">
        <f>IFERROR(VLOOKUP($B129,'Tabelas auxiliares'!$A$68:$C$105,2,FALSE),"")</f>
        <v/>
      </c>
      <c r="H129" s="15" t="str">
        <f>IFERROR(VLOOKUP($B129,'Tabelas auxiliares'!$A$68:$C$105,3,FALSE),"")</f>
        <v/>
      </c>
      <c r="P129" s="15" t="str">
        <f t="shared" si="2"/>
        <v/>
      </c>
      <c r="Q129" s="15" t="str">
        <f>IFERROR(VLOOKUP(O129,'Tabelas auxiliares'!$A$116:$E$125,5,FALSE),"")</f>
        <v/>
      </c>
      <c r="R129" s="15" t="str">
        <f>IF(Q129&lt;&gt;"",Q129,IF(P129='Tabelas auxiliares'!$A$129,"CUSTEIO",IF(P129='Tabelas auxiliares'!$A$128,"INVESTIMENTO","")))</f>
        <v/>
      </c>
    </row>
    <row r="130" spans="6:18" x14ac:dyDescent="0.25">
      <c r="F130" s="15" t="str">
        <f>IF(D130="","",IFERROR(VLOOKUP(D130,'Tabelas auxiliares'!$A$3:$B$65,2,FALSE),"DESCENTRALIZAÇÃO"))</f>
        <v/>
      </c>
      <c r="G130" s="15" t="str">
        <f>IFERROR(VLOOKUP($B130,'Tabelas auxiliares'!$A$68:$C$105,2,FALSE),"")</f>
        <v/>
      </c>
      <c r="H130" s="15" t="str">
        <f>IFERROR(VLOOKUP($B130,'Tabelas auxiliares'!$A$68:$C$105,3,FALSE),"")</f>
        <v/>
      </c>
      <c r="P130" s="15" t="str">
        <f t="shared" si="2"/>
        <v/>
      </c>
      <c r="Q130" s="15" t="str">
        <f>IFERROR(VLOOKUP(O130,'Tabelas auxiliares'!$A$116:$E$125,5,FALSE),"")</f>
        <v/>
      </c>
      <c r="R130" s="15" t="str">
        <f>IF(Q130&lt;&gt;"",Q130,IF(P130='Tabelas auxiliares'!$A$129,"CUSTEIO",IF(P130='Tabelas auxiliares'!$A$128,"INVESTIMENTO","")))</f>
        <v/>
      </c>
    </row>
    <row r="131" spans="6:18" x14ac:dyDescent="0.25">
      <c r="F131" s="15" t="str">
        <f>IF(D131="","",IFERROR(VLOOKUP(D131,'Tabelas auxiliares'!$A$3:$B$65,2,FALSE),"DESCENTRALIZAÇÃO"))</f>
        <v/>
      </c>
      <c r="G131" s="15" t="str">
        <f>IFERROR(VLOOKUP($B131,'Tabelas auxiliares'!$A$68:$C$105,2,FALSE),"")</f>
        <v/>
      </c>
      <c r="H131" s="15" t="str">
        <f>IFERROR(VLOOKUP($B131,'Tabelas auxiliares'!$A$68:$C$105,3,FALSE),"")</f>
        <v/>
      </c>
      <c r="P131" s="15" t="str">
        <f t="shared" si="2"/>
        <v/>
      </c>
      <c r="Q131" s="15" t="str">
        <f>IFERROR(VLOOKUP(O131,'Tabelas auxiliares'!$A$116:$E$125,5,FALSE),"")</f>
        <v/>
      </c>
      <c r="R131" s="15" t="str">
        <f>IF(Q131&lt;&gt;"",Q131,IF(P131='Tabelas auxiliares'!$A$129,"CUSTEIO",IF(P131='Tabelas auxiliares'!$A$128,"INVESTIMENTO","")))</f>
        <v/>
      </c>
    </row>
    <row r="132" spans="6:18" x14ac:dyDescent="0.25">
      <c r="F132" s="15" t="str">
        <f>IF(D132="","",IFERROR(VLOOKUP(D132,'Tabelas auxiliares'!$A$3:$B$65,2,FALSE),"DESCENTRALIZAÇÃO"))</f>
        <v/>
      </c>
      <c r="G132" s="15" t="str">
        <f>IFERROR(VLOOKUP($B132,'Tabelas auxiliares'!$A$68:$C$105,2,FALSE),"")</f>
        <v/>
      </c>
      <c r="H132" s="15" t="str">
        <f>IFERROR(VLOOKUP($B132,'Tabelas auxiliares'!$A$68:$C$105,3,FALSE),"")</f>
        <v/>
      </c>
      <c r="P132" s="15" t="str">
        <f t="shared" ref="P132:P195" si="3">LEFT(N132,1)</f>
        <v/>
      </c>
      <c r="Q132" s="15" t="str">
        <f>IFERROR(VLOOKUP(O132,'Tabelas auxiliares'!$A$116:$E$125,5,FALSE),"")</f>
        <v/>
      </c>
      <c r="R132" s="15" t="str">
        <f>IF(Q132&lt;&gt;"",Q132,IF(P132='Tabelas auxiliares'!$A$129,"CUSTEIO",IF(P132='Tabelas auxiliares'!$A$128,"INVESTIMENTO","")))</f>
        <v/>
      </c>
    </row>
    <row r="133" spans="6:18" x14ac:dyDescent="0.25">
      <c r="F133" s="15" t="str">
        <f>IF(D133="","",IFERROR(VLOOKUP(D133,'Tabelas auxiliares'!$A$3:$B$65,2,FALSE),"DESCENTRALIZAÇÃO"))</f>
        <v/>
      </c>
      <c r="G133" s="15" t="str">
        <f>IFERROR(VLOOKUP($B133,'Tabelas auxiliares'!$A$68:$C$105,2,FALSE),"")</f>
        <v/>
      </c>
      <c r="H133" s="15" t="str">
        <f>IFERROR(VLOOKUP($B133,'Tabelas auxiliares'!$A$68:$C$105,3,FALSE),"")</f>
        <v/>
      </c>
      <c r="P133" s="15" t="str">
        <f t="shared" si="3"/>
        <v/>
      </c>
      <c r="Q133" s="15" t="str">
        <f>IFERROR(VLOOKUP(O133,'Tabelas auxiliares'!$A$116:$E$125,5,FALSE),"")</f>
        <v/>
      </c>
      <c r="R133" s="15" t="str">
        <f>IF(Q133&lt;&gt;"",Q133,IF(P133='Tabelas auxiliares'!$A$129,"CUSTEIO",IF(P133='Tabelas auxiliares'!$A$128,"INVESTIMENTO","")))</f>
        <v/>
      </c>
    </row>
    <row r="134" spans="6:18" x14ac:dyDescent="0.25">
      <c r="F134" s="15" t="str">
        <f>IF(D134="","",IFERROR(VLOOKUP(D134,'Tabelas auxiliares'!$A$3:$B$65,2,FALSE),"DESCENTRALIZAÇÃO"))</f>
        <v/>
      </c>
      <c r="G134" s="15" t="str">
        <f>IFERROR(VLOOKUP($B134,'Tabelas auxiliares'!$A$68:$C$105,2,FALSE),"")</f>
        <v/>
      </c>
      <c r="H134" s="15" t="str">
        <f>IFERROR(VLOOKUP($B134,'Tabelas auxiliares'!$A$68:$C$105,3,FALSE),"")</f>
        <v/>
      </c>
      <c r="P134" s="15" t="str">
        <f t="shared" si="3"/>
        <v/>
      </c>
      <c r="Q134" s="15" t="str">
        <f>IFERROR(VLOOKUP(O134,'Tabelas auxiliares'!$A$116:$E$125,5,FALSE),"")</f>
        <v/>
      </c>
      <c r="R134" s="15" t="str">
        <f>IF(Q134&lt;&gt;"",Q134,IF(P134='Tabelas auxiliares'!$A$129,"CUSTEIO",IF(P134='Tabelas auxiliares'!$A$128,"INVESTIMENTO","")))</f>
        <v/>
      </c>
    </row>
    <row r="135" spans="6:18" x14ac:dyDescent="0.25">
      <c r="F135" s="15" t="str">
        <f>IF(D135="","",IFERROR(VLOOKUP(D135,'Tabelas auxiliares'!$A$3:$B$65,2,FALSE),"DESCENTRALIZAÇÃO"))</f>
        <v/>
      </c>
      <c r="G135" s="15" t="str">
        <f>IFERROR(VLOOKUP($B135,'Tabelas auxiliares'!$A$68:$C$105,2,FALSE),"")</f>
        <v/>
      </c>
      <c r="H135" s="15" t="str">
        <f>IFERROR(VLOOKUP($B135,'Tabelas auxiliares'!$A$68:$C$105,3,FALSE),"")</f>
        <v/>
      </c>
      <c r="P135" s="15" t="str">
        <f t="shared" si="3"/>
        <v/>
      </c>
      <c r="Q135" s="15" t="str">
        <f>IFERROR(VLOOKUP(O135,'Tabelas auxiliares'!$A$116:$E$125,5,FALSE),"")</f>
        <v/>
      </c>
      <c r="R135" s="15" t="str">
        <f>IF(Q135&lt;&gt;"",Q135,IF(P135='Tabelas auxiliares'!$A$129,"CUSTEIO",IF(P135='Tabelas auxiliares'!$A$128,"INVESTIMENTO","")))</f>
        <v/>
      </c>
    </row>
    <row r="136" spans="6:18" x14ac:dyDescent="0.25">
      <c r="F136" s="15" t="str">
        <f>IF(D136="","",IFERROR(VLOOKUP(D136,'Tabelas auxiliares'!$A$3:$B$65,2,FALSE),"DESCENTRALIZAÇÃO"))</f>
        <v/>
      </c>
      <c r="G136" s="15" t="str">
        <f>IFERROR(VLOOKUP($B136,'Tabelas auxiliares'!$A$68:$C$105,2,FALSE),"")</f>
        <v/>
      </c>
      <c r="H136" s="15" t="str">
        <f>IFERROR(VLOOKUP($B136,'Tabelas auxiliares'!$A$68:$C$105,3,FALSE),"")</f>
        <v/>
      </c>
      <c r="P136" s="15" t="str">
        <f t="shared" si="3"/>
        <v/>
      </c>
      <c r="Q136" s="15" t="str">
        <f>IFERROR(VLOOKUP(O136,'Tabelas auxiliares'!$A$116:$E$125,5,FALSE),"")</f>
        <v/>
      </c>
      <c r="R136" s="15" t="str">
        <f>IF(Q136&lt;&gt;"",Q136,IF(P136='Tabelas auxiliares'!$A$129,"CUSTEIO",IF(P136='Tabelas auxiliares'!$A$128,"INVESTIMENTO","")))</f>
        <v/>
      </c>
    </row>
    <row r="137" spans="6:18" x14ac:dyDescent="0.25">
      <c r="F137" s="15" t="str">
        <f>IF(D137="","",IFERROR(VLOOKUP(D137,'Tabelas auxiliares'!$A$3:$B$65,2,FALSE),"DESCENTRALIZAÇÃO"))</f>
        <v/>
      </c>
      <c r="G137" s="15" t="str">
        <f>IFERROR(VLOOKUP($B137,'Tabelas auxiliares'!$A$68:$C$105,2,FALSE),"")</f>
        <v/>
      </c>
      <c r="H137" s="15" t="str">
        <f>IFERROR(VLOOKUP($B137,'Tabelas auxiliares'!$A$68:$C$105,3,FALSE),"")</f>
        <v/>
      </c>
      <c r="P137" s="15" t="str">
        <f t="shared" si="3"/>
        <v/>
      </c>
      <c r="Q137" s="15" t="str">
        <f>IFERROR(VLOOKUP(O137,'Tabelas auxiliares'!$A$116:$E$125,5,FALSE),"")</f>
        <v/>
      </c>
      <c r="R137" s="15" t="str">
        <f>IF(Q137&lt;&gt;"",Q137,IF(P137='Tabelas auxiliares'!$A$129,"CUSTEIO",IF(P137='Tabelas auxiliares'!$A$128,"INVESTIMENTO","")))</f>
        <v/>
      </c>
    </row>
    <row r="138" spans="6:18" x14ac:dyDescent="0.25">
      <c r="F138" s="15" t="str">
        <f>IF(D138="","",IFERROR(VLOOKUP(D138,'Tabelas auxiliares'!$A$3:$B$65,2,FALSE),"DESCENTRALIZAÇÃO"))</f>
        <v/>
      </c>
      <c r="G138" s="15" t="str">
        <f>IFERROR(VLOOKUP($B138,'Tabelas auxiliares'!$A$68:$C$105,2,FALSE),"")</f>
        <v/>
      </c>
      <c r="H138" s="15" t="str">
        <f>IFERROR(VLOOKUP($B138,'Tabelas auxiliares'!$A$68:$C$105,3,FALSE),"")</f>
        <v/>
      </c>
      <c r="P138" s="15" t="str">
        <f t="shared" si="3"/>
        <v/>
      </c>
      <c r="Q138" s="15" t="str">
        <f>IFERROR(VLOOKUP(O138,'Tabelas auxiliares'!$A$116:$E$125,5,FALSE),"")</f>
        <v/>
      </c>
      <c r="R138" s="15" t="str">
        <f>IF(Q138&lt;&gt;"",Q138,IF(P138='Tabelas auxiliares'!$A$129,"CUSTEIO",IF(P138='Tabelas auxiliares'!$A$128,"INVESTIMENTO","")))</f>
        <v/>
      </c>
    </row>
    <row r="139" spans="6:18" x14ac:dyDescent="0.25">
      <c r="F139" s="15" t="str">
        <f>IF(D139="","",IFERROR(VLOOKUP(D139,'Tabelas auxiliares'!$A$3:$B$65,2,FALSE),"DESCENTRALIZAÇÃO"))</f>
        <v/>
      </c>
      <c r="G139" s="15" t="str">
        <f>IFERROR(VLOOKUP($B139,'Tabelas auxiliares'!$A$68:$C$105,2,FALSE),"")</f>
        <v/>
      </c>
      <c r="H139" s="15" t="str">
        <f>IFERROR(VLOOKUP($B139,'Tabelas auxiliares'!$A$68:$C$105,3,FALSE),"")</f>
        <v/>
      </c>
      <c r="P139" s="15" t="str">
        <f t="shared" si="3"/>
        <v/>
      </c>
      <c r="Q139" s="15" t="str">
        <f>IFERROR(VLOOKUP(O139,'Tabelas auxiliares'!$A$116:$E$125,5,FALSE),"")</f>
        <v/>
      </c>
      <c r="R139" s="15" t="str">
        <f>IF(Q139&lt;&gt;"",Q139,IF(P139='Tabelas auxiliares'!$A$129,"CUSTEIO",IF(P139='Tabelas auxiliares'!$A$128,"INVESTIMENTO","")))</f>
        <v/>
      </c>
    </row>
    <row r="140" spans="6:18" x14ac:dyDescent="0.25">
      <c r="F140" s="15" t="str">
        <f>IF(D140="","",IFERROR(VLOOKUP(D140,'Tabelas auxiliares'!$A$3:$B$65,2,FALSE),"DESCENTRALIZAÇÃO"))</f>
        <v/>
      </c>
      <c r="G140" s="15" t="str">
        <f>IFERROR(VLOOKUP($B140,'Tabelas auxiliares'!$A$68:$C$105,2,FALSE),"")</f>
        <v/>
      </c>
      <c r="H140" s="15" t="str">
        <f>IFERROR(VLOOKUP($B140,'Tabelas auxiliares'!$A$68:$C$105,3,FALSE),"")</f>
        <v/>
      </c>
      <c r="P140" s="15" t="str">
        <f t="shared" si="3"/>
        <v/>
      </c>
      <c r="Q140" s="15" t="str">
        <f>IFERROR(VLOOKUP(O140,'Tabelas auxiliares'!$A$116:$E$125,5,FALSE),"")</f>
        <v/>
      </c>
      <c r="R140" s="15" t="str">
        <f>IF(Q140&lt;&gt;"",Q140,IF(P140='Tabelas auxiliares'!$A$129,"CUSTEIO",IF(P140='Tabelas auxiliares'!$A$128,"INVESTIMENTO","")))</f>
        <v/>
      </c>
    </row>
    <row r="141" spans="6:18" x14ac:dyDescent="0.25">
      <c r="F141" s="15" t="str">
        <f>IF(D141="","",IFERROR(VLOOKUP(D141,'Tabelas auxiliares'!$A$3:$B$65,2,FALSE),"DESCENTRALIZAÇÃO"))</f>
        <v/>
      </c>
      <c r="G141" s="15" t="str">
        <f>IFERROR(VLOOKUP($B141,'Tabelas auxiliares'!$A$68:$C$105,2,FALSE),"")</f>
        <v/>
      </c>
      <c r="H141" s="15" t="str">
        <f>IFERROR(VLOOKUP($B141,'Tabelas auxiliares'!$A$68:$C$105,3,FALSE),"")</f>
        <v/>
      </c>
      <c r="P141" s="15" t="str">
        <f t="shared" si="3"/>
        <v/>
      </c>
      <c r="Q141" s="15" t="str">
        <f>IFERROR(VLOOKUP(O141,'Tabelas auxiliares'!$A$116:$E$125,5,FALSE),"")</f>
        <v/>
      </c>
      <c r="R141" s="15" t="str">
        <f>IF(Q141&lt;&gt;"",Q141,IF(P141='Tabelas auxiliares'!$A$129,"CUSTEIO",IF(P141='Tabelas auxiliares'!$A$128,"INVESTIMENTO","")))</f>
        <v/>
      </c>
    </row>
    <row r="142" spans="6:18" x14ac:dyDescent="0.25">
      <c r="F142" s="15" t="str">
        <f>IF(D142="","",IFERROR(VLOOKUP(D142,'Tabelas auxiliares'!$A$3:$B$65,2,FALSE),"DESCENTRALIZAÇÃO"))</f>
        <v/>
      </c>
      <c r="G142" s="15" t="str">
        <f>IFERROR(VLOOKUP($B142,'Tabelas auxiliares'!$A$68:$C$105,2,FALSE),"")</f>
        <v/>
      </c>
      <c r="H142" s="15" t="str">
        <f>IFERROR(VLOOKUP($B142,'Tabelas auxiliares'!$A$68:$C$105,3,FALSE),"")</f>
        <v/>
      </c>
      <c r="P142" s="15" t="str">
        <f t="shared" si="3"/>
        <v/>
      </c>
      <c r="Q142" s="15" t="str">
        <f>IFERROR(VLOOKUP(O142,'Tabelas auxiliares'!$A$116:$E$125,5,FALSE),"")</f>
        <v/>
      </c>
      <c r="R142" s="15" t="str">
        <f>IF(Q142&lt;&gt;"",Q142,IF(P142='Tabelas auxiliares'!$A$129,"CUSTEIO",IF(P142='Tabelas auxiliares'!$A$128,"INVESTIMENTO","")))</f>
        <v/>
      </c>
    </row>
    <row r="143" spans="6:18" x14ac:dyDescent="0.25">
      <c r="F143" s="15" t="str">
        <f>IF(D143="","",IFERROR(VLOOKUP(D143,'Tabelas auxiliares'!$A$3:$B$65,2,FALSE),"DESCENTRALIZAÇÃO"))</f>
        <v/>
      </c>
      <c r="G143" s="15" t="str">
        <f>IFERROR(VLOOKUP($B143,'Tabelas auxiliares'!$A$68:$C$105,2,FALSE),"")</f>
        <v/>
      </c>
      <c r="H143" s="15" t="str">
        <f>IFERROR(VLOOKUP($B143,'Tabelas auxiliares'!$A$68:$C$105,3,FALSE),"")</f>
        <v/>
      </c>
      <c r="P143" s="15" t="str">
        <f t="shared" si="3"/>
        <v/>
      </c>
      <c r="Q143" s="15" t="str">
        <f>IFERROR(VLOOKUP(O143,'Tabelas auxiliares'!$A$116:$E$125,5,FALSE),"")</f>
        <v/>
      </c>
      <c r="R143" s="15" t="str">
        <f>IF(Q143&lt;&gt;"",Q143,IF(P143='Tabelas auxiliares'!$A$129,"CUSTEIO",IF(P143='Tabelas auxiliares'!$A$128,"INVESTIMENTO","")))</f>
        <v/>
      </c>
    </row>
    <row r="144" spans="6:18" x14ac:dyDescent="0.25">
      <c r="F144" s="15" t="str">
        <f>IF(D144="","",IFERROR(VLOOKUP(D144,'Tabelas auxiliares'!$A$3:$B$65,2,FALSE),"DESCENTRALIZAÇÃO"))</f>
        <v/>
      </c>
      <c r="G144" s="15" t="str">
        <f>IFERROR(VLOOKUP($B144,'Tabelas auxiliares'!$A$68:$C$105,2,FALSE),"")</f>
        <v/>
      </c>
      <c r="H144" s="15" t="str">
        <f>IFERROR(VLOOKUP($B144,'Tabelas auxiliares'!$A$68:$C$105,3,FALSE),"")</f>
        <v/>
      </c>
      <c r="P144" s="15" t="str">
        <f t="shared" si="3"/>
        <v/>
      </c>
      <c r="Q144" s="15" t="str">
        <f>IFERROR(VLOOKUP(O144,'Tabelas auxiliares'!$A$116:$E$125,5,FALSE),"")</f>
        <v/>
      </c>
      <c r="R144" s="15" t="str">
        <f>IF(Q144&lt;&gt;"",Q144,IF(P144='Tabelas auxiliares'!$A$129,"CUSTEIO",IF(P144='Tabelas auxiliares'!$A$128,"INVESTIMENTO","")))</f>
        <v/>
      </c>
    </row>
    <row r="145" spans="6:18" x14ac:dyDescent="0.25">
      <c r="F145" s="15" t="str">
        <f>IF(D145="","",IFERROR(VLOOKUP(D145,'Tabelas auxiliares'!$A$3:$B$65,2,FALSE),"DESCENTRALIZAÇÃO"))</f>
        <v/>
      </c>
      <c r="G145" s="15" t="str">
        <f>IFERROR(VLOOKUP($B145,'Tabelas auxiliares'!$A$68:$C$105,2,FALSE),"")</f>
        <v/>
      </c>
      <c r="H145" s="15" t="str">
        <f>IFERROR(VLOOKUP($B145,'Tabelas auxiliares'!$A$68:$C$105,3,FALSE),"")</f>
        <v/>
      </c>
      <c r="P145" s="15" t="str">
        <f t="shared" si="3"/>
        <v/>
      </c>
      <c r="Q145" s="15" t="str">
        <f>IFERROR(VLOOKUP(O145,'Tabelas auxiliares'!$A$116:$E$125,5,FALSE),"")</f>
        <v/>
      </c>
      <c r="R145" s="15" t="str">
        <f>IF(Q145&lt;&gt;"",Q145,IF(P145='Tabelas auxiliares'!$A$129,"CUSTEIO",IF(P145='Tabelas auxiliares'!$A$128,"INVESTIMENTO","")))</f>
        <v/>
      </c>
    </row>
    <row r="146" spans="6:18" x14ac:dyDescent="0.25">
      <c r="F146" s="15" t="str">
        <f>IF(D146="","",IFERROR(VLOOKUP(D146,'Tabelas auxiliares'!$A$3:$B$65,2,FALSE),"DESCENTRALIZAÇÃO"))</f>
        <v/>
      </c>
      <c r="G146" s="15" t="str">
        <f>IFERROR(VLOOKUP($B146,'Tabelas auxiliares'!$A$68:$C$105,2,FALSE),"")</f>
        <v/>
      </c>
      <c r="H146" s="15" t="str">
        <f>IFERROR(VLOOKUP($B146,'Tabelas auxiliares'!$A$68:$C$105,3,FALSE),"")</f>
        <v/>
      </c>
      <c r="P146" s="15" t="str">
        <f t="shared" si="3"/>
        <v/>
      </c>
      <c r="Q146" s="15" t="str">
        <f>IFERROR(VLOOKUP(O146,'Tabelas auxiliares'!$A$116:$E$125,5,FALSE),"")</f>
        <v/>
      </c>
      <c r="R146" s="15" t="str">
        <f>IF(Q146&lt;&gt;"",Q146,IF(P146='Tabelas auxiliares'!$A$129,"CUSTEIO",IF(P146='Tabelas auxiliares'!$A$128,"INVESTIMENTO","")))</f>
        <v/>
      </c>
    </row>
    <row r="147" spans="6:18" x14ac:dyDescent="0.25">
      <c r="F147" s="15" t="str">
        <f>IF(D147="","",IFERROR(VLOOKUP(D147,'Tabelas auxiliares'!$A$3:$B$65,2,FALSE),"DESCENTRALIZAÇÃO"))</f>
        <v/>
      </c>
      <c r="G147" s="15" t="str">
        <f>IFERROR(VLOOKUP($B147,'Tabelas auxiliares'!$A$68:$C$105,2,FALSE),"")</f>
        <v/>
      </c>
      <c r="H147" s="15" t="str">
        <f>IFERROR(VLOOKUP($B147,'Tabelas auxiliares'!$A$68:$C$105,3,FALSE),"")</f>
        <v/>
      </c>
      <c r="P147" s="15" t="str">
        <f t="shared" si="3"/>
        <v/>
      </c>
      <c r="Q147" s="15" t="str">
        <f>IFERROR(VLOOKUP(O147,'Tabelas auxiliares'!$A$116:$E$125,5,FALSE),"")</f>
        <v/>
      </c>
      <c r="R147" s="15" t="str">
        <f>IF(Q147&lt;&gt;"",Q147,IF(P147='Tabelas auxiliares'!$A$129,"CUSTEIO",IF(P147='Tabelas auxiliares'!$A$128,"INVESTIMENTO","")))</f>
        <v/>
      </c>
    </row>
    <row r="148" spans="6:18" x14ac:dyDescent="0.25">
      <c r="F148" s="15" t="str">
        <f>IF(D148="","",IFERROR(VLOOKUP(D148,'Tabelas auxiliares'!$A$3:$B$65,2,FALSE),"DESCENTRALIZAÇÃO"))</f>
        <v/>
      </c>
      <c r="G148" s="15" t="str">
        <f>IFERROR(VLOOKUP($B148,'Tabelas auxiliares'!$A$68:$C$105,2,FALSE),"")</f>
        <v/>
      </c>
      <c r="H148" s="15" t="str">
        <f>IFERROR(VLOOKUP($B148,'Tabelas auxiliares'!$A$68:$C$105,3,FALSE),"")</f>
        <v/>
      </c>
      <c r="P148" s="15" t="str">
        <f t="shared" si="3"/>
        <v/>
      </c>
      <c r="Q148" s="15" t="str">
        <f>IFERROR(VLOOKUP(O148,'Tabelas auxiliares'!$A$116:$E$125,5,FALSE),"")</f>
        <v/>
      </c>
      <c r="R148" s="15" t="str">
        <f>IF(Q148&lt;&gt;"",Q148,IF(P148='Tabelas auxiliares'!$A$129,"CUSTEIO",IF(P148='Tabelas auxiliares'!$A$128,"INVESTIMENTO","")))</f>
        <v/>
      </c>
    </row>
    <row r="149" spans="6:18" x14ac:dyDescent="0.25">
      <c r="F149" s="15" t="str">
        <f>IF(D149="","",IFERROR(VLOOKUP(D149,'Tabelas auxiliares'!$A$3:$B$65,2,FALSE),"DESCENTRALIZAÇÃO"))</f>
        <v/>
      </c>
      <c r="G149" s="15" t="str">
        <f>IFERROR(VLOOKUP($B149,'Tabelas auxiliares'!$A$68:$C$105,2,FALSE),"")</f>
        <v/>
      </c>
      <c r="H149" s="15" t="str">
        <f>IFERROR(VLOOKUP($B149,'Tabelas auxiliares'!$A$68:$C$105,3,FALSE),"")</f>
        <v/>
      </c>
      <c r="P149" s="15" t="str">
        <f t="shared" si="3"/>
        <v/>
      </c>
      <c r="Q149" s="15" t="str">
        <f>IFERROR(VLOOKUP(O149,'Tabelas auxiliares'!$A$116:$E$125,5,FALSE),"")</f>
        <v/>
      </c>
      <c r="R149" s="15" t="str">
        <f>IF(Q149&lt;&gt;"",Q149,IF(P149='Tabelas auxiliares'!$A$129,"CUSTEIO",IF(P149='Tabelas auxiliares'!$A$128,"INVESTIMENTO","")))</f>
        <v/>
      </c>
    </row>
    <row r="150" spans="6:18" x14ac:dyDescent="0.25">
      <c r="F150" s="15" t="str">
        <f>IF(D150="","",IFERROR(VLOOKUP(D150,'Tabelas auxiliares'!$A$3:$B$65,2,FALSE),"DESCENTRALIZAÇÃO"))</f>
        <v/>
      </c>
      <c r="G150" s="15" t="str">
        <f>IFERROR(VLOOKUP($B150,'Tabelas auxiliares'!$A$68:$C$105,2,FALSE),"")</f>
        <v/>
      </c>
      <c r="H150" s="15" t="str">
        <f>IFERROR(VLOOKUP($B150,'Tabelas auxiliares'!$A$68:$C$105,3,FALSE),"")</f>
        <v/>
      </c>
      <c r="P150" s="15" t="str">
        <f t="shared" si="3"/>
        <v/>
      </c>
      <c r="Q150" s="15" t="str">
        <f>IFERROR(VLOOKUP(O150,'Tabelas auxiliares'!$A$116:$E$125,5,FALSE),"")</f>
        <v/>
      </c>
      <c r="R150" s="15" t="str">
        <f>IF(Q150&lt;&gt;"",Q150,IF(P150='Tabelas auxiliares'!$A$129,"CUSTEIO",IF(P150='Tabelas auxiliares'!$A$128,"INVESTIMENTO","")))</f>
        <v/>
      </c>
    </row>
    <row r="151" spans="6:18" x14ac:dyDescent="0.25">
      <c r="F151" s="15" t="str">
        <f>IF(D151="","",IFERROR(VLOOKUP(D151,'Tabelas auxiliares'!$A$3:$B$65,2,FALSE),"DESCENTRALIZAÇÃO"))</f>
        <v/>
      </c>
      <c r="G151" s="15" t="str">
        <f>IFERROR(VLOOKUP($B151,'Tabelas auxiliares'!$A$68:$C$105,2,FALSE),"")</f>
        <v/>
      </c>
      <c r="H151" s="15" t="str">
        <f>IFERROR(VLOOKUP($B151,'Tabelas auxiliares'!$A$68:$C$105,3,FALSE),"")</f>
        <v/>
      </c>
      <c r="P151" s="15" t="str">
        <f t="shared" si="3"/>
        <v/>
      </c>
      <c r="Q151" s="15" t="str">
        <f>IFERROR(VLOOKUP(O151,'Tabelas auxiliares'!$A$116:$E$125,5,FALSE),"")</f>
        <v/>
      </c>
      <c r="R151" s="15" t="str">
        <f>IF(Q151&lt;&gt;"",Q151,IF(P151='Tabelas auxiliares'!$A$129,"CUSTEIO",IF(P151='Tabelas auxiliares'!$A$128,"INVESTIMENTO","")))</f>
        <v/>
      </c>
    </row>
    <row r="152" spans="6:18" x14ac:dyDescent="0.25">
      <c r="F152" s="15" t="str">
        <f>IF(D152="","",IFERROR(VLOOKUP(D152,'Tabelas auxiliares'!$A$3:$B$65,2,FALSE),"DESCENTRALIZAÇÃO"))</f>
        <v/>
      </c>
      <c r="G152" s="15" t="str">
        <f>IFERROR(VLOOKUP($B152,'Tabelas auxiliares'!$A$68:$C$105,2,FALSE),"")</f>
        <v/>
      </c>
      <c r="H152" s="15" t="str">
        <f>IFERROR(VLOOKUP($B152,'Tabelas auxiliares'!$A$68:$C$105,3,FALSE),"")</f>
        <v/>
      </c>
      <c r="P152" s="15" t="str">
        <f t="shared" si="3"/>
        <v/>
      </c>
      <c r="Q152" s="15" t="str">
        <f>IFERROR(VLOOKUP(O152,'Tabelas auxiliares'!$A$116:$E$125,5,FALSE),"")</f>
        <v/>
      </c>
      <c r="R152" s="15" t="str">
        <f>IF(Q152&lt;&gt;"",Q152,IF(P152='Tabelas auxiliares'!$A$129,"CUSTEIO",IF(P152='Tabelas auxiliares'!$A$128,"INVESTIMENTO","")))</f>
        <v/>
      </c>
    </row>
    <row r="153" spans="6:18" x14ac:dyDescent="0.25">
      <c r="F153" s="15" t="str">
        <f>IF(D153="","",IFERROR(VLOOKUP(D153,'Tabelas auxiliares'!$A$3:$B$65,2,FALSE),"DESCENTRALIZAÇÃO"))</f>
        <v/>
      </c>
      <c r="G153" s="15" t="str">
        <f>IFERROR(VLOOKUP($B153,'Tabelas auxiliares'!$A$68:$C$105,2,FALSE),"")</f>
        <v/>
      </c>
      <c r="H153" s="15" t="str">
        <f>IFERROR(VLOOKUP($B153,'Tabelas auxiliares'!$A$68:$C$105,3,FALSE),"")</f>
        <v/>
      </c>
      <c r="P153" s="15" t="str">
        <f t="shared" si="3"/>
        <v/>
      </c>
      <c r="Q153" s="15" t="str">
        <f>IFERROR(VLOOKUP(O153,'Tabelas auxiliares'!$A$116:$E$125,5,FALSE),"")</f>
        <v/>
      </c>
      <c r="R153" s="15" t="str">
        <f>IF(Q153&lt;&gt;"",Q153,IF(P153='Tabelas auxiliares'!$A$129,"CUSTEIO",IF(P153='Tabelas auxiliares'!$A$128,"INVESTIMENTO","")))</f>
        <v/>
      </c>
    </row>
    <row r="154" spans="6:18" x14ac:dyDescent="0.25">
      <c r="F154" s="15" t="str">
        <f>IF(D154="","",IFERROR(VLOOKUP(D154,'Tabelas auxiliares'!$A$3:$B$65,2,FALSE),"DESCENTRALIZAÇÃO"))</f>
        <v/>
      </c>
      <c r="G154" s="15" t="str">
        <f>IFERROR(VLOOKUP($B154,'Tabelas auxiliares'!$A$68:$C$105,2,FALSE),"")</f>
        <v/>
      </c>
      <c r="H154" s="15" t="str">
        <f>IFERROR(VLOOKUP($B154,'Tabelas auxiliares'!$A$68:$C$105,3,FALSE),"")</f>
        <v/>
      </c>
      <c r="P154" s="15" t="str">
        <f t="shared" si="3"/>
        <v/>
      </c>
      <c r="Q154" s="15" t="str">
        <f>IFERROR(VLOOKUP(O154,'Tabelas auxiliares'!$A$116:$E$125,5,FALSE),"")</f>
        <v/>
      </c>
      <c r="R154" s="15" t="str">
        <f>IF(Q154&lt;&gt;"",Q154,IF(P154='Tabelas auxiliares'!$A$129,"CUSTEIO",IF(P154='Tabelas auxiliares'!$A$128,"INVESTIMENTO","")))</f>
        <v/>
      </c>
    </row>
    <row r="155" spans="6:18" x14ac:dyDescent="0.25">
      <c r="F155" s="15" t="str">
        <f>IF(D155="","",IFERROR(VLOOKUP(D155,'Tabelas auxiliares'!$A$3:$B$65,2,FALSE),"DESCENTRALIZAÇÃO"))</f>
        <v/>
      </c>
      <c r="G155" s="15" t="str">
        <f>IFERROR(VLOOKUP($B155,'Tabelas auxiliares'!$A$68:$C$105,2,FALSE),"")</f>
        <v/>
      </c>
      <c r="H155" s="15" t="str">
        <f>IFERROR(VLOOKUP($B155,'Tabelas auxiliares'!$A$68:$C$105,3,FALSE),"")</f>
        <v/>
      </c>
      <c r="P155" s="15" t="str">
        <f t="shared" si="3"/>
        <v/>
      </c>
      <c r="Q155" s="15" t="str">
        <f>IFERROR(VLOOKUP(O155,'Tabelas auxiliares'!$A$116:$E$125,5,FALSE),"")</f>
        <v/>
      </c>
      <c r="R155" s="15" t="str">
        <f>IF(Q155&lt;&gt;"",Q155,IF(P155='Tabelas auxiliares'!$A$129,"CUSTEIO",IF(P155='Tabelas auxiliares'!$A$128,"INVESTIMENTO","")))</f>
        <v/>
      </c>
    </row>
    <row r="156" spans="6:18" x14ac:dyDescent="0.25">
      <c r="F156" s="15" t="str">
        <f>IF(D156="","",IFERROR(VLOOKUP(D156,'Tabelas auxiliares'!$A$3:$B$65,2,FALSE),"DESCENTRALIZAÇÃO"))</f>
        <v/>
      </c>
      <c r="G156" s="15" t="str">
        <f>IFERROR(VLOOKUP($B156,'Tabelas auxiliares'!$A$68:$C$105,2,FALSE),"")</f>
        <v/>
      </c>
      <c r="H156" s="15" t="str">
        <f>IFERROR(VLOOKUP($B156,'Tabelas auxiliares'!$A$68:$C$105,3,FALSE),"")</f>
        <v/>
      </c>
      <c r="P156" s="15" t="str">
        <f t="shared" si="3"/>
        <v/>
      </c>
      <c r="Q156" s="15" t="str">
        <f>IFERROR(VLOOKUP(O156,'Tabelas auxiliares'!$A$116:$E$125,5,FALSE),"")</f>
        <v/>
      </c>
      <c r="R156" s="15" t="str">
        <f>IF(Q156&lt;&gt;"",Q156,IF(P156='Tabelas auxiliares'!$A$129,"CUSTEIO",IF(P156='Tabelas auxiliares'!$A$128,"INVESTIMENTO","")))</f>
        <v/>
      </c>
    </row>
    <row r="157" spans="6:18" x14ac:dyDescent="0.25">
      <c r="F157" s="15" t="str">
        <f>IF(D157="","",IFERROR(VLOOKUP(D157,'Tabelas auxiliares'!$A$3:$B$65,2,FALSE),"DESCENTRALIZAÇÃO"))</f>
        <v/>
      </c>
      <c r="G157" s="15" t="str">
        <f>IFERROR(VLOOKUP($B157,'Tabelas auxiliares'!$A$68:$C$105,2,FALSE),"")</f>
        <v/>
      </c>
      <c r="H157" s="15" t="str">
        <f>IFERROR(VLOOKUP($B157,'Tabelas auxiliares'!$A$68:$C$105,3,FALSE),"")</f>
        <v/>
      </c>
      <c r="P157" s="15" t="str">
        <f t="shared" si="3"/>
        <v/>
      </c>
      <c r="Q157" s="15" t="str">
        <f>IFERROR(VLOOKUP(O157,'Tabelas auxiliares'!$A$116:$E$125,5,FALSE),"")</f>
        <v/>
      </c>
      <c r="R157" s="15" t="str">
        <f>IF(Q157&lt;&gt;"",Q157,IF(P157='Tabelas auxiliares'!$A$129,"CUSTEIO",IF(P157='Tabelas auxiliares'!$A$128,"INVESTIMENTO","")))</f>
        <v/>
      </c>
    </row>
    <row r="158" spans="6:18" x14ac:dyDescent="0.25">
      <c r="F158" s="15" t="str">
        <f>IF(D158="","",IFERROR(VLOOKUP(D158,'Tabelas auxiliares'!$A$3:$B$65,2,FALSE),"DESCENTRALIZAÇÃO"))</f>
        <v/>
      </c>
      <c r="G158" s="15" t="str">
        <f>IFERROR(VLOOKUP($B158,'Tabelas auxiliares'!$A$68:$C$105,2,FALSE),"")</f>
        <v/>
      </c>
      <c r="H158" s="15" t="str">
        <f>IFERROR(VLOOKUP($B158,'Tabelas auxiliares'!$A$68:$C$105,3,FALSE),"")</f>
        <v/>
      </c>
      <c r="P158" s="15" t="str">
        <f t="shared" si="3"/>
        <v/>
      </c>
      <c r="Q158" s="15" t="str">
        <f>IFERROR(VLOOKUP(O158,'Tabelas auxiliares'!$A$116:$E$125,5,FALSE),"")</f>
        <v/>
      </c>
      <c r="R158" s="15" t="str">
        <f>IF(Q158&lt;&gt;"",Q158,IF(P158='Tabelas auxiliares'!$A$129,"CUSTEIO",IF(P158='Tabelas auxiliares'!$A$128,"INVESTIMENTO","")))</f>
        <v/>
      </c>
    </row>
    <row r="159" spans="6:18" x14ac:dyDescent="0.25">
      <c r="F159" s="15" t="str">
        <f>IF(D159="","",IFERROR(VLOOKUP(D159,'Tabelas auxiliares'!$A$3:$B$65,2,FALSE),"DESCENTRALIZAÇÃO"))</f>
        <v/>
      </c>
      <c r="G159" s="15" t="str">
        <f>IFERROR(VLOOKUP($B159,'Tabelas auxiliares'!$A$68:$C$105,2,FALSE),"")</f>
        <v/>
      </c>
      <c r="H159" s="15" t="str">
        <f>IFERROR(VLOOKUP($B159,'Tabelas auxiliares'!$A$68:$C$105,3,FALSE),"")</f>
        <v/>
      </c>
      <c r="P159" s="15" t="str">
        <f t="shared" si="3"/>
        <v/>
      </c>
      <c r="Q159" s="15" t="str">
        <f>IFERROR(VLOOKUP(O159,'Tabelas auxiliares'!$A$116:$E$125,5,FALSE),"")</f>
        <v/>
      </c>
      <c r="R159" s="15" t="str">
        <f>IF(Q159&lt;&gt;"",Q159,IF(P159='Tabelas auxiliares'!$A$129,"CUSTEIO",IF(P159='Tabelas auxiliares'!$A$128,"INVESTIMENTO","")))</f>
        <v/>
      </c>
    </row>
    <row r="160" spans="6:18" x14ac:dyDescent="0.25">
      <c r="F160" s="15" t="str">
        <f>IF(D160="","",IFERROR(VLOOKUP(D160,'Tabelas auxiliares'!$A$3:$B$65,2,FALSE),"DESCENTRALIZAÇÃO"))</f>
        <v/>
      </c>
      <c r="G160" s="15" t="str">
        <f>IFERROR(VLOOKUP($B160,'Tabelas auxiliares'!$A$68:$C$105,2,FALSE),"")</f>
        <v/>
      </c>
      <c r="H160" s="15" t="str">
        <f>IFERROR(VLOOKUP($B160,'Tabelas auxiliares'!$A$68:$C$105,3,FALSE),"")</f>
        <v/>
      </c>
      <c r="P160" s="15" t="str">
        <f t="shared" si="3"/>
        <v/>
      </c>
      <c r="Q160" s="15" t="str">
        <f>IFERROR(VLOOKUP(O160,'Tabelas auxiliares'!$A$116:$E$125,5,FALSE),"")</f>
        <v/>
      </c>
      <c r="R160" s="15" t="str">
        <f>IF(Q160&lt;&gt;"",Q160,IF(P160='Tabelas auxiliares'!$A$129,"CUSTEIO",IF(P160='Tabelas auxiliares'!$A$128,"INVESTIMENTO","")))</f>
        <v/>
      </c>
    </row>
    <row r="161" spans="6:18" x14ac:dyDescent="0.25">
      <c r="F161" s="15" t="str">
        <f>IF(D161="","",IFERROR(VLOOKUP(D161,'Tabelas auxiliares'!$A$3:$B$65,2,FALSE),"DESCENTRALIZAÇÃO"))</f>
        <v/>
      </c>
      <c r="G161" s="15" t="str">
        <f>IFERROR(VLOOKUP($B161,'Tabelas auxiliares'!$A$68:$C$105,2,FALSE),"")</f>
        <v/>
      </c>
      <c r="H161" s="15" t="str">
        <f>IFERROR(VLOOKUP($B161,'Tabelas auxiliares'!$A$68:$C$105,3,FALSE),"")</f>
        <v/>
      </c>
      <c r="P161" s="15" t="str">
        <f t="shared" si="3"/>
        <v/>
      </c>
      <c r="Q161" s="15" t="str">
        <f>IFERROR(VLOOKUP(O161,'Tabelas auxiliares'!$A$116:$E$125,5,FALSE),"")</f>
        <v/>
      </c>
      <c r="R161" s="15" t="str">
        <f>IF(Q161&lt;&gt;"",Q161,IF(P161='Tabelas auxiliares'!$A$129,"CUSTEIO",IF(P161='Tabelas auxiliares'!$A$128,"INVESTIMENTO","")))</f>
        <v/>
      </c>
    </row>
    <row r="162" spans="6:18" x14ac:dyDescent="0.25">
      <c r="F162" s="15" t="str">
        <f>IF(D162="","",IFERROR(VLOOKUP(D162,'Tabelas auxiliares'!$A$3:$B$65,2,FALSE),"DESCENTRALIZAÇÃO"))</f>
        <v/>
      </c>
      <c r="G162" s="15" t="str">
        <f>IFERROR(VLOOKUP($B162,'Tabelas auxiliares'!$A$68:$C$105,2,FALSE),"")</f>
        <v/>
      </c>
      <c r="H162" s="15" t="str">
        <f>IFERROR(VLOOKUP($B162,'Tabelas auxiliares'!$A$68:$C$105,3,FALSE),"")</f>
        <v/>
      </c>
      <c r="P162" s="15" t="str">
        <f t="shared" si="3"/>
        <v/>
      </c>
      <c r="Q162" s="15" t="str">
        <f>IFERROR(VLOOKUP(O162,'Tabelas auxiliares'!$A$116:$E$125,5,FALSE),"")</f>
        <v/>
      </c>
      <c r="R162" s="15" t="str">
        <f>IF(Q162&lt;&gt;"",Q162,IF(P162='Tabelas auxiliares'!$A$129,"CUSTEIO",IF(P162='Tabelas auxiliares'!$A$128,"INVESTIMENTO","")))</f>
        <v/>
      </c>
    </row>
    <row r="163" spans="6:18" x14ac:dyDescent="0.25">
      <c r="F163" s="15" t="str">
        <f>IF(D163="","",IFERROR(VLOOKUP(D163,'Tabelas auxiliares'!$A$3:$B$65,2,FALSE),"DESCENTRALIZAÇÃO"))</f>
        <v/>
      </c>
      <c r="G163" s="15" t="str">
        <f>IFERROR(VLOOKUP($B163,'Tabelas auxiliares'!$A$68:$C$105,2,FALSE),"")</f>
        <v/>
      </c>
      <c r="H163" s="15" t="str">
        <f>IFERROR(VLOOKUP($B163,'Tabelas auxiliares'!$A$68:$C$105,3,FALSE),"")</f>
        <v/>
      </c>
      <c r="P163" s="15" t="str">
        <f t="shared" si="3"/>
        <v/>
      </c>
      <c r="Q163" s="15" t="str">
        <f>IFERROR(VLOOKUP(O163,'Tabelas auxiliares'!$A$116:$E$125,5,FALSE),"")</f>
        <v/>
      </c>
      <c r="R163" s="15" t="str">
        <f>IF(Q163&lt;&gt;"",Q163,IF(P163='Tabelas auxiliares'!$A$129,"CUSTEIO",IF(P163='Tabelas auxiliares'!$A$128,"INVESTIMENTO","")))</f>
        <v/>
      </c>
    </row>
    <row r="164" spans="6:18" x14ac:dyDescent="0.25">
      <c r="F164" s="15" t="str">
        <f>IF(D164="","",IFERROR(VLOOKUP(D164,'Tabelas auxiliares'!$A$3:$B$65,2,FALSE),"DESCENTRALIZAÇÃO"))</f>
        <v/>
      </c>
      <c r="G164" s="15" t="str">
        <f>IFERROR(VLOOKUP($B164,'Tabelas auxiliares'!$A$68:$C$105,2,FALSE),"")</f>
        <v/>
      </c>
      <c r="H164" s="15" t="str">
        <f>IFERROR(VLOOKUP($B164,'Tabelas auxiliares'!$A$68:$C$105,3,FALSE),"")</f>
        <v/>
      </c>
      <c r="P164" s="15" t="str">
        <f t="shared" si="3"/>
        <v/>
      </c>
      <c r="Q164" s="15" t="str">
        <f>IFERROR(VLOOKUP(O164,'Tabelas auxiliares'!$A$116:$E$125,5,FALSE),"")</f>
        <v/>
      </c>
      <c r="R164" s="15" t="str">
        <f>IF(Q164&lt;&gt;"",Q164,IF(P164='Tabelas auxiliares'!$A$129,"CUSTEIO",IF(P164='Tabelas auxiliares'!$A$128,"INVESTIMENTO","")))</f>
        <v/>
      </c>
    </row>
    <row r="165" spans="6:18" x14ac:dyDescent="0.25">
      <c r="F165" s="15" t="str">
        <f>IF(D165="","",IFERROR(VLOOKUP(D165,'Tabelas auxiliares'!$A$3:$B$65,2,FALSE),"DESCENTRALIZAÇÃO"))</f>
        <v/>
      </c>
      <c r="G165" s="15" t="str">
        <f>IFERROR(VLOOKUP($B165,'Tabelas auxiliares'!$A$68:$C$105,2,FALSE),"")</f>
        <v/>
      </c>
      <c r="H165" s="15" t="str">
        <f>IFERROR(VLOOKUP($B165,'Tabelas auxiliares'!$A$68:$C$105,3,FALSE),"")</f>
        <v/>
      </c>
      <c r="P165" s="15" t="str">
        <f t="shared" si="3"/>
        <v/>
      </c>
      <c r="Q165" s="15" t="str">
        <f>IFERROR(VLOOKUP(O165,'Tabelas auxiliares'!$A$116:$E$125,5,FALSE),"")</f>
        <v/>
      </c>
      <c r="R165" s="15" t="str">
        <f>IF(Q165&lt;&gt;"",Q165,IF(P165='Tabelas auxiliares'!$A$129,"CUSTEIO",IF(P165='Tabelas auxiliares'!$A$128,"INVESTIMENTO","")))</f>
        <v/>
      </c>
    </row>
    <row r="166" spans="6:18" x14ac:dyDescent="0.25">
      <c r="F166" s="15" t="str">
        <f>IF(D166="","",IFERROR(VLOOKUP(D166,'Tabelas auxiliares'!$A$3:$B$65,2,FALSE),"DESCENTRALIZAÇÃO"))</f>
        <v/>
      </c>
      <c r="G166" s="15" t="str">
        <f>IFERROR(VLOOKUP($B166,'Tabelas auxiliares'!$A$68:$C$105,2,FALSE),"")</f>
        <v/>
      </c>
      <c r="H166" s="15" t="str">
        <f>IFERROR(VLOOKUP($B166,'Tabelas auxiliares'!$A$68:$C$105,3,FALSE),"")</f>
        <v/>
      </c>
      <c r="P166" s="15" t="str">
        <f t="shared" si="3"/>
        <v/>
      </c>
      <c r="Q166" s="15" t="str">
        <f>IFERROR(VLOOKUP(O166,'Tabelas auxiliares'!$A$116:$E$125,5,FALSE),"")</f>
        <v/>
      </c>
      <c r="R166" s="15" t="str">
        <f>IF(Q166&lt;&gt;"",Q166,IF(P166='Tabelas auxiliares'!$A$129,"CUSTEIO",IF(P166='Tabelas auxiliares'!$A$128,"INVESTIMENTO","")))</f>
        <v/>
      </c>
    </row>
    <row r="167" spans="6:18" x14ac:dyDescent="0.25">
      <c r="F167" s="15" t="str">
        <f>IF(D167="","",IFERROR(VLOOKUP(D167,'Tabelas auxiliares'!$A$3:$B$65,2,FALSE),"DESCENTRALIZAÇÃO"))</f>
        <v/>
      </c>
      <c r="G167" s="15" t="str">
        <f>IFERROR(VLOOKUP($B167,'Tabelas auxiliares'!$A$68:$C$105,2,FALSE),"")</f>
        <v/>
      </c>
      <c r="H167" s="15" t="str">
        <f>IFERROR(VLOOKUP($B167,'Tabelas auxiliares'!$A$68:$C$105,3,FALSE),"")</f>
        <v/>
      </c>
      <c r="P167" s="15" t="str">
        <f t="shared" si="3"/>
        <v/>
      </c>
      <c r="Q167" s="15" t="str">
        <f>IFERROR(VLOOKUP(O167,'Tabelas auxiliares'!$A$116:$E$125,5,FALSE),"")</f>
        <v/>
      </c>
      <c r="R167" s="15" t="str">
        <f>IF(Q167&lt;&gt;"",Q167,IF(P167='Tabelas auxiliares'!$A$129,"CUSTEIO",IF(P167='Tabelas auxiliares'!$A$128,"INVESTIMENTO","")))</f>
        <v/>
      </c>
    </row>
    <row r="168" spans="6:18" x14ac:dyDescent="0.25">
      <c r="F168" s="15" t="str">
        <f>IF(D168="","",IFERROR(VLOOKUP(D168,'Tabelas auxiliares'!$A$3:$B$65,2,FALSE),"DESCENTRALIZAÇÃO"))</f>
        <v/>
      </c>
      <c r="G168" s="15" t="str">
        <f>IFERROR(VLOOKUP($B168,'Tabelas auxiliares'!$A$68:$C$105,2,FALSE),"")</f>
        <v/>
      </c>
      <c r="H168" s="15" t="str">
        <f>IFERROR(VLOOKUP($B168,'Tabelas auxiliares'!$A$68:$C$105,3,FALSE),"")</f>
        <v/>
      </c>
      <c r="P168" s="15" t="str">
        <f t="shared" si="3"/>
        <v/>
      </c>
      <c r="Q168" s="15" t="str">
        <f>IFERROR(VLOOKUP(O168,'Tabelas auxiliares'!$A$116:$E$125,5,FALSE),"")</f>
        <v/>
      </c>
      <c r="R168" s="15" t="str">
        <f>IF(Q168&lt;&gt;"",Q168,IF(P168='Tabelas auxiliares'!$A$129,"CUSTEIO",IF(P168='Tabelas auxiliares'!$A$128,"INVESTIMENTO","")))</f>
        <v/>
      </c>
    </row>
    <row r="169" spans="6:18" x14ac:dyDescent="0.25">
      <c r="F169" s="15" t="str">
        <f>IF(D169="","",IFERROR(VLOOKUP(D169,'Tabelas auxiliares'!$A$3:$B$65,2,FALSE),"DESCENTRALIZAÇÃO"))</f>
        <v/>
      </c>
      <c r="G169" s="15" t="str">
        <f>IFERROR(VLOOKUP($B169,'Tabelas auxiliares'!$A$68:$C$105,2,FALSE),"")</f>
        <v/>
      </c>
      <c r="H169" s="15" t="str">
        <f>IFERROR(VLOOKUP($B169,'Tabelas auxiliares'!$A$68:$C$105,3,FALSE),"")</f>
        <v/>
      </c>
      <c r="P169" s="15" t="str">
        <f t="shared" si="3"/>
        <v/>
      </c>
      <c r="Q169" s="15" t="str">
        <f>IFERROR(VLOOKUP(O169,'Tabelas auxiliares'!$A$116:$E$125,5,FALSE),"")</f>
        <v/>
      </c>
      <c r="R169" s="15" t="str">
        <f>IF(Q169&lt;&gt;"",Q169,IF(P169='Tabelas auxiliares'!$A$129,"CUSTEIO",IF(P169='Tabelas auxiliares'!$A$128,"INVESTIMENTO","")))</f>
        <v/>
      </c>
    </row>
    <row r="170" spans="6:18" x14ac:dyDescent="0.25">
      <c r="F170" s="15" t="str">
        <f>IF(D170="","",IFERROR(VLOOKUP(D170,'Tabelas auxiliares'!$A$3:$B$65,2,FALSE),"DESCENTRALIZAÇÃO"))</f>
        <v/>
      </c>
      <c r="G170" s="15" t="str">
        <f>IFERROR(VLOOKUP($B170,'Tabelas auxiliares'!$A$68:$C$105,2,FALSE),"")</f>
        <v/>
      </c>
      <c r="H170" s="15" t="str">
        <f>IFERROR(VLOOKUP($B170,'Tabelas auxiliares'!$A$68:$C$105,3,FALSE),"")</f>
        <v/>
      </c>
      <c r="P170" s="15" t="str">
        <f t="shared" si="3"/>
        <v/>
      </c>
      <c r="Q170" s="15" t="str">
        <f>IFERROR(VLOOKUP(O170,'Tabelas auxiliares'!$A$116:$E$125,5,FALSE),"")</f>
        <v/>
      </c>
      <c r="R170" s="15" t="str">
        <f>IF(Q170&lt;&gt;"",Q170,IF(P170='Tabelas auxiliares'!$A$129,"CUSTEIO",IF(P170='Tabelas auxiliares'!$A$128,"INVESTIMENTO","")))</f>
        <v/>
      </c>
    </row>
    <row r="171" spans="6:18" x14ac:dyDescent="0.25">
      <c r="F171" s="15" t="str">
        <f>IF(D171="","",IFERROR(VLOOKUP(D171,'Tabelas auxiliares'!$A$3:$B$65,2,FALSE),"DESCENTRALIZAÇÃO"))</f>
        <v/>
      </c>
      <c r="G171" s="15" t="str">
        <f>IFERROR(VLOOKUP($B171,'Tabelas auxiliares'!$A$68:$C$105,2,FALSE),"")</f>
        <v/>
      </c>
      <c r="H171" s="15" t="str">
        <f>IFERROR(VLOOKUP($B171,'Tabelas auxiliares'!$A$68:$C$105,3,FALSE),"")</f>
        <v/>
      </c>
      <c r="P171" s="15" t="str">
        <f t="shared" si="3"/>
        <v/>
      </c>
      <c r="Q171" s="15" t="str">
        <f>IFERROR(VLOOKUP(O171,'Tabelas auxiliares'!$A$116:$E$125,5,FALSE),"")</f>
        <v/>
      </c>
      <c r="R171" s="15" t="str">
        <f>IF(Q171&lt;&gt;"",Q171,IF(P171='Tabelas auxiliares'!$A$129,"CUSTEIO",IF(P171='Tabelas auxiliares'!$A$128,"INVESTIMENTO","")))</f>
        <v/>
      </c>
    </row>
    <row r="172" spans="6:18" x14ac:dyDescent="0.25">
      <c r="F172" s="15" t="str">
        <f>IF(D172="","",IFERROR(VLOOKUP(D172,'Tabelas auxiliares'!$A$3:$B$65,2,FALSE),"DESCENTRALIZAÇÃO"))</f>
        <v/>
      </c>
      <c r="G172" s="15" t="str">
        <f>IFERROR(VLOOKUP($B172,'Tabelas auxiliares'!$A$68:$C$105,2,FALSE),"")</f>
        <v/>
      </c>
      <c r="H172" s="15" t="str">
        <f>IFERROR(VLOOKUP($B172,'Tabelas auxiliares'!$A$68:$C$105,3,FALSE),"")</f>
        <v/>
      </c>
      <c r="P172" s="15" t="str">
        <f t="shared" si="3"/>
        <v/>
      </c>
      <c r="Q172" s="15" t="str">
        <f>IFERROR(VLOOKUP(O172,'Tabelas auxiliares'!$A$116:$E$125,5,FALSE),"")</f>
        <v/>
      </c>
      <c r="R172" s="15" t="str">
        <f>IF(Q172&lt;&gt;"",Q172,IF(P172='Tabelas auxiliares'!$A$129,"CUSTEIO",IF(P172='Tabelas auxiliares'!$A$128,"INVESTIMENTO","")))</f>
        <v/>
      </c>
    </row>
    <row r="173" spans="6:18" x14ac:dyDescent="0.25">
      <c r="F173" s="15" t="str">
        <f>IF(D173="","",IFERROR(VLOOKUP(D173,'Tabelas auxiliares'!$A$3:$B$65,2,FALSE),"DESCENTRALIZAÇÃO"))</f>
        <v/>
      </c>
      <c r="G173" s="15" t="str">
        <f>IFERROR(VLOOKUP($B173,'Tabelas auxiliares'!$A$68:$C$105,2,FALSE),"")</f>
        <v/>
      </c>
      <c r="H173" s="15" t="str">
        <f>IFERROR(VLOOKUP($B173,'Tabelas auxiliares'!$A$68:$C$105,3,FALSE),"")</f>
        <v/>
      </c>
      <c r="P173" s="15" t="str">
        <f t="shared" si="3"/>
        <v/>
      </c>
      <c r="Q173" s="15" t="str">
        <f>IFERROR(VLOOKUP(O173,'Tabelas auxiliares'!$A$116:$E$125,5,FALSE),"")</f>
        <v/>
      </c>
      <c r="R173" s="15" t="str">
        <f>IF(Q173&lt;&gt;"",Q173,IF(P173='Tabelas auxiliares'!$A$129,"CUSTEIO",IF(P173='Tabelas auxiliares'!$A$128,"INVESTIMENTO","")))</f>
        <v/>
      </c>
    </row>
    <row r="174" spans="6:18" x14ac:dyDescent="0.25">
      <c r="F174" s="15" t="str">
        <f>IF(D174="","",IFERROR(VLOOKUP(D174,'Tabelas auxiliares'!$A$3:$B$65,2,FALSE),"DESCENTRALIZAÇÃO"))</f>
        <v/>
      </c>
      <c r="G174" s="15" t="str">
        <f>IFERROR(VLOOKUP($B174,'Tabelas auxiliares'!$A$68:$C$105,2,FALSE),"")</f>
        <v/>
      </c>
      <c r="H174" s="15" t="str">
        <f>IFERROR(VLOOKUP($B174,'Tabelas auxiliares'!$A$68:$C$105,3,FALSE),"")</f>
        <v/>
      </c>
      <c r="P174" s="15" t="str">
        <f t="shared" si="3"/>
        <v/>
      </c>
      <c r="Q174" s="15" t="str">
        <f>IFERROR(VLOOKUP(O174,'Tabelas auxiliares'!$A$116:$E$125,5,FALSE),"")</f>
        <v/>
      </c>
      <c r="R174" s="15" t="str">
        <f>IF(Q174&lt;&gt;"",Q174,IF(P174='Tabelas auxiliares'!$A$129,"CUSTEIO",IF(P174='Tabelas auxiliares'!$A$128,"INVESTIMENTO","")))</f>
        <v/>
      </c>
    </row>
    <row r="175" spans="6:18" x14ac:dyDescent="0.25">
      <c r="F175" s="15" t="str">
        <f>IF(D175="","",IFERROR(VLOOKUP(D175,'Tabelas auxiliares'!$A$3:$B$65,2,FALSE),"DESCENTRALIZAÇÃO"))</f>
        <v/>
      </c>
      <c r="G175" s="15" t="str">
        <f>IFERROR(VLOOKUP($B175,'Tabelas auxiliares'!$A$68:$C$105,2,FALSE),"")</f>
        <v/>
      </c>
      <c r="H175" s="15" t="str">
        <f>IFERROR(VLOOKUP($B175,'Tabelas auxiliares'!$A$68:$C$105,3,FALSE),"")</f>
        <v/>
      </c>
      <c r="P175" s="15" t="str">
        <f t="shared" si="3"/>
        <v/>
      </c>
      <c r="Q175" s="15" t="str">
        <f>IFERROR(VLOOKUP(O175,'Tabelas auxiliares'!$A$116:$E$125,5,FALSE),"")</f>
        <v/>
      </c>
      <c r="R175" s="15" t="str">
        <f>IF(Q175&lt;&gt;"",Q175,IF(P175='Tabelas auxiliares'!$A$129,"CUSTEIO",IF(P175='Tabelas auxiliares'!$A$128,"INVESTIMENTO","")))</f>
        <v/>
      </c>
    </row>
    <row r="176" spans="6:18" x14ac:dyDescent="0.25">
      <c r="F176" s="15" t="str">
        <f>IF(D176="","",IFERROR(VLOOKUP(D176,'Tabelas auxiliares'!$A$3:$B$65,2,FALSE),"DESCENTRALIZAÇÃO"))</f>
        <v/>
      </c>
      <c r="G176" s="15" t="str">
        <f>IFERROR(VLOOKUP($B176,'Tabelas auxiliares'!$A$68:$C$105,2,FALSE),"")</f>
        <v/>
      </c>
      <c r="H176" s="15" t="str">
        <f>IFERROR(VLOOKUP($B176,'Tabelas auxiliares'!$A$68:$C$105,3,FALSE),"")</f>
        <v/>
      </c>
      <c r="P176" s="15" t="str">
        <f t="shared" si="3"/>
        <v/>
      </c>
      <c r="Q176" s="15" t="str">
        <f>IFERROR(VLOOKUP(O176,'Tabelas auxiliares'!$A$116:$E$125,5,FALSE),"")</f>
        <v/>
      </c>
      <c r="R176" s="15" t="str">
        <f>IF(Q176&lt;&gt;"",Q176,IF(P176='Tabelas auxiliares'!$A$129,"CUSTEIO",IF(P176='Tabelas auxiliares'!$A$128,"INVESTIMENTO","")))</f>
        <v/>
      </c>
    </row>
    <row r="177" spans="6:18" x14ac:dyDescent="0.25">
      <c r="F177" s="15" t="str">
        <f>IF(D177="","",IFERROR(VLOOKUP(D177,'Tabelas auxiliares'!$A$3:$B$65,2,FALSE),"DESCENTRALIZAÇÃO"))</f>
        <v/>
      </c>
      <c r="G177" s="15" t="str">
        <f>IFERROR(VLOOKUP($B177,'Tabelas auxiliares'!$A$68:$C$105,2,FALSE),"")</f>
        <v/>
      </c>
      <c r="H177" s="15" t="str">
        <f>IFERROR(VLOOKUP($B177,'Tabelas auxiliares'!$A$68:$C$105,3,FALSE),"")</f>
        <v/>
      </c>
      <c r="P177" s="15" t="str">
        <f t="shared" si="3"/>
        <v/>
      </c>
      <c r="Q177" s="15" t="str">
        <f>IFERROR(VLOOKUP(O177,'Tabelas auxiliares'!$A$116:$E$125,5,FALSE),"")</f>
        <v/>
      </c>
      <c r="R177" s="15" t="str">
        <f>IF(Q177&lt;&gt;"",Q177,IF(P177='Tabelas auxiliares'!$A$129,"CUSTEIO",IF(P177='Tabelas auxiliares'!$A$128,"INVESTIMENTO","")))</f>
        <v/>
      </c>
    </row>
    <row r="178" spans="6:18" x14ac:dyDescent="0.25">
      <c r="F178" s="15" t="str">
        <f>IF(D178="","",IFERROR(VLOOKUP(D178,'Tabelas auxiliares'!$A$3:$B$65,2,FALSE),"DESCENTRALIZAÇÃO"))</f>
        <v/>
      </c>
      <c r="G178" s="15" t="str">
        <f>IFERROR(VLOOKUP($B178,'Tabelas auxiliares'!$A$68:$C$105,2,FALSE),"")</f>
        <v/>
      </c>
      <c r="H178" s="15" t="str">
        <f>IFERROR(VLOOKUP($B178,'Tabelas auxiliares'!$A$68:$C$105,3,FALSE),"")</f>
        <v/>
      </c>
      <c r="P178" s="15" t="str">
        <f t="shared" si="3"/>
        <v/>
      </c>
      <c r="Q178" s="15" t="str">
        <f>IFERROR(VLOOKUP(O178,'Tabelas auxiliares'!$A$116:$E$125,5,FALSE),"")</f>
        <v/>
      </c>
      <c r="R178" s="15" t="str">
        <f>IF(Q178&lt;&gt;"",Q178,IF(P178='Tabelas auxiliares'!$A$129,"CUSTEIO",IF(P178='Tabelas auxiliares'!$A$128,"INVESTIMENTO","")))</f>
        <v/>
      </c>
    </row>
    <row r="179" spans="6:18" x14ac:dyDescent="0.25">
      <c r="F179" s="15" t="str">
        <f>IF(D179="","",IFERROR(VLOOKUP(D179,'Tabelas auxiliares'!$A$3:$B$65,2,FALSE),"DESCENTRALIZAÇÃO"))</f>
        <v/>
      </c>
      <c r="G179" s="15" t="str">
        <f>IFERROR(VLOOKUP($B179,'Tabelas auxiliares'!$A$68:$C$105,2,FALSE),"")</f>
        <v/>
      </c>
      <c r="H179" s="15" t="str">
        <f>IFERROR(VLOOKUP($B179,'Tabelas auxiliares'!$A$68:$C$105,3,FALSE),"")</f>
        <v/>
      </c>
      <c r="P179" s="15" t="str">
        <f t="shared" si="3"/>
        <v/>
      </c>
      <c r="Q179" s="15" t="str">
        <f>IFERROR(VLOOKUP(O179,'Tabelas auxiliares'!$A$116:$E$125,5,FALSE),"")</f>
        <v/>
      </c>
      <c r="R179" s="15" t="str">
        <f>IF(Q179&lt;&gt;"",Q179,IF(P179='Tabelas auxiliares'!$A$129,"CUSTEIO",IF(P179='Tabelas auxiliares'!$A$128,"INVESTIMENTO","")))</f>
        <v/>
      </c>
    </row>
    <row r="180" spans="6:18" x14ac:dyDescent="0.25">
      <c r="F180" s="15" t="str">
        <f>IF(D180="","",IFERROR(VLOOKUP(D180,'Tabelas auxiliares'!$A$3:$B$65,2,FALSE),"DESCENTRALIZAÇÃO"))</f>
        <v/>
      </c>
      <c r="G180" s="15" t="str">
        <f>IFERROR(VLOOKUP($B180,'Tabelas auxiliares'!$A$68:$C$105,2,FALSE),"")</f>
        <v/>
      </c>
      <c r="H180" s="15" t="str">
        <f>IFERROR(VLOOKUP($B180,'Tabelas auxiliares'!$A$68:$C$105,3,FALSE),"")</f>
        <v/>
      </c>
      <c r="P180" s="15" t="str">
        <f t="shared" si="3"/>
        <v/>
      </c>
      <c r="Q180" s="15" t="str">
        <f>IFERROR(VLOOKUP(O180,'Tabelas auxiliares'!$A$116:$E$125,5,FALSE),"")</f>
        <v/>
      </c>
      <c r="R180" s="15" t="str">
        <f>IF(Q180&lt;&gt;"",Q180,IF(P180='Tabelas auxiliares'!$A$129,"CUSTEIO",IF(P180='Tabelas auxiliares'!$A$128,"INVESTIMENTO","")))</f>
        <v/>
      </c>
    </row>
    <row r="181" spans="6:18" x14ac:dyDescent="0.25">
      <c r="F181" s="15" t="str">
        <f>IF(D181="","",IFERROR(VLOOKUP(D181,'Tabelas auxiliares'!$A$3:$B$65,2,FALSE),"DESCENTRALIZAÇÃO"))</f>
        <v/>
      </c>
      <c r="G181" s="15" t="str">
        <f>IFERROR(VLOOKUP($B181,'Tabelas auxiliares'!$A$68:$C$105,2,FALSE),"")</f>
        <v/>
      </c>
      <c r="H181" s="15" t="str">
        <f>IFERROR(VLOOKUP($B181,'Tabelas auxiliares'!$A$68:$C$105,3,FALSE),"")</f>
        <v/>
      </c>
      <c r="P181" s="15" t="str">
        <f t="shared" si="3"/>
        <v/>
      </c>
      <c r="Q181" s="15" t="str">
        <f>IFERROR(VLOOKUP(O181,'Tabelas auxiliares'!$A$116:$E$125,5,FALSE),"")</f>
        <v/>
      </c>
      <c r="R181" s="15" t="str">
        <f>IF(Q181&lt;&gt;"",Q181,IF(P181='Tabelas auxiliares'!$A$129,"CUSTEIO",IF(P181='Tabelas auxiliares'!$A$128,"INVESTIMENTO","")))</f>
        <v/>
      </c>
    </row>
    <row r="182" spans="6:18" x14ac:dyDescent="0.25">
      <c r="F182" s="15" t="str">
        <f>IF(D182="","",IFERROR(VLOOKUP(D182,'Tabelas auxiliares'!$A$3:$B$65,2,FALSE),"DESCENTRALIZAÇÃO"))</f>
        <v/>
      </c>
      <c r="G182" s="15" t="str">
        <f>IFERROR(VLOOKUP($B182,'Tabelas auxiliares'!$A$68:$C$105,2,FALSE),"")</f>
        <v/>
      </c>
      <c r="H182" s="15" t="str">
        <f>IFERROR(VLOOKUP($B182,'Tabelas auxiliares'!$A$68:$C$105,3,FALSE),"")</f>
        <v/>
      </c>
      <c r="P182" s="15" t="str">
        <f t="shared" si="3"/>
        <v/>
      </c>
      <c r="Q182" s="15" t="str">
        <f>IFERROR(VLOOKUP(O182,'Tabelas auxiliares'!$A$116:$E$125,5,FALSE),"")</f>
        <v/>
      </c>
      <c r="R182" s="15" t="str">
        <f>IF(Q182&lt;&gt;"",Q182,IF(P182='Tabelas auxiliares'!$A$129,"CUSTEIO",IF(P182='Tabelas auxiliares'!$A$128,"INVESTIMENTO","")))</f>
        <v/>
      </c>
    </row>
    <row r="183" spans="6:18" x14ac:dyDescent="0.25">
      <c r="F183" s="15" t="str">
        <f>IF(D183="","",IFERROR(VLOOKUP(D183,'Tabelas auxiliares'!$A$3:$B$65,2,FALSE),"DESCENTRALIZAÇÃO"))</f>
        <v/>
      </c>
      <c r="G183" s="15" t="str">
        <f>IFERROR(VLOOKUP($B183,'Tabelas auxiliares'!$A$68:$C$105,2,FALSE),"")</f>
        <v/>
      </c>
      <c r="H183" s="15" t="str">
        <f>IFERROR(VLOOKUP($B183,'Tabelas auxiliares'!$A$68:$C$105,3,FALSE),"")</f>
        <v/>
      </c>
      <c r="P183" s="15" t="str">
        <f t="shared" si="3"/>
        <v/>
      </c>
      <c r="Q183" s="15" t="str">
        <f>IFERROR(VLOOKUP(O183,'Tabelas auxiliares'!$A$116:$E$125,5,FALSE),"")</f>
        <v/>
      </c>
      <c r="R183" s="15" t="str">
        <f>IF(Q183&lt;&gt;"",Q183,IF(P183='Tabelas auxiliares'!$A$129,"CUSTEIO",IF(P183='Tabelas auxiliares'!$A$128,"INVESTIMENTO","")))</f>
        <v/>
      </c>
    </row>
    <row r="184" spans="6:18" x14ac:dyDescent="0.25">
      <c r="F184" s="15" t="str">
        <f>IF(D184="","",IFERROR(VLOOKUP(D184,'Tabelas auxiliares'!$A$3:$B$65,2,FALSE),"DESCENTRALIZAÇÃO"))</f>
        <v/>
      </c>
      <c r="G184" s="15" t="str">
        <f>IFERROR(VLOOKUP($B184,'Tabelas auxiliares'!$A$68:$C$105,2,FALSE),"")</f>
        <v/>
      </c>
      <c r="H184" s="15" t="str">
        <f>IFERROR(VLOOKUP($B184,'Tabelas auxiliares'!$A$68:$C$105,3,FALSE),"")</f>
        <v/>
      </c>
      <c r="P184" s="15" t="str">
        <f t="shared" si="3"/>
        <v/>
      </c>
      <c r="Q184" s="15" t="str">
        <f>IFERROR(VLOOKUP(O184,'Tabelas auxiliares'!$A$116:$E$125,5,FALSE),"")</f>
        <v/>
      </c>
      <c r="R184" s="15" t="str">
        <f>IF(Q184&lt;&gt;"",Q184,IF(P184='Tabelas auxiliares'!$A$129,"CUSTEIO",IF(P184='Tabelas auxiliares'!$A$128,"INVESTIMENTO","")))</f>
        <v/>
      </c>
    </row>
    <row r="185" spans="6:18" x14ac:dyDescent="0.25">
      <c r="F185" s="15" t="str">
        <f>IF(D185="","",IFERROR(VLOOKUP(D185,'Tabelas auxiliares'!$A$3:$B$65,2,FALSE),"DESCENTRALIZAÇÃO"))</f>
        <v/>
      </c>
      <c r="G185" s="15" t="str">
        <f>IFERROR(VLOOKUP($B185,'Tabelas auxiliares'!$A$68:$C$105,2,FALSE),"")</f>
        <v/>
      </c>
      <c r="H185" s="15" t="str">
        <f>IFERROR(VLOOKUP($B185,'Tabelas auxiliares'!$A$68:$C$105,3,FALSE),"")</f>
        <v/>
      </c>
      <c r="P185" s="15" t="str">
        <f t="shared" si="3"/>
        <v/>
      </c>
      <c r="Q185" s="15" t="str">
        <f>IFERROR(VLOOKUP(O185,'Tabelas auxiliares'!$A$116:$E$125,5,FALSE),"")</f>
        <v/>
      </c>
      <c r="R185" s="15" t="str">
        <f>IF(Q185&lt;&gt;"",Q185,IF(P185='Tabelas auxiliares'!$A$129,"CUSTEIO",IF(P185='Tabelas auxiliares'!$A$128,"INVESTIMENTO","")))</f>
        <v/>
      </c>
    </row>
    <row r="186" spans="6:18" x14ac:dyDescent="0.25">
      <c r="F186" s="15" t="str">
        <f>IF(D186="","",IFERROR(VLOOKUP(D186,'Tabelas auxiliares'!$A$3:$B$65,2,FALSE),"DESCENTRALIZAÇÃO"))</f>
        <v/>
      </c>
      <c r="G186" s="15" t="str">
        <f>IFERROR(VLOOKUP($B186,'Tabelas auxiliares'!$A$68:$C$105,2,FALSE),"")</f>
        <v/>
      </c>
      <c r="H186" s="15" t="str">
        <f>IFERROR(VLOOKUP($B186,'Tabelas auxiliares'!$A$68:$C$105,3,FALSE),"")</f>
        <v/>
      </c>
      <c r="P186" s="15" t="str">
        <f t="shared" si="3"/>
        <v/>
      </c>
      <c r="Q186" s="15" t="str">
        <f>IFERROR(VLOOKUP(O186,'Tabelas auxiliares'!$A$116:$E$125,5,FALSE),"")</f>
        <v/>
      </c>
      <c r="R186" s="15" t="str">
        <f>IF(Q186&lt;&gt;"",Q186,IF(P186='Tabelas auxiliares'!$A$129,"CUSTEIO",IF(P186='Tabelas auxiliares'!$A$128,"INVESTIMENTO","")))</f>
        <v/>
      </c>
    </row>
    <row r="187" spans="6:18" x14ac:dyDescent="0.25">
      <c r="F187" s="15" t="str">
        <f>IF(D187="","",IFERROR(VLOOKUP(D187,'Tabelas auxiliares'!$A$3:$B$65,2,FALSE),"DESCENTRALIZAÇÃO"))</f>
        <v/>
      </c>
      <c r="G187" s="15" t="str">
        <f>IFERROR(VLOOKUP($B187,'Tabelas auxiliares'!$A$68:$C$105,2,FALSE),"")</f>
        <v/>
      </c>
      <c r="H187" s="15" t="str">
        <f>IFERROR(VLOOKUP($B187,'Tabelas auxiliares'!$A$68:$C$105,3,FALSE),"")</f>
        <v/>
      </c>
      <c r="P187" s="15" t="str">
        <f t="shared" si="3"/>
        <v/>
      </c>
      <c r="Q187" s="15" t="str">
        <f>IFERROR(VLOOKUP(O187,'Tabelas auxiliares'!$A$116:$E$125,5,FALSE),"")</f>
        <v/>
      </c>
      <c r="R187" s="15" t="str">
        <f>IF(Q187&lt;&gt;"",Q187,IF(P187='Tabelas auxiliares'!$A$129,"CUSTEIO",IF(P187='Tabelas auxiliares'!$A$128,"INVESTIMENTO","")))</f>
        <v/>
      </c>
    </row>
    <row r="188" spans="6:18" x14ac:dyDescent="0.25">
      <c r="F188" s="15" t="str">
        <f>IF(D188="","",IFERROR(VLOOKUP(D188,'Tabelas auxiliares'!$A$3:$B$65,2,FALSE),"DESCENTRALIZAÇÃO"))</f>
        <v/>
      </c>
      <c r="G188" s="15" t="str">
        <f>IFERROR(VLOOKUP($B188,'Tabelas auxiliares'!$A$68:$C$105,2,FALSE),"")</f>
        <v/>
      </c>
      <c r="H188" s="15" t="str">
        <f>IFERROR(VLOOKUP($B188,'Tabelas auxiliares'!$A$68:$C$105,3,FALSE),"")</f>
        <v/>
      </c>
      <c r="P188" s="15" t="str">
        <f t="shared" si="3"/>
        <v/>
      </c>
      <c r="Q188" s="15" t="str">
        <f>IFERROR(VLOOKUP(O188,'Tabelas auxiliares'!$A$116:$E$125,5,FALSE),"")</f>
        <v/>
      </c>
      <c r="R188" s="15" t="str">
        <f>IF(Q188&lt;&gt;"",Q188,IF(P188='Tabelas auxiliares'!$A$129,"CUSTEIO",IF(P188='Tabelas auxiliares'!$A$128,"INVESTIMENTO","")))</f>
        <v/>
      </c>
    </row>
    <row r="189" spans="6:18" x14ac:dyDescent="0.25">
      <c r="F189" s="15" t="str">
        <f>IF(D189="","",IFERROR(VLOOKUP(D189,'Tabelas auxiliares'!$A$3:$B$65,2,FALSE),"DESCENTRALIZAÇÃO"))</f>
        <v/>
      </c>
      <c r="G189" s="15" t="str">
        <f>IFERROR(VLOOKUP($B189,'Tabelas auxiliares'!$A$68:$C$105,2,FALSE),"")</f>
        <v/>
      </c>
      <c r="H189" s="15" t="str">
        <f>IFERROR(VLOOKUP($B189,'Tabelas auxiliares'!$A$68:$C$105,3,FALSE),"")</f>
        <v/>
      </c>
      <c r="P189" s="15" t="str">
        <f t="shared" si="3"/>
        <v/>
      </c>
      <c r="Q189" s="15" t="str">
        <f>IFERROR(VLOOKUP(O189,'Tabelas auxiliares'!$A$116:$E$125,5,FALSE),"")</f>
        <v/>
      </c>
      <c r="R189" s="15" t="str">
        <f>IF(Q189&lt;&gt;"",Q189,IF(P189='Tabelas auxiliares'!$A$129,"CUSTEIO",IF(P189='Tabelas auxiliares'!$A$128,"INVESTIMENTO","")))</f>
        <v/>
      </c>
    </row>
    <row r="190" spans="6:18" x14ac:dyDescent="0.25">
      <c r="F190" s="15" t="str">
        <f>IF(D190="","",IFERROR(VLOOKUP(D190,'Tabelas auxiliares'!$A$3:$B$65,2,FALSE),"DESCENTRALIZAÇÃO"))</f>
        <v/>
      </c>
      <c r="G190" s="15" t="str">
        <f>IFERROR(VLOOKUP($B190,'Tabelas auxiliares'!$A$68:$C$105,2,FALSE),"")</f>
        <v/>
      </c>
      <c r="H190" s="15" t="str">
        <f>IFERROR(VLOOKUP($B190,'Tabelas auxiliares'!$A$68:$C$105,3,FALSE),"")</f>
        <v/>
      </c>
      <c r="P190" s="15" t="str">
        <f t="shared" si="3"/>
        <v/>
      </c>
      <c r="Q190" s="15" t="str">
        <f>IFERROR(VLOOKUP(O190,'Tabelas auxiliares'!$A$116:$E$125,5,FALSE),"")</f>
        <v/>
      </c>
      <c r="R190" s="15" t="str">
        <f>IF(Q190&lt;&gt;"",Q190,IF(P190='Tabelas auxiliares'!$A$129,"CUSTEIO",IF(P190='Tabelas auxiliares'!$A$128,"INVESTIMENTO","")))</f>
        <v/>
      </c>
    </row>
    <row r="191" spans="6:18" x14ac:dyDescent="0.25">
      <c r="F191" s="15" t="str">
        <f>IF(D191="","",IFERROR(VLOOKUP(D191,'Tabelas auxiliares'!$A$3:$B$65,2,FALSE),"DESCENTRALIZAÇÃO"))</f>
        <v/>
      </c>
      <c r="G191" s="15" t="str">
        <f>IFERROR(VLOOKUP($B191,'Tabelas auxiliares'!$A$68:$C$105,2,FALSE),"")</f>
        <v/>
      </c>
      <c r="H191" s="15" t="str">
        <f>IFERROR(VLOOKUP($B191,'Tabelas auxiliares'!$A$68:$C$105,3,FALSE),"")</f>
        <v/>
      </c>
      <c r="P191" s="15" t="str">
        <f t="shared" si="3"/>
        <v/>
      </c>
      <c r="Q191" s="15" t="str">
        <f>IFERROR(VLOOKUP(O191,'Tabelas auxiliares'!$A$116:$E$125,5,FALSE),"")</f>
        <v/>
      </c>
      <c r="R191" s="15" t="str">
        <f>IF(Q191&lt;&gt;"",Q191,IF(P191='Tabelas auxiliares'!$A$129,"CUSTEIO",IF(P191='Tabelas auxiliares'!$A$128,"INVESTIMENTO","")))</f>
        <v/>
      </c>
    </row>
    <row r="192" spans="6:18" x14ac:dyDescent="0.25">
      <c r="F192" s="15" t="str">
        <f>IF(D192="","",IFERROR(VLOOKUP(D192,'Tabelas auxiliares'!$A$3:$B$65,2,FALSE),"DESCENTRALIZAÇÃO"))</f>
        <v/>
      </c>
      <c r="G192" s="15" t="str">
        <f>IFERROR(VLOOKUP($B192,'Tabelas auxiliares'!$A$68:$C$105,2,FALSE),"")</f>
        <v/>
      </c>
      <c r="H192" s="15" t="str">
        <f>IFERROR(VLOOKUP($B192,'Tabelas auxiliares'!$A$68:$C$105,3,FALSE),"")</f>
        <v/>
      </c>
      <c r="P192" s="15" t="str">
        <f t="shared" si="3"/>
        <v/>
      </c>
      <c r="Q192" s="15" t="str">
        <f>IFERROR(VLOOKUP(O192,'Tabelas auxiliares'!$A$116:$E$125,5,FALSE),"")</f>
        <v/>
      </c>
      <c r="R192" s="15" t="str">
        <f>IF(Q192&lt;&gt;"",Q192,IF(P192='Tabelas auxiliares'!$A$129,"CUSTEIO",IF(P192='Tabelas auxiliares'!$A$128,"INVESTIMENTO","")))</f>
        <v/>
      </c>
    </row>
    <row r="193" spans="6:18" x14ac:dyDescent="0.25">
      <c r="F193" s="15" t="str">
        <f>IF(D193="","",IFERROR(VLOOKUP(D193,'Tabelas auxiliares'!$A$3:$B$65,2,FALSE),"DESCENTRALIZAÇÃO"))</f>
        <v/>
      </c>
      <c r="G193" s="15" t="str">
        <f>IFERROR(VLOOKUP($B193,'Tabelas auxiliares'!$A$68:$C$105,2,FALSE),"")</f>
        <v/>
      </c>
      <c r="H193" s="15" t="str">
        <f>IFERROR(VLOOKUP($B193,'Tabelas auxiliares'!$A$68:$C$105,3,FALSE),"")</f>
        <v/>
      </c>
      <c r="P193" s="15" t="str">
        <f t="shared" si="3"/>
        <v/>
      </c>
      <c r="Q193" s="15" t="str">
        <f>IFERROR(VLOOKUP(O193,'Tabelas auxiliares'!$A$116:$E$125,5,FALSE),"")</f>
        <v/>
      </c>
      <c r="R193" s="15" t="str">
        <f>IF(Q193&lt;&gt;"",Q193,IF(P193='Tabelas auxiliares'!$A$129,"CUSTEIO",IF(P193='Tabelas auxiliares'!$A$128,"INVESTIMENTO","")))</f>
        <v/>
      </c>
    </row>
    <row r="194" spans="6:18" x14ac:dyDescent="0.25">
      <c r="F194" s="15" t="str">
        <f>IF(D194="","",IFERROR(VLOOKUP(D194,'Tabelas auxiliares'!$A$3:$B$65,2,FALSE),"DESCENTRALIZAÇÃO"))</f>
        <v/>
      </c>
      <c r="G194" s="15" t="str">
        <f>IFERROR(VLOOKUP($B194,'Tabelas auxiliares'!$A$68:$C$105,2,FALSE),"")</f>
        <v/>
      </c>
      <c r="H194" s="15" t="str">
        <f>IFERROR(VLOOKUP($B194,'Tabelas auxiliares'!$A$68:$C$105,3,FALSE),"")</f>
        <v/>
      </c>
      <c r="P194" s="15" t="str">
        <f t="shared" si="3"/>
        <v/>
      </c>
      <c r="Q194" s="15" t="str">
        <f>IFERROR(VLOOKUP(O194,'Tabelas auxiliares'!$A$116:$E$125,5,FALSE),"")</f>
        <v/>
      </c>
      <c r="R194" s="15" t="str">
        <f>IF(Q194&lt;&gt;"",Q194,IF(P194='Tabelas auxiliares'!$A$129,"CUSTEIO",IF(P194='Tabelas auxiliares'!$A$128,"INVESTIMENTO","")))</f>
        <v/>
      </c>
    </row>
    <row r="195" spans="6:18" x14ac:dyDescent="0.25">
      <c r="F195" s="15" t="str">
        <f>IF(D195="","",IFERROR(VLOOKUP(D195,'Tabelas auxiliares'!$A$3:$B$65,2,FALSE),"DESCENTRALIZAÇÃO"))</f>
        <v/>
      </c>
      <c r="G195" s="15" t="str">
        <f>IFERROR(VLOOKUP($B195,'Tabelas auxiliares'!$A$68:$C$105,2,FALSE),"")</f>
        <v/>
      </c>
      <c r="H195" s="15" t="str">
        <f>IFERROR(VLOOKUP($B195,'Tabelas auxiliares'!$A$68:$C$105,3,FALSE),"")</f>
        <v/>
      </c>
      <c r="P195" s="15" t="str">
        <f t="shared" si="3"/>
        <v/>
      </c>
      <c r="Q195" s="15" t="str">
        <f>IFERROR(VLOOKUP(O195,'Tabelas auxiliares'!$A$116:$E$125,5,FALSE),"")</f>
        <v/>
      </c>
      <c r="R195" s="15" t="str">
        <f>IF(Q195&lt;&gt;"",Q195,IF(P195='Tabelas auxiliares'!$A$129,"CUSTEIO",IF(P195='Tabelas auxiliares'!$A$128,"INVESTIMENTO","")))</f>
        <v/>
      </c>
    </row>
    <row r="196" spans="6:18" x14ac:dyDescent="0.25">
      <c r="F196" s="15" t="str">
        <f>IF(D196="","",IFERROR(VLOOKUP(D196,'Tabelas auxiliares'!$A$3:$B$65,2,FALSE),"DESCENTRALIZAÇÃO"))</f>
        <v/>
      </c>
      <c r="G196" s="15" t="str">
        <f>IFERROR(VLOOKUP($B196,'Tabelas auxiliares'!$A$68:$C$105,2,FALSE),"")</f>
        <v/>
      </c>
      <c r="H196" s="15" t="str">
        <f>IFERROR(VLOOKUP($B196,'Tabelas auxiliares'!$A$68:$C$105,3,FALSE),"")</f>
        <v/>
      </c>
      <c r="P196" s="15" t="str">
        <f t="shared" ref="P196:P260" si="4">LEFT(N196,1)</f>
        <v/>
      </c>
      <c r="Q196" s="15" t="str">
        <f>IFERROR(VLOOKUP(O196,'Tabelas auxiliares'!$A$116:$E$125,5,FALSE),"")</f>
        <v/>
      </c>
      <c r="R196" s="15" t="str">
        <f>IF(Q196&lt;&gt;"",Q196,IF(P196='Tabelas auxiliares'!$A$129,"CUSTEIO",IF(P196='Tabelas auxiliares'!$A$128,"INVESTIMENTO","")))</f>
        <v/>
      </c>
    </row>
    <row r="197" spans="6:18" x14ac:dyDescent="0.25">
      <c r="F197" s="15" t="str">
        <f>IF(D197="","",IFERROR(VLOOKUP(D197,'Tabelas auxiliares'!$A$3:$B$65,2,FALSE),"DESCENTRALIZAÇÃO"))</f>
        <v/>
      </c>
      <c r="G197" s="15" t="str">
        <f>IFERROR(VLOOKUP($B197,'Tabelas auxiliares'!$A$68:$C$105,2,FALSE),"")</f>
        <v/>
      </c>
      <c r="H197" s="15" t="str">
        <f>IFERROR(VLOOKUP($B197,'Tabelas auxiliares'!$A$68:$C$105,3,FALSE),"")</f>
        <v/>
      </c>
      <c r="P197" s="15" t="str">
        <f t="shared" si="4"/>
        <v/>
      </c>
      <c r="Q197" s="15" t="str">
        <f>IFERROR(VLOOKUP(O197,'Tabelas auxiliares'!$A$116:$E$125,5,FALSE),"")</f>
        <v/>
      </c>
      <c r="R197" s="15" t="str">
        <f>IF(Q197&lt;&gt;"",Q197,IF(P197='Tabelas auxiliares'!$A$129,"CUSTEIO",IF(P197='Tabelas auxiliares'!$A$128,"INVESTIMENTO","")))</f>
        <v/>
      </c>
    </row>
    <row r="198" spans="6:18" x14ac:dyDescent="0.25">
      <c r="F198" s="15" t="str">
        <f>IF(D198="","",IFERROR(VLOOKUP(D198,'Tabelas auxiliares'!$A$3:$B$65,2,FALSE),"DESCENTRALIZAÇÃO"))</f>
        <v/>
      </c>
      <c r="G198" s="15" t="str">
        <f>IFERROR(VLOOKUP($B198,'Tabelas auxiliares'!$A$68:$C$105,2,FALSE),"")</f>
        <v/>
      </c>
      <c r="H198" s="15" t="str">
        <f>IFERROR(VLOOKUP($B198,'Tabelas auxiliares'!$A$68:$C$105,3,FALSE),"")</f>
        <v/>
      </c>
      <c r="P198" s="15" t="str">
        <f t="shared" si="4"/>
        <v/>
      </c>
      <c r="Q198" s="15" t="str">
        <f>IFERROR(VLOOKUP(O198,'Tabelas auxiliares'!$A$116:$E$125,5,FALSE),"")</f>
        <v/>
      </c>
      <c r="R198" s="15" t="str">
        <f>IF(Q198&lt;&gt;"",Q198,IF(P198='Tabelas auxiliares'!$A$129,"CUSTEIO",IF(P198='Tabelas auxiliares'!$A$128,"INVESTIMENTO","")))</f>
        <v/>
      </c>
    </row>
    <row r="199" spans="6:18" x14ac:dyDescent="0.25">
      <c r="F199" s="15" t="str">
        <f>IF(D199="","",IFERROR(VLOOKUP(D199,'Tabelas auxiliares'!$A$3:$B$65,2,FALSE),"DESCENTRALIZAÇÃO"))</f>
        <v/>
      </c>
      <c r="G199" s="15" t="str">
        <f>IFERROR(VLOOKUP($B199,'Tabelas auxiliares'!$A$68:$C$105,2,FALSE),"")</f>
        <v/>
      </c>
      <c r="H199" s="15" t="str">
        <f>IFERROR(VLOOKUP($B199,'Tabelas auxiliares'!$A$68:$C$105,3,FALSE),"")</f>
        <v/>
      </c>
      <c r="P199" s="15" t="str">
        <f t="shared" si="4"/>
        <v/>
      </c>
      <c r="Q199" s="15" t="str">
        <f>IFERROR(VLOOKUP(O199,'Tabelas auxiliares'!$A$116:$E$125,5,FALSE),"")</f>
        <v/>
      </c>
      <c r="R199" s="15" t="str">
        <f>IF(Q199&lt;&gt;"",Q199,IF(P199='Tabelas auxiliares'!$A$129,"CUSTEIO",IF(P199='Tabelas auxiliares'!$A$128,"INVESTIMENTO","")))</f>
        <v/>
      </c>
    </row>
    <row r="200" spans="6:18" x14ac:dyDescent="0.25">
      <c r="F200" s="15" t="str">
        <f>IF(D200="","",IFERROR(VLOOKUP(D200,'Tabelas auxiliares'!$A$3:$B$65,2,FALSE),"DESCENTRALIZAÇÃO"))</f>
        <v/>
      </c>
      <c r="G200" s="15" t="str">
        <f>IFERROR(VLOOKUP($B200,'Tabelas auxiliares'!$A$68:$C$105,2,FALSE),"")</f>
        <v/>
      </c>
      <c r="H200" s="15" t="str">
        <f>IFERROR(VLOOKUP($B200,'Tabelas auxiliares'!$A$68:$C$105,3,FALSE),"")</f>
        <v/>
      </c>
      <c r="P200" s="15" t="str">
        <f t="shared" si="4"/>
        <v/>
      </c>
      <c r="Q200" s="15" t="str">
        <f>IFERROR(VLOOKUP(O200,'Tabelas auxiliares'!$A$116:$E$125,5,FALSE),"")</f>
        <v/>
      </c>
      <c r="R200" s="15" t="str">
        <f>IF(Q200&lt;&gt;"",Q200,IF(P200='Tabelas auxiliares'!$A$129,"CUSTEIO",IF(P200='Tabelas auxiliares'!$A$128,"INVESTIMENTO","")))</f>
        <v/>
      </c>
    </row>
    <row r="201" spans="6:18" x14ac:dyDescent="0.25">
      <c r="F201" s="15" t="str">
        <f>IF(D201="","",IFERROR(VLOOKUP(D201,'Tabelas auxiliares'!$A$3:$B$65,2,FALSE),"DESCENTRALIZAÇÃO"))</f>
        <v/>
      </c>
      <c r="G201" s="15" t="str">
        <f>IFERROR(VLOOKUP($B201,'Tabelas auxiliares'!$A$68:$C$105,2,FALSE),"")</f>
        <v/>
      </c>
      <c r="H201" s="15" t="str">
        <f>IFERROR(VLOOKUP($B201,'Tabelas auxiliares'!$A$68:$C$105,3,FALSE),"")</f>
        <v/>
      </c>
      <c r="P201" s="15" t="str">
        <f t="shared" si="4"/>
        <v/>
      </c>
      <c r="Q201" s="15" t="str">
        <f>IFERROR(VLOOKUP(O201,'Tabelas auxiliares'!$A$116:$E$125,5,FALSE),"")</f>
        <v/>
      </c>
      <c r="R201" s="15" t="str">
        <f>IF(Q201&lt;&gt;"",Q201,IF(P201='Tabelas auxiliares'!$A$129,"CUSTEIO",IF(P201='Tabelas auxiliares'!$A$128,"INVESTIMENTO","")))</f>
        <v/>
      </c>
    </row>
    <row r="202" spans="6:18" x14ac:dyDescent="0.25">
      <c r="F202" s="15" t="str">
        <f>IF(D202="","",IFERROR(VLOOKUP(D202,'Tabelas auxiliares'!$A$3:$B$65,2,FALSE),"DESCENTRALIZAÇÃO"))</f>
        <v/>
      </c>
      <c r="G202" s="15" t="str">
        <f>IFERROR(VLOOKUP($B202,'Tabelas auxiliares'!$A$68:$C$105,2,FALSE),"")</f>
        <v/>
      </c>
      <c r="H202" s="15" t="str">
        <f>IFERROR(VLOOKUP($B202,'Tabelas auxiliares'!$A$68:$C$105,3,FALSE),"")</f>
        <v/>
      </c>
      <c r="P202" s="15" t="str">
        <f t="shared" si="4"/>
        <v/>
      </c>
      <c r="Q202" s="15" t="str">
        <f>IFERROR(VLOOKUP(O202,'Tabelas auxiliares'!$A$116:$E$125,5,FALSE),"")</f>
        <v/>
      </c>
      <c r="R202" s="15" t="str">
        <f>IF(Q202&lt;&gt;"",Q202,IF(P202='Tabelas auxiliares'!$A$129,"CUSTEIO",IF(P202='Tabelas auxiliares'!$A$128,"INVESTIMENTO","")))</f>
        <v/>
      </c>
    </row>
    <row r="203" spans="6:18" x14ac:dyDescent="0.25">
      <c r="F203" s="15" t="str">
        <f>IF(D203="","",IFERROR(VLOOKUP(D203,'Tabelas auxiliares'!$A$3:$B$65,2,FALSE),"DESCENTRALIZAÇÃO"))</f>
        <v/>
      </c>
      <c r="G203" s="15" t="str">
        <f>IFERROR(VLOOKUP($B203,'Tabelas auxiliares'!$A$68:$C$105,2,FALSE),"")</f>
        <v/>
      </c>
      <c r="H203" s="15" t="str">
        <f>IFERROR(VLOOKUP($B203,'Tabelas auxiliares'!$A$68:$C$105,3,FALSE),"")</f>
        <v/>
      </c>
      <c r="P203" s="15" t="str">
        <f t="shared" si="4"/>
        <v/>
      </c>
      <c r="Q203" s="15" t="str">
        <f>IFERROR(VLOOKUP(O203,'Tabelas auxiliares'!$A$116:$E$125,5,FALSE),"")</f>
        <v/>
      </c>
      <c r="R203" s="15" t="str">
        <f>IF(Q203&lt;&gt;"",Q203,IF(P203='Tabelas auxiliares'!$A$129,"CUSTEIO",IF(P203='Tabelas auxiliares'!$A$128,"INVESTIMENTO","")))</f>
        <v/>
      </c>
    </row>
    <row r="204" spans="6:18" x14ac:dyDescent="0.25">
      <c r="F204" s="15" t="str">
        <f>IF(D204="","",IFERROR(VLOOKUP(D204,'Tabelas auxiliares'!$A$3:$B$65,2,FALSE),"DESCENTRALIZAÇÃO"))</f>
        <v/>
      </c>
      <c r="G204" s="15" t="str">
        <f>IFERROR(VLOOKUP($B204,'Tabelas auxiliares'!$A$68:$C$105,2,FALSE),"")</f>
        <v/>
      </c>
      <c r="H204" s="15" t="str">
        <f>IFERROR(VLOOKUP($B204,'Tabelas auxiliares'!$A$68:$C$105,3,FALSE),"")</f>
        <v/>
      </c>
      <c r="P204" s="15" t="str">
        <f t="shared" si="4"/>
        <v/>
      </c>
      <c r="Q204" s="15" t="str">
        <f>IFERROR(VLOOKUP(O204,'Tabelas auxiliares'!$A$116:$E$125,5,FALSE),"")</f>
        <v/>
      </c>
      <c r="R204" s="15" t="str">
        <f>IF(Q204&lt;&gt;"",Q204,IF(P204='Tabelas auxiliares'!$A$129,"CUSTEIO",IF(P204='Tabelas auxiliares'!$A$128,"INVESTIMENTO","")))</f>
        <v/>
      </c>
    </row>
    <row r="205" spans="6:18" x14ac:dyDescent="0.25">
      <c r="F205" s="15" t="str">
        <f>IF(D205="","",IFERROR(VLOOKUP(D205,'Tabelas auxiliares'!$A$3:$B$65,2,FALSE),"DESCENTRALIZAÇÃO"))</f>
        <v/>
      </c>
      <c r="G205" s="15" t="str">
        <f>IFERROR(VLOOKUP($B205,'Tabelas auxiliares'!$A$68:$C$105,2,FALSE),"")</f>
        <v/>
      </c>
      <c r="H205" s="15" t="str">
        <f>IFERROR(VLOOKUP($B205,'Tabelas auxiliares'!$A$68:$C$105,3,FALSE),"")</f>
        <v/>
      </c>
      <c r="P205" s="15" t="str">
        <f t="shared" si="4"/>
        <v/>
      </c>
      <c r="Q205" s="15" t="str">
        <f>IFERROR(VLOOKUP(O205,'Tabelas auxiliares'!$A$116:$E$125,5,FALSE),"")</f>
        <v/>
      </c>
      <c r="R205" s="15" t="str">
        <f>IF(Q205&lt;&gt;"",Q205,IF(P205='Tabelas auxiliares'!$A$129,"CUSTEIO",IF(P205='Tabelas auxiliares'!$A$128,"INVESTIMENTO","")))</f>
        <v/>
      </c>
    </row>
    <row r="206" spans="6:18" x14ac:dyDescent="0.25">
      <c r="F206" s="15" t="str">
        <f>IF(D206="","",IFERROR(VLOOKUP(D206,'Tabelas auxiliares'!$A$3:$B$65,2,FALSE),"DESCENTRALIZAÇÃO"))</f>
        <v/>
      </c>
      <c r="G206" s="15" t="str">
        <f>IFERROR(VLOOKUP($B206,'Tabelas auxiliares'!$A$68:$C$105,2,FALSE),"")</f>
        <v/>
      </c>
      <c r="H206" s="15" t="str">
        <f>IFERROR(VLOOKUP($B206,'Tabelas auxiliares'!$A$68:$C$105,3,FALSE),"")</f>
        <v/>
      </c>
      <c r="P206" s="15" t="str">
        <f t="shared" si="4"/>
        <v/>
      </c>
      <c r="Q206" s="15" t="str">
        <f>IFERROR(VLOOKUP(O206,'Tabelas auxiliares'!$A$116:$E$125,5,FALSE),"")</f>
        <v/>
      </c>
      <c r="R206" s="15" t="str">
        <f>IF(Q206&lt;&gt;"",Q206,IF(P206='Tabelas auxiliares'!$A$129,"CUSTEIO",IF(P206='Tabelas auxiliares'!$A$128,"INVESTIMENTO","")))</f>
        <v/>
      </c>
    </row>
    <row r="207" spans="6:18" x14ac:dyDescent="0.25">
      <c r="F207" s="15" t="str">
        <f>IF(D207="","",IFERROR(VLOOKUP(D207,'Tabelas auxiliares'!$A$3:$B$65,2,FALSE),"DESCENTRALIZAÇÃO"))</f>
        <v/>
      </c>
      <c r="G207" s="15" t="str">
        <f>IFERROR(VLOOKUP($B207,'Tabelas auxiliares'!$A$68:$C$105,2,FALSE),"")</f>
        <v/>
      </c>
      <c r="H207" s="15" t="str">
        <f>IFERROR(VLOOKUP($B207,'Tabelas auxiliares'!$A$68:$C$105,3,FALSE),"")</f>
        <v/>
      </c>
      <c r="P207" s="15" t="str">
        <f t="shared" si="4"/>
        <v/>
      </c>
      <c r="Q207" s="15" t="str">
        <f>IFERROR(VLOOKUP(O207,'Tabelas auxiliares'!$A$116:$E$125,5,FALSE),"")</f>
        <v/>
      </c>
      <c r="R207" s="15" t="str">
        <f>IF(Q207&lt;&gt;"",Q207,IF(P207='Tabelas auxiliares'!$A$129,"CUSTEIO",IF(P207='Tabelas auxiliares'!$A$128,"INVESTIMENTO","")))</f>
        <v/>
      </c>
    </row>
    <row r="208" spans="6:18" x14ac:dyDescent="0.25">
      <c r="F208" s="15" t="str">
        <f>IF(D208="","",IFERROR(VLOOKUP(D208,'Tabelas auxiliares'!$A$3:$B$65,2,FALSE),"DESCENTRALIZAÇÃO"))</f>
        <v/>
      </c>
      <c r="G208" s="15" t="str">
        <f>IFERROR(VLOOKUP($B208,'Tabelas auxiliares'!$A$68:$C$105,2,FALSE),"")</f>
        <v/>
      </c>
      <c r="H208" s="15" t="str">
        <f>IFERROR(VLOOKUP($B208,'Tabelas auxiliares'!$A$68:$C$105,3,FALSE),"")</f>
        <v/>
      </c>
      <c r="P208" s="15" t="str">
        <f t="shared" si="4"/>
        <v/>
      </c>
      <c r="Q208" s="15" t="str">
        <f>IFERROR(VLOOKUP(O208,'Tabelas auxiliares'!$A$116:$E$125,5,FALSE),"")</f>
        <v/>
      </c>
      <c r="R208" s="15" t="str">
        <f>IF(Q208&lt;&gt;"",Q208,IF(P208='Tabelas auxiliares'!$A$129,"CUSTEIO",IF(P208='Tabelas auxiliares'!$A$128,"INVESTIMENTO","")))</f>
        <v/>
      </c>
    </row>
    <row r="209" spans="6:18" x14ac:dyDescent="0.25">
      <c r="F209" s="15" t="str">
        <f>IF(D209="","",IFERROR(VLOOKUP(D209,'Tabelas auxiliares'!$A$3:$B$65,2,FALSE),"DESCENTRALIZAÇÃO"))</f>
        <v/>
      </c>
      <c r="G209" s="15" t="str">
        <f>IFERROR(VLOOKUP($B209,'Tabelas auxiliares'!$A$68:$C$105,2,FALSE),"")</f>
        <v/>
      </c>
      <c r="H209" s="15" t="str">
        <f>IFERROR(VLOOKUP($B209,'Tabelas auxiliares'!$A$68:$C$105,3,FALSE),"")</f>
        <v/>
      </c>
      <c r="P209" s="15" t="str">
        <f t="shared" si="4"/>
        <v/>
      </c>
      <c r="Q209" s="15" t="str">
        <f>IFERROR(VLOOKUP(O209,'Tabelas auxiliares'!$A$116:$E$125,5,FALSE),"")</f>
        <v/>
      </c>
      <c r="R209" s="15" t="str">
        <f>IF(Q209&lt;&gt;"",Q209,IF(P209='Tabelas auxiliares'!$A$129,"CUSTEIO",IF(P209='Tabelas auxiliares'!$A$128,"INVESTIMENTO","")))</f>
        <v/>
      </c>
    </row>
    <row r="210" spans="6:18" x14ac:dyDescent="0.25">
      <c r="F210" s="15" t="str">
        <f>IF(D210="","",IFERROR(VLOOKUP(D210,'Tabelas auxiliares'!$A$3:$B$65,2,FALSE),"DESCENTRALIZAÇÃO"))</f>
        <v/>
      </c>
      <c r="G210" s="15" t="str">
        <f>IFERROR(VLOOKUP($B210,'Tabelas auxiliares'!$A$68:$C$105,2,FALSE),"")</f>
        <v/>
      </c>
      <c r="H210" s="15" t="str">
        <f>IFERROR(VLOOKUP($B210,'Tabelas auxiliares'!$A$68:$C$105,3,FALSE),"")</f>
        <v/>
      </c>
      <c r="P210" s="15" t="str">
        <f t="shared" si="4"/>
        <v/>
      </c>
      <c r="Q210" s="15" t="str">
        <f>IFERROR(VLOOKUP(O210,'Tabelas auxiliares'!$A$116:$E$125,5,FALSE),"")</f>
        <v/>
      </c>
      <c r="R210" s="15" t="str">
        <f>IF(Q210&lt;&gt;"",Q210,IF(P210='Tabelas auxiliares'!$A$129,"CUSTEIO",IF(P210='Tabelas auxiliares'!$A$128,"INVESTIMENTO","")))</f>
        <v/>
      </c>
    </row>
    <row r="211" spans="6:18" x14ac:dyDescent="0.25">
      <c r="F211" s="15" t="str">
        <f>IF(D211="","",IFERROR(VLOOKUP(D211,'Tabelas auxiliares'!$A$3:$B$65,2,FALSE),"DESCENTRALIZAÇÃO"))</f>
        <v/>
      </c>
      <c r="G211" s="15" t="str">
        <f>IFERROR(VLOOKUP($B211,'Tabelas auxiliares'!$A$68:$C$105,2,FALSE),"")</f>
        <v/>
      </c>
      <c r="H211" s="15" t="str">
        <f>IFERROR(VLOOKUP($B211,'Tabelas auxiliares'!$A$68:$C$105,3,FALSE),"")</f>
        <v/>
      </c>
      <c r="P211" s="15" t="str">
        <f t="shared" si="4"/>
        <v/>
      </c>
      <c r="Q211" s="15" t="str">
        <f>IFERROR(VLOOKUP(O211,'Tabelas auxiliares'!$A$116:$E$125,5,FALSE),"")</f>
        <v/>
      </c>
      <c r="R211" s="15" t="str">
        <f>IF(Q211&lt;&gt;"",Q211,IF(P211='Tabelas auxiliares'!$A$129,"CUSTEIO",IF(P211='Tabelas auxiliares'!$A$128,"INVESTIMENTO","")))</f>
        <v/>
      </c>
    </row>
    <row r="212" spans="6:18" x14ac:dyDescent="0.25">
      <c r="F212" s="15" t="str">
        <f>IF(D212="","",IFERROR(VLOOKUP(D212,'Tabelas auxiliares'!$A$3:$B$65,2,FALSE),"DESCENTRALIZAÇÃO"))</f>
        <v/>
      </c>
      <c r="G212" s="15" t="str">
        <f>IFERROR(VLOOKUP($B212,'Tabelas auxiliares'!$A$68:$C$105,2,FALSE),"")</f>
        <v/>
      </c>
      <c r="H212" s="15" t="str">
        <f>IFERROR(VLOOKUP($B212,'Tabelas auxiliares'!$A$68:$C$105,3,FALSE),"")</f>
        <v/>
      </c>
      <c r="P212" s="15" t="str">
        <f t="shared" si="4"/>
        <v/>
      </c>
      <c r="Q212" s="15" t="str">
        <f>IFERROR(VLOOKUP(O212,'Tabelas auxiliares'!$A$116:$E$125,5,FALSE),"")</f>
        <v/>
      </c>
      <c r="R212" s="15" t="str">
        <f>IF(Q212&lt;&gt;"",Q212,IF(P212='Tabelas auxiliares'!$A$129,"CUSTEIO",IF(P212='Tabelas auxiliares'!$A$128,"INVESTIMENTO","")))</f>
        <v/>
      </c>
    </row>
    <row r="213" spans="6:18" x14ac:dyDescent="0.25">
      <c r="F213" s="15" t="str">
        <f>IF(D213="","",IFERROR(VLOOKUP(D213,'Tabelas auxiliares'!$A$3:$B$65,2,FALSE),"DESCENTRALIZAÇÃO"))</f>
        <v/>
      </c>
      <c r="G213" s="15" t="str">
        <f>IFERROR(VLOOKUP($B213,'Tabelas auxiliares'!$A$68:$C$105,2,FALSE),"")</f>
        <v/>
      </c>
      <c r="H213" s="15" t="str">
        <f>IFERROR(VLOOKUP($B213,'Tabelas auxiliares'!$A$68:$C$105,3,FALSE),"")</f>
        <v/>
      </c>
      <c r="P213" s="15" t="str">
        <f t="shared" si="4"/>
        <v/>
      </c>
      <c r="Q213" s="15" t="str">
        <f>IFERROR(VLOOKUP(O213,'Tabelas auxiliares'!$A$116:$E$125,5,FALSE),"")</f>
        <v/>
      </c>
      <c r="R213" s="15" t="str">
        <f>IF(Q213&lt;&gt;"",Q213,IF(P213='Tabelas auxiliares'!$A$129,"CUSTEIO",IF(P213='Tabelas auxiliares'!$A$128,"INVESTIMENTO","")))</f>
        <v/>
      </c>
    </row>
    <row r="214" spans="6:18" x14ac:dyDescent="0.25">
      <c r="F214" s="15" t="str">
        <f>IF(D214="","",IFERROR(VLOOKUP(D214,'Tabelas auxiliares'!$A$3:$B$65,2,FALSE),"DESCENTRALIZAÇÃO"))</f>
        <v/>
      </c>
      <c r="G214" s="15" t="str">
        <f>IFERROR(VLOOKUP($B214,'Tabelas auxiliares'!$A$68:$C$105,2,FALSE),"")</f>
        <v/>
      </c>
      <c r="H214" s="15" t="str">
        <f>IFERROR(VLOOKUP($B214,'Tabelas auxiliares'!$A$68:$C$105,3,FALSE),"")</f>
        <v/>
      </c>
      <c r="P214" s="15" t="str">
        <f t="shared" si="4"/>
        <v/>
      </c>
      <c r="Q214" s="15" t="str">
        <f>IFERROR(VLOOKUP(O214,'Tabelas auxiliares'!$A$116:$E$125,5,FALSE),"")</f>
        <v/>
      </c>
      <c r="R214" s="15" t="str">
        <f>IF(Q214&lt;&gt;"",Q214,IF(P214='Tabelas auxiliares'!$A$129,"CUSTEIO",IF(P214='Tabelas auxiliares'!$A$128,"INVESTIMENTO","")))</f>
        <v/>
      </c>
    </row>
    <row r="215" spans="6:18" x14ac:dyDescent="0.25">
      <c r="F215" s="15" t="str">
        <f>IF(D215="","",IFERROR(VLOOKUP(D215,'Tabelas auxiliares'!$A$3:$B$65,2,FALSE),"DESCENTRALIZAÇÃO"))</f>
        <v/>
      </c>
      <c r="G215" s="15" t="str">
        <f>IFERROR(VLOOKUP($B215,'Tabelas auxiliares'!$A$68:$C$105,2,FALSE),"")</f>
        <v/>
      </c>
      <c r="H215" s="15" t="str">
        <f>IFERROR(VLOOKUP($B215,'Tabelas auxiliares'!$A$68:$C$105,3,FALSE),"")</f>
        <v/>
      </c>
      <c r="P215" s="15" t="str">
        <f t="shared" si="4"/>
        <v/>
      </c>
      <c r="Q215" s="15" t="str">
        <f>IFERROR(VLOOKUP(O215,'Tabelas auxiliares'!$A$116:$E$125,5,FALSE),"")</f>
        <v/>
      </c>
      <c r="R215" s="15" t="str">
        <f>IF(Q215&lt;&gt;"",Q215,IF(P215='Tabelas auxiliares'!$A$129,"CUSTEIO",IF(P215='Tabelas auxiliares'!$A$128,"INVESTIMENTO","")))</f>
        <v/>
      </c>
    </row>
    <row r="216" spans="6:18" x14ac:dyDescent="0.25">
      <c r="F216" s="15" t="str">
        <f>IF(D216="","",IFERROR(VLOOKUP(D216,'Tabelas auxiliares'!$A$3:$B$65,2,FALSE),"DESCENTRALIZAÇÃO"))</f>
        <v/>
      </c>
      <c r="G216" s="15" t="str">
        <f>IFERROR(VLOOKUP($B216,'Tabelas auxiliares'!$A$68:$C$105,2,FALSE),"")</f>
        <v/>
      </c>
      <c r="H216" s="15" t="str">
        <f>IFERROR(VLOOKUP($B216,'Tabelas auxiliares'!$A$68:$C$105,3,FALSE),"")</f>
        <v/>
      </c>
      <c r="P216" s="15" t="str">
        <f t="shared" si="4"/>
        <v/>
      </c>
      <c r="Q216" s="15" t="str">
        <f>IFERROR(VLOOKUP(O216,'Tabelas auxiliares'!$A$116:$E$125,5,FALSE),"")</f>
        <v/>
      </c>
      <c r="R216" s="15" t="str">
        <f>IF(Q216&lt;&gt;"",Q216,IF(P216='Tabelas auxiliares'!$A$129,"CUSTEIO",IF(P216='Tabelas auxiliares'!$A$128,"INVESTIMENTO","")))</f>
        <v/>
      </c>
    </row>
    <row r="217" spans="6:18" x14ac:dyDescent="0.25">
      <c r="F217" s="15" t="str">
        <f>IF(D217="","",IFERROR(VLOOKUP(D217,'Tabelas auxiliares'!$A$3:$B$65,2,FALSE),"DESCENTRALIZAÇÃO"))</f>
        <v/>
      </c>
      <c r="G217" s="15" t="str">
        <f>IFERROR(VLOOKUP($B217,'Tabelas auxiliares'!$A$68:$C$105,2,FALSE),"")</f>
        <v/>
      </c>
      <c r="H217" s="15" t="str">
        <f>IFERROR(VLOOKUP($B217,'Tabelas auxiliares'!$A$68:$C$105,3,FALSE),"")</f>
        <v/>
      </c>
      <c r="P217" s="15" t="str">
        <f t="shared" si="4"/>
        <v/>
      </c>
      <c r="Q217" s="15" t="str">
        <f>IFERROR(VLOOKUP(O217,'Tabelas auxiliares'!$A$116:$E$125,5,FALSE),"")</f>
        <v/>
      </c>
      <c r="R217" s="15" t="str">
        <f>IF(Q217&lt;&gt;"",Q217,IF(P217='Tabelas auxiliares'!$A$129,"CUSTEIO",IF(P217='Tabelas auxiliares'!$A$128,"INVESTIMENTO","")))</f>
        <v/>
      </c>
    </row>
    <row r="218" spans="6:18" x14ac:dyDescent="0.25">
      <c r="F218" s="15" t="str">
        <f>IF(D218="","",IFERROR(VLOOKUP(D218,'Tabelas auxiliares'!$A$3:$B$65,2,FALSE),"DESCENTRALIZAÇÃO"))</f>
        <v/>
      </c>
      <c r="G218" s="15" t="str">
        <f>IFERROR(VLOOKUP($B218,'Tabelas auxiliares'!$A$68:$C$105,2,FALSE),"")</f>
        <v/>
      </c>
      <c r="H218" s="15" t="str">
        <f>IFERROR(VLOOKUP($B218,'Tabelas auxiliares'!$A$68:$C$105,3,FALSE),"")</f>
        <v/>
      </c>
      <c r="P218" s="15" t="str">
        <f t="shared" si="4"/>
        <v/>
      </c>
      <c r="Q218" s="15" t="str">
        <f>IFERROR(VLOOKUP(O218,'Tabelas auxiliares'!$A$116:$E$125,5,FALSE),"")</f>
        <v/>
      </c>
      <c r="R218" s="15" t="str">
        <f>IF(Q218&lt;&gt;"",Q218,IF(P218='Tabelas auxiliares'!$A$129,"CUSTEIO",IF(P218='Tabelas auxiliares'!$A$128,"INVESTIMENTO","")))</f>
        <v/>
      </c>
    </row>
    <row r="219" spans="6:18" x14ac:dyDescent="0.25">
      <c r="F219" s="15" t="str">
        <f>IF(D219="","",IFERROR(VLOOKUP(D219,'Tabelas auxiliares'!$A$3:$B$65,2,FALSE),"DESCENTRALIZAÇÃO"))</f>
        <v/>
      </c>
      <c r="G219" s="15" t="str">
        <f>IFERROR(VLOOKUP($B219,'Tabelas auxiliares'!$A$68:$C$105,2,FALSE),"")</f>
        <v/>
      </c>
      <c r="H219" s="15" t="str">
        <f>IFERROR(VLOOKUP($B219,'Tabelas auxiliares'!$A$68:$C$105,3,FALSE),"")</f>
        <v/>
      </c>
      <c r="P219" s="15" t="str">
        <f t="shared" si="4"/>
        <v/>
      </c>
      <c r="Q219" s="15" t="str">
        <f>IFERROR(VLOOKUP(O219,'Tabelas auxiliares'!$A$116:$E$125,5,FALSE),"")</f>
        <v/>
      </c>
      <c r="R219" s="15" t="str">
        <f>IF(Q219&lt;&gt;"",Q219,IF(P219='Tabelas auxiliares'!$A$129,"CUSTEIO",IF(P219='Tabelas auxiliares'!$A$128,"INVESTIMENTO","")))</f>
        <v/>
      </c>
    </row>
    <row r="220" spans="6:18" x14ac:dyDescent="0.25">
      <c r="F220" s="15" t="str">
        <f>IF(D220="","",IFERROR(VLOOKUP(D220,'Tabelas auxiliares'!$A$3:$B$65,2,FALSE),"DESCENTRALIZAÇÃO"))</f>
        <v/>
      </c>
      <c r="G220" s="15" t="str">
        <f>IFERROR(VLOOKUP($B220,'Tabelas auxiliares'!$A$68:$C$105,2,FALSE),"")</f>
        <v/>
      </c>
      <c r="H220" s="15" t="str">
        <f>IFERROR(VLOOKUP($B220,'Tabelas auxiliares'!$A$68:$C$105,3,FALSE),"")</f>
        <v/>
      </c>
      <c r="P220" s="15" t="str">
        <f t="shared" si="4"/>
        <v/>
      </c>
      <c r="Q220" s="15" t="str">
        <f>IFERROR(VLOOKUP(O220,'Tabelas auxiliares'!$A$116:$E$125,5,FALSE),"")</f>
        <v/>
      </c>
      <c r="R220" s="15" t="str">
        <f>IF(Q220&lt;&gt;"",Q220,IF(P220='Tabelas auxiliares'!$A$129,"CUSTEIO",IF(P220='Tabelas auxiliares'!$A$128,"INVESTIMENTO","")))</f>
        <v/>
      </c>
    </row>
    <row r="221" spans="6:18" x14ac:dyDescent="0.25">
      <c r="F221" s="15" t="str">
        <f>IF(D221="","",IFERROR(VLOOKUP(D221,'Tabelas auxiliares'!$A$3:$B$65,2,FALSE),"DESCENTRALIZAÇÃO"))</f>
        <v/>
      </c>
      <c r="G221" s="15" t="str">
        <f>IFERROR(VLOOKUP($B221,'Tabelas auxiliares'!$A$68:$C$105,2,FALSE),"")</f>
        <v/>
      </c>
      <c r="H221" s="15" t="str">
        <f>IFERROR(VLOOKUP($B221,'Tabelas auxiliares'!$A$68:$C$105,3,FALSE),"")</f>
        <v/>
      </c>
      <c r="P221" s="15" t="str">
        <f t="shared" si="4"/>
        <v/>
      </c>
      <c r="Q221" s="15" t="str">
        <f>IFERROR(VLOOKUP(O221,'Tabelas auxiliares'!$A$116:$E$125,5,FALSE),"")</f>
        <v/>
      </c>
      <c r="R221" s="15" t="str">
        <f>IF(Q221&lt;&gt;"",Q221,IF(P221='Tabelas auxiliares'!$A$129,"CUSTEIO",IF(P221='Tabelas auxiliares'!$A$128,"INVESTIMENTO","")))</f>
        <v/>
      </c>
    </row>
    <row r="222" spans="6:18" x14ac:dyDescent="0.25">
      <c r="F222" s="15" t="str">
        <f>IF(D222="","",IFERROR(VLOOKUP(D222,'Tabelas auxiliares'!$A$3:$B$65,2,FALSE),"DESCENTRALIZAÇÃO"))</f>
        <v/>
      </c>
      <c r="G222" s="15" t="str">
        <f>IFERROR(VLOOKUP($B222,'Tabelas auxiliares'!$A$68:$C$105,2,FALSE),"")</f>
        <v/>
      </c>
      <c r="H222" s="15" t="str">
        <f>IFERROR(VLOOKUP($B222,'Tabelas auxiliares'!$A$68:$C$105,3,FALSE),"")</f>
        <v/>
      </c>
      <c r="P222" s="15" t="str">
        <f t="shared" si="4"/>
        <v/>
      </c>
      <c r="Q222" s="15" t="str">
        <f>IFERROR(VLOOKUP(O222,'Tabelas auxiliares'!$A$116:$E$125,5,FALSE),"")</f>
        <v/>
      </c>
      <c r="R222" s="15" t="str">
        <f>IF(Q222&lt;&gt;"",Q222,IF(P222='Tabelas auxiliares'!$A$129,"CUSTEIO",IF(P222='Tabelas auxiliares'!$A$128,"INVESTIMENTO","")))</f>
        <v/>
      </c>
    </row>
    <row r="223" spans="6:18" x14ac:dyDescent="0.25">
      <c r="F223" s="15" t="str">
        <f>IF(D223="","",IFERROR(VLOOKUP(D223,'Tabelas auxiliares'!$A$3:$B$65,2,FALSE),"DESCENTRALIZAÇÃO"))</f>
        <v/>
      </c>
      <c r="G223" s="15" t="str">
        <f>IFERROR(VLOOKUP($B223,'Tabelas auxiliares'!$A$68:$C$105,2,FALSE),"")</f>
        <v/>
      </c>
      <c r="H223" s="15" t="str">
        <f>IFERROR(VLOOKUP($B223,'Tabelas auxiliares'!$A$68:$C$105,3,FALSE),"")</f>
        <v/>
      </c>
      <c r="P223" s="15" t="str">
        <f t="shared" si="4"/>
        <v/>
      </c>
      <c r="Q223" s="15" t="str">
        <f>IFERROR(VLOOKUP(O223,'Tabelas auxiliares'!$A$116:$E$125,5,FALSE),"")</f>
        <v/>
      </c>
      <c r="R223" s="15" t="str">
        <f>IF(Q223&lt;&gt;"",Q223,IF(P223='Tabelas auxiliares'!$A$129,"CUSTEIO",IF(P223='Tabelas auxiliares'!$A$128,"INVESTIMENTO","")))</f>
        <v/>
      </c>
    </row>
    <row r="224" spans="6:18" x14ac:dyDescent="0.25">
      <c r="F224" s="15" t="str">
        <f>IF(D224="","",IFERROR(VLOOKUP(D224,'Tabelas auxiliares'!$A$3:$B$65,2,FALSE),"DESCENTRALIZAÇÃO"))</f>
        <v/>
      </c>
      <c r="G224" s="15" t="str">
        <f>IFERROR(VLOOKUP($B224,'Tabelas auxiliares'!$A$68:$C$105,2,FALSE),"")</f>
        <v/>
      </c>
      <c r="H224" s="15" t="str">
        <f>IFERROR(VLOOKUP($B224,'Tabelas auxiliares'!$A$68:$C$105,3,FALSE),"")</f>
        <v/>
      </c>
      <c r="P224" s="15" t="str">
        <f t="shared" si="4"/>
        <v/>
      </c>
      <c r="Q224" s="15" t="str">
        <f>IFERROR(VLOOKUP(O224,'Tabelas auxiliares'!$A$116:$E$125,5,FALSE),"")</f>
        <v/>
      </c>
      <c r="R224" s="15" t="str">
        <f>IF(Q224&lt;&gt;"",Q224,IF(P224='Tabelas auxiliares'!$A$129,"CUSTEIO",IF(P224='Tabelas auxiliares'!$A$128,"INVESTIMENTO","")))</f>
        <v/>
      </c>
    </row>
    <row r="225" spans="6:18" x14ac:dyDescent="0.25">
      <c r="F225" s="15" t="str">
        <f>IF(D225="","",IFERROR(VLOOKUP(D225,'Tabelas auxiliares'!$A$3:$B$65,2,FALSE),"DESCENTRALIZAÇÃO"))</f>
        <v/>
      </c>
      <c r="G225" s="15" t="str">
        <f>IFERROR(VLOOKUP($B225,'Tabelas auxiliares'!$A$68:$C$105,2,FALSE),"")</f>
        <v/>
      </c>
      <c r="H225" s="15" t="str">
        <f>IFERROR(VLOOKUP($B225,'Tabelas auxiliares'!$A$68:$C$105,3,FALSE),"")</f>
        <v/>
      </c>
      <c r="P225" s="15" t="str">
        <f t="shared" si="4"/>
        <v/>
      </c>
      <c r="Q225" s="15" t="str">
        <f>IFERROR(VLOOKUP(O225,'Tabelas auxiliares'!$A$116:$E$125,5,FALSE),"")</f>
        <v/>
      </c>
      <c r="R225" s="15" t="str">
        <f>IF(Q225&lt;&gt;"",Q225,IF(P225='Tabelas auxiliares'!$A$129,"CUSTEIO",IF(P225='Tabelas auxiliares'!$A$128,"INVESTIMENTO","")))</f>
        <v/>
      </c>
    </row>
    <row r="226" spans="6:18" x14ac:dyDescent="0.25">
      <c r="F226" s="15" t="str">
        <f>IF(D226="","",IFERROR(VLOOKUP(D226,'Tabelas auxiliares'!$A$3:$B$65,2,FALSE),"DESCENTRALIZAÇÃO"))</f>
        <v/>
      </c>
      <c r="G226" s="15" t="str">
        <f>IFERROR(VLOOKUP($B226,'Tabelas auxiliares'!$A$68:$C$105,2,FALSE),"")</f>
        <v/>
      </c>
      <c r="H226" s="15" t="str">
        <f>IFERROR(VLOOKUP($B226,'Tabelas auxiliares'!$A$68:$C$105,3,FALSE),"")</f>
        <v/>
      </c>
      <c r="P226" s="15" t="str">
        <f t="shared" si="4"/>
        <v/>
      </c>
      <c r="Q226" s="15" t="str">
        <f>IFERROR(VLOOKUP(O226,'Tabelas auxiliares'!$A$116:$E$125,5,FALSE),"")</f>
        <v/>
      </c>
      <c r="R226" s="15" t="str">
        <f>IF(Q226&lt;&gt;"",Q226,IF(P226='Tabelas auxiliares'!$A$129,"CUSTEIO",IF(P226='Tabelas auxiliares'!$A$128,"INVESTIMENTO","")))</f>
        <v/>
      </c>
    </row>
    <row r="227" spans="6:18" x14ac:dyDescent="0.25">
      <c r="F227" s="15" t="str">
        <f>IF(D227="","",IFERROR(VLOOKUP(D227,'Tabelas auxiliares'!$A$3:$B$65,2,FALSE),"DESCENTRALIZAÇÃO"))</f>
        <v/>
      </c>
      <c r="G227" s="15" t="str">
        <f>IFERROR(VLOOKUP($B227,'Tabelas auxiliares'!$A$68:$C$105,2,FALSE),"")</f>
        <v/>
      </c>
      <c r="H227" s="15" t="str">
        <f>IFERROR(VLOOKUP($B227,'Tabelas auxiliares'!$A$68:$C$105,3,FALSE),"")</f>
        <v/>
      </c>
      <c r="P227" s="15" t="str">
        <f t="shared" si="4"/>
        <v/>
      </c>
      <c r="Q227" s="15" t="str">
        <f>IFERROR(VLOOKUP(O227,'Tabelas auxiliares'!$A$116:$E$125,5,FALSE),"")</f>
        <v/>
      </c>
      <c r="R227" s="15" t="str">
        <f>IF(Q227&lt;&gt;"",Q227,IF(P227='Tabelas auxiliares'!$A$129,"CUSTEIO",IF(P227='Tabelas auxiliares'!$A$128,"INVESTIMENTO","")))</f>
        <v/>
      </c>
    </row>
    <row r="228" spans="6:18" x14ac:dyDescent="0.25">
      <c r="F228" s="15" t="str">
        <f>IF(D228="","",IFERROR(VLOOKUP(D228,'Tabelas auxiliares'!$A$3:$B$65,2,FALSE),"DESCENTRALIZAÇÃO"))</f>
        <v/>
      </c>
      <c r="G228" s="15" t="str">
        <f>IFERROR(VLOOKUP($B228,'Tabelas auxiliares'!$A$68:$C$105,2,FALSE),"")</f>
        <v/>
      </c>
      <c r="H228" s="15" t="str">
        <f>IFERROR(VLOOKUP($B228,'Tabelas auxiliares'!$A$68:$C$105,3,FALSE),"")</f>
        <v/>
      </c>
      <c r="P228" s="15" t="str">
        <f t="shared" si="4"/>
        <v/>
      </c>
      <c r="Q228" s="15" t="str">
        <f>IFERROR(VLOOKUP(O228,'Tabelas auxiliares'!$A$116:$E$125,5,FALSE),"")</f>
        <v/>
      </c>
      <c r="R228" s="15" t="str">
        <f>IF(Q228&lt;&gt;"",Q228,IF(P228='Tabelas auxiliares'!$A$129,"CUSTEIO",IF(P228='Tabelas auxiliares'!$A$128,"INVESTIMENTO","")))</f>
        <v/>
      </c>
    </row>
    <row r="229" spans="6:18" x14ac:dyDescent="0.25">
      <c r="F229" s="15" t="str">
        <f>IF(D229="","",IFERROR(VLOOKUP(D229,'Tabelas auxiliares'!$A$3:$B$65,2,FALSE),"DESCENTRALIZAÇÃO"))</f>
        <v/>
      </c>
      <c r="G229" s="15" t="str">
        <f>IFERROR(VLOOKUP($B229,'Tabelas auxiliares'!$A$68:$C$105,2,FALSE),"")</f>
        <v/>
      </c>
      <c r="H229" s="15" t="str">
        <f>IFERROR(VLOOKUP($B229,'Tabelas auxiliares'!$A$68:$C$105,3,FALSE),"")</f>
        <v/>
      </c>
      <c r="P229" s="15" t="str">
        <f t="shared" si="4"/>
        <v/>
      </c>
      <c r="Q229" s="15" t="str">
        <f>IFERROR(VLOOKUP(O229,'Tabelas auxiliares'!$A$116:$E$125,5,FALSE),"")</f>
        <v/>
      </c>
      <c r="R229" s="15" t="str">
        <f>IF(Q229&lt;&gt;"",Q229,IF(P229='Tabelas auxiliares'!$A$129,"CUSTEIO",IF(P229='Tabelas auxiliares'!$A$128,"INVESTIMENTO","")))</f>
        <v/>
      </c>
    </row>
    <row r="230" spans="6:18" x14ac:dyDescent="0.25">
      <c r="F230" s="15" t="str">
        <f>IF(D230="","",IFERROR(VLOOKUP(D230,'Tabelas auxiliares'!$A$3:$B$65,2,FALSE),"DESCENTRALIZAÇÃO"))</f>
        <v/>
      </c>
      <c r="G230" s="15" t="str">
        <f>IFERROR(VLOOKUP($B230,'Tabelas auxiliares'!$A$68:$C$105,2,FALSE),"")</f>
        <v/>
      </c>
      <c r="H230" s="15" t="str">
        <f>IFERROR(VLOOKUP($B230,'Tabelas auxiliares'!$A$68:$C$105,3,FALSE),"")</f>
        <v/>
      </c>
      <c r="P230" s="15" t="str">
        <f t="shared" si="4"/>
        <v/>
      </c>
      <c r="Q230" s="15" t="str">
        <f>IFERROR(VLOOKUP(O230,'Tabelas auxiliares'!$A$116:$E$125,5,FALSE),"")</f>
        <v/>
      </c>
      <c r="R230" s="15" t="str">
        <f>IF(Q230&lt;&gt;"",Q230,IF(P230='Tabelas auxiliares'!$A$129,"CUSTEIO",IF(P230='Tabelas auxiliares'!$A$128,"INVESTIMENTO","")))</f>
        <v/>
      </c>
    </row>
    <row r="231" spans="6:18" x14ac:dyDescent="0.25">
      <c r="F231" s="15" t="str">
        <f>IF(D231="","",IFERROR(VLOOKUP(D231,'Tabelas auxiliares'!$A$3:$B$65,2,FALSE),"DESCENTRALIZAÇÃO"))</f>
        <v/>
      </c>
      <c r="G231" s="15" t="str">
        <f>IFERROR(VLOOKUP($B231,'Tabelas auxiliares'!$A$68:$C$105,2,FALSE),"")</f>
        <v/>
      </c>
      <c r="H231" s="15" t="str">
        <f>IFERROR(VLOOKUP($B231,'Tabelas auxiliares'!$A$68:$C$105,3,FALSE),"")</f>
        <v/>
      </c>
      <c r="P231" s="15" t="str">
        <f t="shared" si="4"/>
        <v/>
      </c>
      <c r="Q231" s="15" t="str">
        <f>IFERROR(VLOOKUP(O231,'Tabelas auxiliares'!$A$116:$E$125,5,FALSE),"")</f>
        <v/>
      </c>
      <c r="R231" s="15" t="str">
        <f>IF(Q231&lt;&gt;"",Q231,IF(P231='Tabelas auxiliares'!$A$129,"CUSTEIO",IF(P231='Tabelas auxiliares'!$A$128,"INVESTIMENTO","")))</f>
        <v/>
      </c>
    </row>
    <row r="232" spans="6:18" x14ac:dyDescent="0.25">
      <c r="F232" s="15" t="str">
        <f>IF(D232="","",IFERROR(VLOOKUP(D232,'Tabelas auxiliares'!$A$3:$B$65,2,FALSE),"DESCENTRALIZAÇÃO"))</f>
        <v/>
      </c>
      <c r="G232" s="15" t="str">
        <f>IFERROR(VLOOKUP($B232,'Tabelas auxiliares'!$A$68:$C$105,2,FALSE),"")</f>
        <v/>
      </c>
      <c r="H232" s="15" t="str">
        <f>IFERROR(VLOOKUP($B232,'Tabelas auxiliares'!$A$68:$C$105,3,FALSE),"")</f>
        <v/>
      </c>
      <c r="P232" s="15" t="str">
        <f t="shared" si="4"/>
        <v/>
      </c>
      <c r="Q232" s="15" t="str">
        <f>IFERROR(VLOOKUP(O232,'Tabelas auxiliares'!$A$116:$E$125,5,FALSE),"")</f>
        <v/>
      </c>
      <c r="R232" s="15" t="str">
        <f>IF(Q232&lt;&gt;"",Q232,IF(P232='Tabelas auxiliares'!$A$129,"CUSTEIO",IF(P232='Tabelas auxiliares'!$A$128,"INVESTIMENTO","")))</f>
        <v/>
      </c>
    </row>
    <row r="233" spans="6:18" x14ac:dyDescent="0.25">
      <c r="F233" s="15" t="str">
        <f>IF(D233="","",IFERROR(VLOOKUP(D233,'Tabelas auxiliares'!$A$3:$B$65,2,FALSE),"DESCENTRALIZAÇÃO"))</f>
        <v/>
      </c>
      <c r="G233" s="15" t="str">
        <f>IFERROR(VLOOKUP($B233,'Tabelas auxiliares'!$A$68:$C$105,2,FALSE),"")</f>
        <v/>
      </c>
      <c r="H233" s="15" t="str">
        <f>IFERROR(VLOOKUP($B233,'Tabelas auxiliares'!$A$68:$C$105,3,FALSE),"")</f>
        <v/>
      </c>
      <c r="P233" s="15" t="str">
        <f t="shared" si="4"/>
        <v/>
      </c>
      <c r="Q233" s="15" t="str">
        <f>IFERROR(VLOOKUP(O233,'Tabelas auxiliares'!$A$116:$E$125,5,FALSE),"")</f>
        <v/>
      </c>
      <c r="R233" s="15" t="str">
        <f>IF(Q233&lt;&gt;"",Q233,IF(P233='Tabelas auxiliares'!$A$129,"CUSTEIO",IF(P233='Tabelas auxiliares'!$A$128,"INVESTIMENTO","")))</f>
        <v/>
      </c>
    </row>
    <row r="234" spans="6:18" x14ac:dyDescent="0.25">
      <c r="F234" s="15" t="str">
        <f>IF(D234="","",IFERROR(VLOOKUP(D234,'Tabelas auxiliares'!$A$3:$B$65,2,FALSE),"DESCENTRALIZAÇÃO"))</f>
        <v/>
      </c>
      <c r="G234" s="15" t="str">
        <f>IFERROR(VLOOKUP($B234,'Tabelas auxiliares'!$A$68:$C$105,2,FALSE),"")</f>
        <v/>
      </c>
      <c r="H234" s="15" t="str">
        <f>IFERROR(VLOOKUP($B234,'Tabelas auxiliares'!$A$68:$C$105,3,FALSE),"")</f>
        <v/>
      </c>
      <c r="P234" s="15" t="str">
        <f t="shared" si="4"/>
        <v/>
      </c>
      <c r="Q234" s="15" t="str">
        <f>IFERROR(VLOOKUP(O234,'Tabelas auxiliares'!$A$116:$E$125,5,FALSE),"")</f>
        <v/>
      </c>
      <c r="R234" s="15" t="str">
        <f>IF(Q234&lt;&gt;"",Q234,IF(P234='Tabelas auxiliares'!$A$129,"CUSTEIO",IF(P234='Tabelas auxiliares'!$A$128,"INVESTIMENTO","")))</f>
        <v/>
      </c>
    </row>
    <row r="235" spans="6:18" x14ac:dyDescent="0.25">
      <c r="F235" s="15" t="str">
        <f>IF(D235="","",IFERROR(VLOOKUP(D235,'Tabelas auxiliares'!$A$3:$B$65,2,FALSE),"DESCENTRALIZAÇÃO"))</f>
        <v/>
      </c>
      <c r="G235" s="15" t="str">
        <f>IFERROR(VLOOKUP($B235,'Tabelas auxiliares'!$A$68:$C$105,2,FALSE),"")</f>
        <v/>
      </c>
      <c r="H235" s="15" t="str">
        <f>IFERROR(VLOOKUP($B235,'Tabelas auxiliares'!$A$68:$C$105,3,FALSE),"")</f>
        <v/>
      </c>
      <c r="P235" s="15" t="str">
        <f t="shared" si="4"/>
        <v/>
      </c>
      <c r="Q235" s="15" t="str">
        <f>IFERROR(VLOOKUP(O235,'Tabelas auxiliares'!$A$116:$E$125,5,FALSE),"")</f>
        <v/>
      </c>
      <c r="R235" s="15" t="str">
        <f>IF(Q235&lt;&gt;"",Q235,IF(P235='Tabelas auxiliares'!$A$129,"CUSTEIO",IF(P235='Tabelas auxiliares'!$A$128,"INVESTIMENTO","")))</f>
        <v/>
      </c>
    </row>
    <row r="236" spans="6:18" x14ac:dyDescent="0.25">
      <c r="F236" s="15" t="str">
        <f>IF(D236="","",IFERROR(VLOOKUP(D236,'Tabelas auxiliares'!$A$3:$B$65,2,FALSE),"DESCENTRALIZAÇÃO"))</f>
        <v/>
      </c>
      <c r="G236" s="15" t="str">
        <f>IFERROR(VLOOKUP($B236,'Tabelas auxiliares'!$A$68:$C$105,2,FALSE),"")</f>
        <v/>
      </c>
      <c r="H236" s="15" t="str">
        <f>IFERROR(VLOOKUP($B236,'Tabelas auxiliares'!$A$68:$C$105,3,FALSE),"")</f>
        <v/>
      </c>
      <c r="P236" s="15" t="str">
        <f t="shared" si="4"/>
        <v/>
      </c>
      <c r="Q236" s="15" t="str">
        <f>IFERROR(VLOOKUP(O236,'Tabelas auxiliares'!$A$116:$E$125,5,FALSE),"")</f>
        <v/>
      </c>
      <c r="R236" s="15" t="str">
        <f>IF(Q236&lt;&gt;"",Q236,IF(P236='Tabelas auxiliares'!$A$129,"CUSTEIO",IF(P236='Tabelas auxiliares'!$A$128,"INVESTIMENTO","")))</f>
        <v/>
      </c>
    </row>
    <row r="237" spans="6:18" x14ac:dyDescent="0.25">
      <c r="F237" s="15" t="str">
        <f>IF(D237="","",IFERROR(VLOOKUP(D237,'Tabelas auxiliares'!$A$3:$B$65,2,FALSE),"DESCENTRALIZAÇÃO"))</f>
        <v/>
      </c>
      <c r="G237" s="15" t="str">
        <f>IFERROR(VLOOKUP($B237,'Tabelas auxiliares'!$A$68:$C$105,2,FALSE),"")</f>
        <v/>
      </c>
      <c r="H237" s="15" t="str">
        <f>IFERROR(VLOOKUP($B237,'Tabelas auxiliares'!$A$68:$C$105,3,FALSE),"")</f>
        <v/>
      </c>
      <c r="P237" s="15" t="str">
        <f t="shared" si="4"/>
        <v/>
      </c>
      <c r="Q237" s="15" t="str">
        <f>IFERROR(VLOOKUP(O237,'Tabelas auxiliares'!$A$116:$E$125,5,FALSE),"")</f>
        <v/>
      </c>
      <c r="R237" s="15" t="str">
        <f>IF(Q237&lt;&gt;"",Q237,IF(P237='Tabelas auxiliares'!$A$129,"CUSTEIO",IF(P237='Tabelas auxiliares'!$A$128,"INVESTIMENTO","")))</f>
        <v/>
      </c>
    </row>
    <row r="238" spans="6:18" x14ac:dyDescent="0.25">
      <c r="F238" s="15" t="str">
        <f>IF(D238="","",IFERROR(VLOOKUP(D238,'Tabelas auxiliares'!$A$3:$B$65,2,FALSE),"DESCENTRALIZAÇÃO"))</f>
        <v/>
      </c>
      <c r="G238" s="15" t="str">
        <f>IFERROR(VLOOKUP($B238,'Tabelas auxiliares'!$A$68:$C$105,2,FALSE),"")</f>
        <v/>
      </c>
      <c r="H238" s="15" t="str">
        <f>IFERROR(VLOOKUP($B238,'Tabelas auxiliares'!$A$68:$C$105,3,FALSE),"")</f>
        <v/>
      </c>
      <c r="P238" s="15" t="str">
        <f t="shared" si="4"/>
        <v/>
      </c>
      <c r="Q238" s="15" t="str">
        <f>IFERROR(VLOOKUP(O238,'Tabelas auxiliares'!$A$116:$E$125,5,FALSE),"")</f>
        <v/>
      </c>
      <c r="R238" s="15" t="str">
        <f>IF(Q238&lt;&gt;"",Q238,IF(P238='Tabelas auxiliares'!$A$129,"CUSTEIO",IF(P238='Tabelas auxiliares'!$A$128,"INVESTIMENTO","")))</f>
        <v/>
      </c>
    </row>
    <row r="239" spans="6:18" x14ac:dyDescent="0.25">
      <c r="F239" s="15" t="str">
        <f>IF(D239="","",IFERROR(VLOOKUP(D239,'Tabelas auxiliares'!$A$3:$B$65,2,FALSE),"DESCENTRALIZAÇÃO"))</f>
        <v/>
      </c>
      <c r="G239" s="15" t="str">
        <f>IFERROR(VLOOKUP($B239,'Tabelas auxiliares'!$A$68:$C$105,2,FALSE),"")</f>
        <v/>
      </c>
      <c r="H239" s="15" t="str">
        <f>IFERROR(VLOOKUP($B239,'Tabelas auxiliares'!$A$68:$C$105,3,FALSE),"")</f>
        <v/>
      </c>
      <c r="P239" s="15" t="str">
        <f t="shared" si="4"/>
        <v/>
      </c>
      <c r="Q239" s="15" t="str">
        <f>IFERROR(VLOOKUP(O239,'Tabelas auxiliares'!$A$116:$E$125,5,FALSE),"")</f>
        <v/>
      </c>
      <c r="R239" s="15" t="str">
        <f>IF(Q239&lt;&gt;"",Q239,IF(P239='Tabelas auxiliares'!$A$129,"CUSTEIO",IF(P239='Tabelas auxiliares'!$A$128,"INVESTIMENTO","")))</f>
        <v/>
      </c>
    </row>
    <row r="240" spans="6:18" x14ac:dyDescent="0.25">
      <c r="F240" s="15" t="str">
        <f>IF(D240="","",IFERROR(VLOOKUP(D240,'Tabelas auxiliares'!$A$3:$B$65,2,FALSE),"DESCENTRALIZAÇÃO"))</f>
        <v/>
      </c>
      <c r="G240" s="15" t="str">
        <f>IFERROR(VLOOKUP($B240,'Tabelas auxiliares'!$A$68:$C$105,2,FALSE),"")</f>
        <v/>
      </c>
      <c r="H240" s="15" t="str">
        <f>IFERROR(VLOOKUP($B240,'Tabelas auxiliares'!$A$68:$C$105,3,FALSE),"")</f>
        <v/>
      </c>
      <c r="P240" s="15" t="str">
        <f t="shared" si="4"/>
        <v/>
      </c>
      <c r="Q240" s="15" t="str">
        <f>IFERROR(VLOOKUP(O240,'Tabelas auxiliares'!$A$116:$E$125,5,FALSE),"")</f>
        <v/>
      </c>
      <c r="R240" s="15" t="str">
        <f>IF(Q240&lt;&gt;"",Q240,IF(P240='Tabelas auxiliares'!$A$129,"CUSTEIO",IF(P240='Tabelas auxiliares'!$A$128,"INVESTIMENTO","")))</f>
        <v/>
      </c>
    </row>
    <row r="241" spans="6:18" x14ac:dyDescent="0.25">
      <c r="F241" s="15" t="str">
        <f>IF(D241="","",IFERROR(VLOOKUP(D241,'Tabelas auxiliares'!$A$3:$B$65,2,FALSE),"DESCENTRALIZAÇÃO"))</f>
        <v/>
      </c>
      <c r="G241" s="15" t="str">
        <f>IFERROR(VLOOKUP($B241,'Tabelas auxiliares'!$A$68:$C$105,2,FALSE),"")</f>
        <v/>
      </c>
      <c r="H241" s="15" t="str">
        <f>IFERROR(VLOOKUP($B241,'Tabelas auxiliares'!$A$68:$C$105,3,FALSE),"")</f>
        <v/>
      </c>
      <c r="P241" s="15" t="str">
        <f t="shared" si="4"/>
        <v/>
      </c>
      <c r="Q241" s="15" t="str">
        <f>IFERROR(VLOOKUP(O241,'Tabelas auxiliares'!$A$116:$E$125,5,FALSE),"")</f>
        <v/>
      </c>
      <c r="R241" s="15" t="str">
        <f>IF(Q241&lt;&gt;"",Q241,IF(P241='Tabelas auxiliares'!$A$129,"CUSTEIO",IF(P241='Tabelas auxiliares'!$A$128,"INVESTIMENTO","")))</f>
        <v/>
      </c>
    </row>
    <row r="242" spans="6:18" x14ac:dyDescent="0.25">
      <c r="F242" s="15" t="str">
        <f>IF(D242="","",IFERROR(VLOOKUP(D242,'Tabelas auxiliares'!$A$3:$B$65,2,FALSE),"DESCENTRALIZAÇÃO"))</f>
        <v/>
      </c>
      <c r="G242" s="15" t="str">
        <f>IFERROR(VLOOKUP($B242,'Tabelas auxiliares'!$A$68:$C$105,2,FALSE),"")</f>
        <v/>
      </c>
      <c r="H242" s="15" t="str">
        <f>IFERROR(VLOOKUP($B242,'Tabelas auxiliares'!$A$68:$C$105,3,FALSE),"")</f>
        <v/>
      </c>
      <c r="P242" s="15" t="str">
        <f t="shared" si="4"/>
        <v/>
      </c>
      <c r="Q242" s="15" t="str">
        <f>IFERROR(VLOOKUP(O242,'Tabelas auxiliares'!$A$116:$E$125,5,FALSE),"")</f>
        <v/>
      </c>
      <c r="R242" s="15" t="str">
        <f>IF(Q242&lt;&gt;"",Q242,IF(P242='Tabelas auxiliares'!$A$129,"CUSTEIO",IF(P242='Tabelas auxiliares'!$A$128,"INVESTIMENTO","")))</f>
        <v/>
      </c>
    </row>
    <row r="243" spans="6:18" x14ac:dyDescent="0.25">
      <c r="F243" s="15" t="str">
        <f>IF(D243="","",IFERROR(VLOOKUP(D243,'Tabelas auxiliares'!$A$3:$B$65,2,FALSE),"DESCENTRALIZAÇÃO"))</f>
        <v/>
      </c>
      <c r="G243" s="15" t="str">
        <f>IFERROR(VLOOKUP($B243,'Tabelas auxiliares'!$A$68:$C$105,2,FALSE),"")</f>
        <v/>
      </c>
      <c r="H243" s="15" t="str">
        <f>IFERROR(VLOOKUP($B243,'Tabelas auxiliares'!$A$68:$C$105,3,FALSE),"")</f>
        <v/>
      </c>
      <c r="P243" s="15" t="str">
        <f t="shared" si="4"/>
        <v/>
      </c>
      <c r="Q243" s="15" t="str">
        <f>IFERROR(VLOOKUP(O243,'Tabelas auxiliares'!$A$116:$E$125,5,FALSE),"")</f>
        <v/>
      </c>
      <c r="R243" s="15" t="str">
        <f>IF(Q243&lt;&gt;"",Q243,IF(P243='Tabelas auxiliares'!$A$129,"CUSTEIO",IF(P243='Tabelas auxiliares'!$A$128,"INVESTIMENTO","")))</f>
        <v/>
      </c>
    </row>
    <row r="244" spans="6:18" x14ac:dyDescent="0.25">
      <c r="F244" s="15" t="str">
        <f>IF(D244="","",IFERROR(VLOOKUP(D244,'Tabelas auxiliares'!$A$3:$B$65,2,FALSE),"DESCENTRALIZAÇÃO"))</f>
        <v/>
      </c>
      <c r="G244" s="15" t="str">
        <f>IFERROR(VLOOKUP($B244,'Tabelas auxiliares'!$A$68:$C$105,2,FALSE),"")</f>
        <v/>
      </c>
      <c r="H244" s="15" t="str">
        <f>IFERROR(VLOOKUP($B244,'Tabelas auxiliares'!$A$68:$C$105,3,FALSE),"")</f>
        <v/>
      </c>
      <c r="P244" s="15" t="str">
        <f t="shared" si="4"/>
        <v/>
      </c>
      <c r="Q244" s="15" t="str">
        <f>IFERROR(VLOOKUP(O244,'Tabelas auxiliares'!$A$116:$E$125,5,FALSE),"")</f>
        <v/>
      </c>
      <c r="R244" s="15" t="str">
        <f>IF(Q244&lt;&gt;"",Q244,IF(P244='Tabelas auxiliares'!$A$129,"CUSTEIO",IF(P244='Tabelas auxiliares'!$A$128,"INVESTIMENTO","")))</f>
        <v/>
      </c>
    </row>
    <row r="245" spans="6:18" x14ac:dyDescent="0.25">
      <c r="F245" s="15" t="str">
        <f>IF(D245="","",IFERROR(VLOOKUP(D245,'Tabelas auxiliares'!$A$3:$B$65,2,FALSE),"DESCENTRALIZAÇÃO"))</f>
        <v/>
      </c>
      <c r="G245" s="15" t="str">
        <f>IFERROR(VLOOKUP($B245,'Tabelas auxiliares'!$A$68:$C$105,2,FALSE),"")</f>
        <v/>
      </c>
      <c r="H245" s="15" t="str">
        <f>IFERROR(VLOOKUP($B245,'Tabelas auxiliares'!$A$68:$C$105,3,FALSE),"")</f>
        <v/>
      </c>
      <c r="P245" s="15" t="str">
        <f t="shared" si="4"/>
        <v/>
      </c>
      <c r="Q245" s="15" t="str">
        <f>IFERROR(VLOOKUP(O245,'Tabelas auxiliares'!$A$116:$E$125,5,FALSE),"")</f>
        <v/>
      </c>
      <c r="R245" s="15" t="str">
        <f>IF(Q245&lt;&gt;"",Q245,IF(P245='Tabelas auxiliares'!$A$129,"CUSTEIO",IF(P245='Tabelas auxiliares'!$A$128,"INVESTIMENTO","")))</f>
        <v/>
      </c>
    </row>
    <row r="246" spans="6:18" x14ac:dyDescent="0.25">
      <c r="F246" s="15" t="str">
        <f>IF(D246="","",IFERROR(VLOOKUP(D246,'Tabelas auxiliares'!$A$3:$B$65,2,FALSE),"DESCENTRALIZAÇÃO"))</f>
        <v/>
      </c>
      <c r="G246" s="15" t="str">
        <f>IFERROR(VLOOKUP($B246,'Tabelas auxiliares'!$A$68:$C$105,2,FALSE),"")</f>
        <v/>
      </c>
      <c r="H246" s="15" t="str">
        <f>IFERROR(VLOOKUP($B246,'Tabelas auxiliares'!$A$68:$C$105,3,FALSE),"")</f>
        <v/>
      </c>
      <c r="P246" s="15" t="str">
        <f t="shared" si="4"/>
        <v/>
      </c>
      <c r="Q246" s="15" t="str">
        <f>IFERROR(VLOOKUP(O246,'Tabelas auxiliares'!$A$116:$E$125,5,FALSE),"")</f>
        <v/>
      </c>
      <c r="R246" s="15" t="str">
        <f>IF(Q246&lt;&gt;"",Q246,IF(P246='Tabelas auxiliares'!$A$129,"CUSTEIO",IF(P246='Tabelas auxiliares'!$A$128,"INVESTIMENTO","")))</f>
        <v/>
      </c>
    </row>
    <row r="247" spans="6:18" x14ac:dyDescent="0.25">
      <c r="F247" s="15" t="str">
        <f>IF(D247="","",IFERROR(VLOOKUP(D247,'Tabelas auxiliares'!$A$3:$B$65,2,FALSE),"DESCENTRALIZAÇÃO"))</f>
        <v/>
      </c>
      <c r="G247" s="15" t="str">
        <f>IFERROR(VLOOKUP($B247,'Tabelas auxiliares'!$A$68:$C$105,2,FALSE),"")</f>
        <v/>
      </c>
      <c r="H247" s="15" t="str">
        <f>IFERROR(VLOOKUP($B247,'Tabelas auxiliares'!$A$68:$C$105,3,FALSE),"")</f>
        <v/>
      </c>
      <c r="P247" s="15" t="str">
        <f t="shared" si="4"/>
        <v/>
      </c>
      <c r="Q247" s="15" t="str">
        <f>IFERROR(VLOOKUP(O247,'Tabelas auxiliares'!$A$116:$E$125,5,FALSE),"")</f>
        <v/>
      </c>
      <c r="R247" s="15" t="str">
        <f>IF(Q247&lt;&gt;"",Q247,IF(P247='Tabelas auxiliares'!$A$129,"CUSTEIO",IF(P247='Tabelas auxiliares'!$A$128,"INVESTIMENTO","")))</f>
        <v/>
      </c>
    </row>
    <row r="248" spans="6:18" x14ac:dyDescent="0.25">
      <c r="F248" s="15" t="str">
        <f>IF(D248="","",IFERROR(VLOOKUP(D248,'Tabelas auxiliares'!$A$3:$B$65,2,FALSE),"DESCENTRALIZAÇÃO"))</f>
        <v/>
      </c>
      <c r="G248" s="15" t="str">
        <f>IFERROR(VLOOKUP($B248,'Tabelas auxiliares'!$A$68:$C$105,2,FALSE),"")</f>
        <v/>
      </c>
      <c r="H248" s="15" t="str">
        <f>IFERROR(VLOOKUP($B248,'Tabelas auxiliares'!$A$68:$C$105,3,FALSE),"")</f>
        <v/>
      </c>
      <c r="P248" s="15" t="str">
        <f t="shared" si="4"/>
        <v/>
      </c>
      <c r="Q248" s="15" t="str">
        <f>IFERROR(VLOOKUP(O248,'Tabelas auxiliares'!$A$116:$E$125,5,FALSE),"")</f>
        <v/>
      </c>
      <c r="R248" s="15" t="str">
        <f>IF(Q248&lt;&gt;"",Q248,IF(P248='Tabelas auxiliares'!$A$129,"CUSTEIO",IF(P248='Tabelas auxiliares'!$A$128,"INVESTIMENTO","")))</f>
        <v/>
      </c>
    </row>
    <row r="249" spans="6:18" x14ac:dyDescent="0.25">
      <c r="F249" s="15" t="str">
        <f>IF(D249="","",IFERROR(VLOOKUP(D249,'Tabelas auxiliares'!$A$3:$B$65,2,FALSE),"DESCENTRALIZAÇÃO"))</f>
        <v/>
      </c>
      <c r="G249" s="15" t="str">
        <f>IFERROR(VLOOKUP($B249,'Tabelas auxiliares'!$A$68:$C$105,2,FALSE),"")</f>
        <v/>
      </c>
      <c r="H249" s="15" t="str">
        <f>IFERROR(VLOOKUP($B249,'Tabelas auxiliares'!$A$68:$C$105,3,FALSE),"")</f>
        <v/>
      </c>
      <c r="P249" s="15" t="str">
        <f t="shared" si="4"/>
        <v/>
      </c>
      <c r="Q249" s="15" t="str">
        <f>IFERROR(VLOOKUP(O249,'Tabelas auxiliares'!$A$116:$E$125,5,FALSE),"")</f>
        <v/>
      </c>
      <c r="R249" s="15" t="str">
        <f>IF(Q249&lt;&gt;"",Q249,IF(P249='Tabelas auxiliares'!$A$129,"CUSTEIO",IF(P249='Tabelas auxiliares'!$A$128,"INVESTIMENTO","")))</f>
        <v/>
      </c>
    </row>
    <row r="250" spans="6:18" x14ac:dyDescent="0.25">
      <c r="F250" s="15" t="str">
        <f>IF(D250="","",IFERROR(VLOOKUP(D250,'Tabelas auxiliares'!$A$3:$B$65,2,FALSE),"DESCENTRALIZAÇÃO"))</f>
        <v/>
      </c>
      <c r="G250" s="15" t="str">
        <f>IFERROR(VLOOKUP($B250,'Tabelas auxiliares'!$A$68:$C$105,2,FALSE),"")</f>
        <v/>
      </c>
      <c r="H250" s="15" t="str">
        <f>IFERROR(VLOOKUP($B250,'Tabelas auxiliares'!$A$68:$C$105,3,FALSE),"")</f>
        <v/>
      </c>
      <c r="P250" s="15" t="str">
        <f t="shared" si="4"/>
        <v/>
      </c>
      <c r="Q250" s="15" t="str">
        <f>IFERROR(VLOOKUP(O250,'Tabelas auxiliares'!$A$116:$E$125,5,FALSE),"")</f>
        <v/>
      </c>
      <c r="R250" s="15" t="str">
        <f>IF(Q250&lt;&gt;"",Q250,IF(P250='Tabelas auxiliares'!$A$129,"CUSTEIO",IF(P250='Tabelas auxiliares'!$A$128,"INVESTIMENTO","")))</f>
        <v/>
      </c>
    </row>
    <row r="251" spans="6:18" x14ac:dyDescent="0.25">
      <c r="F251" s="15" t="str">
        <f>IF(D251="","",IFERROR(VLOOKUP(D251,'Tabelas auxiliares'!$A$3:$B$65,2,FALSE),"DESCENTRALIZAÇÃO"))</f>
        <v/>
      </c>
      <c r="G251" s="15" t="str">
        <f>IFERROR(VLOOKUP($B251,'Tabelas auxiliares'!$A$68:$C$105,2,FALSE),"")</f>
        <v/>
      </c>
      <c r="H251" s="15" t="str">
        <f>IFERROR(VLOOKUP($B251,'Tabelas auxiliares'!$A$68:$C$105,3,FALSE),"")</f>
        <v/>
      </c>
      <c r="P251" s="15" t="str">
        <f t="shared" si="4"/>
        <v/>
      </c>
      <c r="Q251" s="15" t="str">
        <f>IFERROR(VLOOKUP(O251,'Tabelas auxiliares'!$A$116:$E$125,5,FALSE),"")</f>
        <v/>
      </c>
      <c r="R251" s="15" t="str">
        <f>IF(Q251&lt;&gt;"",Q251,IF(P251='Tabelas auxiliares'!$A$129,"CUSTEIO",IF(P251='Tabelas auxiliares'!$A$128,"INVESTIMENTO","")))</f>
        <v/>
      </c>
    </row>
    <row r="252" spans="6:18" x14ac:dyDescent="0.25">
      <c r="F252" s="15" t="str">
        <f>IF(D252="","",IFERROR(VLOOKUP(D252,'Tabelas auxiliares'!$A$3:$B$65,2,FALSE),"DESCENTRALIZAÇÃO"))</f>
        <v/>
      </c>
      <c r="G252" s="15" t="str">
        <f>IFERROR(VLOOKUP($B252,'Tabelas auxiliares'!$A$68:$C$105,2,FALSE),"")</f>
        <v/>
      </c>
      <c r="H252" s="15" t="str">
        <f>IFERROR(VLOOKUP($B252,'Tabelas auxiliares'!$A$68:$C$105,3,FALSE),"")</f>
        <v/>
      </c>
      <c r="P252" s="15" t="str">
        <f t="shared" si="4"/>
        <v/>
      </c>
      <c r="Q252" s="15" t="str">
        <f>IFERROR(VLOOKUP(O252,'Tabelas auxiliares'!$A$116:$E$125,5,FALSE),"")</f>
        <v/>
      </c>
      <c r="R252" s="15" t="str">
        <f>IF(Q252&lt;&gt;"",Q252,IF(P252='Tabelas auxiliares'!$A$129,"CUSTEIO",IF(P252='Tabelas auxiliares'!$A$128,"INVESTIMENTO","")))</f>
        <v/>
      </c>
    </row>
    <row r="253" spans="6:18" x14ac:dyDescent="0.25">
      <c r="F253" s="15" t="str">
        <f>IF(D253="","",IFERROR(VLOOKUP(D253,'Tabelas auxiliares'!$A$3:$B$65,2,FALSE),"DESCENTRALIZAÇÃO"))</f>
        <v/>
      </c>
      <c r="G253" s="15" t="str">
        <f>IFERROR(VLOOKUP($B253,'Tabelas auxiliares'!$A$68:$C$105,2,FALSE),"")</f>
        <v/>
      </c>
      <c r="H253" s="15" t="str">
        <f>IFERROR(VLOOKUP($B253,'Tabelas auxiliares'!$A$68:$C$105,3,FALSE),"")</f>
        <v/>
      </c>
      <c r="P253" s="15" t="str">
        <f t="shared" si="4"/>
        <v/>
      </c>
      <c r="Q253" s="15" t="str">
        <f>IFERROR(VLOOKUP(O253,'Tabelas auxiliares'!$A$116:$E$125,5,FALSE),"")</f>
        <v/>
      </c>
      <c r="R253" s="15" t="str">
        <f>IF(Q253&lt;&gt;"",Q253,IF(P253='Tabelas auxiliares'!$A$129,"CUSTEIO",IF(P253='Tabelas auxiliares'!$A$128,"INVESTIMENTO","")))</f>
        <v/>
      </c>
    </row>
    <row r="254" spans="6:18" x14ac:dyDescent="0.25">
      <c r="F254" s="15" t="str">
        <f>IF(D254="","",IFERROR(VLOOKUP(D254,'Tabelas auxiliares'!$A$3:$B$65,2,FALSE),"DESCENTRALIZAÇÃO"))</f>
        <v/>
      </c>
      <c r="G254" s="15" t="str">
        <f>IFERROR(VLOOKUP($B254,'Tabelas auxiliares'!$A$68:$C$105,2,FALSE),"")</f>
        <v/>
      </c>
      <c r="H254" s="15" t="str">
        <f>IFERROR(VLOOKUP($B254,'Tabelas auxiliares'!$A$68:$C$105,3,FALSE),"")</f>
        <v/>
      </c>
      <c r="P254" s="15" t="str">
        <f t="shared" si="4"/>
        <v/>
      </c>
      <c r="Q254" s="15" t="str">
        <f>IFERROR(VLOOKUP(O254,'Tabelas auxiliares'!$A$116:$E$125,5,FALSE),"")</f>
        <v/>
      </c>
      <c r="R254" s="15" t="str">
        <f>IF(Q254&lt;&gt;"",Q254,IF(P254='Tabelas auxiliares'!$A$129,"CUSTEIO",IF(P254='Tabelas auxiliares'!$A$128,"INVESTIMENTO","")))</f>
        <v/>
      </c>
    </row>
    <row r="255" spans="6:18" x14ac:dyDescent="0.25">
      <c r="F255" s="15" t="str">
        <f>IF(D255="","",IFERROR(VLOOKUP(D255,'Tabelas auxiliares'!$A$3:$B$65,2,FALSE),"DESCENTRALIZAÇÃO"))</f>
        <v/>
      </c>
      <c r="G255" s="15" t="str">
        <f>IFERROR(VLOOKUP($B255,'Tabelas auxiliares'!$A$68:$C$105,2,FALSE),"")</f>
        <v/>
      </c>
      <c r="H255" s="15" t="str">
        <f>IFERROR(VLOOKUP($B255,'Tabelas auxiliares'!$A$68:$C$105,3,FALSE),"")</f>
        <v/>
      </c>
      <c r="P255" s="15" t="str">
        <f t="shared" si="4"/>
        <v/>
      </c>
      <c r="Q255" s="15" t="str">
        <f>IFERROR(VLOOKUP(O255,'Tabelas auxiliares'!$A$116:$E$125,5,FALSE),"")</f>
        <v/>
      </c>
      <c r="R255" s="15" t="str">
        <f>IF(Q255&lt;&gt;"",Q255,IF(P255='Tabelas auxiliares'!$A$129,"CUSTEIO",IF(P255='Tabelas auxiliares'!$A$128,"INVESTIMENTO","")))</f>
        <v/>
      </c>
    </row>
    <row r="256" spans="6:18" x14ac:dyDescent="0.25">
      <c r="F256" s="15" t="str">
        <f>IF(D256="","",IFERROR(VLOOKUP(D256,'Tabelas auxiliares'!$A$3:$B$65,2,FALSE),"DESCENTRALIZAÇÃO"))</f>
        <v/>
      </c>
      <c r="G256" s="15" t="str">
        <f>IFERROR(VLOOKUP($B256,'Tabelas auxiliares'!$A$68:$C$105,2,FALSE),"")</f>
        <v/>
      </c>
      <c r="H256" s="15" t="str">
        <f>IFERROR(VLOOKUP($B256,'Tabelas auxiliares'!$A$68:$C$105,3,FALSE),"")</f>
        <v/>
      </c>
      <c r="P256" s="15" t="str">
        <f t="shared" si="4"/>
        <v/>
      </c>
      <c r="Q256" s="15" t="str">
        <f>IFERROR(VLOOKUP(O256,'Tabelas auxiliares'!$A$116:$E$125,5,FALSE),"")</f>
        <v/>
      </c>
      <c r="R256" s="15" t="str">
        <f>IF(Q256&lt;&gt;"",Q256,IF(P256='Tabelas auxiliares'!$A$129,"CUSTEIO",IF(P256='Tabelas auxiliares'!$A$128,"INVESTIMENTO","")))</f>
        <v/>
      </c>
    </row>
    <row r="257" spans="6:18" x14ac:dyDescent="0.25">
      <c r="F257" s="15" t="str">
        <f>IF(D257="","",IFERROR(VLOOKUP(D257,'Tabelas auxiliares'!$A$3:$B$65,2,FALSE),"DESCENTRALIZAÇÃO"))</f>
        <v/>
      </c>
      <c r="G257" s="15" t="str">
        <f>IFERROR(VLOOKUP($B257,'Tabelas auxiliares'!$A$68:$C$105,2,FALSE),"")</f>
        <v/>
      </c>
      <c r="H257" s="15" t="str">
        <f>IFERROR(VLOOKUP($B257,'Tabelas auxiliares'!$A$68:$C$105,3,FALSE),"")</f>
        <v/>
      </c>
      <c r="P257" s="15" t="str">
        <f t="shared" si="4"/>
        <v/>
      </c>
      <c r="Q257" s="15" t="str">
        <f>IFERROR(VLOOKUP(O257,'Tabelas auxiliares'!$A$116:$E$125,5,FALSE),"")</f>
        <v/>
      </c>
      <c r="R257" s="15" t="str">
        <f>IF(Q257&lt;&gt;"",Q257,IF(P257='Tabelas auxiliares'!$A$129,"CUSTEIO",IF(P257='Tabelas auxiliares'!$A$128,"INVESTIMENTO","")))</f>
        <v/>
      </c>
    </row>
    <row r="258" spans="6:18" x14ac:dyDescent="0.25">
      <c r="F258" s="15" t="str">
        <f>IF(D258="","",IFERROR(VLOOKUP(D258,'Tabelas auxiliares'!$A$3:$B$65,2,FALSE),"DESCENTRALIZAÇÃO"))</f>
        <v/>
      </c>
      <c r="G258" s="15" t="str">
        <f>IFERROR(VLOOKUP($B258,'Tabelas auxiliares'!$A$68:$C$105,2,FALSE),"")</f>
        <v/>
      </c>
      <c r="H258" s="15" t="str">
        <f>IFERROR(VLOOKUP($B258,'Tabelas auxiliares'!$A$68:$C$105,3,FALSE),"")</f>
        <v/>
      </c>
      <c r="P258" s="15" t="str">
        <f t="shared" si="4"/>
        <v/>
      </c>
      <c r="Q258" s="15" t="str">
        <f>IFERROR(VLOOKUP(O258,'Tabelas auxiliares'!$A$116:$E$125,5,FALSE),"")</f>
        <v/>
      </c>
      <c r="R258" s="15" t="str">
        <f>IF(Q258&lt;&gt;"",Q258,IF(P258='Tabelas auxiliares'!$A$129,"CUSTEIO",IF(P258='Tabelas auxiliares'!$A$128,"INVESTIMENTO","")))</f>
        <v/>
      </c>
    </row>
    <row r="259" spans="6:18" x14ac:dyDescent="0.25">
      <c r="F259" s="15" t="str">
        <f>IF(D259="","",IFERROR(VLOOKUP(D259,'Tabelas auxiliares'!$A$3:$B$65,2,FALSE),"DESCENTRALIZAÇÃO"))</f>
        <v/>
      </c>
      <c r="G259" s="15" t="str">
        <f>IFERROR(VLOOKUP($B259,'Tabelas auxiliares'!$A$68:$C$105,2,FALSE),"")</f>
        <v/>
      </c>
      <c r="H259" s="15" t="str">
        <f>IFERROR(VLOOKUP($B259,'Tabelas auxiliares'!$A$68:$C$105,3,FALSE),"")</f>
        <v/>
      </c>
      <c r="P259" s="15" t="str">
        <f t="shared" si="4"/>
        <v/>
      </c>
      <c r="Q259" s="15" t="str">
        <f>IFERROR(VLOOKUP(O259,'Tabelas auxiliares'!$A$116:$E$125,5,FALSE),"")</f>
        <v/>
      </c>
      <c r="R259" s="15" t="str">
        <f>IF(Q259&lt;&gt;"",Q259,IF(P259='Tabelas auxiliares'!$A$129,"CUSTEIO",IF(P259='Tabelas auxiliares'!$A$128,"INVESTIMENTO","")))</f>
        <v/>
      </c>
    </row>
    <row r="260" spans="6:18" x14ac:dyDescent="0.25">
      <c r="F260" s="15" t="str">
        <f>IF(D260="","",IFERROR(VLOOKUP(D260,'Tabelas auxiliares'!$A$3:$B$65,2,FALSE),"DESCENTRALIZAÇÃO"))</f>
        <v/>
      </c>
      <c r="G260" s="15" t="str">
        <f>IFERROR(VLOOKUP($B260,'Tabelas auxiliares'!$A$68:$C$105,2,FALSE),"")</f>
        <v/>
      </c>
      <c r="H260" s="15" t="str">
        <f>IFERROR(VLOOKUP($B260,'Tabelas auxiliares'!$A$68:$C$105,3,FALSE),"")</f>
        <v/>
      </c>
      <c r="P260" s="15" t="str">
        <f t="shared" si="4"/>
        <v/>
      </c>
      <c r="Q260" s="15" t="str">
        <f>IFERROR(VLOOKUP(O260,'Tabelas auxiliares'!$A$116:$E$125,5,FALSE),"")</f>
        <v/>
      </c>
      <c r="R260" s="15" t="str">
        <f>IF(Q260&lt;&gt;"",Q260,IF(P260='Tabelas auxiliares'!$A$129,"CUSTEIO",IF(P260='Tabelas auxiliares'!$A$128,"INVESTIMENTO","")))</f>
        <v/>
      </c>
    </row>
    <row r="261" spans="6:18" x14ac:dyDescent="0.25">
      <c r="F261" s="15" t="str">
        <f>IF(D261="","",IFERROR(VLOOKUP(D261,'Tabelas auxiliares'!$A$3:$B$65,2,FALSE),"DESCENTRALIZAÇÃO"))</f>
        <v/>
      </c>
      <c r="G261" s="15" t="str">
        <f>IFERROR(VLOOKUP($B261,'Tabelas auxiliares'!$A$68:$C$105,2,FALSE),"")</f>
        <v/>
      </c>
      <c r="H261" s="15" t="str">
        <f>IFERROR(VLOOKUP($B261,'Tabelas auxiliares'!$A$68:$C$105,3,FALSE),"")</f>
        <v/>
      </c>
      <c r="P261" s="15" t="str">
        <f t="shared" ref="P261:P320" si="5">LEFT(N261,1)</f>
        <v/>
      </c>
      <c r="Q261" s="15" t="str">
        <f>IFERROR(VLOOKUP(O261,'Tabelas auxiliares'!$A$116:$E$125,5,FALSE),"")</f>
        <v/>
      </c>
      <c r="R261" s="15" t="str">
        <f>IF(Q261&lt;&gt;"",Q261,IF(P261='Tabelas auxiliares'!$A$129,"CUSTEIO",IF(P261='Tabelas auxiliares'!$A$128,"INVESTIMENTO","")))</f>
        <v/>
      </c>
    </row>
    <row r="262" spans="6:18" x14ac:dyDescent="0.25">
      <c r="F262" s="15" t="str">
        <f>IF(D262="","",IFERROR(VLOOKUP(D262,'Tabelas auxiliares'!$A$3:$B$65,2,FALSE),"DESCENTRALIZAÇÃO"))</f>
        <v/>
      </c>
      <c r="G262" s="15" t="str">
        <f>IFERROR(VLOOKUP($B262,'Tabelas auxiliares'!$A$68:$C$105,2,FALSE),"")</f>
        <v/>
      </c>
      <c r="H262" s="15" t="str">
        <f>IFERROR(VLOOKUP($B262,'Tabelas auxiliares'!$A$68:$C$105,3,FALSE),"")</f>
        <v/>
      </c>
      <c r="P262" s="15" t="str">
        <f t="shared" si="5"/>
        <v/>
      </c>
      <c r="Q262" s="15" t="str">
        <f>IFERROR(VLOOKUP(O262,'Tabelas auxiliares'!$A$116:$E$125,5,FALSE),"")</f>
        <v/>
      </c>
      <c r="R262" s="15" t="str">
        <f>IF(Q262&lt;&gt;"",Q262,IF(P262='Tabelas auxiliares'!$A$129,"CUSTEIO",IF(P262='Tabelas auxiliares'!$A$128,"INVESTIMENTO","")))</f>
        <v/>
      </c>
    </row>
    <row r="263" spans="6:18" x14ac:dyDescent="0.25">
      <c r="F263" s="15" t="str">
        <f>IF(D263="","",IFERROR(VLOOKUP(D263,'Tabelas auxiliares'!$A$3:$B$65,2,FALSE),"DESCENTRALIZAÇÃO"))</f>
        <v/>
      </c>
      <c r="G263" s="15" t="str">
        <f>IFERROR(VLOOKUP($B263,'Tabelas auxiliares'!$A$68:$C$105,2,FALSE),"")</f>
        <v/>
      </c>
      <c r="H263" s="15" t="str">
        <f>IFERROR(VLOOKUP($B263,'Tabelas auxiliares'!$A$68:$C$105,3,FALSE),"")</f>
        <v/>
      </c>
      <c r="P263" s="15" t="str">
        <f t="shared" si="5"/>
        <v/>
      </c>
      <c r="Q263" s="15" t="str">
        <f>IFERROR(VLOOKUP(O263,'Tabelas auxiliares'!$A$116:$E$125,5,FALSE),"")</f>
        <v/>
      </c>
      <c r="R263" s="15" t="str">
        <f>IF(Q263&lt;&gt;"",Q263,IF(P263='Tabelas auxiliares'!$A$129,"CUSTEIO",IF(P263='Tabelas auxiliares'!$A$128,"INVESTIMENTO","")))</f>
        <v/>
      </c>
    </row>
    <row r="264" spans="6:18" x14ac:dyDescent="0.25">
      <c r="F264" s="15" t="str">
        <f>IF(D264="","",IFERROR(VLOOKUP(D264,'Tabelas auxiliares'!$A$3:$B$65,2,FALSE),"DESCENTRALIZAÇÃO"))</f>
        <v/>
      </c>
      <c r="G264" s="15" t="str">
        <f>IFERROR(VLOOKUP($B264,'Tabelas auxiliares'!$A$68:$C$105,2,FALSE),"")</f>
        <v/>
      </c>
      <c r="H264" s="15" t="str">
        <f>IFERROR(VLOOKUP($B264,'Tabelas auxiliares'!$A$68:$C$105,3,FALSE),"")</f>
        <v/>
      </c>
      <c r="P264" s="15" t="str">
        <f t="shared" si="5"/>
        <v/>
      </c>
      <c r="Q264" s="15" t="str">
        <f>IFERROR(VLOOKUP(O264,'Tabelas auxiliares'!$A$116:$E$125,5,FALSE),"")</f>
        <v/>
      </c>
      <c r="R264" s="15" t="str">
        <f>IF(Q264&lt;&gt;"",Q264,IF(P264='Tabelas auxiliares'!$A$129,"CUSTEIO",IF(P264='Tabelas auxiliares'!$A$128,"INVESTIMENTO","")))</f>
        <v/>
      </c>
    </row>
    <row r="265" spans="6:18" x14ac:dyDescent="0.25">
      <c r="F265" s="15" t="str">
        <f>IF(D265="","",IFERROR(VLOOKUP(D265,'Tabelas auxiliares'!$A$3:$B$65,2,FALSE),"DESCENTRALIZAÇÃO"))</f>
        <v/>
      </c>
      <c r="G265" s="15" t="str">
        <f>IFERROR(VLOOKUP($B265,'Tabelas auxiliares'!$A$68:$C$105,2,FALSE),"")</f>
        <v/>
      </c>
      <c r="H265" s="15" t="str">
        <f>IFERROR(VLOOKUP($B265,'Tabelas auxiliares'!$A$68:$C$105,3,FALSE),"")</f>
        <v/>
      </c>
      <c r="P265" s="15" t="str">
        <f t="shared" si="5"/>
        <v/>
      </c>
      <c r="Q265" s="15" t="str">
        <f>IFERROR(VLOOKUP(O265,'Tabelas auxiliares'!$A$116:$E$125,5,FALSE),"")</f>
        <v/>
      </c>
      <c r="R265" s="15" t="str">
        <f>IF(Q265&lt;&gt;"",Q265,IF(P265='Tabelas auxiliares'!$A$129,"CUSTEIO",IF(P265='Tabelas auxiliares'!$A$128,"INVESTIMENTO","")))</f>
        <v/>
      </c>
    </row>
    <row r="266" spans="6:18" x14ac:dyDescent="0.25">
      <c r="F266" s="15" t="str">
        <f>IF(D266="","",IFERROR(VLOOKUP(D266,'Tabelas auxiliares'!$A$3:$B$65,2,FALSE),"DESCENTRALIZAÇÃO"))</f>
        <v/>
      </c>
      <c r="G266" s="15" t="str">
        <f>IFERROR(VLOOKUP($B266,'Tabelas auxiliares'!$A$68:$C$105,2,FALSE),"")</f>
        <v/>
      </c>
      <c r="H266" s="15" t="str">
        <f>IFERROR(VLOOKUP($B266,'Tabelas auxiliares'!$A$68:$C$105,3,FALSE),"")</f>
        <v/>
      </c>
      <c r="P266" s="15" t="str">
        <f t="shared" si="5"/>
        <v/>
      </c>
      <c r="Q266" s="15" t="str">
        <f>IFERROR(VLOOKUP(O266,'Tabelas auxiliares'!$A$116:$E$125,5,FALSE),"")</f>
        <v/>
      </c>
      <c r="R266" s="15" t="str">
        <f>IF(Q266&lt;&gt;"",Q266,IF(P266='Tabelas auxiliares'!$A$129,"CUSTEIO",IF(P266='Tabelas auxiliares'!$A$128,"INVESTIMENTO","")))</f>
        <v/>
      </c>
    </row>
    <row r="267" spans="6:18" x14ac:dyDescent="0.25">
      <c r="F267" s="15" t="str">
        <f>IF(D267="","",IFERROR(VLOOKUP(D267,'Tabelas auxiliares'!$A$3:$B$65,2,FALSE),"DESCENTRALIZAÇÃO"))</f>
        <v/>
      </c>
      <c r="G267" s="15" t="str">
        <f>IFERROR(VLOOKUP($B267,'Tabelas auxiliares'!$A$68:$C$105,2,FALSE),"")</f>
        <v/>
      </c>
      <c r="H267" s="15" t="str">
        <f>IFERROR(VLOOKUP($B267,'Tabelas auxiliares'!$A$68:$C$105,3,FALSE),"")</f>
        <v/>
      </c>
      <c r="P267" s="15" t="str">
        <f t="shared" si="5"/>
        <v/>
      </c>
      <c r="Q267" s="15" t="str">
        <f>IFERROR(VLOOKUP(O267,'Tabelas auxiliares'!$A$116:$E$125,5,FALSE),"")</f>
        <v/>
      </c>
      <c r="R267" s="15" t="str">
        <f>IF(Q267&lt;&gt;"",Q267,IF(P267='Tabelas auxiliares'!$A$129,"CUSTEIO",IF(P267='Tabelas auxiliares'!$A$128,"INVESTIMENTO","")))</f>
        <v/>
      </c>
    </row>
    <row r="268" spans="6:18" x14ac:dyDescent="0.25">
      <c r="F268" s="15" t="str">
        <f>IF(D268="","",IFERROR(VLOOKUP(D268,'Tabelas auxiliares'!$A$3:$B$65,2,FALSE),"DESCENTRALIZAÇÃO"))</f>
        <v/>
      </c>
      <c r="G268" s="15" t="str">
        <f>IFERROR(VLOOKUP($B268,'Tabelas auxiliares'!$A$68:$C$105,2,FALSE),"")</f>
        <v/>
      </c>
      <c r="H268" s="15" t="str">
        <f>IFERROR(VLOOKUP($B268,'Tabelas auxiliares'!$A$68:$C$105,3,FALSE),"")</f>
        <v/>
      </c>
      <c r="P268" s="15" t="str">
        <f t="shared" si="5"/>
        <v/>
      </c>
      <c r="Q268" s="15" t="str">
        <f>IFERROR(VLOOKUP(O268,'Tabelas auxiliares'!$A$116:$E$125,5,FALSE),"")</f>
        <v/>
      </c>
      <c r="R268" s="15" t="str">
        <f>IF(Q268&lt;&gt;"",Q268,IF(P268='Tabelas auxiliares'!$A$129,"CUSTEIO",IF(P268='Tabelas auxiliares'!$A$128,"INVESTIMENTO","")))</f>
        <v/>
      </c>
    </row>
    <row r="269" spans="6:18" x14ac:dyDescent="0.25">
      <c r="F269" s="15" t="str">
        <f>IF(D269="","",IFERROR(VLOOKUP(D269,'Tabelas auxiliares'!$A$3:$B$65,2,FALSE),"DESCENTRALIZAÇÃO"))</f>
        <v/>
      </c>
      <c r="G269" s="15" t="str">
        <f>IFERROR(VLOOKUP($B269,'Tabelas auxiliares'!$A$68:$C$105,2,FALSE),"")</f>
        <v/>
      </c>
      <c r="H269" s="15" t="str">
        <f>IFERROR(VLOOKUP($B269,'Tabelas auxiliares'!$A$68:$C$105,3,FALSE),"")</f>
        <v/>
      </c>
      <c r="P269" s="15" t="str">
        <f t="shared" si="5"/>
        <v/>
      </c>
      <c r="Q269" s="15" t="str">
        <f>IFERROR(VLOOKUP(O269,'Tabelas auxiliares'!$A$116:$E$125,5,FALSE),"")</f>
        <v/>
      </c>
      <c r="R269" s="15" t="str">
        <f>IF(Q269&lt;&gt;"",Q269,IF(P269='Tabelas auxiliares'!$A$129,"CUSTEIO",IF(P269='Tabelas auxiliares'!$A$128,"INVESTIMENTO","")))</f>
        <v/>
      </c>
    </row>
    <row r="270" spans="6:18" x14ac:dyDescent="0.25">
      <c r="F270" s="15" t="str">
        <f>IF(D270="","",IFERROR(VLOOKUP(D270,'Tabelas auxiliares'!$A$3:$B$65,2,FALSE),"DESCENTRALIZAÇÃO"))</f>
        <v/>
      </c>
      <c r="G270" s="15" t="str">
        <f>IFERROR(VLOOKUP($B270,'Tabelas auxiliares'!$A$68:$C$105,2,FALSE),"")</f>
        <v/>
      </c>
      <c r="H270" s="15" t="str">
        <f>IFERROR(VLOOKUP($B270,'Tabelas auxiliares'!$A$68:$C$105,3,FALSE),"")</f>
        <v/>
      </c>
      <c r="P270" s="15" t="str">
        <f t="shared" si="5"/>
        <v/>
      </c>
      <c r="Q270" s="15" t="str">
        <f>IFERROR(VLOOKUP(O270,'Tabelas auxiliares'!$A$116:$E$125,5,FALSE),"")</f>
        <v/>
      </c>
      <c r="R270" s="15" t="str">
        <f>IF(Q270&lt;&gt;"",Q270,IF(P270='Tabelas auxiliares'!$A$129,"CUSTEIO",IF(P270='Tabelas auxiliares'!$A$128,"INVESTIMENTO","")))</f>
        <v/>
      </c>
    </row>
    <row r="271" spans="6:18" x14ac:dyDescent="0.25">
      <c r="F271" s="15" t="str">
        <f>IF(D271="","",IFERROR(VLOOKUP(D271,'Tabelas auxiliares'!$A$3:$B$65,2,FALSE),"DESCENTRALIZAÇÃO"))</f>
        <v/>
      </c>
      <c r="G271" s="15" t="str">
        <f>IFERROR(VLOOKUP($B271,'Tabelas auxiliares'!$A$68:$C$105,2,FALSE),"")</f>
        <v/>
      </c>
      <c r="H271" s="15" t="str">
        <f>IFERROR(VLOOKUP($B271,'Tabelas auxiliares'!$A$68:$C$105,3,FALSE),"")</f>
        <v/>
      </c>
      <c r="P271" s="15" t="str">
        <f t="shared" si="5"/>
        <v/>
      </c>
      <c r="Q271" s="15" t="str">
        <f>IFERROR(VLOOKUP(O271,'Tabelas auxiliares'!$A$116:$E$125,5,FALSE),"")</f>
        <v/>
      </c>
      <c r="R271" s="15" t="str">
        <f>IF(Q271&lt;&gt;"",Q271,IF(P271='Tabelas auxiliares'!$A$129,"CUSTEIO",IF(P271='Tabelas auxiliares'!$A$128,"INVESTIMENTO","")))</f>
        <v/>
      </c>
    </row>
    <row r="272" spans="6:18" x14ac:dyDescent="0.25">
      <c r="F272" s="15" t="str">
        <f>IF(D272="","",IFERROR(VLOOKUP(D272,'Tabelas auxiliares'!$A$3:$B$65,2,FALSE),"DESCENTRALIZAÇÃO"))</f>
        <v/>
      </c>
      <c r="G272" s="15" t="str">
        <f>IFERROR(VLOOKUP($B272,'Tabelas auxiliares'!$A$68:$C$105,2,FALSE),"")</f>
        <v/>
      </c>
      <c r="H272" s="15" t="str">
        <f>IFERROR(VLOOKUP($B272,'Tabelas auxiliares'!$A$68:$C$105,3,FALSE),"")</f>
        <v/>
      </c>
      <c r="P272" s="15" t="str">
        <f t="shared" si="5"/>
        <v/>
      </c>
      <c r="Q272" s="15" t="str">
        <f>IFERROR(VLOOKUP(O272,'Tabelas auxiliares'!$A$116:$E$125,5,FALSE),"")</f>
        <v/>
      </c>
      <c r="R272" s="15" t="str">
        <f>IF(Q272&lt;&gt;"",Q272,IF(P272='Tabelas auxiliares'!$A$129,"CUSTEIO",IF(P272='Tabelas auxiliares'!$A$128,"INVESTIMENTO","")))</f>
        <v/>
      </c>
    </row>
    <row r="273" spans="6:18" x14ac:dyDescent="0.25">
      <c r="F273" s="15" t="str">
        <f>IF(D273="","",IFERROR(VLOOKUP(D273,'Tabelas auxiliares'!$A$3:$B$65,2,FALSE),"DESCENTRALIZAÇÃO"))</f>
        <v/>
      </c>
      <c r="G273" s="15" t="str">
        <f>IFERROR(VLOOKUP($B273,'Tabelas auxiliares'!$A$68:$C$105,2,FALSE),"")</f>
        <v/>
      </c>
      <c r="H273" s="15" t="str">
        <f>IFERROR(VLOOKUP($B273,'Tabelas auxiliares'!$A$68:$C$105,3,FALSE),"")</f>
        <v/>
      </c>
      <c r="P273" s="15" t="str">
        <f t="shared" si="5"/>
        <v/>
      </c>
      <c r="Q273" s="15" t="str">
        <f>IFERROR(VLOOKUP(O273,'Tabelas auxiliares'!$A$116:$E$125,5,FALSE),"")</f>
        <v/>
      </c>
      <c r="R273" s="15" t="str">
        <f>IF(Q273&lt;&gt;"",Q273,IF(P273='Tabelas auxiliares'!$A$129,"CUSTEIO",IF(P273='Tabelas auxiliares'!$A$128,"INVESTIMENTO","")))</f>
        <v/>
      </c>
    </row>
    <row r="274" spans="6:18" x14ac:dyDescent="0.25">
      <c r="F274" s="15" t="str">
        <f>IF(D274="","",IFERROR(VLOOKUP(D274,'Tabelas auxiliares'!$A$3:$B$65,2,FALSE),"DESCENTRALIZAÇÃO"))</f>
        <v/>
      </c>
      <c r="G274" s="15" t="str">
        <f>IFERROR(VLOOKUP($B274,'Tabelas auxiliares'!$A$68:$C$105,2,FALSE),"")</f>
        <v/>
      </c>
      <c r="H274" s="15" t="str">
        <f>IFERROR(VLOOKUP($B274,'Tabelas auxiliares'!$A$68:$C$105,3,FALSE),"")</f>
        <v/>
      </c>
      <c r="P274" s="15" t="str">
        <f t="shared" si="5"/>
        <v/>
      </c>
      <c r="Q274" s="15" t="str">
        <f>IFERROR(VLOOKUP(O274,'Tabelas auxiliares'!$A$116:$E$125,5,FALSE),"")</f>
        <v/>
      </c>
      <c r="R274" s="15" t="str">
        <f>IF(Q274&lt;&gt;"",Q274,IF(P274='Tabelas auxiliares'!$A$129,"CUSTEIO",IF(P274='Tabelas auxiliares'!$A$128,"INVESTIMENTO","")))</f>
        <v/>
      </c>
    </row>
    <row r="275" spans="6:18" x14ac:dyDescent="0.25">
      <c r="F275" s="15" t="str">
        <f>IF(D275="","",IFERROR(VLOOKUP(D275,'Tabelas auxiliares'!$A$3:$B$65,2,FALSE),"DESCENTRALIZAÇÃO"))</f>
        <v/>
      </c>
      <c r="G275" s="15" t="str">
        <f>IFERROR(VLOOKUP($B275,'Tabelas auxiliares'!$A$68:$C$105,2,FALSE),"")</f>
        <v/>
      </c>
      <c r="H275" s="15" t="str">
        <f>IFERROR(VLOOKUP($B275,'Tabelas auxiliares'!$A$68:$C$105,3,FALSE),"")</f>
        <v/>
      </c>
      <c r="P275" s="15" t="str">
        <f t="shared" si="5"/>
        <v/>
      </c>
      <c r="Q275" s="15" t="str">
        <f>IFERROR(VLOOKUP(O275,'Tabelas auxiliares'!$A$116:$E$125,5,FALSE),"")</f>
        <v/>
      </c>
      <c r="R275" s="15" t="str">
        <f>IF(Q275&lt;&gt;"",Q275,IF(P275='Tabelas auxiliares'!$A$129,"CUSTEIO",IF(P275='Tabelas auxiliares'!$A$128,"INVESTIMENTO","")))</f>
        <v/>
      </c>
    </row>
    <row r="276" spans="6:18" x14ac:dyDescent="0.25">
      <c r="F276" s="15" t="str">
        <f>IF(D276="","",IFERROR(VLOOKUP(D276,'Tabelas auxiliares'!$A$3:$B$65,2,FALSE),"DESCENTRALIZAÇÃO"))</f>
        <v/>
      </c>
      <c r="G276" s="15" t="str">
        <f>IFERROR(VLOOKUP($B276,'Tabelas auxiliares'!$A$68:$C$105,2,FALSE),"")</f>
        <v/>
      </c>
      <c r="H276" s="15" t="str">
        <f>IFERROR(VLOOKUP($B276,'Tabelas auxiliares'!$A$68:$C$105,3,FALSE),"")</f>
        <v/>
      </c>
      <c r="P276" s="15" t="str">
        <f t="shared" si="5"/>
        <v/>
      </c>
      <c r="Q276" s="15" t="str">
        <f>IFERROR(VLOOKUP(O276,'Tabelas auxiliares'!$A$116:$E$125,5,FALSE),"")</f>
        <v/>
      </c>
      <c r="R276" s="15" t="str">
        <f>IF(Q276&lt;&gt;"",Q276,IF(P276='Tabelas auxiliares'!$A$129,"CUSTEIO",IF(P276='Tabelas auxiliares'!$A$128,"INVESTIMENTO","")))</f>
        <v/>
      </c>
    </row>
    <row r="277" spans="6:18" x14ac:dyDescent="0.25">
      <c r="F277" s="15" t="str">
        <f>IF(D277="","",IFERROR(VLOOKUP(D277,'Tabelas auxiliares'!$A$3:$B$65,2,FALSE),"DESCENTRALIZAÇÃO"))</f>
        <v/>
      </c>
      <c r="G277" s="15" t="str">
        <f>IFERROR(VLOOKUP($B277,'Tabelas auxiliares'!$A$68:$C$105,2,FALSE),"")</f>
        <v/>
      </c>
      <c r="H277" s="15" t="str">
        <f>IFERROR(VLOOKUP($B277,'Tabelas auxiliares'!$A$68:$C$105,3,FALSE),"")</f>
        <v/>
      </c>
      <c r="P277" s="15" t="str">
        <f t="shared" si="5"/>
        <v/>
      </c>
      <c r="Q277" s="15" t="str">
        <f>IFERROR(VLOOKUP(O277,'Tabelas auxiliares'!$A$116:$E$125,5,FALSE),"")</f>
        <v/>
      </c>
      <c r="R277" s="15" t="str">
        <f>IF(Q277&lt;&gt;"",Q277,IF(P277='Tabelas auxiliares'!$A$129,"CUSTEIO",IF(P277='Tabelas auxiliares'!$A$128,"INVESTIMENTO","")))</f>
        <v/>
      </c>
    </row>
    <row r="278" spans="6:18" x14ac:dyDescent="0.25">
      <c r="F278" s="15" t="str">
        <f>IF(D278="","",IFERROR(VLOOKUP(D278,'Tabelas auxiliares'!$A$3:$B$65,2,FALSE),"DESCENTRALIZAÇÃO"))</f>
        <v/>
      </c>
      <c r="G278" s="15" t="str">
        <f>IFERROR(VLOOKUP($B278,'Tabelas auxiliares'!$A$68:$C$105,2,FALSE),"")</f>
        <v/>
      </c>
      <c r="H278" s="15" t="str">
        <f>IFERROR(VLOOKUP($B278,'Tabelas auxiliares'!$A$68:$C$105,3,FALSE),"")</f>
        <v/>
      </c>
      <c r="P278" s="15" t="str">
        <f t="shared" si="5"/>
        <v/>
      </c>
      <c r="Q278" s="15" t="str">
        <f>IFERROR(VLOOKUP(O278,'Tabelas auxiliares'!$A$116:$E$125,5,FALSE),"")</f>
        <v/>
      </c>
      <c r="R278" s="15" t="str">
        <f>IF(Q278&lt;&gt;"",Q278,IF(P278='Tabelas auxiliares'!$A$129,"CUSTEIO",IF(P278='Tabelas auxiliares'!$A$128,"INVESTIMENTO","")))</f>
        <v/>
      </c>
    </row>
    <row r="279" spans="6:18" x14ac:dyDescent="0.25">
      <c r="F279" s="15" t="str">
        <f>IF(D279="","",IFERROR(VLOOKUP(D279,'Tabelas auxiliares'!$A$3:$B$65,2,FALSE),"DESCENTRALIZAÇÃO"))</f>
        <v/>
      </c>
      <c r="G279" s="15" t="str">
        <f>IFERROR(VLOOKUP($B279,'Tabelas auxiliares'!$A$68:$C$105,2,FALSE),"")</f>
        <v/>
      </c>
      <c r="H279" s="15" t="str">
        <f>IFERROR(VLOOKUP($B279,'Tabelas auxiliares'!$A$68:$C$105,3,FALSE),"")</f>
        <v/>
      </c>
      <c r="P279" s="15" t="str">
        <f t="shared" si="5"/>
        <v/>
      </c>
      <c r="Q279" s="15" t="str">
        <f>IFERROR(VLOOKUP(O279,'Tabelas auxiliares'!$A$116:$E$125,5,FALSE),"")</f>
        <v/>
      </c>
      <c r="R279" s="15" t="str">
        <f>IF(Q279&lt;&gt;"",Q279,IF(P279='Tabelas auxiliares'!$A$129,"CUSTEIO",IF(P279='Tabelas auxiliares'!$A$128,"INVESTIMENTO","")))</f>
        <v/>
      </c>
    </row>
    <row r="280" spans="6:18" x14ac:dyDescent="0.25">
      <c r="F280" s="15" t="str">
        <f>IF(D280="","",IFERROR(VLOOKUP(D280,'Tabelas auxiliares'!$A$3:$B$65,2,FALSE),"DESCENTRALIZAÇÃO"))</f>
        <v/>
      </c>
      <c r="G280" s="15" t="str">
        <f>IFERROR(VLOOKUP($B280,'Tabelas auxiliares'!$A$68:$C$105,2,FALSE),"")</f>
        <v/>
      </c>
      <c r="H280" s="15" t="str">
        <f>IFERROR(VLOOKUP($B280,'Tabelas auxiliares'!$A$68:$C$105,3,FALSE),"")</f>
        <v/>
      </c>
      <c r="P280" s="15" t="str">
        <f t="shared" si="5"/>
        <v/>
      </c>
      <c r="Q280" s="15" t="str">
        <f>IFERROR(VLOOKUP(O280,'Tabelas auxiliares'!$A$116:$E$125,5,FALSE),"")</f>
        <v/>
      </c>
      <c r="R280" s="15" t="str">
        <f>IF(Q280&lt;&gt;"",Q280,IF(P280='Tabelas auxiliares'!$A$129,"CUSTEIO",IF(P280='Tabelas auxiliares'!$A$128,"INVESTIMENTO","")))</f>
        <v/>
      </c>
    </row>
    <row r="281" spans="6:18" x14ac:dyDescent="0.25">
      <c r="F281" s="15" t="str">
        <f>IF(D281="","",IFERROR(VLOOKUP(D281,'Tabelas auxiliares'!$A$3:$B$65,2,FALSE),"DESCENTRALIZAÇÃO"))</f>
        <v/>
      </c>
      <c r="G281" s="15" t="str">
        <f>IFERROR(VLOOKUP($B281,'Tabelas auxiliares'!$A$68:$C$105,2,FALSE),"")</f>
        <v/>
      </c>
      <c r="H281" s="15" t="str">
        <f>IFERROR(VLOOKUP($B281,'Tabelas auxiliares'!$A$68:$C$105,3,FALSE),"")</f>
        <v/>
      </c>
      <c r="P281" s="15" t="str">
        <f t="shared" si="5"/>
        <v/>
      </c>
      <c r="Q281" s="15" t="str">
        <f>IFERROR(VLOOKUP(O281,'Tabelas auxiliares'!$A$116:$E$125,5,FALSE),"")</f>
        <v/>
      </c>
      <c r="R281" s="15" t="str">
        <f>IF(Q281&lt;&gt;"",Q281,IF(P281='Tabelas auxiliares'!$A$129,"CUSTEIO",IF(P281='Tabelas auxiliares'!$A$128,"INVESTIMENTO","")))</f>
        <v/>
      </c>
    </row>
    <row r="282" spans="6:18" x14ac:dyDescent="0.25">
      <c r="F282" s="15" t="str">
        <f>IF(D282="","",IFERROR(VLOOKUP(D282,'Tabelas auxiliares'!$A$3:$B$65,2,FALSE),"DESCENTRALIZAÇÃO"))</f>
        <v/>
      </c>
      <c r="G282" s="15" t="str">
        <f>IFERROR(VLOOKUP($B282,'Tabelas auxiliares'!$A$68:$C$105,2,FALSE),"")</f>
        <v/>
      </c>
      <c r="H282" s="15" t="str">
        <f>IFERROR(VLOOKUP($B282,'Tabelas auxiliares'!$A$68:$C$105,3,FALSE),"")</f>
        <v/>
      </c>
      <c r="P282" s="15" t="str">
        <f t="shared" si="5"/>
        <v/>
      </c>
      <c r="Q282" s="15" t="str">
        <f>IFERROR(VLOOKUP(O282,'Tabelas auxiliares'!$A$116:$E$125,5,FALSE),"")</f>
        <v/>
      </c>
      <c r="R282" s="15" t="str">
        <f>IF(Q282&lt;&gt;"",Q282,IF(P282='Tabelas auxiliares'!$A$129,"CUSTEIO",IF(P282='Tabelas auxiliares'!$A$128,"INVESTIMENTO","")))</f>
        <v/>
      </c>
    </row>
    <row r="283" spans="6:18" x14ac:dyDescent="0.25">
      <c r="F283" s="15" t="str">
        <f>IF(D283="","",IFERROR(VLOOKUP(D283,'Tabelas auxiliares'!$A$3:$B$65,2,FALSE),"DESCENTRALIZAÇÃO"))</f>
        <v/>
      </c>
      <c r="G283" s="15" t="str">
        <f>IFERROR(VLOOKUP($B283,'Tabelas auxiliares'!$A$68:$C$105,2,FALSE),"")</f>
        <v/>
      </c>
      <c r="H283" s="15" t="str">
        <f>IFERROR(VLOOKUP($B283,'Tabelas auxiliares'!$A$68:$C$105,3,FALSE),"")</f>
        <v/>
      </c>
      <c r="P283" s="15" t="str">
        <f t="shared" si="5"/>
        <v/>
      </c>
      <c r="Q283" s="15" t="str">
        <f>IFERROR(VLOOKUP(O283,'Tabelas auxiliares'!$A$116:$E$125,5,FALSE),"")</f>
        <v/>
      </c>
      <c r="R283" s="15" t="str">
        <f>IF(Q283&lt;&gt;"",Q283,IF(P283='Tabelas auxiliares'!$A$129,"CUSTEIO",IF(P283='Tabelas auxiliares'!$A$128,"INVESTIMENTO","")))</f>
        <v/>
      </c>
    </row>
    <row r="284" spans="6:18" x14ac:dyDescent="0.25">
      <c r="F284" s="15" t="str">
        <f>IF(D284="","",IFERROR(VLOOKUP(D284,'Tabelas auxiliares'!$A$3:$B$65,2,FALSE),"DESCENTRALIZAÇÃO"))</f>
        <v/>
      </c>
      <c r="G284" s="15" t="str">
        <f>IFERROR(VLOOKUP($B284,'Tabelas auxiliares'!$A$68:$C$105,2,FALSE),"")</f>
        <v/>
      </c>
      <c r="H284" s="15" t="str">
        <f>IFERROR(VLOOKUP($B284,'Tabelas auxiliares'!$A$68:$C$105,3,FALSE),"")</f>
        <v/>
      </c>
      <c r="P284" s="15" t="str">
        <f t="shared" si="5"/>
        <v/>
      </c>
      <c r="Q284" s="15" t="str">
        <f>IFERROR(VLOOKUP(O284,'Tabelas auxiliares'!$A$116:$E$125,5,FALSE),"")</f>
        <v/>
      </c>
      <c r="R284" s="15" t="str">
        <f>IF(Q284&lt;&gt;"",Q284,IF(P284='Tabelas auxiliares'!$A$129,"CUSTEIO",IF(P284='Tabelas auxiliares'!$A$128,"INVESTIMENTO","")))</f>
        <v/>
      </c>
    </row>
    <row r="285" spans="6:18" x14ac:dyDescent="0.25">
      <c r="F285" s="15" t="str">
        <f>IF(D285="","",IFERROR(VLOOKUP(D285,'Tabelas auxiliares'!$A$3:$B$65,2,FALSE),"DESCENTRALIZAÇÃO"))</f>
        <v/>
      </c>
      <c r="G285" s="15" t="str">
        <f>IFERROR(VLOOKUP($B285,'Tabelas auxiliares'!$A$68:$C$105,2,FALSE),"")</f>
        <v/>
      </c>
      <c r="H285" s="15" t="str">
        <f>IFERROR(VLOOKUP($B285,'Tabelas auxiliares'!$A$68:$C$105,3,FALSE),"")</f>
        <v/>
      </c>
      <c r="P285" s="15" t="str">
        <f t="shared" si="5"/>
        <v/>
      </c>
      <c r="Q285" s="15" t="str">
        <f>IFERROR(VLOOKUP(O285,'Tabelas auxiliares'!$A$116:$E$125,5,FALSE),"")</f>
        <v/>
      </c>
      <c r="R285" s="15" t="str">
        <f>IF(Q285&lt;&gt;"",Q285,IF(P285='Tabelas auxiliares'!$A$129,"CUSTEIO",IF(P285='Tabelas auxiliares'!$A$128,"INVESTIMENTO","")))</f>
        <v/>
      </c>
    </row>
    <row r="286" spans="6:18" x14ac:dyDescent="0.25">
      <c r="F286" s="15" t="str">
        <f>IF(D286="","",IFERROR(VLOOKUP(D286,'Tabelas auxiliares'!$A$3:$B$65,2,FALSE),"DESCENTRALIZAÇÃO"))</f>
        <v/>
      </c>
      <c r="G286" s="15" t="str">
        <f>IFERROR(VLOOKUP($B286,'Tabelas auxiliares'!$A$68:$C$105,2,FALSE),"")</f>
        <v/>
      </c>
      <c r="H286" s="15" t="str">
        <f>IFERROR(VLOOKUP($B286,'Tabelas auxiliares'!$A$68:$C$105,3,FALSE),"")</f>
        <v/>
      </c>
      <c r="P286" s="15" t="str">
        <f t="shared" si="5"/>
        <v/>
      </c>
      <c r="Q286" s="15" t="str">
        <f>IFERROR(VLOOKUP(O286,'Tabelas auxiliares'!$A$116:$E$125,5,FALSE),"")</f>
        <v/>
      </c>
      <c r="R286" s="15" t="str">
        <f>IF(Q286&lt;&gt;"",Q286,IF(P286='Tabelas auxiliares'!$A$129,"CUSTEIO",IF(P286='Tabelas auxiliares'!$A$128,"INVESTIMENTO","")))</f>
        <v/>
      </c>
    </row>
    <row r="287" spans="6:18" x14ac:dyDescent="0.25">
      <c r="F287" s="15" t="str">
        <f>IF(D287="","",IFERROR(VLOOKUP(D287,'Tabelas auxiliares'!$A$3:$B$65,2,FALSE),"DESCENTRALIZAÇÃO"))</f>
        <v/>
      </c>
      <c r="G287" s="15" t="str">
        <f>IFERROR(VLOOKUP($B287,'Tabelas auxiliares'!$A$68:$C$105,2,FALSE),"")</f>
        <v/>
      </c>
      <c r="H287" s="15" t="str">
        <f>IFERROR(VLOOKUP($B287,'Tabelas auxiliares'!$A$68:$C$105,3,FALSE),"")</f>
        <v/>
      </c>
      <c r="P287" s="15" t="str">
        <f t="shared" si="5"/>
        <v/>
      </c>
      <c r="Q287" s="15" t="str">
        <f>IFERROR(VLOOKUP(O287,'Tabelas auxiliares'!$A$116:$E$125,5,FALSE),"")</f>
        <v/>
      </c>
      <c r="R287" s="15" t="str">
        <f>IF(Q287&lt;&gt;"",Q287,IF(P287='Tabelas auxiliares'!$A$129,"CUSTEIO",IF(P287='Tabelas auxiliares'!$A$128,"INVESTIMENTO","")))</f>
        <v/>
      </c>
    </row>
    <row r="288" spans="6:18" x14ac:dyDescent="0.25">
      <c r="F288" s="15" t="str">
        <f>IF(D288="","",IFERROR(VLOOKUP(D288,'Tabelas auxiliares'!$A$3:$B$65,2,FALSE),"DESCENTRALIZAÇÃO"))</f>
        <v/>
      </c>
      <c r="G288" s="15" t="str">
        <f>IFERROR(VLOOKUP($B288,'Tabelas auxiliares'!$A$68:$C$105,2,FALSE),"")</f>
        <v/>
      </c>
      <c r="H288" s="15" t="str">
        <f>IFERROR(VLOOKUP($B288,'Tabelas auxiliares'!$A$68:$C$105,3,FALSE),"")</f>
        <v/>
      </c>
      <c r="P288" s="15" t="str">
        <f t="shared" si="5"/>
        <v/>
      </c>
      <c r="Q288" s="15" t="str">
        <f>IFERROR(VLOOKUP(O288,'Tabelas auxiliares'!$A$116:$E$125,5,FALSE),"")</f>
        <v/>
      </c>
      <c r="R288" s="15" t="str">
        <f>IF(Q288&lt;&gt;"",Q288,IF(P288='Tabelas auxiliares'!$A$129,"CUSTEIO",IF(P288='Tabelas auxiliares'!$A$128,"INVESTIMENTO","")))</f>
        <v/>
      </c>
    </row>
    <row r="289" spans="6:18" x14ac:dyDescent="0.25">
      <c r="F289" s="15" t="str">
        <f>IF(D289="","",IFERROR(VLOOKUP(D289,'Tabelas auxiliares'!$A$3:$B$65,2,FALSE),"DESCENTRALIZAÇÃO"))</f>
        <v/>
      </c>
      <c r="G289" s="15" t="str">
        <f>IFERROR(VLOOKUP($B289,'Tabelas auxiliares'!$A$68:$C$105,2,FALSE),"")</f>
        <v/>
      </c>
      <c r="H289" s="15" t="str">
        <f>IFERROR(VLOOKUP($B289,'Tabelas auxiliares'!$A$68:$C$105,3,FALSE),"")</f>
        <v/>
      </c>
      <c r="P289" s="15" t="str">
        <f t="shared" si="5"/>
        <v/>
      </c>
      <c r="Q289" s="15" t="str">
        <f>IFERROR(VLOOKUP(O289,'Tabelas auxiliares'!$A$116:$E$125,5,FALSE),"")</f>
        <v/>
      </c>
      <c r="R289" s="15" t="str">
        <f>IF(Q289&lt;&gt;"",Q289,IF(P289='Tabelas auxiliares'!$A$129,"CUSTEIO",IF(P289='Tabelas auxiliares'!$A$128,"INVESTIMENTO","")))</f>
        <v/>
      </c>
    </row>
    <row r="290" spans="6:18" x14ac:dyDescent="0.25">
      <c r="F290" s="15" t="str">
        <f>IF(D290="","",IFERROR(VLOOKUP(D290,'Tabelas auxiliares'!$A$3:$B$65,2,FALSE),"DESCENTRALIZAÇÃO"))</f>
        <v/>
      </c>
      <c r="G290" s="15" t="str">
        <f>IFERROR(VLOOKUP($B290,'Tabelas auxiliares'!$A$68:$C$105,2,FALSE),"")</f>
        <v/>
      </c>
      <c r="H290" s="15" t="str">
        <f>IFERROR(VLOOKUP($B290,'Tabelas auxiliares'!$A$68:$C$105,3,FALSE),"")</f>
        <v/>
      </c>
      <c r="P290" s="15" t="str">
        <f t="shared" si="5"/>
        <v/>
      </c>
      <c r="Q290" s="15" t="str">
        <f>IFERROR(VLOOKUP(O290,'Tabelas auxiliares'!$A$116:$E$125,5,FALSE),"")</f>
        <v/>
      </c>
      <c r="R290" s="15" t="str">
        <f>IF(Q290&lt;&gt;"",Q290,IF(P290='Tabelas auxiliares'!$A$129,"CUSTEIO",IF(P290='Tabelas auxiliares'!$A$128,"INVESTIMENTO","")))</f>
        <v/>
      </c>
    </row>
    <row r="291" spans="6:18" x14ac:dyDescent="0.25">
      <c r="F291" s="15" t="str">
        <f>IF(D291="","",IFERROR(VLOOKUP(D291,'Tabelas auxiliares'!$A$3:$B$65,2,FALSE),"DESCENTRALIZAÇÃO"))</f>
        <v/>
      </c>
      <c r="G291" s="15" t="str">
        <f>IFERROR(VLOOKUP($B291,'Tabelas auxiliares'!$A$68:$C$105,2,FALSE),"")</f>
        <v/>
      </c>
      <c r="H291" s="15" t="str">
        <f>IFERROR(VLOOKUP($B291,'Tabelas auxiliares'!$A$68:$C$105,3,FALSE),"")</f>
        <v/>
      </c>
      <c r="P291" s="15" t="str">
        <f t="shared" si="5"/>
        <v/>
      </c>
      <c r="Q291" s="15" t="str">
        <f>IFERROR(VLOOKUP(O291,'Tabelas auxiliares'!$A$116:$E$125,5,FALSE),"")</f>
        <v/>
      </c>
      <c r="R291" s="15" t="str">
        <f>IF(Q291&lt;&gt;"",Q291,IF(P291='Tabelas auxiliares'!$A$129,"CUSTEIO",IF(P291='Tabelas auxiliares'!$A$128,"INVESTIMENTO","")))</f>
        <v/>
      </c>
    </row>
    <row r="292" spans="6:18" x14ac:dyDescent="0.25">
      <c r="F292" s="15" t="str">
        <f>IF(D292="","",IFERROR(VLOOKUP(D292,'Tabelas auxiliares'!$A$3:$B$65,2,FALSE),"DESCENTRALIZAÇÃO"))</f>
        <v/>
      </c>
      <c r="G292" s="15" t="str">
        <f>IFERROR(VLOOKUP($B292,'Tabelas auxiliares'!$A$68:$C$105,2,FALSE),"")</f>
        <v/>
      </c>
      <c r="H292" s="15" t="str">
        <f>IFERROR(VLOOKUP($B292,'Tabelas auxiliares'!$A$68:$C$105,3,FALSE),"")</f>
        <v/>
      </c>
      <c r="P292" s="15" t="str">
        <f t="shared" si="5"/>
        <v/>
      </c>
      <c r="Q292" s="15" t="str">
        <f>IFERROR(VLOOKUP(O292,'Tabelas auxiliares'!$A$116:$E$125,5,FALSE),"")</f>
        <v/>
      </c>
      <c r="R292" s="15" t="str">
        <f>IF(Q292&lt;&gt;"",Q292,IF(P292='Tabelas auxiliares'!$A$129,"CUSTEIO",IF(P292='Tabelas auxiliares'!$A$128,"INVESTIMENTO","")))</f>
        <v/>
      </c>
    </row>
    <row r="293" spans="6:18" x14ac:dyDescent="0.25">
      <c r="F293" s="15" t="str">
        <f>IF(D293="","",IFERROR(VLOOKUP(D293,'Tabelas auxiliares'!$A$3:$B$65,2,FALSE),"DESCENTRALIZAÇÃO"))</f>
        <v/>
      </c>
      <c r="G293" s="15" t="str">
        <f>IFERROR(VLOOKUP($B293,'Tabelas auxiliares'!$A$68:$C$105,2,FALSE),"")</f>
        <v/>
      </c>
      <c r="H293" s="15" t="str">
        <f>IFERROR(VLOOKUP($B293,'Tabelas auxiliares'!$A$68:$C$105,3,FALSE),"")</f>
        <v/>
      </c>
      <c r="P293" s="15" t="str">
        <f t="shared" si="5"/>
        <v/>
      </c>
      <c r="Q293" s="15" t="str">
        <f>IFERROR(VLOOKUP(O293,'Tabelas auxiliares'!$A$116:$E$125,5,FALSE),"")</f>
        <v/>
      </c>
      <c r="R293" s="15" t="str">
        <f>IF(Q293&lt;&gt;"",Q293,IF(P293='Tabelas auxiliares'!$A$129,"CUSTEIO",IF(P293='Tabelas auxiliares'!$A$128,"INVESTIMENTO","")))</f>
        <v/>
      </c>
    </row>
    <row r="294" spans="6:18" x14ac:dyDescent="0.25">
      <c r="F294" s="15" t="str">
        <f>IF(D294="","",IFERROR(VLOOKUP(D294,'Tabelas auxiliares'!$A$3:$B$65,2,FALSE),"DESCENTRALIZAÇÃO"))</f>
        <v/>
      </c>
      <c r="G294" s="15" t="str">
        <f>IFERROR(VLOOKUP($B294,'Tabelas auxiliares'!$A$68:$C$105,2,FALSE),"")</f>
        <v/>
      </c>
      <c r="H294" s="15" t="str">
        <f>IFERROR(VLOOKUP($B294,'Tabelas auxiliares'!$A$68:$C$105,3,FALSE),"")</f>
        <v/>
      </c>
      <c r="P294" s="15" t="str">
        <f t="shared" si="5"/>
        <v/>
      </c>
      <c r="Q294" s="15" t="str">
        <f>IFERROR(VLOOKUP(O294,'Tabelas auxiliares'!$A$116:$E$125,5,FALSE),"")</f>
        <v/>
      </c>
      <c r="R294" s="15" t="str">
        <f>IF(Q294&lt;&gt;"",Q294,IF(P294='Tabelas auxiliares'!$A$129,"CUSTEIO",IF(P294='Tabelas auxiliares'!$A$128,"INVESTIMENTO","")))</f>
        <v/>
      </c>
    </row>
    <row r="295" spans="6:18" x14ac:dyDescent="0.25">
      <c r="F295" s="15" t="str">
        <f>IF(D295="","",IFERROR(VLOOKUP(D295,'Tabelas auxiliares'!$A$3:$B$65,2,FALSE),"DESCENTRALIZAÇÃO"))</f>
        <v/>
      </c>
      <c r="G295" s="15" t="str">
        <f>IFERROR(VLOOKUP($B295,'Tabelas auxiliares'!$A$68:$C$105,2,FALSE),"")</f>
        <v/>
      </c>
      <c r="H295" s="15" t="str">
        <f>IFERROR(VLOOKUP($B295,'Tabelas auxiliares'!$A$68:$C$105,3,FALSE),"")</f>
        <v/>
      </c>
      <c r="P295" s="15" t="str">
        <f t="shared" si="5"/>
        <v/>
      </c>
      <c r="Q295" s="15" t="str">
        <f>IFERROR(VLOOKUP(O295,'Tabelas auxiliares'!$A$116:$E$125,5,FALSE),"")</f>
        <v/>
      </c>
      <c r="R295" s="15" t="str">
        <f>IF(Q295&lt;&gt;"",Q295,IF(P295='Tabelas auxiliares'!$A$129,"CUSTEIO",IF(P295='Tabelas auxiliares'!$A$128,"INVESTIMENTO","")))</f>
        <v/>
      </c>
    </row>
    <row r="296" spans="6:18" x14ac:dyDescent="0.25">
      <c r="F296" s="15" t="str">
        <f>IF(D296="","",IFERROR(VLOOKUP(D296,'Tabelas auxiliares'!$A$3:$B$65,2,FALSE),"DESCENTRALIZAÇÃO"))</f>
        <v/>
      </c>
      <c r="G296" s="15" t="str">
        <f>IFERROR(VLOOKUP($B296,'Tabelas auxiliares'!$A$68:$C$105,2,FALSE),"")</f>
        <v/>
      </c>
      <c r="H296" s="15" t="str">
        <f>IFERROR(VLOOKUP($B296,'Tabelas auxiliares'!$A$68:$C$105,3,FALSE),"")</f>
        <v/>
      </c>
      <c r="P296" s="15" t="str">
        <f t="shared" si="5"/>
        <v/>
      </c>
      <c r="Q296" s="15" t="str">
        <f>IFERROR(VLOOKUP(O296,'Tabelas auxiliares'!$A$116:$E$125,5,FALSE),"")</f>
        <v/>
      </c>
      <c r="R296" s="15" t="str">
        <f>IF(Q296&lt;&gt;"",Q296,IF(P296='Tabelas auxiliares'!$A$129,"CUSTEIO",IF(P296='Tabelas auxiliares'!$A$128,"INVESTIMENTO","")))</f>
        <v/>
      </c>
    </row>
    <row r="297" spans="6:18" x14ac:dyDescent="0.25">
      <c r="F297" s="15" t="str">
        <f>IF(D297="","",IFERROR(VLOOKUP(D297,'Tabelas auxiliares'!$A$3:$B$65,2,FALSE),"DESCENTRALIZAÇÃO"))</f>
        <v/>
      </c>
      <c r="G297" s="15" t="str">
        <f>IFERROR(VLOOKUP($B297,'Tabelas auxiliares'!$A$68:$C$105,2,FALSE),"")</f>
        <v/>
      </c>
      <c r="H297" s="15" t="str">
        <f>IFERROR(VLOOKUP($B297,'Tabelas auxiliares'!$A$68:$C$105,3,FALSE),"")</f>
        <v/>
      </c>
      <c r="P297" s="15" t="str">
        <f t="shared" si="5"/>
        <v/>
      </c>
      <c r="Q297" s="15" t="str">
        <f>IFERROR(VLOOKUP(O297,'Tabelas auxiliares'!$A$116:$E$125,5,FALSE),"")</f>
        <v/>
      </c>
      <c r="R297" s="15" t="str">
        <f>IF(Q297&lt;&gt;"",Q297,IF(P297='Tabelas auxiliares'!$A$129,"CUSTEIO",IF(P297='Tabelas auxiliares'!$A$128,"INVESTIMENTO","")))</f>
        <v/>
      </c>
    </row>
    <row r="298" spans="6:18" x14ac:dyDescent="0.25">
      <c r="F298" s="15" t="str">
        <f>IF(D298="","",IFERROR(VLOOKUP(D298,'Tabelas auxiliares'!$A$3:$B$65,2,FALSE),"DESCENTRALIZAÇÃO"))</f>
        <v/>
      </c>
      <c r="G298" s="15" t="str">
        <f>IFERROR(VLOOKUP($B298,'Tabelas auxiliares'!$A$68:$C$105,2,FALSE),"")</f>
        <v/>
      </c>
      <c r="H298" s="15" t="str">
        <f>IFERROR(VLOOKUP($B298,'Tabelas auxiliares'!$A$68:$C$105,3,FALSE),"")</f>
        <v/>
      </c>
      <c r="P298" s="15" t="str">
        <f t="shared" si="5"/>
        <v/>
      </c>
      <c r="Q298" s="15" t="str">
        <f>IFERROR(VLOOKUP(O298,'Tabelas auxiliares'!$A$116:$E$125,5,FALSE),"")</f>
        <v/>
      </c>
      <c r="R298" s="15" t="str">
        <f>IF(Q298&lt;&gt;"",Q298,IF(P298='Tabelas auxiliares'!$A$129,"CUSTEIO",IF(P298='Tabelas auxiliares'!$A$128,"INVESTIMENTO","")))</f>
        <v/>
      </c>
    </row>
    <row r="299" spans="6:18" x14ac:dyDescent="0.25">
      <c r="F299" s="15" t="str">
        <f>IF(D299="","",IFERROR(VLOOKUP(D299,'Tabelas auxiliares'!$A$3:$B$65,2,FALSE),"DESCENTRALIZAÇÃO"))</f>
        <v/>
      </c>
      <c r="G299" s="15" t="str">
        <f>IFERROR(VLOOKUP($B299,'Tabelas auxiliares'!$A$68:$C$105,2,FALSE),"")</f>
        <v/>
      </c>
      <c r="H299" s="15" t="str">
        <f>IFERROR(VLOOKUP($B299,'Tabelas auxiliares'!$A$68:$C$105,3,FALSE),"")</f>
        <v/>
      </c>
      <c r="P299" s="15" t="str">
        <f t="shared" si="5"/>
        <v/>
      </c>
      <c r="Q299" s="15" t="str">
        <f>IFERROR(VLOOKUP(O299,'Tabelas auxiliares'!$A$116:$E$125,5,FALSE),"")</f>
        <v/>
      </c>
      <c r="R299" s="15" t="str">
        <f>IF(Q299&lt;&gt;"",Q299,IF(P299='Tabelas auxiliares'!$A$129,"CUSTEIO",IF(P299='Tabelas auxiliares'!$A$128,"INVESTIMENTO","")))</f>
        <v/>
      </c>
    </row>
    <row r="300" spans="6:18" x14ac:dyDescent="0.25">
      <c r="F300" s="15" t="str">
        <f>IF(D300="","",IFERROR(VLOOKUP(D300,'Tabelas auxiliares'!$A$3:$B$65,2,FALSE),"DESCENTRALIZAÇÃO"))</f>
        <v/>
      </c>
      <c r="G300" s="15" t="str">
        <f>IFERROR(VLOOKUP($B300,'Tabelas auxiliares'!$A$68:$C$105,2,FALSE),"")</f>
        <v/>
      </c>
      <c r="H300" s="15" t="str">
        <f>IFERROR(VLOOKUP($B300,'Tabelas auxiliares'!$A$68:$C$105,3,FALSE),"")</f>
        <v/>
      </c>
      <c r="P300" s="15" t="str">
        <f t="shared" si="5"/>
        <v/>
      </c>
      <c r="Q300" s="15" t="str">
        <f>IFERROR(VLOOKUP(O300,'Tabelas auxiliares'!$A$116:$E$125,5,FALSE),"")</f>
        <v/>
      </c>
      <c r="R300" s="15" t="str">
        <f>IF(Q300&lt;&gt;"",Q300,IF(P300='Tabelas auxiliares'!$A$129,"CUSTEIO",IF(P300='Tabelas auxiliares'!$A$128,"INVESTIMENTO","")))</f>
        <v/>
      </c>
    </row>
    <row r="301" spans="6:18" x14ac:dyDescent="0.25">
      <c r="F301" s="15" t="str">
        <f>IF(D301="","",IFERROR(VLOOKUP(D301,'Tabelas auxiliares'!$A$3:$B$65,2,FALSE),"DESCENTRALIZAÇÃO"))</f>
        <v/>
      </c>
      <c r="G301" s="15" t="str">
        <f>IFERROR(VLOOKUP($B301,'Tabelas auxiliares'!$A$68:$C$105,2,FALSE),"")</f>
        <v/>
      </c>
      <c r="H301" s="15" t="str">
        <f>IFERROR(VLOOKUP($B301,'Tabelas auxiliares'!$A$68:$C$105,3,FALSE),"")</f>
        <v/>
      </c>
      <c r="P301" s="15" t="str">
        <f t="shared" si="5"/>
        <v/>
      </c>
      <c r="Q301" s="15" t="str">
        <f>IFERROR(VLOOKUP(O301,'Tabelas auxiliares'!$A$116:$E$125,5,FALSE),"")</f>
        <v/>
      </c>
      <c r="R301" s="15" t="str">
        <f>IF(Q301&lt;&gt;"",Q301,IF(P301='Tabelas auxiliares'!$A$129,"CUSTEIO",IF(P301='Tabelas auxiliares'!$A$128,"INVESTIMENTO","")))</f>
        <v/>
      </c>
    </row>
    <row r="302" spans="6:18" x14ac:dyDescent="0.25">
      <c r="F302" s="15" t="str">
        <f>IF(D302="","",IFERROR(VLOOKUP(D302,'Tabelas auxiliares'!$A$3:$B$65,2,FALSE),"DESCENTRALIZAÇÃO"))</f>
        <v/>
      </c>
      <c r="G302" s="15" t="str">
        <f>IFERROR(VLOOKUP($B302,'Tabelas auxiliares'!$A$68:$C$105,2,FALSE),"")</f>
        <v/>
      </c>
      <c r="H302" s="15" t="str">
        <f>IFERROR(VLOOKUP($B302,'Tabelas auxiliares'!$A$68:$C$105,3,FALSE),"")</f>
        <v/>
      </c>
      <c r="P302" s="15" t="str">
        <f t="shared" si="5"/>
        <v/>
      </c>
      <c r="Q302" s="15" t="str">
        <f>IFERROR(VLOOKUP(O302,'Tabelas auxiliares'!$A$116:$E$125,5,FALSE),"")</f>
        <v/>
      </c>
      <c r="R302" s="15" t="str">
        <f>IF(Q302&lt;&gt;"",Q302,IF(P302='Tabelas auxiliares'!$A$129,"CUSTEIO",IF(P302='Tabelas auxiliares'!$A$128,"INVESTIMENTO","")))</f>
        <v/>
      </c>
    </row>
    <row r="303" spans="6:18" x14ac:dyDescent="0.25">
      <c r="F303" s="15" t="str">
        <f>IF(D303="","",IFERROR(VLOOKUP(D303,'Tabelas auxiliares'!$A$3:$B$65,2,FALSE),"DESCENTRALIZAÇÃO"))</f>
        <v/>
      </c>
      <c r="G303" s="15" t="str">
        <f>IFERROR(VLOOKUP($B303,'Tabelas auxiliares'!$A$68:$C$105,2,FALSE),"")</f>
        <v/>
      </c>
      <c r="H303" s="15" t="str">
        <f>IFERROR(VLOOKUP($B303,'Tabelas auxiliares'!$A$68:$C$105,3,FALSE),"")</f>
        <v/>
      </c>
      <c r="P303" s="15" t="str">
        <f t="shared" si="5"/>
        <v/>
      </c>
      <c r="Q303" s="15" t="str">
        <f>IFERROR(VLOOKUP(O303,'Tabelas auxiliares'!$A$116:$E$125,5,FALSE),"")</f>
        <v/>
      </c>
      <c r="R303" s="15" t="str">
        <f>IF(Q303&lt;&gt;"",Q303,IF(P303='Tabelas auxiliares'!$A$129,"CUSTEIO",IF(P303='Tabelas auxiliares'!$A$128,"INVESTIMENTO","")))</f>
        <v/>
      </c>
    </row>
    <row r="304" spans="6:18" x14ac:dyDescent="0.25">
      <c r="F304" s="15" t="str">
        <f>IF(D304="","",IFERROR(VLOOKUP(D304,'Tabelas auxiliares'!$A$3:$B$65,2,FALSE),"DESCENTRALIZAÇÃO"))</f>
        <v/>
      </c>
      <c r="G304" s="15" t="str">
        <f>IFERROR(VLOOKUP($B304,'Tabelas auxiliares'!$A$68:$C$105,2,FALSE),"")</f>
        <v/>
      </c>
      <c r="H304" s="15" t="str">
        <f>IFERROR(VLOOKUP($B304,'Tabelas auxiliares'!$A$68:$C$105,3,FALSE),"")</f>
        <v/>
      </c>
      <c r="P304" s="15" t="str">
        <f t="shared" si="5"/>
        <v/>
      </c>
      <c r="Q304" s="15" t="str">
        <f>IFERROR(VLOOKUP(O304,'Tabelas auxiliares'!$A$116:$E$125,5,FALSE),"")</f>
        <v/>
      </c>
      <c r="R304" s="15" t="str">
        <f>IF(Q304&lt;&gt;"",Q304,IF(P304='Tabelas auxiliares'!$A$129,"CUSTEIO",IF(P304='Tabelas auxiliares'!$A$128,"INVESTIMENTO","")))</f>
        <v/>
      </c>
    </row>
    <row r="305" spans="6:18" x14ac:dyDescent="0.25">
      <c r="F305" s="15" t="str">
        <f>IF(D305="","",IFERROR(VLOOKUP(D305,'Tabelas auxiliares'!$A$3:$B$65,2,FALSE),"DESCENTRALIZAÇÃO"))</f>
        <v/>
      </c>
      <c r="G305" s="15" t="str">
        <f>IFERROR(VLOOKUP($B305,'Tabelas auxiliares'!$A$68:$C$105,2,FALSE),"")</f>
        <v/>
      </c>
      <c r="H305" s="15" t="str">
        <f>IFERROR(VLOOKUP($B305,'Tabelas auxiliares'!$A$68:$C$105,3,FALSE),"")</f>
        <v/>
      </c>
      <c r="P305" s="15" t="str">
        <f t="shared" si="5"/>
        <v/>
      </c>
      <c r="Q305" s="15" t="str">
        <f>IFERROR(VLOOKUP(O305,'Tabelas auxiliares'!$A$116:$E$125,5,FALSE),"")</f>
        <v/>
      </c>
      <c r="R305" s="15" t="str">
        <f>IF(Q305&lt;&gt;"",Q305,IF(P305='Tabelas auxiliares'!$A$129,"CUSTEIO",IF(P305='Tabelas auxiliares'!$A$128,"INVESTIMENTO","")))</f>
        <v/>
      </c>
    </row>
    <row r="306" spans="6:18" x14ac:dyDescent="0.25">
      <c r="F306" s="15" t="str">
        <f>IF(D306="","",IFERROR(VLOOKUP(D306,'Tabelas auxiliares'!$A$3:$B$65,2,FALSE),"DESCENTRALIZAÇÃO"))</f>
        <v/>
      </c>
      <c r="G306" s="15" t="str">
        <f>IFERROR(VLOOKUP($B306,'Tabelas auxiliares'!$A$68:$C$105,2,FALSE),"")</f>
        <v/>
      </c>
      <c r="H306" s="15" t="str">
        <f>IFERROR(VLOOKUP($B306,'Tabelas auxiliares'!$A$68:$C$105,3,FALSE),"")</f>
        <v/>
      </c>
      <c r="P306" s="15" t="str">
        <f t="shared" si="5"/>
        <v/>
      </c>
      <c r="Q306" s="15" t="str">
        <f>IFERROR(VLOOKUP(O306,'Tabelas auxiliares'!$A$116:$E$125,5,FALSE),"")</f>
        <v/>
      </c>
      <c r="R306" s="15" t="str">
        <f>IF(Q306&lt;&gt;"",Q306,IF(P306='Tabelas auxiliares'!$A$129,"CUSTEIO",IF(P306='Tabelas auxiliares'!$A$128,"INVESTIMENTO","")))</f>
        <v/>
      </c>
    </row>
    <row r="307" spans="6:18" x14ac:dyDescent="0.25">
      <c r="F307" s="15" t="str">
        <f>IF(D307="","",IFERROR(VLOOKUP(D307,'Tabelas auxiliares'!$A$3:$B$65,2,FALSE),"DESCENTRALIZAÇÃO"))</f>
        <v/>
      </c>
      <c r="G307" s="15" t="str">
        <f>IFERROR(VLOOKUP($B307,'Tabelas auxiliares'!$A$68:$C$105,2,FALSE),"")</f>
        <v/>
      </c>
      <c r="H307" s="15" t="str">
        <f>IFERROR(VLOOKUP($B307,'Tabelas auxiliares'!$A$68:$C$105,3,FALSE),"")</f>
        <v/>
      </c>
      <c r="P307" s="15" t="str">
        <f t="shared" si="5"/>
        <v/>
      </c>
      <c r="Q307" s="15" t="str">
        <f>IFERROR(VLOOKUP(O307,'Tabelas auxiliares'!$A$116:$E$125,5,FALSE),"")</f>
        <v/>
      </c>
      <c r="R307" s="15" t="str">
        <f>IF(Q307&lt;&gt;"",Q307,IF(P307='Tabelas auxiliares'!$A$129,"CUSTEIO",IF(P307='Tabelas auxiliares'!$A$128,"INVESTIMENTO","")))</f>
        <v/>
      </c>
    </row>
    <row r="308" spans="6:18" x14ac:dyDescent="0.25">
      <c r="F308" s="15" t="str">
        <f>IF(D308="","",IFERROR(VLOOKUP(D308,'Tabelas auxiliares'!$A$3:$B$65,2,FALSE),"DESCENTRALIZAÇÃO"))</f>
        <v/>
      </c>
      <c r="G308" s="15" t="str">
        <f>IFERROR(VLOOKUP($B308,'Tabelas auxiliares'!$A$68:$C$105,2,FALSE),"")</f>
        <v/>
      </c>
      <c r="H308" s="15" t="str">
        <f>IFERROR(VLOOKUP($B308,'Tabelas auxiliares'!$A$68:$C$105,3,FALSE),"")</f>
        <v/>
      </c>
      <c r="P308" s="15" t="str">
        <f t="shared" si="5"/>
        <v/>
      </c>
      <c r="Q308" s="15" t="str">
        <f>IFERROR(VLOOKUP(O308,'Tabelas auxiliares'!$A$116:$E$125,5,FALSE),"")</f>
        <v/>
      </c>
      <c r="R308" s="15" t="str">
        <f>IF(Q308&lt;&gt;"",Q308,IF(P308='Tabelas auxiliares'!$A$129,"CUSTEIO",IF(P308='Tabelas auxiliares'!$A$128,"INVESTIMENTO","")))</f>
        <v/>
      </c>
    </row>
    <row r="309" spans="6:18" x14ac:dyDescent="0.25">
      <c r="F309" s="15" t="str">
        <f>IF(D309="","",IFERROR(VLOOKUP(D309,'Tabelas auxiliares'!$A$3:$B$65,2,FALSE),"DESCENTRALIZAÇÃO"))</f>
        <v/>
      </c>
      <c r="G309" s="15" t="str">
        <f>IFERROR(VLOOKUP($B309,'Tabelas auxiliares'!$A$68:$C$105,2,FALSE),"")</f>
        <v/>
      </c>
      <c r="H309" s="15" t="str">
        <f>IFERROR(VLOOKUP($B309,'Tabelas auxiliares'!$A$68:$C$105,3,FALSE),"")</f>
        <v/>
      </c>
      <c r="P309" s="15" t="str">
        <f t="shared" si="5"/>
        <v/>
      </c>
      <c r="Q309" s="15" t="str">
        <f>IFERROR(VLOOKUP(O309,'Tabelas auxiliares'!$A$116:$E$125,5,FALSE),"")</f>
        <v/>
      </c>
      <c r="R309" s="15" t="str">
        <f>IF(Q309&lt;&gt;"",Q309,IF(P309='Tabelas auxiliares'!$A$129,"CUSTEIO",IF(P309='Tabelas auxiliares'!$A$128,"INVESTIMENTO","")))</f>
        <v/>
      </c>
    </row>
    <row r="310" spans="6:18" x14ac:dyDescent="0.25">
      <c r="F310" s="15" t="str">
        <f>IF(D310="","",IFERROR(VLOOKUP(D310,'Tabelas auxiliares'!$A$3:$B$65,2,FALSE),"DESCENTRALIZAÇÃO"))</f>
        <v/>
      </c>
      <c r="G310" s="15" t="str">
        <f>IFERROR(VLOOKUP($B310,'Tabelas auxiliares'!$A$68:$C$105,2,FALSE),"")</f>
        <v/>
      </c>
      <c r="H310" s="15" t="str">
        <f>IFERROR(VLOOKUP($B310,'Tabelas auxiliares'!$A$68:$C$105,3,FALSE),"")</f>
        <v/>
      </c>
      <c r="P310" s="15" t="str">
        <f t="shared" si="5"/>
        <v/>
      </c>
      <c r="Q310" s="15" t="str">
        <f>IFERROR(VLOOKUP(O310,'Tabelas auxiliares'!$A$116:$E$125,5,FALSE),"")</f>
        <v/>
      </c>
      <c r="R310" s="15" t="str">
        <f>IF(Q310&lt;&gt;"",Q310,IF(P310='Tabelas auxiliares'!$A$129,"CUSTEIO",IF(P310='Tabelas auxiliares'!$A$128,"INVESTIMENTO","")))</f>
        <v/>
      </c>
    </row>
    <row r="311" spans="6:18" x14ac:dyDescent="0.25">
      <c r="F311" s="15" t="str">
        <f>IF(D311="","",IFERROR(VLOOKUP(D311,'Tabelas auxiliares'!$A$3:$B$65,2,FALSE),"DESCENTRALIZAÇÃO"))</f>
        <v/>
      </c>
      <c r="G311" s="15" t="str">
        <f>IFERROR(VLOOKUP($B311,'Tabelas auxiliares'!$A$68:$C$105,2,FALSE),"")</f>
        <v/>
      </c>
      <c r="H311" s="15" t="str">
        <f>IFERROR(VLOOKUP($B311,'Tabelas auxiliares'!$A$68:$C$105,3,FALSE),"")</f>
        <v/>
      </c>
      <c r="P311" s="15" t="str">
        <f t="shared" si="5"/>
        <v/>
      </c>
      <c r="Q311" s="15" t="str">
        <f>IFERROR(VLOOKUP(O311,'Tabelas auxiliares'!$A$116:$E$125,5,FALSE),"")</f>
        <v/>
      </c>
      <c r="R311" s="15" t="str">
        <f>IF(Q311&lt;&gt;"",Q311,IF(P311='Tabelas auxiliares'!$A$129,"CUSTEIO",IF(P311='Tabelas auxiliares'!$A$128,"INVESTIMENTO","")))</f>
        <v/>
      </c>
    </row>
    <row r="312" spans="6:18" x14ac:dyDescent="0.25">
      <c r="F312" s="15" t="str">
        <f>IF(D312="","",IFERROR(VLOOKUP(D312,'Tabelas auxiliares'!$A$3:$B$65,2,FALSE),"DESCENTRALIZAÇÃO"))</f>
        <v/>
      </c>
      <c r="G312" s="15" t="str">
        <f>IFERROR(VLOOKUP($B312,'Tabelas auxiliares'!$A$68:$C$105,2,FALSE),"")</f>
        <v/>
      </c>
      <c r="H312" s="15" t="str">
        <f>IFERROR(VLOOKUP($B312,'Tabelas auxiliares'!$A$68:$C$105,3,FALSE),"")</f>
        <v/>
      </c>
      <c r="P312" s="15" t="str">
        <f t="shared" si="5"/>
        <v/>
      </c>
      <c r="Q312" s="15" t="str">
        <f>IFERROR(VLOOKUP(O312,'Tabelas auxiliares'!$A$116:$E$125,5,FALSE),"")</f>
        <v/>
      </c>
      <c r="R312" s="15" t="str">
        <f>IF(Q312&lt;&gt;"",Q312,IF(P312='Tabelas auxiliares'!$A$129,"CUSTEIO",IF(P312='Tabelas auxiliares'!$A$128,"INVESTIMENTO","")))</f>
        <v/>
      </c>
    </row>
    <row r="313" spans="6:18" x14ac:dyDescent="0.25">
      <c r="F313" s="15" t="str">
        <f>IF(D313="","",IFERROR(VLOOKUP(D313,'Tabelas auxiliares'!$A$3:$B$65,2,FALSE),"DESCENTRALIZAÇÃO"))</f>
        <v/>
      </c>
      <c r="G313" s="15" t="str">
        <f>IFERROR(VLOOKUP($B313,'Tabelas auxiliares'!$A$68:$C$105,2,FALSE),"")</f>
        <v/>
      </c>
      <c r="H313" s="15" t="str">
        <f>IFERROR(VLOOKUP($B313,'Tabelas auxiliares'!$A$68:$C$105,3,FALSE),"")</f>
        <v/>
      </c>
      <c r="P313" s="15" t="str">
        <f t="shared" si="5"/>
        <v/>
      </c>
      <c r="Q313" s="15" t="str">
        <f>IFERROR(VLOOKUP(O313,'Tabelas auxiliares'!$A$116:$E$125,5,FALSE),"")</f>
        <v/>
      </c>
      <c r="R313" s="15" t="str">
        <f>IF(Q313&lt;&gt;"",Q313,IF(P313='Tabelas auxiliares'!$A$129,"CUSTEIO",IF(P313='Tabelas auxiliares'!$A$128,"INVESTIMENTO","")))</f>
        <v/>
      </c>
    </row>
    <row r="314" spans="6:18" x14ac:dyDescent="0.25">
      <c r="F314" s="15" t="str">
        <f>IF(D314="","",IFERROR(VLOOKUP(D314,'Tabelas auxiliares'!$A$3:$B$65,2,FALSE),"DESCENTRALIZAÇÃO"))</f>
        <v/>
      </c>
      <c r="G314" s="15" t="str">
        <f>IFERROR(VLOOKUP($B314,'Tabelas auxiliares'!$A$68:$C$105,2,FALSE),"")</f>
        <v/>
      </c>
      <c r="H314" s="15" t="str">
        <f>IFERROR(VLOOKUP($B314,'Tabelas auxiliares'!$A$68:$C$105,3,FALSE),"")</f>
        <v/>
      </c>
      <c r="P314" s="15" t="str">
        <f t="shared" si="5"/>
        <v/>
      </c>
      <c r="Q314" s="15" t="str">
        <f>IFERROR(VLOOKUP(O314,'Tabelas auxiliares'!$A$116:$E$125,5,FALSE),"")</f>
        <v/>
      </c>
      <c r="R314" s="15" t="str">
        <f>IF(Q314&lt;&gt;"",Q314,IF(P314='Tabelas auxiliares'!$A$129,"CUSTEIO",IF(P314='Tabelas auxiliares'!$A$128,"INVESTIMENTO","")))</f>
        <v/>
      </c>
    </row>
    <row r="315" spans="6:18" x14ac:dyDescent="0.25">
      <c r="F315" s="15" t="str">
        <f>IF(D315="","",IFERROR(VLOOKUP(D315,'Tabelas auxiliares'!$A$3:$B$65,2,FALSE),"DESCENTRALIZAÇÃO"))</f>
        <v/>
      </c>
      <c r="G315" s="15" t="str">
        <f>IFERROR(VLOOKUP($B315,'Tabelas auxiliares'!$A$68:$C$105,2,FALSE),"")</f>
        <v/>
      </c>
      <c r="H315" s="15" t="str">
        <f>IFERROR(VLOOKUP($B315,'Tabelas auxiliares'!$A$68:$C$105,3,FALSE),"")</f>
        <v/>
      </c>
      <c r="P315" s="15" t="str">
        <f t="shared" si="5"/>
        <v/>
      </c>
      <c r="Q315" s="15" t="str">
        <f>IFERROR(VLOOKUP(O315,'Tabelas auxiliares'!$A$116:$E$125,5,FALSE),"")</f>
        <v/>
      </c>
      <c r="R315" s="15" t="str">
        <f>IF(Q315&lt;&gt;"",Q315,IF(P315='Tabelas auxiliares'!$A$129,"CUSTEIO",IF(P315='Tabelas auxiliares'!$A$128,"INVESTIMENTO","")))</f>
        <v/>
      </c>
    </row>
    <row r="316" spans="6:18" x14ac:dyDescent="0.25">
      <c r="F316" s="15" t="str">
        <f>IF(D316="","",IFERROR(VLOOKUP(D316,'Tabelas auxiliares'!$A$3:$B$65,2,FALSE),"DESCENTRALIZAÇÃO"))</f>
        <v/>
      </c>
      <c r="G316" s="15" t="str">
        <f>IFERROR(VLOOKUP($B316,'Tabelas auxiliares'!$A$68:$C$105,2,FALSE),"")</f>
        <v/>
      </c>
      <c r="H316" s="15" t="str">
        <f>IFERROR(VLOOKUP($B316,'Tabelas auxiliares'!$A$68:$C$105,3,FALSE),"")</f>
        <v/>
      </c>
      <c r="P316" s="15" t="str">
        <f t="shared" si="5"/>
        <v/>
      </c>
      <c r="Q316" s="15" t="str">
        <f>IFERROR(VLOOKUP(O316,'Tabelas auxiliares'!$A$116:$E$125,5,FALSE),"")</f>
        <v/>
      </c>
      <c r="R316" s="15" t="str">
        <f>IF(Q316&lt;&gt;"",Q316,IF(P316='Tabelas auxiliares'!$A$129,"CUSTEIO",IF(P316='Tabelas auxiliares'!$A$128,"INVESTIMENTO","")))</f>
        <v/>
      </c>
    </row>
    <row r="317" spans="6:18" x14ac:dyDescent="0.25">
      <c r="F317" s="15" t="str">
        <f>IF(D317="","",IFERROR(VLOOKUP(D317,'Tabelas auxiliares'!$A$3:$B$65,2,FALSE),"DESCENTRALIZAÇÃO"))</f>
        <v/>
      </c>
      <c r="G317" s="15" t="str">
        <f>IFERROR(VLOOKUP($B317,'Tabelas auxiliares'!$A$68:$C$105,2,FALSE),"")</f>
        <v/>
      </c>
      <c r="H317" s="15" t="str">
        <f>IFERROR(VLOOKUP($B317,'Tabelas auxiliares'!$A$68:$C$105,3,FALSE),"")</f>
        <v/>
      </c>
      <c r="P317" s="15" t="str">
        <f t="shared" si="5"/>
        <v/>
      </c>
      <c r="Q317" s="15" t="str">
        <f>IFERROR(VLOOKUP(O317,'Tabelas auxiliares'!$A$116:$E$125,5,FALSE),"")</f>
        <v/>
      </c>
      <c r="R317" s="15" t="str">
        <f>IF(Q317&lt;&gt;"",Q317,IF(P317='Tabelas auxiliares'!$A$129,"CUSTEIO",IF(P317='Tabelas auxiliares'!$A$128,"INVESTIMENTO","")))</f>
        <v/>
      </c>
    </row>
    <row r="318" spans="6:18" x14ac:dyDescent="0.25">
      <c r="F318" s="15" t="str">
        <f>IF(D318="","",IFERROR(VLOOKUP(D318,'Tabelas auxiliares'!$A$3:$B$65,2,FALSE),"DESCENTRALIZAÇÃO"))</f>
        <v/>
      </c>
      <c r="G318" s="15" t="str">
        <f>IFERROR(VLOOKUP($B318,'Tabelas auxiliares'!$A$68:$C$105,2,FALSE),"")</f>
        <v/>
      </c>
      <c r="H318" s="15" t="str">
        <f>IFERROR(VLOOKUP($B318,'Tabelas auxiliares'!$A$68:$C$105,3,FALSE),"")</f>
        <v/>
      </c>
      <c r="P318" s="15" t="str">
        <f t="shared" si="5"/>
        <v/>
      </c>
      <c r="Q318" s="15" t="str">
        <f>IFERROR(VLOOKUP(O318,'Tabelas auxiliares'!$A$116:$E$125,5,FALSE),"")</f>
        <v/>
      </c>
      <c r="R318" s="15" t="str">
        <f>IF(Q318&lt;&gt;"",Q318,IF(P318='Tabelas auxiliares'!$A$129,"CUSTEIO",IF(P318='Tabelas auxiliares'!$A$128,"INVESTIMENTO","")))</f>
        <v/>
      </c>
    </row>
    <row r="319" spans="6:18" x14ac:dyDescent="0.25">
      <c r="F319" s="15" t="str">
        <f>IF(D319="","",IFERROR(VLOOKUP(D319,'Tabelas auxiliares'!$A$3:$B$65,2,FALSE),"DESCENTRALIZAÇÃO"))</f>
        <v/>
      </c>
      <c r="G319" s="15" t="str">
        <f>IFERROR(VLOOKUP($B319,'Tabelas auxiliares'!$A$68:$C$105,2,FALSE),"")</f>
        <v/>
      </c>
      <c r="H319" s="15" t="str">
        <f>IFERROR(VLOOKUP($B319,'Tabelas auxiliares'!$A$68:$C$105,3,FALSE),"")</f>
        <v/>
      </c>
      <c r="P319" s="15" t="str">
        <f t="shared" si="5"/>
        <v/>
      </c>
      <c r="Q319" s="15" t="str">
        <f>IFERROR(VLOOKUP(O319,'Tabelas auxiliares'!$A$116:$E$125,5,FALSE),"")</f>
        <v/>
      </c>
      <c r="R319" s="15" t="str">
        <f>IF(Q319&lt;&gt;"",Q319,IF(P319='Tabelas auxiliares'!$A$129,"CUSTEIO",IF(P319='Tabelas auxiliares'!$A$128,"INVESTIMENTO","")))</f>
        <v/>
      </c>
    </row>
    <row r="320" spans="6:18" x14ac:dyDescent="0.25">
      <c r="F320" s="15" t="str">
        <f>IF(D320="","",IFERROR(VLOOKUP(D320,'Tabelas auxiliares'!$A$3:$B$65,2,FALSE),"DESCENTRALIZAÇÃO"))</f>
        <v/>
      </c>
      <c r="G320" s="15" t="str">
        <f>IFERROR(VLOOKUP($B320,'Tabelas auxiliares'!$A$68:$C$105,2,FALSE),"")</f>
        <v/>
      </c>
      <c r="H320" s="15" t="str">
        <f>IFERROR(VLOOKUP($B320,'Tabelas auxiliares'!$A$68:$C$105,3,FALSE),"")</f>
        <v/>
      </c>
      <c r="P320" s="15" t="str">
        <f t="shared" si="5"/>
        <v/>
      </c>
      <c r="Q320" s="15" t="str">
        <f>IFERROR(VLOOKUP(O320,'Tabelas auxiliares'!$A$116:$E$125,5,FALSE),"")</f>
        <v/>
      </c>
      <c r="R320" s="15" t="str">
        <f>IF(Q320&lt;&gt;"",Q320,IF(P320='Tabelas auxiliares'!$A$129,"CUSTEIO",IF(P320='Tabelas auxiliares'!$A$128,"INVESTIMENTO","")))</f>
        <v/>
      </c>
    </row>
  </sheetData>
  <sheetProtection autoFilter="0"/>
  <autoFilter ref="A3:S320" xr:uid="{00000000-0009-0000-0000-000004000000}"/>
  <mergeCells count="2">
    <mergeCell ref="I1:I2"/>
    <mergeCell ref="A1:A2"/>
  </mergeCells>
  <pageMargins left="0.511811024" right="0.511811024" top="0.78740157499999996" bottom="0.78740157499999996"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U338"/>
  <sheetViews>
    <sheetView showGridLines="0" zoomScale="85" zoomScaleNormal="85" workbookViewId="0">
      <pane ySplit="1" topLeftCell="A46" activePane="bottomLeft" state="frozen"/>
      <selection activeCell="D7" sqref="D7"/>
      <selection pane="bottomLeft" activeCell="D7" sqref="D7"/>
    </sheetView>
  </sheetViews>
  <sheetFormatPr defaultRowHeight="15" x14ac:dyDescent="0.25"/>
  <cols>
    <col min="1" max="1" width="12.5703125" customWidth="1"/>
    <col min="2" max="2" width="21.85546875" customWidth="1"/>
    <col min="3" max="3" width="18.42578125" customWidth="1"/>
    <col min="4" max="4" width="23" bestFit="1" customWidth="1"/>
    <col min="5" max="6" width="7.5703125" customWidth="1"/>
    <col min="7" max="7" width="9.5703125" bestFit="1" customWidth="1"/>
    <col min="8" max="8" width="15.42578125" style="32" customWidth="1"/>
    <col min="12" max="12" width="27" customWidth="1"/>
    <col min="13" max="13" width="28.42578125" customWidth="1"/>
    <col min="14" max="14" width="16" customWidth="1"/>
    <col min="17" max="17" width="11" bestFit="1" customWidth="1"/>
    <col min="19" max="19" width="9.5703125" style="59" bestFit="1" customWidth="1"/>
    <col min="20" max="20" width="21" bestFit="1" customWidth="1"/>
  </cols>
  <sheetData>
    <row r="1" spans="1:21" s="10" customFormat="1" ht="92.25" customHeight="1" x14ac:dyDescent="0.25">
      <c r="A1" s="49" t="s">
        <v>344</v>
      </c>
      <c r="B1" s="158" t="s">
        <v>0</v>
      </c>
      <c r="C1" s="158" t="s">
        <v>343</v>
      </c>
      <c r="D1" s="158" t="s">
        <v>342</v>
      </c>
      <c r="E1" s="188" t="s">
        <v>3</v>
      </c>
      <c r="F1" s="188"/>
      <c r="G1" s="188"/>
      <c r="H1" s="48" t="s">
        <v>5</v>
      </c>
      <c r="K1" s="47" t="s">
        <v>3</v>
      </c>
      <c r="L1" s="46" t="s">
        <v>341</v>
      </c>
      <c r="M1" s="46" t="s">
        <v>506</v>
      </c>
      <c r="N1" s="46" t="s">
        <v>340</v>
      </c>
      <c r="Q1" s="189" t="s">
        <v>355</v>
      </c>
      <c r="R1" s="190"/>
      <c r="S1" s="190"/>
      <c r="T1" s="191"/>
    </row>
    <row r="2" spans="1:21" ht="15" customHeight="1" x14ac:dyDescent="0.25">
      <c r="A2" s="172" t="s">
        <v>514</v>
      </c>
      <c r="B2" s="175" t="s">
        <v>515</v>
      </c>
      <c r="C2" s="179" t="s">
        <v>520</v>
      </c>
      <c r="D2" s="38" t="s">
        <v>516</v>
      </c>
      <c r="E2" s="39">
        <v>0.5</v>
      </c>
      <c r="F2" s="39" t="s">
        <v>166</v>
      </c>
      <c r="G2" s="38" t="s">
        <v>336</v>
      </c>
      <c r="H2" s="40">
        <v>5383.01</v>
      </c>
      <c r="J2" s="39" t="s">
        <v>166</v>
      </c>
      <c r="K2" s="38" t="s">
        <v>336</v>
      </c>
      <c r="L2" s="37">
        <f t="shared" ref="L2:L10" si="0">SUMIFS($H$2:$H$464,$D$2:$D$464,"TRI",$G$2:$G$464,K2)</f>
        <v>0</v>
      </c>
      <c r="M2" s="37">
        <f t="shared" ref="M2:M10" si="1">SUMIFS($H$2:$H$464,$D$2:$D$464,"SALDO",$G$2:$G$464,K2)</f>
        <v>5383.01</v>
      </c>
      <c r="N2" s="37">
        <f t="shared" ref="N2:N10" si="2">SUM(L2:M2)</f>
        <v>5383.01</v>
      </c>
      <c r="Q2" s="58" t="s">
        <v>354</v>
      </c>
      <c r="R2" s="58" t="s">
        <v>3</v>
      </c>
      <c r="S2" s="62" t="s">
        <v>5</v>
      </c>
      <c r="T2" s="57" t="s">
        <v>0</v>
      </c>
    </row>
    <row r="3" spans="1:21" x14ac:dyDescent="0.25">
      <c r="A3" s="173"/>
      <c r="B3" s="176"/>
      <c r="C3" s="179"/>
      <c r="D3" s="38" t="s">
        <v>516</v>
      </c>
      <c r="E3" s="39">
        <v>0.5</v>
      </c>
      <c r="F3" s="39" t="s">
        <v>89</v>
      </c>
      <c r="G3" s="38" t="s">
        <v>505</v>
      </c>
      <c r="H3" s="37">
        <v>5383.01</v>
      </c>
      <c r="J3" s="39" t="s">
        <v>164</v>
      </c>
      <c r="K3" s="38" t="s">
        <v>335</v>
      </c>
      <c r="L3" s="37">
        <f t="shared" si="0"/>
        <v>0</v>
      </c>
      <c r="M3" s="37">
        <f t="shared" si="1"/>
        <v>55842.899999999994</v>
      </c>
      <c r="N3" s="37">
        <f>SUM(L3:M3)</f>
        <v>55842.899999999994</v>
      </c>
      <c r="Q3" s="61"/>
      <c r="R3" s="58"/>
      <c r="S3" s="60"/>
      <c r="T3" s="57"/>
    </row>
    <row r="4" spans="1:21" x14ac:dyDescent="0.25">
      <c r="A4" s="173"/>
      <c r="B4" s="176"/>
      <c r="C4" s="179"/>
      <c r="D4" s="38"/>
      <c r="E4" s="39"/>
      <c r="F4" s="39"/>
      <c r="G4" s="38"/>
      <c r="H4" s="37"/>
      <c r="J4" s="39" t="s">
        <v>165</v>
      </c>
      <c r="K4" s="38" t="s">
        <v>334</v>
      </c>
      <c r="L4" s="37">
        <f t="shared" si="0"/>
        <v>0</v>
      </c>
      <c r="M4" s="37">
        <f t="shared" si="1"/>
        <v>6594.64</v>
      </c>
      <c r="N4" s="37">
        <f t="shared" si="2"/>
        <v>6594.64</v>
      </c>
      <c r="Q4" s="61"/>
      <c r="R4" s="58"/>
      <c r="S4" s="60"/>
      <c r="T4" s="57"/>
    </row>
    <row r="5" spans="1:21" x14ac:dyDescent="0.25">
      <c r="A5" s="173"/>
      <c r="B5" s="176"/>
      <c r="C5" s="179"/>
      <c r="D5" s="38"/>
      <c r="E5" s="39"/>
      <c r="F5" s="39"/>
      <c r="G5" s="38"/>
      <c r="H5" s="37"/>
      <c r="J5" s="39" t="s">
        <v>333</v>
      </c>
      <c r="K5" s="38" t="s">
        <v>332</v>
      </c>
      <c r="L5" s="37">
        <f t="shared" si="0"/>
        <v>0</v>
      </c>
      <c r="M5" s="37">
        <f t="shared" si="1"/>
        <v>0</v>
      </c>
      <c r="N5" s="37">
        <f t="shared" si="2"/>
        <v>0</v>
      </c>
      <c r="O5" s="45"/>
      <c r="Q5" s="61"/>
      <c r="R5" s="58"/>
      <c r="S5" s="60"/>
      <c r="T5" s="57"/>
    </row>
    <row r="6" spans="1:21" x14ac:dyDescent="0.25">
      <c r="A6" s="173"/>
      <c r="B6" s="176"/>
      <c r="C6" s="179"/>
      <c r="D6" s="38"/>
      <c r="E6" s="39"/>
      <c r="F6" s="39"/>
      <c r="G6" s="38"/>
      <c r="H6" s="37"/>
      <c r="J6" s="39" t="s">
        <v>158</v>
      </c>
      <c r="K6" s="38" t="s">
        <v>331</v>
      </c>
      <c r="L6" s="37">
        <f t="shared" si="0"/>
        <v>0</v>
      </c>
      <c r="M6" s="37">
        <f t="shared" si="1"/>
        <v>0</v>
      </c>
      <c r="N6" s="37">
        <f t="shared" si="2"/>
        <v>0</v>
      </c>
      <c r="Q6" s="61"/>
      <c r="R6" s="58"/>
      <c r="S6" s="60"/>
      <c r="T6" s="57"/>
    </row>
    <row r="7" spans="1:21" x14ac:dyDescent="0.25">
      <c r="A7" s="173"/>
      <c r="B7" s="176"/>
      <c r="C7" s="179"/>
      <c r="D7" s="38"/>
      <c r="E7" s="39"/>
      <c r="F7" s="39"/>
      <c r="G7" s="38"/>
      <c r="H7" s="37"/>
      <c r="J7" s="39" t="s">
        <v>167</v>
      </c>
      <c r="K7" s="38" t="s">
        <v>330</v>
      </c>
      <c r="L7" s="37">
        <f t="shared" si="0"/>
        <v>0</v>
      </c>
      <c r="M7" s="37">
        <f t="shared" si="1"/>
        <v>0</v>
      </c>
      <c r="N7" s="37">
        <f t="shared" si="2"/>
        <v>0</v>
      </c>
      <c r="Q7" s="61"/>
      <c r="R7" s="58"/>
      <c r="S7" s="60"/>
      <c r="T7" s="57"/>
    </row>
    <row r="8" spans="1:21" x14ac:dyDescent="0.25">
      <c r="A8" s="174"/>
      <c r="B8" s="177"/>
      <c r="C8" s="180"/>
      <c r="D8" s="38"/>
      <c r="E8" s="39"/>
      <c r="F8" s="39"/>
      <c r="G8" s="38"/>
      <c r="H8" s="37"/>
      <c r="J8" s="39" t="s">
        <v>160</v>
      </c>
      <c r="K8" s="38" t="s">
        <v>329</v>
      </c>
      <c r="L8" s="37">
        <f t="shared" si="0"/>
        <v>0</v>
      </c>
      <c r="M8" s="37">
        <f t="shared" si="1"/>
        <v>0</v>
      </c>
      <c r="N8" s="37">
        <f t="shared" si="2"/>
        <v>0</v>
      </c>
      <c r="Q8" s="61"/>
      <c r="R8" s="58"/>
      <c r="S8" s="60"/>
      <c r="T8" s="57"/>
    </row>
    <row r="9" spans="1:21" ht="15" customHeight="1" x14ac:dyDescent="0.25">
      <c r="J9" s="39" t="s">
        <v>172</v>
      </c>
      <c r="K9" s="38" t="s">
        <v>328</v>
      </c>
      <c r="L9" s="37">
        <f t="shared" si="0"/>
        <v>0</v>
      </c>
      <c r="M9" s="37">
        <f t="shared" si="1"/>
        <v>0</v>
      </c>
      <c r="N9" s="37">
        <f t="shared" si="2"/>
        <v>0</v>
      </c>
      <c r="Q9" s="61"/>
      <c r="R9" s="58"/>
      <c r="S9" s="60"/>
      <c r="T9" s="57"/>
    </row>
    <row r="10" spans="1:21" ht="15.75" customHeight="1" thickBot="1" x14ac:dyDescent="0.3">
      <c r="J10" s="150" t="s">
        <v>89</v>
      </c>
      <c r="K10" s="149" t="s">
        <v>505</v>
      </c>
      <c r="L10" s="37">
        <f t="shared" si="0"/>
        <v>0</v>
      </c>
      <c r="M10" s="37">
        <f t="shared" si="1"/>
        <v>67820.52</v>
      </c>
      <c r="N10" s="37">
        <f t="shared" si="2"/>
        <v>67820.52</v>
      </c>
      <c r="Q10" s="61"/>
      <c r="R10" s="58"/>
      <c r="S10" s="60"/>
      <c r="T10" s="57"/>
    </row>
    <row r="11" spans="1:21" ht="15" customHeight="1" thickBot="1" x14ac:dyDescent="0.3">
      <c r="A11" s="172" t="s">
        <v>517</v>
      </c>
      <c r="B11" s="175" t="s">
        <v>518</v>
      </c>
      <c r="C11" s="178" t="s">
        <v>519</v>
      </c>
      <c r="D11" s="38" t="s">
        <v>516</v>
      </c>
      <c r="E11" s="39">
        <v>0.5</v>
      </c>
      <c r="F11" s="39" t="s">
        <v>164</v>
      </c>
      <c r="G11" s="38" t="s">
        <v>335</v>
      </c>
      <c r="H11" s="37">
        <v>2700</v>
      </c>
      <c r="J11" s="192" t="s">
        <v>91</v>
      </c>
      <c r="K11" s="192"/>
      <c r="L11" s="151">
        <f>SUM(L2:L10)</f>
        <v>0</v>
      </c>
      <c r="M11" s="151">
        <f>SUM(M2:M10)</f>
        <v>135641.07</v>
      </c>
      <c r="N11" s="151">
        <f>SUM(N2:N10)</f>
        <v>135641.07</v>
      </c>
      <c r="Q11" s="61"/>
      <c r="R11" s="58"/>
      <c r="S11" s="60"/>
      <c r="T11" s="57"/>
    </row>
    <row r="12" spans="1:21" x14ac:dyDescent="0.25">
      <c r="A12" s="173"/>
      <c r="B12" s="176"/>
      <c r="C12" s="179"/>
      <c r="D12" s="38" t="s">
        <v>516</v>
      </c>
      <c r="E12" s="39">
        <v>0.5</v>
      </c>
      <c r="F12" s="39" t="s">
        <v>89</v>
      </c>
      <c r="G12" s="38" t="s">
        <v>505</v>
      </c>
      <c r="H12" s="37">
        <v>2700</v>
      </c>
      <c r="K12" s="44"/>
      <c r="L12" s="43"/>
      <c r="M12" s="43"/>
      <c r="Q12" s="61"/>
      <c r="R12" s="58"/>
      <c r="S12" s="60"/>
      <c r="T12" s="57"/>
      <c r="U12" s="63"/>
    </row>
    <row r="13" spans="1:21" x14ac:dyDescent="0.25">
      <c r="A13" s="173"/>
      <c r="B13" s="176"/>
      <c r="C13" s="179"/>
      <c r="D13" s="38"/>
      <c r="E13" s="39"/>
      <c r="F13" s="39"/>
      <c r="G13" s="38"/>
      <c r="H13" s="37"/>
      <c r="K13" s="42" t="s">
        <v>339</v>
      </c>
      <c r="Q13" s="61"/>
      <c r="R13" s="58"/>
      <c r="S13" s="60"/>
      <c r="T13" s="57"/>
      <c r="U13" s="63"/>
    </row>
    <row r="14" spans="1:21" ht="15" customHeight="1" x14ac:dyDescent="0.25">
      <c r="A14" s="173"/>
      <c r="B14" s="176"/>
      <c r="C14" s="179"/>
      <c r="D14" s="38"/>
      <c r="E14" s="39"/>
      <c r="F14" s="39"/>
      <c r="G14" s="38"/>
      <c r="H14" s="37"/>
      <c r="K14" s="42" t="s">
        <v>338</v>
      </c>
      <c r="Q14" s="61"/>
      <c r="R14" s="58"/>
      <c r="S14" s="60"/>
      <c r="T14" s="57"/>
      <c r="U14" s="63"/>
    </row>
    <row r="15" spans="1:21" x14ac:dyDescent="0.25">
      <c r="A15" s="173"/>
      <c r="B15" s="176"/>
      <c r="C15" s="179"/>
      <c r="D15" s="38"/>
      <c r="E15" s="39"/>
      <c r="F15" s="39"/>
      <c r="G15" s="38"/>
      <c r="H15" s="37"/>
      <c r="K15" t="s">
        <v>337</v>
      </c>
      <c r="Q15" s="61"/>
      <c r="R15" s="58"/>
      <c r="S15" s="60"/>
      <c r="T15" s="57"/>
      <c r="U15" s="63"/>
    </row>
    <row r="16" spans="1:21" x14ac:dyDescent="0.25">
      <c r="A16" s="173"/>
      <c r="B16" s="176"/>
      <c r="C16" s="179"/>
      <c r="D16" s="38"/>
      <c r="E16" s="39"/>
      <c r="F16" s="39"/>
      <c r="G16" s="38"/>
      <c r="H16" s="37"/>
      <c r="Q16" s="61"/>
      <c r="R16" s="58"/>
      <c r="S16" s="60"/>
      <c r="T16" s="57"/>
      <c r="U16" s="63"/>
    </row>
    <row r="17" spans="1:21" ht="15" customHeight="1" x14ac:dyDescent="0.25">
      <c r="A17" s="174"/>
      <c r="B17" s="177"/>
      <c r="C17" s="180"/>
      <c r="D17" s="38"/>
      <c r="E17" s="39"/>
      <c r="F17" s="39"/>
      <c r="G17" s="38"/>
      <c r="H17" s="37"/>
      <c r="J17" s="64"/>
      <c r="K17" s="13"/>
      <c r="M17" s="41"/>
      <c r="Q17" s="61"/>
      <c r="R17" s="58"/>
      <c r="S17" s="60"/>
      <c r="T17" s="57"/>
      <c r="U17" s="63"/>
    </row>
    <row r="18" spans="1:21" ht="15" customHeight="1" x14ac:dyDescent="0.25">
      <c r="Q18" s="61"/>
      <c r="R18" s="58"/>
      <c r="S18" s="65"/>
      <c r="T18" s="57"/>
      <c r="U18" s="63"/>
    </row>
    <row r="19" spans="1:21" ht="15" customHeight="1" x14ac:dyDescent="0.25">
      <c r="A19" s="172" t="s">
        <v>521</v>
      </c>
      <c r="B19" s="175" t="s">
        <v>522</v>
      </c>
      <c r="C19" s="178" t="s">
        <v>523</v>
      </c>
      <c r="D19" s="38" t="s">
        <v>516</v>
      </c>
      <c r="E19" s="39">
        <v>0.5</v>
      </c>
      <c r="F19" s="39" t="s">
        <v>164</v>
      </c>
      <c r="G19" s="38" t="s">
        <v>335</v>
      </c>
      <c r="H19" s="37">
        <v>2278.83</v>
      </c>
      <c r="L19" s="41"/>
      <c r="Q19" s="61"/>
      <c r="R19" s="58"/>
      <c r="S19" s="60"/>
      <c r="T19" s="57"/>
      <c r="U19" s="63"/>
    </row>
    <row r="20" spans="1:21" x14ac:dyDescent="0.25">
      <c r="A20" s="173"/>
      <c r="B20" s="176"/>
      <c r="C20" s="179"/>
      <c r="D20" s="38" t="s">
        <v>516</v>
      </c>
      <c r="E20" s="39">
        <v>0.5</v>
      </c>
      <c r="F20" s="39" t="s">
        <v>89</v>
      </c>
      <c r="G20" s="38" t="s">
        <v>505</v>
      </c>
      <c r="H20" s="37">
        <v>2278.8200000000002</v>
      </c>
      <c r="L20" s="41"/>
      <c r="Q20" s="61"/>
      <c r="R20" s="58"/>
      <c r="S20" s="60"/>
      <c r="T20" s="57"/>
      <c r="U20" s="63"/>
    </row>
    <row r="21" spans="1:21" x14ac:dyDescent="0.25">
      <c r="A21" s="173"/>
      <c r="B21" s="176"/>
      <c r="C21" s="179"/>
      <c r="D21" s="38"/>
      <c r="E21" s="39"/>
      <c r="F21" s="39"/>
      <c r="G21" s="38"/>
      <c r="H21" s="37"/>
      <c r="L21" s="41"/>
      <c r="Q21" s="61"/>
      <c r="R21" s="58"/>
      <c r="S21" s="60"/>
      <c r="T21" s="57"/>
      <c r="U21" s="63"/>
    </row>
    <row r="22" spans="1:21" x14ac:dyDescent="0.25">
      <c r="A22" s="173"/>
      <c r="B22" s="176"/>
      <c r="C22" s="179"/>
      <c r="D22" s="38"/>
      <c r="E22" s="39"/>
      <c r="F22" s="39"/>
      <c r="G22" s="38"/>
      <c r="H22" s="37"/>
      <c r="L22" s="41"/>
      <c r="Q22" s="61"/>
      <c r="R22" s="58"/>
      <c r="S22" s="60"/>
      <c r="T22" s="57"/>
      <c r="U22" s="63"/>
    </row>
    <row r="23" spans="1:21" x14ac:dyDescent="0.25">
      <c r="A23" s="173"/>
      <c r="B23" s="176"/>
      <c r="C23" s="179"/>
      <c r="D23" s="38"/>
      <c r="E23" s="39"/>
      <c r="F23" s="39"/>
      <c r="G23" s="38"/>
      <c r="H23" s="37"/>
      <c r="L23" s="41"/>
      <c r="S23" s="32"/>
    </row>
    <row r="24" spans="1:21" ht="15" customHeight="1" x14ac:dyDescent="0.25">
      <c r="A24" s="173"/>
      <c r="B24" s="176"/>
      <c r="C24" s="179"/>
      <c r="D24" s="38"/>
      <c r="E24" s="39"/>
      <c r="F24" s="39"/>
      <c r="G24" s="38"/>
      <c r="H24" s="37"/>
      <c r="L24" s="41"/>
    </row>
    <row r="25" spans="1:21" x14ac:dyDescent="0.25">
      <c r="A25" s="174"/>
      <c r="B25" s="177"/>
      <c r="C25" s="180"/>
      <c r="D25" s="38"/>
      <c r="E25" s="39"/>
      <c r="F25" s="39"/>
      <c r="G25" s="38"/>
      <c r="H25" s="37"/>
    </row>
    <row r="26" spans="1:21" ht="15" customHeight="1" x14ac:dyDescent="0.25"/>
    <row r="27" spans="1:21" x14ac:dyDescent="0.25">
      <c r="A27" s="172" t="s">
        <v>562</v>
      </c>
      <c r="B27" s="187" t="s">
        <v>563</v>
      </c>
      <c r="C27" s="178" t="s">
        <v>564</v>
      </c>
      <c r="D27" s="38" t="s">
        <v>516</v>
      </c>
      <c r="E27" s="39">
        <v>0.5</v>
      </c>
      <c r="F27" s="39" t="s">
        <v>165</v>
      </c>
      <c r="G27" s="38" t="s">
        <v>334</v>
      </c>
      <c r="H27" s="37">
        <v>6594.64</v>
      </c>
    </row>
    <row r="28" spans="1:21" x14ac:dyDescent="0.25">
      <c r="A28" s="173"/>
      <c r="B28" s="176"/>
      <c r="C28" s="179"/>
      <c r="D28" s="38" t="s">
        <v>516</v>
      </c>
      <c r="E28" s="39">
        <v>0.5</v>
      </c>
      <c r="F28" s="39" t="s">
        <v>89</v>
      </c>
      <c r="G28" s="38" t="s">
        <v>505</v>
      </c>
      <c r="H28" s="37">
        <v>6594.64</v>
      </c>
    </row>
    <row r="29" spans="1:21" x14ac:dyDescent="0.25">
      <c r="A29" s="173"/>
      <c r="B29" s="176"/>
      <c r="C29" s="179"/>
      <c r="D29" s="38"/>
      <c r="E29" s="39"/>
      <c r="F29" s="39"/>
      <c r="G29" s="38"/>
      <c r="H29" s="37"/>
    </row>
    <row r="30" spans="1:21" x14ac:dyDescent="0.25">
      <c r="A30" s="173"/>
      <c r="B30" s="176"/>
      <c r="C30" s="179"/>
      <c r="D30" s="38"/>
      <c r="E30" s="39"/>
      <c r="F30" s="39"/>
      <c r="G30" s="38"/>
      <c r="H30" s="37"/>
    </row>
    <row r="31" spans="1:21" ht="15" customHeight="1" x14ac:dyDescent="0.25">
      <c r="A31" s="173"/>
      <c r="B31" s="176"/>
      <c r="C31" s="179"/>
      <c r="D31" s="38"/>
      <c r="E31" s="39"/>
      <c r="F31" s="39"/>
      <c r="G31" s="38"/>
      <c r="H31" s="37"/>
    </row>
    <row r="32" spans="1:21" x14ac:dyDescent="0.25">
      <c r="A32" s="173"/>
      <c r="B32" s="176"/>
      <c r="C32" s="179"/>
      <c r="D32" s="38"/>
      <c r="E32" s="39"/>
      <c r="F32" s="39"/>
      <c r="G32" s="38"/>
      <c r="H32" s="37"/>
    </row>
    <row r="33" spans="1:8" x14ac:dyDescent="0.25">
      <c r="A33" s="174"/>
      <c r="B33" s="177"/>
      <c r="C33" s="180"/>
      <c r="D33" s="38"/>
      <c r="E33" s="39"/>
      <c r="F33" s="39"/>
      <c r="G33" s="38"/>
      <c r="H33" s="37"/>
    </row>
    <row r="35" spans="1:8" ht="15" customHeight="1" x14ac:dyDescent="0.25">
      <c r="A35" s="172" t="s">
        <v>562</v>
      </c>
      <c r="B35" s="175" t="s">
        <v>565</v>
      </c>
      <c r="C35" s="178" t="s">
        <v>566</v>
      </c>
      <c r="D35" s="38" t="s">
        <v>516</v>
      </c>
      <c r="E35" s="39">
        <v>0.5</v>
      </c>
      <c r="F35" s="39" t="s">
        <v>164</v>
      </c>
      <c r="G35" s="38" t="s">
        <v>335</v>
      </c>
      <c r="H35" s="37">
        <v>9016.73</v>
      </c>
    </row>
    <row r="36" spans="1:8" x14ac:dyDescent="0.25">
      <c r="A36" s="173"/>
      <c r="B36" s="176"/>
      <c r="C36" s="179"/>
      <c r="D36" s="38" t="s">
        <v>516</v>
      </c>
      <c r="E36" s="39">
        <v>0.5</v>
      </c>
      <c r="F36" s="39" t="s">
        <v>89</v>
      </c>
      <c r="G36" s="38" t="s">
        <v>505</v>
      </c>
      <c r="H36" s="37">
        <v>9016.7199999999993</v>
      </c>
    </row>
    <row r="37" spans="1:8" x14ac:dyDescent="0.25">
      <c r="A37" s="173"/>
      <c r="B37" s="176"/>
      <c r="C37" s="179"/>
      <c r="D37" s="38"/>
      <c r="E37" s="39"/>
      <c r="F37" s="39"/>
      <c r="G37" s="38"/>
      <c r="H37" s="37"/>
    </row>
    <row r="38" spans="1:8" ht="15" customHeight="1" x14ac:dyDescent="0.25">
      <c r="A38" s="173"/>
      <c r="B38" s="176"/>
      <c r="C38" s="179"/>
      <c r="D38" s="38"/>
      <c r="E38" s="39"/>
      <c r="F38" s="39"/>
      <c r="G38" s="38"/>
      <c r="H38" s="37"/>
    </row>
    <row r="39" spans="1:8" x14ac:dyDescent="0.25">
      <c r="A39" s="173"/>
      <c r="B39" s="176"/>
      <c r="C39" s="179"/>
      <c r="D39" s="38"/>
      <c r="E39" s="39"/>
      <c r="F39" s="39"/>
      <c r="G39" s="38"/>
      <c r="H39" s="37"/>
    </row>
    <row r="40" spans="1:8" x14ac:dyDescent="0.25">
      <c r="A40" s="173"/>
      <c r="B40" s="176"/>
      <c r="C40" s="179"/>
      <c r="D40" s="38"/>
      <c r="E40" s="39"/>
      <c r="F40" s="39"/>
      <c r="G40" s="38"/>
      <c r="H40" s="37"/>
    </row>
    <row r="41" spans="1:8" x14ac:dyDescent="0.25">
      <c r="A41" s="174"/>
      <c r="B41" s="177"/>
      <c r="C41" s="180"/>
      <c r="D41" s="38"/>
      <c r="E41" s="39"/>
      <c r="F41" s="39"/>
      <c r="G41" s="38"/>
      <c r="H41" s="37"/>
    </row>
    <row r="43" spans="1:8" x14ac:dyDescent="0.25">
      <c r="A43" s="172" t="s">
        <v>567</v>
      </c>
      <c r="B43" s="175" t="s">
        <v>568</v>
      </c>
      <c r="C43" s="178" t="s">
        <v>569</v>
      </c>
      <c r="D43" s="38" t="s">
        <v>516</v>
      </c>
      <c r="E43" s="39">
        <v>0.5</v>
      </c>
      <c r="F43" s="39" t="s">
        <v>164</v>
      </c>
      <c r="G43" s="38" t="s">
        <v>335</v>
      </c>
      <c r="H43" s="37">
        <v>35500</v>
      </c>
    </row>
    <row r="44" spans="1:8" x14ac:dyDescent="0.25">
      <c r="A44" s="173"/>
      <c r="B44" s="176"/>
      <c r="C44" s="179"/>
      <c r="D44" s="38" t="s">
        <v>516</v>
      </c>
      <c r="E44" s="39">
        <v>0.5</v>
      </c>
      <c r="F44" s="39" t="s">
        <v>89</v>
      </c>
      <c r="G44" s="38" t="s">
        <v>505</v>
      </c>
      <c r="H44" s="37">
        <v>35500</v>
      </c>
    </row>
    <row r="45" spans="1:8" x14ac:dyDescent="0.25">
      <c r="A45" s="173"/>
      <c r="B45" s="176"/>
      <c r="C45" s="179"/>
      <c r="D45" s="38"/>
      <c r="E45" s="39"/>
      <c r="F45" s="39"/>
      <c r="G45" s="38"/>
      <c r="H45" s="37"/>
    </row>
    <row r="46" spans="1:8" x14ac:dyDescent="0.25">
      <c r="A46" s="173"/>
      <c r="B46" s="176"/>
      <c r="C46" s="179"/>
      <c r="D46" s="38"/>
      <c r="E46" s="39"/>
      <c r="F46" s="39"/>
      <c r="G46" s="38"/>
      <c r="H46" s="37"/>
    </row>
    <row r="47" spans="1:8" x14ac:dyDescent="0.25">
      <c r="A47" s="173"/>
      <c r="B47" s="176"/>
      <c r="C47" s="179"/>
      <c r="D47" s="38"/>
      <c r="E47" s="39"/>
      <c r="F47" s="39"/>
      <c r="G47" s="38"/>
      <c r="H47" s="37"/>
    </row>
    <row r="48" spans="1:8" x14ac:dyDescent="0.25">
      <c r="A48" s="173"/>
      <c r="B48" s="176"/>
      <c r="C48" s="179"/>
      <c r="D48" s="38"/>
      <c r="E48" s="39"/>
      <c r="F48" s="39"/>
      <c r="G48" s="38"/>
      <c r="H48" s="37"/>
    </row>
    <row r="49" spans="1:8" x14ac:dyDescent="0.25">
      <c r="A49" s="174"/>
      <c r="B49" s="177"/>
      <c r="C49" s="180"/>
      <c r="D49" s="38"/>
      <c r="E49" s="39"/>
      <c r="F49" s="39"/>
      <c r="G49" s="38"/>
      <c r="H49" s="37"/>
    </row>
    <row r="51" spans="1:8" x14ac:dyDescent="0.25">
      <c r="A51" s="172" t="s">
        <v>570</v>
      </c>
      <c r="B51" s="175" t="s">
        <v>571</v>
      </c>
      <c r="C51" s="178" t="s">
        <v>572</v>
      </c>
      <c r="D51" s="38" t="s">
        <v>516</v>
      </c>
      <c r="E51" s="39">
        <v>0.5</v>
      </c>
      <c r="F51" s="39" t="s">
        <v>164</v>
      </c>
      <c r="G51" s="38" t="s">
        <v>335</v>
      </c>
      <c r="H51" s="37">
        <v>6347.34</v>
      </c>
    </row>
    <row r="52" spans="1:8" x14ac:dyDescent="0.25">
      <c r="A52" s="173"/>
      <c r="B52" s="176"/>
      <c r="C52" s="179"/>
      <c r="D52" s="38" t="s">
        <v>516</v>
      </c>
      <c r="E52" s="39">
        <v>0.5</v>
      </c>
      <c r="F52" s="39" t="s">
        <v>89</v>
      </c>
      <c r="G52" s="38" t="s">
        <v>505</v>
      </c>
      <c r="H52" s="37">
        <v>6347.33</v>
      </c>
    </row>
    <row r="53" spans="1:8" x14ac:dyDescent="0.25">
      <c r="A53" s="173"/>
      <c r="B53" s="176"/>
      <c r="C53" s="179"/>
      <c r="D53" s="38"/>
      <c r="E53" s="39"/>
      <c r="F53" s="39"/>
      <c r="G53" s="38"/>
      <c r="H53" s="37"/>
    </row>
    <row r="54" spans="1:8" x14ac:dyDescent="0.25">
      <c r="A54" s="173"/>
      <c r="B54" s="176"/>
      <c r="C54" s="179"/>
      <c r="D54" s="38"/>
      <c r="E54" s="39"/>
      <c r="F54" s="39"/>
      <c r="G54" s="38"/>
      <c r="H54" s="37"/>
    </row>
    <row r="55" spans="1:8" x14ac:dyDescent="0.25">
      <c r="A55" s="173"/>
      <c r="B55" s="176"/>
      <c r="C55" s="179"/>
      <c r="D55" s="38"/>
      <c r="E55" s="39"/>
      <c r="F55" s="39"/>
      <c r="G55" s="38"/>
      <c r="H55" s="37"/>
    </row>
    <row r="56" spans="1:8" x14ac:dyDescent="0.25">
      <c r="A56" s="173"/>
      <c r="B56" s="176"/>
      <c r="C56" s="179"/>
      <c r="D56" s="38"/>
      <c r="E56" s="39"/>
      <c r="F56" s="39"/>
      <c r="G56" s="38"/>
      <c r="H56" s="37"/>
    </row>
    <row r="57" spans="1:8" x14ac:dyDescent="0.25">
      <c r="A57" s="174"/>
      <c r="B57" s="177"/>
      <c r="C57" s="180"/>
      <c r="D57" s="38"/>
      <c r="E57" s="39"/>
      <c r="F57" s="39"/>
      <c r="G57" s="38"/>
      <c r="H57" s="37"/>
    </row>
    <row r="58" spans="1:8" x14ac:dyDescent="0.25">
      <c r="H58"/>
    </row>
    <row r="59" spans="1:8" ht="15" customHeight="1" x14ac:dyDescent="0.25">
      <c r="A59" s="172"/>
      <c r="B59" s="175"/>
      <c r="C59" s="178"/>
      <c r="D59" s="38"/>
      <c r="E59" s="39"/>
      <c r="F59" s="39"/>
      <c r="G59" s="38"/>
      <c r="H59" s="37"/>
    </row>
    <row r="60" spans="1:8" x14ac:dyDescent="0.25">
      <c r="A60" s="173"/>
      <c r="B60" s="176"/>
      <c r="C60" s="179"/>
      <c r="D60" s="138"/>
      <c r="E60" s="139"/>
      <c r="F60" s="139"/>
      <c r="G60" s="138"/>
      <c r="H60" s="140"/>
    </row>
    <row r="61" spans="1:8" x14ac:dyDescent="0.25">
      <c r="A61" s="173"/>
      <c r="B61" s="176"/>
      <c r="C61" s="179"/>
      <c r="D61" s="38"/>
      <c r="E61" s="39"/>
      <c r="F61" s="39"/>
      <c r="G61" s="38"/>
      <c r="H61" s="37"/>
    </row>
    <row r="62" spans="1:8" ht="15" customHeight="1" x14ac:dyDescent="0.25">
      <c r="A62" s="173"/>
      <c r="B62" s="176"/>
      <c r="C62" s="179"/>
      <c r="D62" s="38"/>
      <c r="E62" s="39"/>
      <c r="F62" s="39"/>
      <c r="G62" s="38"/>
      <c r="H62" s="37"/>
    </row>
    <row r="63" spans="1:8" x14ac:dyDescent="0.25">
      <c r="A63" s="173"/>
      <c r="B63" s="176"/>
      <c r="C63" s="179"/>
      <c r="D63" s="38"/>
      <c r="E63" s="39"/>
      <c r="F63" s="39"/>
      <c r="G63" s="38"/>
      <c r="H63" s="37"/>
    </row>
    <row r="64" spans="1:8" x14ac:dyDescent="0.25">
      <c r="A64" s="173"/>
      <c r="B64" s="176"/>
      <c r="C64" s="179"/>
      <c r="D64" s="38"/>
      <c r="E64" s="39"/>
      <c r="F64" s="39"/>
      <c r="G64" s="38"/>
      <c r="H64" s="37"/>
    </row>
    <row r="65" spans="1:8" x14ac:dyDescent="0.25">
      <c r="A65" s="174"/>
      <c r="B65" s="177"/>
      <c r="C65" s="180"/>
      <c r="D65" s="38"/>
      <c r="E65" s="39"/>
      <c r="F65" s="39"/>
      <c r="G65" s="38"/>
      <c r="H65" s="37"/>
    </row>
    <row r="66" spans="1:8" ht="15" customHeight="1" x14ac:dyDescent="0.25">
      <c r="H66"/>
    </row>
    <row r="67" spans="1:8" ht="15" customHeight="1" x14ac:dyDescent="0.25">
      <c r="A67" s="172"/>
      <c r="B67" s="175"/>
      <c r="C67" s="178"/>
      <c r="D67" s="38"/>
      <c r="E67" s="39"/>
      <c r="F67" s="39"/>
      <c r="G67" s="38"/>
      <c r="H67" s="40"/>
    </row>
    <row r="68" spans="1:8" x14ac:dyDescent="0.25">
      <c r="A68" s="173"/>
      <c r="B68" s="176"/>
      <c r="C68" s="179"/>
      <c r="D68" s="138"/>
      <c r="E68" s="139"/>
      <c r="F68" s="139"/>
      <c r="G68" s="138"/>
      <c r="H68" s="140"/>
    </row>
    <row r="69" spans="1:8" ht="15" customHeight="1" x14ac:dyDescent="0.25">
      <c r="A69" s="173"/>
      <c r="B69" s="176"/>
      <c r="C69" s="179"/>
      <c r="D69" s="38"/>
      <c r="E69" s="39"/>
      <c r="F69" s="39"/>
      <c r="G69" s="38"/>
      <c r="H69" s="37"/>
    </row>
    <row r="70" spans="1:8" x14ac:dyDescent="0.25">
      <c r="A70" s="173"/>
      <c r="B70" s="176"/>
      <c r="C70" s="179"/>
      <c r="D70" s="38"/>
      <c r="E70" s="39"/>
      <c r="F70" s="39"/>
      <c r="G70" s="38"/>
      <c r="H70" s="37"/>
    </row>
    <row r="71" spans="1:8" x14ac:dyDescent="0.25">
      <c r="A71" s="173"/>
      <c r="B71" s="176"/>
      <c r="C71" s="179"/>
      <c r="D71" s="38"/>
      <c r="E71" s="39"/>
      <c r="F71" s="39"/>
      <c r="G71" s="38"/>
      <c r="H71" s="37"/>
    </row>
    <row r="72" spans="1:8" x14ac:dyDescent="0.25">
      <c r="A72" s="173"/>
      <c r="B72" s="176"/>
      <c r="C72" s="179"/>
      <c r="D72" s="38"/>
      <c r="E72" s="39"/>
      <c r="F72" s="39"/>
      <c r="G72" s="38"/>
      <c r="H72" s="37"/>
    </row>
    <row r="73" spans="1:8" x14ac:dyDescent="0.25">
      <c r="A73" s="174"/>
      <c r="B73" s="177"/>
      <c r="C73" s="180"/>
      <c r="D73" s="38"/>
      <c r="E73" s="39"/>
      <c r="F73" s="39"/>
      <c r="G73" s="38"/>
      <c r="H73" s="37"/>
    </row>
    <row r="74" spans="1:8" ht="15" customHeight="1" x14ac:dyDescent="0.25">
      <c r="H74"/>
    </row>
    <row r="75" spans="1:8" x14ac:dyDescent="0.25">
      <c r="A75" s="172"/>
      <c r="B75" s="175"/>
      <c r="C75" s="178"/>
      <c r="D75" s="38"/>
      <c r="E75" s="39"/>
      <c r="F75" s="39"/>
      <c r="G75" s="38"/>
      <c r="H75" s="40"/>
    </row>
    <row r="76" spans="1:8" ht="15" customHeight="1" x14ac:dyDescent="0.25">
      <c r="A76" s="173"/>
      <c r="B76" s="176"/>
      <c r="C76" s="179"/>
      <c r="D76" s="138"/>
      <c r="E76" s="139"/>
      <c r="F76" s="139"/>
      <c r="G76" s="138"/>
      <c r="H76" s="140"/>
    </row>
    <row r="77" spans="1:8" x14ac:dyDescent="0.25">
      <c r="A77" s="173"/>
      <c r="B77" s="176"/>
      <c r="C77" s="179"/>
      <c r="D77" s="38"/>
      <c r="E77" s="39"/>
      <c r="F77" s="39"/>
      <c r="G77" s="38"/>
      <c r="H77" s="37"/>
    </row>
    <row r="78" spans="1:8" x14ac:dyDescent="0.25">
      <c r="A78" s="173"/>
      <c r="B78" s="176"/>
      <c r="C78" s="179"/>
      <c r="D78" s="38"/>
      <c r="E78" s="39"/>
      <c r="F78" s="39"/>
      <c r="G78" s="38"/>
      <c r="H78" s="37"/>
    </row>
    <row r="79" spans="1:8" x14ac:dyDescent="0.25">
      <c r="A79" s="173"/>
      <c r="B79" s="176"/>
      <c r="C79" s="179"/>
      <c r="D79" s="38"/>
      <c r="E79" s="39"/>
      <c r="F79" s="39"/>
      <c r="G79" s="38"/>
      <c r="H79" s="37"/>
    </row>
    <row r="80" spans="1:8" x14ac:dyDescent="0.25">
      <c r="A80" s="173"/>
      <c r="B80" s="176"/>
      <c r="C80" s="179"/>
      <c r="D80" s="38"/>
      <c r="E80" s="39"/>
      <c r="F80" s="39"/>
      <c r="G80" s="38"/>
      <c r="H80" s="37"/>
    </row>
    <row r="81" spans="1:8" ht="15" customHeight="1" x14ac:dyDescent="0.25">
      <c r="A81" s="174"/>
      <c r="B81" s="177"/>
      <c r="C81" s="180"/>
      <c r="D81" s="38"/>
      <c r="E81" s="39"/>
      <c r="F81" s="39"/>
      <c r="G81" s="38"/>
      <c r="H81" s="37"/>
    </row>
    <row r="82" spans="1:8" ht="15" customHeight="1" x14ac:dyDescent="0.25">
      <c r="H82"/>
    </row>
    <row r="83" spans="1:8" ht="15" customHeight="1" x14ac:dyDescent="0.25">
      <c r="A83" s="172"/>
      <c r="B83" s="175"/>
      <c r="C83" s="178"/>
      <c r="D83" s="38"/>
      <c r="E83" s="39"/>
      <c r="F83" s="39"/>
      <c r="G83" s="38"/>
      <c r="H83" s="98"/>
    </row>
    <row r="84" spans="1:8" x14ac:dyDescent="0.25">
      <c r="A84" s="173"/>
      <c r="B84" s="176"/>
      <c r="C84" s="179"/>
      <c r="D84" s="38"/>
      <c r="E84" s="39"/>
      <c r="F84" s="39"/>
      <c r="G84" s="38"/>
      <c r="H84" s="98"/>
    </row>
    <row r="85" spans="1:8" x14ac:dyDescent="0.25">
      <c r="A85" s="173"/>
      <c r="B85" s="176"/>
      <c r="C85" s="179"/>
      <c r="D85" s="38"/>
      <c r="E85" s="39"/>
      <c r="F85" s="39"/>
      <c r="G85" s="38"/>
      <c r="H85" s="98"/>
    </row>
    <row r="86" spans="1:8" x14ac:dyDescent="0.25">
      <c r="A86" s="173"/>
      <c r="B86" s="176"/>
      <c r="C86" s="179"/>
      <c r="D86" s="38"/>
      <c r="E86" s="39"/>
      <c r="F86" s="39"/>
      <c r="G86" s="38"/>
      <c r="H86" s="98"/>
    </row>
    <row r="87" spans="1:8" x14ac:dyDescent="0.25">
      <c r="A87" s="173"/>
      <c r="B87" s="176"/>
      <c r="C87" s="179"/>
      <c r="D87" s="38"/>
      <c r="E87" s="39"/>
      <c r="F87" s="39"/>
      <c r="G87" s="38"/>
      <c r="H87" s="98"/>
    </row>
    <row r="88" spans="1:8" ht="15" customHeight="1" x14ac:dyDescent="0.25">
      <c r="A88" s="173"/>
      <c r="B88" s="176"/>
      <c r="C88" s="179"/>
      <c r="D88" s="38"/>
      <c r="E88" s="39"/>
      <c r="F88" s="39"/>
      <c r="G88" s="38"/>
      <c r="H88" s="98"/>
    </row>
    <row r="89" spans="1:8" x14ac:dyDescent="0.25">
      <c r="A89" s="174"/>
      <c r="B89" s="177"/>
      <c r="C89" s="180"/>
      <c r="D89" s="38"/>
      <c r="E89" s="39"/>
      <c r="F89" s="39"/>
      <c r="G89" s="38"/>
      <c r="H89" s="98"/>
    </row>
    <row r="90" spans="1:8" ht="15" customHeight="1" x14ac:dyDescent="0.25">
      <c r="H90"/>
    </row>
    <row r="91" spans="1:8" x14ac:dyDescent="0.25">
      <c r="A91" s="172"/>
      <c r="B91" s="175"/>
      <c r="C91" s="178"/>
      <c r="D91" s="38"/>
      <c r="E91" s="39"/>
      <c r="F91" s="39"/>
      <c r="G91" s="38"/>
      <c r="H91" s="40"/>
    </row>
    <row r="92" spans="1:8" x14ac:dyDescent="0.25">
      <c r="A92" s="173"/>
      <c r="B92" s="176"/>
      <c r="C92" s="179"/>
      <c r="D92" s="138"/>
      <c r="E92" s="139"/>
      <c r="F92" s="139"/>
      <c r="G92" s="138"/>
      <c r="H92" s="140"/>
    </row>
    <row r="93" spans="1:8" x14ac:dyDescent="0.25">
      <c r="A93" s="173"/>
      <c r="B93" s="176"/>
      <c r="C93" s="179"/>
      <c r="D93" s="38"/>
      <c r="E93" s="39"/>
      <c r="F93" s="39"/>
      <c r="G93" s="38"/>
      <c r="H93" s="37"/>
    </row>
    <row r="94" spans="1:8" x14ac:dyDescent="0.25">
      <c r="A94" s="173"/>
      <c r="B94" s="176"/>
      <c r="C94" s="179"/>
      <c r="D94" s="38"/>
      <c r="E94" s="39"/>
      <c r="F94" s="39"/>
      <c r="G94" s="38"/>
      <c r="H94" s="37"/>
    </row>
    <row r="95" spans="1:8" ht="15" customHeight="1" x14ac:dyDescent="0.25">
      <c r="A95" s="173"/>
      <c r="B95" s="176"/>
      <c r="C95" s="179"/>
      <c r="D95" s="38"/>
      <c r="E95" s="39"/>
      <c r="F95" s="39"/>
      <c r="G95" s="38"/>
      <c r="H95" s="37"/>
    </row>
    <row r="96" spans="1:8" x14ac:dyDescent="0.25">
      <c r="A96" s="173"/>
      <c r="B96" s="176"/>
      <c r="C96" s="179"/>
      <c r="D96" s="38"/>
      <c r="E96" s="39"/>
      <c r="F96" s="39"/>
      <c r="G96" s="38"/>
      <c r="H96" s="37"/>
    </row>
    <row r="97" spans="1:8" ht="15" customHeight="1" x14ac:dyDescent="0.25">
      <c r="A97" s="174"/>
      <c r="B97" s="177"/>
      <c r="C97" s="180"/>
      <c r="D97" s="38"/>
      <c r="E97" s="39"/>
      <c r="F97" s="39"/>
      <c r="G97" s="38"/>
      <c r="H97" s="37"/>
    </row>
    <row r="98" spans="1:8" ht="15" customHeight="1" x14ac:dyDescent="0.25">
      <c r="H98"/>
    </row>
    <row r="99" spans="1:8" x14ac:dyDescent="0.25">
      <c r="A99" s="172"/>
      <c r="B99" s="175"/>
      <c r="C99" s="178"/>
      <c r="D99" s="38"/>
      <c r="E99" s="39"/>
      <c r="F99" s="39"/>
      <c r="G99" s="38"/>
      <c r="H99" s="98"/>
    </row>
    <row r="100" spans="1:8" x14ac:dyDescent="0.25">
      <c r="A100" s="173"/>
      <c r="B100" s="176"/>
      <c r="C100" s="179"/>
      <c r="D100" s="138"/>
      <c r="E100" s="139"/>
      <c r="F100" s="139"/>
      <c r="G100" s="138"/>
      <c r="H100" s="143"/>
    </row>
    <row r="101" spans="1:8" x14ac:dyDescent="0.25">
      <c r="A101" s="173"/>
      <c r="B101" s="176"/>
      <c r="C101" s="179"/>
      <c r="D101" s="38"/>
      <c r="E101" s="39"/>
      <c r="F101" s="39"/>
      <c r="G101" s="38"/>
      <c r="H101" s="98"/>
    </row>
    <row r="102" spans="1:8" ht="15" customHeight="1" x14ac:dyDescent="0.25">
      <c r="A102" s="173"/>
      <c r="B102" s="176"/>
      <c r="C102" s="179"/>
      <c r="D102" s="38"/>
      <c r="E102" s="39"/>
      <c r="F102" s="39"/>
      <c r="G102" s="38"/>
      <c r="H102" s="98"/>
    </row>
    <row r="103" spans="1:8" x14ac:dyDescent="0.25">
      <c r="A103" s="173"/>
      <c r="B103" s="176"/>
      <c r="C103" s="179"/>
      <c r="D103" s="38"/>
      <c r="E103" s="39"/>
      <c r="F103" s="39"/>
      <c r="G103" s="38"/>
      <c r="H103" s="98"/>
    </row>
    <row r="104" spans="1:8" x14ac:dyDescent="0.25">
      <c r="A104" s="173"/>
      <c r="B104" s="176"/>
      <c r="C104" s="179"/>
      <c r="D104" s="38"/>
      <c r="E104" s="39"/>
      <c r="F104" s="39"/>
      <c r="G104" s="38"/>
      <c r="H104" s="98"/>
    </row>
    <row r="105" spans="1:8" ht="15" customHeight="1" x14ac:dyDescent="0.25">
      <c r="A105" s="174"/>
      <c r="B105" s="177"/>
      <c r="C105" s="180"/>
      <c r="D105" s="38"/>
      <c r="E105" s="39"/>
      <c r="F105" s="39"/>
      <c r="G105" s="38"/>
      <c r="H105" s="98"/>
    </row>
    <row r="106" spans="1:8" ht="15" customHeight="1" x14ac:dyDescent="0.25">
      <c r="H106"/>
    </row>
    <row r="107" spans="1:8" x14ac:dyDescent="0.25">
      <c r="A107" s="172"/>
      <c r="B107" s="175"/>
      <c r="C107" s="178"/>
      <c r="D107" s="38"/>
      <c r="E107" s="39"/>
      <c r="F107" s="39"/>
      <c r="G107" s="38"/>
      <c r="H107" s="99"/>
    </row>
    <row r="108" spans="1:8" x14ac:dyDescent="0.25">
      <c r="A108" s="173"/>
      <c r="B108" s="176"/>
      <c r="C108" s="179"/>
      <c r="D108" s="138"/>
      <c r="E108" s="139"/>
      <c r="F108" s="139"/>
      <c r="G108" s="138"/>
      <c r="H108" s="142"/>
    </row>
    <row r="109" spans="1:8" ht="15" customHeight="1" x14ac:dyDescent="0.25">
      <c r="A109" s="173"/>
      <c r="B109" s="176"/>
      <c r="C109" s="179"/>
      <c r="D109" s="38"/>
      <c r="E109" s="39"/>
      <c r="F109" s="39"/>
      <c r="G109" s="38"/>
      <c r="H109" s="37"/>
    </row>
    <row r="110" spans="1:8" x14ac:dyDescent="0.25">
      <c r="A110" s="173"/>
      <c r="B110" s="176"/>
      <c r="C110" s="179"/>
      <c r="D110" s="38"/>
      <c r="E110" s="39"/>
      <c r="F110" s="39"/>
      <c r="G110" s="38"/>
      <c r="H110" s="37"/>
    </row>
    <row r="111" spans="1:8" x14ac:dyDescent="0.25">
      <c r="A111" s="173"/>
      <c r="B111" s="176"/>
      <c r="C111" s="179"/>
      <c r="D111" s="38"/>
      <c r="E111" s="39"/>
      <c r="F111" s="39"/>
      <c r="G111" s="38"/>
      <c r="H111" s="37"/>
    </row>
    <row r="112" spans="1:8" x14ac:dyDescent="0.25">
      <c r="A112" s="173"/>
      <c r="B112" s="176"/>
      <c r="C112" s="179"/>
      <c r="D112" s="38"/>
      <c r="E112" s="39"/>
      <c r="F112" s="39"/>
      <c r="G112" s="38"/>
      <c r="H112" s="37"/>
    </row>
    <row r="113" spans="1:8" x14ac:dyDescent="0.25">
      <c r="A113" s="174"/>
      <c r="B113" s="177"/>
      <c r="C113" s="180"/>
      <c r="D113" s="38"/>
      <c r="E113" s="39"/>
      <c r="F113" s="39"/>
      <c r="G113" s="38"/>
      <c r="H113" s="37"/>
    </row>
    <row r="114" spans="1:8" ht="15" customHeight="1" x14ac:dyDescent="0.25">
      <c r="H114"/>
    </row>
    <row r="115" spans="1:8" x14ac:dyDescent="0.25">
      <c r="A115" s="172"/>
      <c r="B115" s="175"/>
      <c r="C115" s="178"/>
      <c r="D115" s="38"/>
      <c r="E115" s="39"/>
      <c r="F115" s="39"/>
      <c r="G115" s="38"/>
      <c r="H115" s="145"/>
    </row>
    <row r="116" spans="1:8" x14ac:dyDescent="0.25">
      <c r="A116" s="173"/>
      <c r="B116" s="176"/>
      <c r="C116" s="179"/>
      <c r="D116" s="138"/>
      <c r="E116" s="139"/>
      <c r="F116" s="139"/>
      <c r="G116" s="138"/>
      <c r="H116" s="142"/>
    </row>
    <row r="117" spans="1:8" ht="15" customHeight="1" x14ac:dyDescent="0.25">
      <c r="A117" s="173"/>
      <c r="B117" s="176"/>
      <c r="C117" s="179"/>
      <c r="D117" s="38"/>
      <c r="E117" s="39"/>
      <c r="F117" s="39"/>
      <c r="G117" s="38"/>
      <c r="H117" s="37"/>
    </row>
    <row r="118" spans="1:8" x14ac:dyDescent="0.25">
      <c r="A118" s="173"/>
      <c r="B118" s="176"/>
      <c r="C118" s="179"/>
      <c r="D118" s="38"/>
      <c r="E118" s="39"/>
      <c r="F118" s="39"/>
      <c r="G118" s="38"/>
      <c r="H118" s="37"/>
    </row>
    <row r="119" spans="1:8" x14ac:dyDescent="0.25">
      <c r="A119" s="173"/>
      <c r="B119" s="176"/>
      <c r="C119" s="179"/>
      <c r="D119" s="38"/>
      <c r="E119" s="39"/>
      <c r="F119" s="39"/>
      <c r="G119" s="38"/>
      <c r="H119" s="37"/>
    </row>
    <row r="120" spans="1:8" x14ac:dyDescent="0.25">
      <c r="A120" s="173"/>
      <c r="B120" s="176"/>
      <c r="C120" s="179"/>
      <c r="D120" s="38"/>
      <c r="E120" s="39"/>
      <c r="F120" s="39"/>
      <c r="G120" s="38"/>
      <c r="H120" s="37"/>
    </row>
    <row r="121" spans="1:8" x14ac:dyDescent="0.25">
      <c r="A121" s="174"/>
      <c r="B121" s="177"/>
      <c r="C121" s="180"/>
      <c r="D121" s="38"/>
      <c r="E121" s="39"/>
      <c r="F121" s="39"/>
      <c r="G121" s="38"/>
      <c r="H121" s="37"/>
    </row>
    <row r="122" spans="1:8" x14ac:dyDescent="0.25">
      <c r="H122"/>
    </row>
    <row r="123" spans="1:8" x14ac:dyDescent="0.25">
      <c r="A123" s="172"/>
      <c r="B123" s="175"/>
      <c r="C123" s="178"/>
      <c r="D123" s="38"/>
      <c r="E123" s="39"/>
      <c r="F123" s="39"/>
      <c r="G123" s="38"/>
      <c r="H123" s="100"/>
    </row>
    <row r="124" spans="1:8" x14ac:dyDescent="0.25">
      <c r="A124" s="173"/>
      <c r="B124" s="176"/>
      <c r="C124" s="179"/>
      <c r="D124" s="138"/>
      <c r="E124" s="139"/>
      <c r="F124" s="139"/>
      <c r="G124" s="138"/>
      <c r="H124" s="142"/>
    </row>
    <row r="125" spans="1:8" x14ac:dyDescent="0.25">
      <c r="A125" s="173"/>
      <c r="B125" s="176"/>
      <c r="C125" s="179"/>
      <c r="D125" s="38"/>
      <c r="E125" s="39"/>
      <c r="F125" s="39"/>
      <c r="G125" s="38"/>
      <c r="H125" s="99"/>
    </row>
    <row r="126" spans="1:8" x14ac:dyDescent="0.25">
      <c r="A126" s="173"/>
      <c r="B126" s="176"/>
      <c r="C126" s="179"/>
      <c r="D126" s="38"/>
      <c r="E126" s="39"/>
      <c r="F126" s="39"/>
      <c r="G126" s="38"/>
      <c r="H126" s="99"/>
    </row>
    <row r="127" spans="1:8" x14ac:dyDescent="0.25">
      <c r="A127" s="173"/>
      <c r="B127" s="176"/>
      <c r="C127" s="179"/>
      <c r="D127" s="38"/>
      <c r="E127" s="39"/>
      <c r="F127" s="39"/>
      <c r="G127" s="38"/>
      <c r="H127" s="99"/>
    </row>
    <row r="128" spans="1:8" x14ac:dyDescent="0.25">
      <c r="A128" s="173"/>
      <c r="B128" s="176"/>
      <c r="C128" s="179"/>
      <c r="D128" s="38"/>
      <c r="E128" s="39"/>
      <c r="F128" s="39"/>
      <c r="G128" s="38"/>
      <c r="H128" s="99"/>
    </row>
    <row r="129" spans="1:8" x14ac:dyDescent="0.25">
      <c r="A129" s="174"/>
      <c r="B129" s="177"/>
      <c r="C129" s="180"/>
      <c r="D129" s="38"/>
      <c r="E129" s="39"/>
      <c r="F129" s="39"/>
      <c r="G129" s="38"/>
      <c r="H129" s="37"/>
    </row>
    <row r="130" spans="1:8" x14ac:dyDescent="0.25">
      <c r="H130"/>
    </row>
    <row r="131" spans="1:8" x14ac:dyDescent="0.25">
      <c r="A131" s="172"/>
      <c r="B131" s="175"/>
      <c r="C131" s="178"/>
      <c r="D131" s="38"/>
      <c r="E131" s="39"/>
      <c r="F131" s="39"/>
      <c r="G131" s="38"/>
      <c r="H131" s="40"/>
    </row>
    <row r="132" spans="1:8" x14ac:dyDescent="0.25">
      <c r="A132" s="173"/>
      <c r="B132" s="176"/>
      <c r="C132" s="179"/>
      <c r="D132" s="38"/>
      <c r="E132" s="139"/>
      <c r="F132" s="139"/>
      <c r="G132" s="138"/>
      <c r="H132" s="37"/>
    </row>
    <row r="133" spans="1:8" x14ac:dyDescent="0.25">
      <c r="A133" s="173"/>
      <c r="B133" s="176"/>
      <c r="C133" s="179"/>
      <c r="D133" s="38"/>
      <c r="E133" s="39"/>
      <c r="F133" s="39"/>
      <c r="G133" s="38"/>
      <c r="H133" s="37"/>
    </row>
    <row r="134" spans="1:8" x14ac:dyDescent="0.25">
      <c r="A134" s="173"/>
      <c r="B134" s="176"/>
      <c r="C134" s="179"/>
      <c r="D134" s="38"/>
      <c r="E134" s="39"/>
      <c r="F134" s="39"/>
      <c r="G134" s="38"/>
      <c r="H134" s="37"/>
    </row>
    <row r="135" spans="1:8" x14ac:dyDescent="0.25">
      <c r="A135" s="173"/>
      <c r="B135" s="176"/>
      <c r="C135" s="179"/>
      <c r="D135" s="38"/>
      <c r="E135" s="39"/>
      <c r="F135" s="39"/>
      <c r="G135" s="38"/>
      <c r="H135" s="37"/>
    </row>
    <row r="136" spans="1:8" x14ac:dyDescent="0.25">
      <c r="A136" s="173"/>
      <c r="B136" s="176"/>
      <c r="C136" s="179"/>
      <c r="D136" s="38"/>
      <c r="E136" s="39"/>
      <c r="F136" s="39"/>
      <c r="G136" s="38"/>
      <c r="H136" s="37"/>
    </row>
    <row r="137" spans="1:8" x14ac:dyDescent="0.25">
      <c r="A137" s="174"/>
      <c r="B137" s="177"/>
      <c r="C137" s="180"/>
      <c r="D137" s="38"/>
      <c r="E137" s="39"/>
      <c r="F137" s="39"/>
      <c r="G137" s="38"/>
      <c r="H137" s="37"/>
    </row>
    <row r="138" spans="1:8" ht="15" customHeight="1" x14ac:dyDescent="0.25">
      <c r="H138"/>
    </row>
    <row r="139" spans="1:8" x14ac:dyDescent="0.25">
      <c r="A139" s="172"/>
      <c r="B139" s="175"/>
      <c r="C139" s="178"/>
      <c r="D139" s="38"/>
      <c r="E139" s="39"/>
      <c r="F139" s="39"/>
      <c r="G139" s="38"/>
      <c r="H139" s="40"/>
    </row>
    <row r="140" spans="1:8" x14ac:dyDescent="0.25">
      <c r="A140" s="173"/>
      <c r="B140" s="176"/>
      <c r="C140" s="179"/>
      <c r="D140" s="138"/>
      <c r="E140" s="139"/>
      <c r="F140" s="139"/>
      <c r="G140" s="138"/>
      <c r="H140" s="146"/>
    </row>
    <row r="141" spans="1:8" x14ac:dyDescent="0.25">
      <c r="A141" s="173"/>
      <c r="B141" s="176"/>
      <c r="C141" s="179"/>
      <c r="D141" s="38"/>
      <c r="E141" s="39"/>
      <c r="F141" s="39"/>
      <c r="G141" s="38"/>
      <c r="H141" s="37"/>
    </row>
    <row r="142" spans="1:8" x14ac:dyDescent="0.25">
      <c r="A142" s="173"/>
      <c r="B142" s="176"/>
      <c r="C142" s="179"/>
      <c r="D142" s="38"/>
      <c r="E142" s="39"/>
      <c r="F142" s="39"/>
      <c r="G142" s="38"/>
      <c r="H142" s="37"/>
    </row>
    <row r="143" spans="1:8" x14ac:dyDescent="0.25">
      <c r="A143" s="173"/>
      <c r="B143" s="176"/>
      <c r="C143" s="179"/>
      <c r="D143" s="38"/>
      <c r="E143" s="39"/>
      <c r="F143" s="39"/>
      <c r="G143" s="38"/>
      <c r="H143" s="37"/>
    </row>
    <row r="144" spans="1:8" x14ac:dyDescent="0.25">
      <c r="A144" s="173"/>
      <c r="B144" s="176"/>
      <c r="C144" s="179"/>
      <c r="D144" s="38"/>
      <c r="E144" s="39"/>
      <c r="F144" s="39"/>
      <c r="G144" s="38"/>
      <c r="H144" s="37"/>
    </row>
    <row r="145" spans="1:8" x14ac:dyDescent="0.25">
      <c r="A145" s="174"/>
      <c r="B145" s="177"/>
      <c r="C145" s="180"/>
      <c r="D145" s="38"/>
      <c r="E145" s="39"/>
      <c r="F145" s="39"/>
      <c r="G145" s="38"/>
      <c r="H145" s="37"/>
    </row>
    <row r="146" spans="1:8" ht="15" customHeight="1" x14ac:dyDescent="0.25">
      <c r="H146"/>
    </row>
    <row r="147" spans="1:8" x14ac:dyDescent="0.25">
      <c r="A147" s="172"/>
      <c r="B147" s="175"/>
      <c r="C147" s="178"/>
      <c r="D147" s="38"/>
      <c r="E147" s="39"/>
      <c r="F147" s="39"/>
      <c r="G147" s="147"/>
      <c r="H147" s="40"/>
    </row>
    <row r="148" spans="1:8" x14ac:dyDescent="0.25">
      <c r="A148" s="173"/>
      <c r="B148" s="176"/>
      <c r="C148" s="179"/>
      <c r="D148" s="138"/>
      <c r="E148" s="139"/>
      <c r="F148" s="139"/>
      <c r="G148" s="148"/>
      <c r="H148" s="146"/>
    </row>
    <row r="149" spans="1:8" x14ac:dyDescent="0.25">
      <c r="A149" s="173"/>
      <c r="B149" s="176"/>
      <c r="C149" s="179"/>
      <c r="D149" s="38"/>
      <c r="E149" s="39"/>
      <c r="F149" s="39"/>
      <c r="G149" s="147"/>
      <c r="H149" s="37"/>
    </row>
    <row r="150" spans="1:8" x14ac:dyDescent="0.25">
      <c r="A150" s="173"/>
      <c r="B150" s="176"/>
      <c r="C150" s="179"/>
      <c r="D150" s="38"/>
      <c r="E150" s="39"/>
      <c r="F150" s="39"/>
      <c r="G150" s="147"/>
      <c r="H150" s="37"/>
    </row>
    <row r="151" spans="1:8" x14ac:dyDescent="0.25">
      <c r="A151" s="173"/>
      <c r="B151" s="176"/>
      <c r="C151" s="179"/>
      <c r="D151" s="38"/>
      <c r="E151" s="39"/>
      <c r="F151" s="39"/>
      <c r="G151" s="147"/>
      <c r="H151" s="37"/>
    </row>
    <row r="152" spans="1:8" x14ac:dyDescent="0.25">
      <c r="A152" s="173"/>
      <c r="B152" s="176"/>
      <c r="C152" s="179"/>
      <c r="D152" s="38"/>
      <c r="E152" s="39"/>
      <c r="F152" s="39"/>
      <c r="G152" s="147"/>
      <c r="H152" s="37"/>
    </row>
    <row r="153" spans="1:8" x14ac:dyDescent="0.25">
      <c r="A153" s="174"/>
      <c r="B153" s="177"/>
      <c r="C153" s="180"/>
      <c r="D153" s="38"/>
      <c r="E153" s="39"/>
      <c r="F153" s="39"/>
      <c r="G153" s="147"/>
      <c r="H153" s="37"/>
    </row>
    <row r="154" spans="1:8" ht="15" customHeight="1" x14ac:dyDescent="0.25">
      <c r="H154" s="37"/>
    </row>
    <row r="155" spans="1:8" x14ac:dyDescent="0.25">
      <c r="A155" s="172"/>
      <c r="B155" s="175"/>
      <c r="C155" s="178"/>
      <c r="D155" s="38"/>
      <c r="E155" s="39"/>
      <c r="F155" s="39"/>
      <c r="G155" s="147"/>
      <c r="H155" s="40"/>
    </row>
    <row r="156" spans="1:8" x14ac:dyDescent="0.25">
      <c r="A156" s="173"/>
      <c r="B156" s="176"/>
      <c r="C156" s="179"/>
      <c r="D156" s="138"/>
      <c r="E156" s="139"/>
      <c r="F156" s="139"/>
      <c r="G156" s="148"/>
      <c r="H156" s="146"/>
    </row>
    <row r="157" spans="1:8" x14ac:dyDescent="0.25">
      <c r="A157" s="173"/>
      <c r="B157" s="176"/>
      <c r="C157" s="179"/>
      <c r="D157" s="38"/>
      <c r="E157" s="39"/>
      <c r="F157" s="39"/>
      <c r="G157" s="38"/>
      <c r="H157" s="37"/>
    </row>
    <row r="158" spans="1:8" x14ac:dyDescent="0.25">
      <c r="A158" s="173"/>
      <c r="B158" s="176"/>
      <c r="C158" s="179"/>
      <c r="D158" s="38"/>
      <c r="E158" s="39"/>
      <c r="F158" s="39"/>
      <c r="G158" s="38"/>
      <c r="H158" s="99"/>
    </row>
    <row r="159" spans="1:8" x14ac:dyDescent="0.25">
      <c r="A159" s="173"/>
      <c r="B159" s="176"/>
      <c r="C159" s="179"/>
      <c r="D159" s="38"/>
      <c r="E159" s="39"/>
      <c r="F159" s="39"/>
      <c r="G159" s="38"/>
      <c r="H159" s="99"/>
    </row>
    <row r="160" spans="1:8" x14ac:dyDescent="0.25">
      <c r="A160" s="173"/>
      <c r="B160" s="176"/>
      <c r="C160" s="179"/>
      <c r="D160" s="38"/>
      <c r="E160" s="39"/>
      <c r="F160" s="39"/>
      <c r="G160" s="38"/>
      <c r="H160" s="99"/>
    </row>
    <row r="161" spans="1:8" x14ac:dyDescent="0.25">
      <c r="A161" s="174"/>
      <c r="B161" s="177"/>
      <c r="C161" s="180"/>
      <c r="D161" s="38"/>
      <c r="E161" s="39"/>
      <c r="F161" s="39"/>
      <c r="G161" s="38"/>
      <c r="H161" s="37"/>
    </row>
    <row r="162" spans="1:8" x14ac:dyDescent="0.25">
      <c r="H162"/>
    </row>
    <row r="163" spans="1:8" x14ac:dyDescent="0.25">
      <c r="A163" s="172"/>
      <c r="B163" s="175"/>
      <c r="C163" s="178"/>
      <c r="D163" s="38"/>
      <c r="E163" s="39"/>
      <c r="F163" s="39"/>
      <c r="G163" s="147"/>
      <c r="H163" s="40"/>
    </row>
    <row r="164" spans="1:8" x14ac:dyDescent="0.25">
      <c r="A164" s="173"/>
      <c r="B164" s="176"/>
      <c r="C164" s="179"/>
      <c r="D164" s="138"/>
      <c r="E164" s="139"/>
      <c r="F164" s="139"/>
      <c r="G164" s="148"/>
      <c r="H164" s="140"/>
    </row>
    <row r="165" spans="1:8" x14ac:dyDescent="0.25">
      <c r="A165" s="173"/>
      <c r="B165" s="176"/>
      <c r="C165" s="179"/>
      <c r="D165" s="38"/>
      <c r="E165" s="39"/>
      <c r="F165" s="39"/>
      <c r="G165" s="38"/>
      <c r="H165" s="37"/>
    </row>
    <row r="166" spans="1:8" x14ac:dyDescent="0.25">
      <c r="A166" s="173"/>
      <c r="B166" s="176"/>
      <c r="C166" s="179"/>
      <c r="D166" s="38"/>
      <c r="E166" s="39"/>
      <c r="F166" s="39"/>
      <c r="G166" s="38"/>
      <c r="H166" s="37"/>
    </row>
    <row r="167" spans="1:8" x14ac:dyDescent="0.25">
      <c r="A167" s="173"/>
      <c r="B167" s="176"/>
      <c r="C167" s="179"/>
      <c r="D167" s="38"/>
      <c r="E167" s="39"/>
      <c r="F167" s="39"/>
      <c r="G167" s="38"/>
      <c r="H167" s="37"/>
    </row>
    <row r="168" spans="1:8" x14ac:dyDescent="0.25">
      <c r="A168" s="173"/>
      <c r="B168" s="176"/>
      <c r="C168" s="179"/>
      <c r="D168" s="38"/>
      <c r="E168" s="39"/>
      <c r="F168" s="39"/>
      <c r="G168" s="38"/>
      <c r="H168" s="37"/>
    </row>
    <row r="169" spans="1:8" x14ac:dyDescent="0.25">
      <c r="A169" s="174"/>
      <c r="B169" s="177"/>
      <c r="C169" s="180"/>
      <c r="D169" s="38"/>
      <c r="E169" s="39"/>
      <c r="F169" s="39"/>
      <c r="G169" s="38"/>
      <c r="H169" s="37"/>
    </row>
    <row r="170" spans="1:8" ht="15" customHeight="1" x14ac:dyDescent="0.25">
      <c r="H170"/>
    </row>
    <row r="171" spans="1:8" x14ac:dyDescent="0.25">
      <c r="A171" s="172"/>
      <c r="B171" s="175"/>
      <c r="C171" s="178"/>
      <c r="D171" s="38"/>
      <c r="E171" s="39"/>
      <c r="F171" s="39"/>
      <c r="G171" s="147"/>
      <c r="H171" s="40"/>
    </row>
    <row r="172" spans="1:8" x14ac:dyDescent="0.25">
      <c r="A172" s="173"/>
      <c r="B172" s="176"/>
      <c r="C172" s="179"/>
      <c r="D172" s="138"/>
      <c r="E172" s="139"/>
      <c r="F172" s="139"/>
      <c r="G172" s="148"/>
      <c r="H172" s="146"/>
    </row>
    <row r="173" spans="1:8" x14ac:dyDescent="0.25">
      <c r="A173" s="173"/>
      <c r="B173" s="176"/>
      <c r="C173" s="179"/>
      <c r="D173" s="38"/>
      <c r="E173" s="39"/>
      <c r="F173" s="39"/>
      <c r="G173" s="38"/>
      <c r="H173" s="37"/>
    </row>
    <row r="174" spans="1:8" x14ac:dyDescent="0.25">
      <c r="A174" s="173"/>
      <c r="B174" s="176"/>
      <c r="C174" s="179"/>
      <c r="D174" s="38"/>
      <c r="E174" s="39"/>
      <c r="F174" s="39"/>
      <c r="G174" s="38"/>
      <c r="H174" s="37"/>
    </row>
    <row r="175" spans="1:8" x14ac:dyDescent="0.25">
      <c r="A175" s="173"/>
      <c r="B175" s="176"/>
      <c r="C175" s="179"/>
      <c r="D175" s="38"/>
      <c r="E175" s="39"/>
      <c r="F175" s="39"/>
      <c r="G175" s="38"/>
      <c r="H175" s="37"/>
    </row>
    <row r="176" spans="1:8" x14ac:dyDescent="0.25">
      <c r="A176" s="173"/>
      <c r="B176" s="176"/>
      <c r="C176" s="179"/>
      <c r="D176" s="38"/>
      <c r="E176" s="39"/>
      <c r="F176" s="39"/>
      <c r="G176" s="38"/>
      <c r="H176" s="37"/>
    </row>
    <row r="177" spans="1:8" x14ac:dyDescent="0.25">
      <c r="A177" s="174"/>
      <c r="B177" s="177"/>
      <c r="C177" s="180"/>
      <c r="D177" s="38"/>
      <c r="E177" s="39"/>
      <c r="F177" s="39"/>
      <c r="G177" s="38"/>
      <c r="H177" s="37"/>
    </row>
    <row r="178" spans="1:8" x14ac:dyDescent="0.25">
      <c r="H178"/>
    </row>
    <row r="179" spans="1:8" x14ac:dyDescent="0.25">
      <c r="A179" s="172"/>
      <c r="B179" s="175"/>
      <c r="C179" s="184"/>
      <c r="D179" s="38"/>
      <c r="E179" s="39"/>
      <c r="F179" s="39"/>
      <c r="G179" s="147"/>
      <c r="H179" s="40"/>
    </row>
    <row r="180" spans="1:8" x14ac:dyDescent="0.25">
      <c r="A180" s="173"/>
      <c r="B180" s="176"/>
      <c r="C180" s="185"/>
      <c r="D180" s="138"/>
      <c r="E180" s="139"/>
      <c r="F180" s="139"/>
      <c r="G180" s="148"/>
      <c r="H180" s="140"/>
    </row>
    <row r="181" spans="1:8" x14ac:dyDescent="0.25">
      <c r="A181" s="173"/>
      <c r="B181" s="176"/>
      <c r="C181" s="185"/>
      <c r="D181" s="38"/>
      <c r="E181" s="39"/>
      <c r="F181" s="39"/>
      <c r="G181" s="38"/>
      <c r="H181" s="37"/>
    </row>
    <row r="182" spans="1:8" x14ac:dyDescent="0.25">
      <c r="A182" s="173"/>
      <c r="B182" s="176"/>
      <c r="C182" s="185"/>
      <c r="D182" s="38"/>
      <c r="E182" s="39"/>
      <c r="F182" s="39"/>
      <c r="G182" s="38"/>
      <c r="H182" s="37"/>
    </row>
    <row r="183" spans="1:8" x14ac:dyDescent="0.25">
      <c r="A183" s="173"/>
      <c r="B183" s="176"/>
      <c r="C183" s="185"/>
      <c r="D183" s="38"/>
      <c r="E183" s="39"/>
      <c r="F183" s="39"/>
      <c r="G183" s="38"/>
      <c r="H183" s="37"/>
    </row>
    <row r="184" spans="1:8" x14ac:dyDescent="0.25">
      <c r="A184" s="173"/>
      <c r="B184" s="176"/>
      <c r="C184" s="185"/>
      <c r="D184" s="38"/>
      <c r="E184" s="39"/>
      <c r="F184" s="39"/>
      <c r="G184" s="38"/>
      <c r="H184" s="37"/>
    </row>
    <row r="185" spans="1:8" x14ac:dyDescent="0.25">
      <c r="A185" s="174"/>
      <c r="B185" s="177"/>
      <c r="C185" s="186"/>
      <c r="D185" s="38"/>
      <c r="E185" s="39"/>
      <c r="F185" s="39"/>
      <c r="G185" s="38"/>
      <c r="H185" s="37"/>
    </row>
    <row r="186" spans="1:8" x14ac:dyDescent="0.25">
      <c r="H186"/>
    </row>
    <row r="187" spans="1:8" x14ac:dyDescent="0.25">
      <c r="A187" s="172"/>
      <c r="B187" s="175"/>
      <c r="C187" s="178"/>
      <c r="D187" s="38"/>
      <c r="E187" s="39"/>
      <c r="F187" s="39"/>
      <c r="G187" s="147"/>
      <c r="H187" s="40"/>
    </row>
    <row r="188" spans="1:8" x14ac:dyDescent="0.25">
      <c r="A188" s="173"/>
      <c r="B188" s="176"/>
      <c r="C188" s="179"/>
      <c r="D188" s="138"/>
      <c r="E188" s="139"/>
      <c r="F188" s="139"/>
      <c r="G188" s="148"/>
      <c r="H188" s="140"/>
    </row>
    <row r="189" spans="1:8" x14ac:dyDescent="0.25">
      <c r="A189" s="173"/>
      <c r="B189" s="176"/>
      <c r="C189" s="179"/>
      <c r="D189" s="38"/>
      <c r="E189" s="39"/>
      <c r="F189" s="39"/>
      <c r="G189" s="38"/>
      <c r="H189" s="37"/>
    </row>
    <row r="190" spans="1:8" x14ac:dyDescent="0.25">
      <c r="A190" s="173"/>
      <c r="B190" s="176"/>
      <c r="C190" s="179"/>
      <c r="D190" s="38"/>
      <c r="E190" s="39"/>
      <c r="F190" s="39"/>
      <c r="G190" s="38"/>
      <c r="H190" s="37"/>
    </row>
    <row r="191" spans="1:8" x14ac:dyDescent="0.25">
      <c r="A191" s="173"/>
      <c r="B191" s="176"/>
      <c r="C191" s="179"/>
      <c r="D191" s="38"/>
      <c r="E191" s="39"/>
      <c r="F191" s="39"/>
      <c r="G191" s="38"/>
      <c r="H191" s="37"/>
    </row>
    <row r="192" spans="1:8" x14ac:dyDescent="0.25">
      <c r="A192" s="173"/>
      <c r="B192" s="176"/>
      <c r="C192" s="179"/>
      <c r="D192" s="38"/>
      <c r="E192" s="39"/>
      <c r="F192" s="39"/>
      <c r="G192" s="38"/>
      <c r="H192" s="37"/>
    </row>
    <row r="193" spans="1:8" x14ac:dyDescent="0.25">
      <c r="A193" s="174"/>
      <c r="B193" s="177"/>
      <c r="C193" s="180"/>
      <c r="D193" s="38"/>
      <c r="E193" s="39"/>
      <c r="F193" s="39"/>
      <c r="G193" s="38"/>
      <c r="H193" s="37"/>
    </row>
    <row r="194" spans="1:8" ht="15" customHeight="1" x14ac:dyDescent="0.25">
      <c r="H194"/>
    </row>
    <row r="195" spans="1:8" x14ac:dyDescent="0.25">
      <c r="A195" s="172"/>
      <c r="B195" s="178"/>
      <c r="C195" s="181"/>
      <c r="D195" s="38"/>
      <c r="E195" s="39"/>
      <c r="F195" s="39"/>
      <c r="G195" s="147"/>
      <c r="H195" s="40"/>
    </row>
    <row r="196" spans="1:8" x14ac:dyDescent="0.25">
      <c r="A196" s="173"/>
      <c r="B196" s="179"/>
      <c r="C196" s="182"/>
      <c r="D196" s="38"/>
      <c r="E196" s="139"/>
      <c r="F196" s="139"/>
      <c r="G196" s="148"/>
      <c r="H196" s="37"/>
    </row>
    <row r="197" spans="1:8" x14ac:dyDescent="0.25">
      <c r="A197" s="173"/>
      <c r="B197" s="179"/>
      <c r="C197" s="182"/>
      <c r="D197" s="38"/>
      <c r="E197" s="39"/>
      <c r="F197" s="39"/>
      <c r="G197" s="38"/>
      <c r="H197" s="37"/>
    </row>
    <row r="198" spans="1:8" x14ac:dyDescent="0.25">
      <c r="A198" s="173"/>
      <c r="B198" s="179"/>
      <c r="C198" s="182"/>
      <c r="D198" s="38"/>
      <c r="E198" s="39"/>
      <c r="F198" s="39"/>
      <c r="G198" s="38"/>
      <c r="H198" s="37"/>
    </row>
    <row r="199" spans="1:8" x14ac:dyDescent="0.25">
      <c r="A199" s="173"/>
      <c r="B199" s="179"/>
      <c r="C199" s="182"/>
      <c r="D199" s="38"/>
      <c r="E199" s="39"/>
      <c r="F199" s="39"/>
      <c r="G199" s="38"/>
      <c r="H199" s="37"/>
    </row>
    <row r="200" spans="1:8" x14ac:dyDescent="0.25">
      <c r="A200" s="173"/>
      <c r="B200" s="179"/>
      <c r="C200" s="182"/>
      <c r="D200" s="38"/>
      <c r="E200" s="39"/>
      <c r="F200" s="39"/>
      <c r="G200" s="38"/>
      <c r="H200" s="37"/>
    </row>
    <row r="201" spans="1:8" x14ac:dyDescent="0.25">
      <c r="A201" s="174"/>
      <c r="B201" s="180"/>
      <c r="C201" s="183"/>
      <c r="D201" s="38"/>
      <c r="E201" s="39"/>
      <c r="F201" s="39"/>
      <c r="G201" s="38"/>
      <c r="H201" s="37"/>
    </row>
    <row r="202" spans="1:8" x14ac:dyDescent="0.25">
      <c r="H202"/>
    </row>
    <row r="203" spans="1:8" x14ac:dyDescent="0.25">
      <c r="A203" s="172"/>
      <c r="B203" s="178"/>
      <c r="C203" s="181"/>
      <c r="D203" s="38"/>
      <c r="E203" s="39"/>
      <c r="F203" s="39"/>
      <c r="G203" s="147"/>
      <c r="H203" s="40"/>
    </row>
    <row r="204" spans="1:8" x14ac:dyDescent="0.25">
      <c r="A204" s="173"/>
      <c r="B204" s="176"/>
      <c r="C204" s="182"/>
      <c r="D204" s="38"/>
      <c r="E204" s="139"/>
      <c r="F204" s="139"/>
      <c r="G204" s="148"/>
      <c r="H204" s="37"/>
    </row>
    <row r="205" spans="1:8" x14ac:dyDescent="0.25">
      <c r="A205" s="173"/>
      <c r="B205" s="176"/>
      <c r="C205" s="182"/>
      <c r="D205" s="38"/>
      <c r="E205" s="39"/>
      <c r="F205" s="39"/>
      <c r="G205" s="38"/>
      <c r="H205" s="37"/>
    </row>
    <row r="206" spans="1:8" x14ac:dyDescent="0.25">
      <c r="A206" s="173"/>
      <c r="B206" s="176"/>
      <c r="C206" s="182"/>
      <c r="D206" s="38"/>
      <c r="E206" s="39"/>
      <c r="F206" s="39"/>
      <c r="G206" s="38"/>
      <c r="H206" s="37"/>
    </row>
    <row r="207" spans="1:8" x14ac:dyDescent="0.25">
      <c r="A207" s="173"/>
      <c r="B207" s="176"/>
      <c r="C207" s="182"/>
      <c r="D207" s="38"/>
      <c r="E207" s="39"/>
      <c r="F207" s="39"/>
      <c r="G207" s="38"/>
      <c r="H207" s="37"/>
    </row>
    <row r="208" spans="1:8" x14ac:dyDescent="0.25">
      <c r="A208" s="173"/>
      <c r="B208" s="176"/>
      <c r="C208" s="182"/>
      <c r="D208" s="38"/>
      <c r="E208" s="39"/>
      <c r="F208" s="39"/>
      <c r="G208" s="38"/>
      <c r="H208" s="37"/>
    </row>
    <row r="209" spans="1:8" x14ac:dyDescent="0.25">
      <c r="A209" s="174"/>
      <c r="B209" s="177"/>
      <c r="C209" s="183"/>
      <c r="D209" s="38"/>
      <c r="E209" s="39"/>
      <c r="F209" s="39"/>
      <c r="G209" s="38"/>
      <c r="H209" s="37"/>
    </row>
    <row r="210" spans="1:8" ht="15" customHeight="1" x14ac:dyDescent="0.25">
      <c r="H210"/>
    </row>
    <row r="211" spans="1:8" x14ac:dyDescent="0.25">
      <c r="A211" s="172"/>
      <c r="B211" s="178"/>
      <c r="C211" s="181"/>
      <c r="D211" s="38"/>
      <c r="E211" s="39"/>
      <c r="F211" s="39"/>
      <c r="G211" s="147"/>
      <c r="H211" s="40"/>
    </row>
    <row r="212" spans="1:8" x14ac:dyDescent="0.25">
      <c r="A212" s="173"/>
      <c r="B212" s="179"/>
      <c r="C212" s="182"/>
      <c r="D212" s="38"/>
      <c r="E212" s="139"/>
      <c r="F212" s="139"/>
      <c r="G212" s="148"/>
      <c r="H212" s="37"/>
    </row>
    <row r="213" spans="1:8" x14ac:dyDescent="0.25">
      <c r="A213" s="173"/>
      <c r="B213" s="179"/>
      <c r="C213" s="182"/>
      <c r="D213" s="38"/>
      <c r="E213" s="39"/>
      <c r="F213" s="39"/>
      <c r="G213" s="38"/>
      <c r="H213" s="37"/>
    </row>
    <row r="214" spans="1:8" x14ac:dyDescent="0.25">
      <c r="A214" s="173"/>
      <c r="B214" s="179"/>
      <c r="C214" s="182"/>
      <c r="D214" s="38"/>
      <c r="E214" s="39"/>
      <c r="F214" s="39"/>
      <c r="G214" s="38"/>
      <c r="H214" s="37"/>
    </row>
    <row r="215" spans="1:8" x14ac:dyDescent="0.25">
      <c r="A215" s="173"/>
      <c r="B215" s="179"/>
      <c r="C215" s="182"/>
      <c r="D215" s="38"/>
      <c r="E215" s="39"/>
      <c r="F215" s="39"/>
      <c r="G215" s="38"/>
      <c r="H215" s="37"/>
    </row>
    <row r="216" spans="1:8" x14ac:dyDescent="0.25">
      <c r="A216" s="173"/>
      <c r="B216" s="179"/>
      <c r="C216" s="182"/>
      <c r="D216" s="38"/>
      <c r="E216" s="39"/>
      <c r="F216" s="39"/>
      <c r="G216" s="38"/>
      <c r="H216" s="37"/>
    </row>
    <row r="217" spans="1:8" x14ac:dyDescent="0.25">
      <c r="A217" s="174"/>
      <c r="B217" s="180"/>
      <c r="C217" s="183"/>
      <c r="D217" s="38"/>
      <c r="E217" s="39"/>
      <c r="F217" s="39"/>
      <c r="G217" s="38"/>
      <c r="H217" s="37"/>
    </row>
    <row r="218" spans="1:8" x14ac:dyDescent="0.25">
      <c r="H218"/>
    </row>
    <row r="219" spans="1:8" x14ac:dyDescent="0.25">
      <c r="A219" s="172"/>
      <c r="B219" s="175"/>
      <c r="C219" s="178"/>
      <c r="D219" s="38"/>
      <c r="E219" s="39"/>
      <c r="F219" s="39"/>
      <c r="G219" s="38"/>
      <c r="H219" s="40"/>
    </row>
    <row r="220" spans="1:8" x14ac:dyDescent="0.25">
      <c r="A220" s="173"/>
      <c r="B220" s="176"/>
      <c r="C220" s="179"/>
      <c r="D220" s="38"/>
      <c r="E220" s="39"/>
      <c r="F220" s="39"/>
      <c r="G220" s="38"/>
      <c r="H220" s="37"/>
    </row>
    <row r="221" spans="1:8" x14ac:dyDescent="0.25">
      <c r="A221" s="173"/>
      <c r="B221" s="176"/>
      <c r="C221" s="179"/>
      <c r="D221" s="38"/>
      <c r="E221" s="39"/>
      <c r="F221" s="39"/>
      <c r="G221" s="38"/>
      <c r="H221" s="37"/>
    </row>
    <row r="222" spans="1:8" x14ac:dyDescent="0.25">
      <c r="A222" s="173"/>
      <c r="B222" s="176"/>
      <c r="C222" s="179"/>
      <c r="D222" s="38"/>
      <c r="E222" s="39"/>
      <c r="F222" s="39"/>
      <c r="G222" s="38"/>
      <c r="H222" s="37"/>
    </row>
    <row r="223" spans="1:8" x14ac:dyDescent="0.25">
      <c r="A223" s="173"/>
      <c r="B223" s="176"/>
      <c r="C223" s="179"/>
      <c r="D223" s="38"/>
      <c r="E223" s="39"/>
      <c r="F223" s="39"/>
      <c r="G223" s="38"/>
      <c r="H223" s="37"/>
    </row>
    <row r="224" spans="1:8" x14ac:dyDescent="0.25">
      <c r="A224" s="173"/>
      <c r="B224" s="176"/>
      <c r="C224" s="179"/>
      <c r="D224" s="38"/>
      <c r="E224" s="39"/>
      <c r="F224" s="39"/>
      <c r="G224" s="38"/>
      <c r="H224" s="37"/>
    </row>
    <row r="225" spans="1:8" x14ac:dyDescent="0.25">
      <c r="A225" s="174"/>
      <c r="B225" s="177"/>
      <c r="C225" s="180"/>
      <c r="D225" s="38"/>
      <c r="E225" s="39"/>
      <c r="F225" s="39"/>
      <c r="G225" s="38"/>
      <c r="H225" s="37"/>
    </row>
    <row r="226" spans="1:8" x14ac:dyDescent="0.25">
      <c r="H226"/>
    </row>
    <row r="227" spans="1:8" x14ac:dyDescent="0.25">
      <c r="A227" s="172"/>
      <c r="B227" s="175"/>
      <c r="C227" s="178"/>
      <c r="D227" s="38"/>
      <c r="E227" s="39"/>
      <c r="F227" s="39"/>
      <c r="G227" s="38"/>
      <c r="H227" s="40"/>
    </row>
    <row r="228" spans="1:8" x14ac:dyDescent="0.25">
      <c r="A228" s="173"/>
      <c r="B228" s="176"/>
      <c r="C228" s="179"/>
      <c r="D228" s="38"/>
      <c r="E228" s="39"/>
      <c r="F228" s="39"/>
      <c r="G228" s="38"/>
      <c r="H228" s="37"/>
    </row>
    <row r="229" spans="1:8" x14ac:dyDescent="0.25">
      <c r="A229" s="173"/>
      <c r="B229" s="176"/>
      <c r="C229" s="179"/>
      <c r="D229" s="38"/>
      <c r="E229" s="39"/>
      <c r="F229" s="39"/>
      <c r="G229" s="38"/>
      <c r="H229" s="37"/>
    </row>
    <row r="230" spans="1:8" x14ac:dyDescent="0.25">
      <c r="A230" s="173"/>
      <c r="B230" s="176"/>
      <c r="C230" s="179"/>
      <c r="D230" s="38"/>
      <c r="E230" s="39"/>
      <c r="F230" s="39"/>
      <c r="G230" s="38"/>
      <c r="H230" s="37"/>
    </row>
    <row r="231" spans="1:8" x14ac:dyDescent="0.25">
      <c r="A231" s="173"/>
      <c r="B231" s="176"/>
      <c r="C231" s="179"/>
      <c r="D231" s="38"/>
      <c r="E231" s="39"/>
      <c r="F231" s="39"/>
      <c r="G231" s="38"/>
      <c r="H231" s="37"/>
    </row>
    <row r="232" spans="1:8" x14ac:dyDescent="0.25">
      <c r="A232" s="173"/>
      <c r="B232" s="176"/>
      <c r="C232" s="179"/>
      <c r="D232" s="38"/>
      <c r="E232" s="39"/>
      <c r="F232" s="39"/>
      <c r="G232" s="38"/>
      <c r="H232" s="37"/>
    </row>
    <row r="233" spans="1:8" x14ac:dyDescent="0.25">
      <c r="A233" s="174"/>
      <c r="B233" s="177"/>
      <c r="C233" s="180"/>
      <c r="D233" s="38"/>
      <c r="E233" s="39"/>
      <c r="F233" s="39"/>
      <c r="G233" s="38"/>
      <c r="H233" s="37"/>
    </row>
    <row r="234" spans="1:8" x14ac:dyDescent="0.25">
      <c r="H234"/>
    </row>
    <row r="235" spans="1:8" x14ac:dyDescent="0.25">
      <c r="A235" s="172"/>
      <c r="B235" s="175"/>
      <c r="C235" s="178"/>
      <c r="D235" s="38"/>
      <c r="E235" s="39"/>
      <c r="F235" s="39"/>
      <c r="G235" s="38"/>
      <c r="H235" s="40"/>
    </row>
    <row r="236" spans="1:8" x14ac:dyDescent="0.25">
      <c r="A236" s="173"/>
      <c r="B236" s="176"/>
      <c r="C236" s="179"/>
      <c r="D236" s="38"/>
      <c r="E236" s="39"/>
      <c r="F236" s="39"/>
      <c r="G236" s="38"/>
      <c r="H236" s="37"/>
    </row>
    <row r="237" spans="1:8" x14ac:dyDescent="0.25">
      <c r="A237" s="173"/>
      <c r="B237" s="176"/>
      <c r="C237" s="179"/>
      <c r="D237" s="38"/>
      <c r="E237" s="39"/>
      <c r="F237" s="39"/>
      <c r="G237" s="38"/>
      <c r="H237" s="37"/>
    </row>
    <row r="238" spans="1:8" x14ac:dyDescent="0.25">
      <c r="A238" s="173"/>
      <c r="B238" s="176"/>
      <c r="C238" s="179"/>
      <c r="D238" s="38"/>
      <c r="E238" s="39"/>
      <c r="F238" s="39"/>
      <c r="G238" s="38"/>
      <c r="H238" s="37"/>
    </row>
    <row r="239" spans="1:8" x14ac:dyDescent="0.25">
      <c r="A239" s="173"/>
      <c r="B239" s="176"/>
      <c r="C239" s="179"/>
      <c r="D239" s="38"/>
      <c r="E239" s="39"/>
      <c r="F239" s="39"/>
      <c r="G239" s="38"/>
      <c r="H239" s="37"/>
    </row>
    <row r="240" spans="1:8" x14ac:dyDescent="0.25">
      <c r="A240" s="173"/>
      <c r="B240" s="176"/>
      <c r="C240" s="179"/>
      <c r="D240" s="38"/>
      <c r="E240" s="39"/>
      <c r="F240" s="39"/>
      <c r="G240" s="38"/>
      <c r="H240" s="37"/>
    </row>
    <row r="241" spans="1:8" x14ac:dyDescent="0.25">
      <c r="A241" s="174"/>
      <c r="B241" s="177"/>
      <c r="C241" s="180"/>
      <c r="D241" s="38"/>
      <c r="E241" s="39"/>
      <c r="F241" s="39"/>
      <c r="G241" s="38"/>
      <c r="H241" s="37"/>
    </row>
    <row r="242" spans="1:8" x14ac:dyDescent="0.25">
      <c r="H242"/>
    </row>
    <row r="243" spans="1:8" x14ac:dyDescent="0.25">
      <c r="A243" s="172"/>
      <c r="B243" s="175"/>
      <c r="C243" s="178"/>
      <c r="D243" s="38"/>
      <c r="E243" s="39"/>
      <c r="F243" s="39"/>
      <c r="G243" s="38"/>
    </row>
    <row r="244" spans="1:8" x14ac:dyDescent="0.25">
      <c r="A244" s="173"/>
      <c r="B244" s="176"/>
      <c r="C244" s="179"/>
      <c r="D244" s="38"/>
      <c r="E244" s="39"/>
      <c r="F244" s="39"/>
      <c r="G244" s="38"/>
      <c r="H244" s="37"/>
    </row>
    <row r="245" spans="1:8" x14ac:dyDescent="0.25">
      <c r="A245" s="173"/>
      <c r="B245" s="176"/>
      <c r="C245" s="179"/>
      <c r="D245" s="38"/>
      <c r="E245" s="39"/>
      <c r="F245" s="39"/>
      <c r="G245" s="38"/>
      <c r="H245" s="37"/>
    </row>
    <row r="246" spans="1:8" x14ac:dyDescent="0.25">
      <c r="A246" s="173"/>
      <c r="B246" s="176"/>
      <c r="C246" s="179"/>
      <c r="D246" s="38"/>
      <c r="E246" s="39"/>
      <c r="F246" s="39"/>
      <c r="G246" s="38"/>
      <c r="H246" s="37"/>
    </row>
    <row r="247" spans="1:8" x14ac:dyDescent="0.25">
      <c r="A247" s="173"/>
      <c r="B247" s="176"/>
      <c r="C247" s="179"/>
      <c r="D247" s="38"/>
      <c r="E247" s="39"/>
      <c r="F247" s="39"/>
      <c r="G247" s="38"/>
      <c r="H247" s="37"/>
    </row>
    <row r="248" spans="1:8" x14ac:dyDescent="0.25">
      <c r="A248" s="173"/>
      <c r="B248" s="176"/>
      <c r="C248" s="179"/>
      <c r="D248" s="38"/>
      <c r="E248" s="39"/>
      <c r="F248" s="39"/>
      <c r="G248" s="38"/>
      <c r="H248" s="37"/>
    </row>
    <row r="249" spans="1:8" x14ac:dyDescent="0.25">
      <c r="A249" s="174"/>
      <c r="B249" s="177"/>
      <c r="C249" s="180"/>
      <c r="D249" s="38"/>
      <c r="E249" s="39"/>
      <c r="F249" s="39"/>
      <c r="G249" s="38"/>
      <c r="H249" s="37"/>
    </row>
    <row r="250" spans="1:8" x14ac:dyDescent="0.25">
      <c r="H250"/>
    </row>
    <row r="251" spans="1:8" x14ac:dyDescent="0.25">
      <c r="A251" s="172"/>
      <c r="B251" s="175"/>
      <c r="C251" s="178"/>
      <c r="D251" s="38"/>
      <c r="E251" s="39"/>
      <c r="F251" s="39"/>
      <c r="G251" s="38"/>
      <c r="H251" s="40"/>
    </row>
    <row r="252" spans="1:8" x14ac:dyDescent="0.25">
      <c r="A252" s="173"/>
      <c r="B252" s="176"/>
      <c r="C252" s="179"/>
      <c r="D252" s="38"/>
      <c r="E252" s="39"/>
      <c r="F252" s="39"/>
      <c r="G252" s="38"/>
      <c r="H252" s="37"/>
    </row>
    <row r="253" spans="1:8" x14ac:dyDescent="0.25">
      <c r="A253" s="173"/>
      <c r="B253" s="176"/>
      <c r="C253" s="179"/>
      <c r="D253" s="38"/>
      <c r="E253" s="39"/>
      <c r="F253" s="39"/>
      <c r="G253" s="38"/>
      <c r="H253" s="37"/>
    </row>
    <row r="254" spans="1:8" x14ac:dyDescent="0.25">
      <c r="A254" s="173"/>
      <c r="B254" s="176"/>
      <c r="C254" s="179"/>
      <c r="D254" s="38"/>
      <c r="E254" s="39"/>
      <c r="F254" s="39"/>
      <c r="G254" s="38"/>
      <c r="H254" s="37"/>
    </row>
    <row r="255" spans="1:8" x14ac:dyDescent="0.25">
      <c r="A255" s="173"/>
      <c r="B255" s="176"/>
      <c r="C255" s="179"/>
      <c r="D255" s="38"/>
      <c r="E255" s="39"/>
      <c r="F255" s="39"/>
      <c r="G255" s="38"/>
      <c r="H255" s="37"/>
    </row>
    <row r="256" spans="1:8" x14ac:dyDescent="0.25">
      <c r="A256" s="173"/>
      <c r="B256" s="176"/>
      <c r="C256" s="179"/>
      <c r="D256" s="38"/>
      <c r="E256" s="39"/>
      <c r="F256" s="39"/>
      <c r="G256" s="38"/>
      <c r="H256" s="37"/>
    </row>
    <row r="257" spans="1:8" x14ac:dyDescent="0.25">
      <c r="A257" s="174"/>
      <c r="B257" s="177"/>
      <c r="C257" s="180"/>
      <c r="D257" s="38"/>
      <c r="E257" s="39"/>
      <c r="F257" s="39"/>
      <c r="G257" s="38"/>
      <c r="H257" s="37"/>
    </row>
    <row r="258" spans="1:8" x14ac:dyDescent="0.25">
      <c r="H258"/>
    </row>
    <row r="259" spans="1:8" x14ac:dyDescent="0.25">
      <c r="A259" s="172"/>
      <c r="B259" s="175"/>
      <c r="C259" s="178"/>
      <c r="D259" s="38"/>
      <c r="E259" s="39"/>
      <c r="F259" s="39"/>
      <c r="G259" s="38"/>
      <c r="H259" s="40"/>
    </row>
    <row r="260" spans="1:8" x14ac:dyDescent="0.25">
      <c r="A260" s="173"/>
      <c r="B260" s="176"/>
      <c r="C260" s="179"/>
      <c r="D260" s="38"/>
      <c r="E260" s="39"/>
      <c r="F260" s="39"/>
      <c r="G260" s="38"/>
      <c r="H260" s="37"/>
    </row>
    <row r="261" spans="1:8" x14ac:dyDescent="0.25">
      <c r="A261" s="173"/>
      <c r="B261" s="176"/>
      <c r="C261" s="179"/>
      <c r="D261" s="38"/>
      <c r="E261" s="39"/>
      <c r="F261" s="39"/>
      <c r="G261" s="38"/>
      <c r="H261" s="37"/>
    </row>
    <row r="262" spans="1:8" x14ac:dyDescent="0.25">
      <c r="A262" s="173"/>
      <c r="B262" s="176"/>
      <c r="C262" s="179"/>
      <c r="D262" s="38"/>
      <c r="E262" s="39"/>
      <c r="F262" s="39"/>
      <c r="G262" s="38"/>
      <c r="H262" s="37"/>
    </row>
    <row r="263" spans="1:8" x14ac:dyDescent="0.25">
      <c r="A263" s="173"/>
      <c r="B263" s="176"/>
      <c r="C263" s="179"/>
      <c r="D263" s="38"/>
      <c r="E263" s="39"/>
      <c r="F263" s="39"/>
      <c r="G263" s="38"/>
      <c r="H263" s="37"/>
    </row>
    <row r="264" spans="1:8" x14ac:dyDescent="0.25">
      <c r="A264" s="173"/>
      <c r="B264" s="176"/>
      <c r="C264" s="179"/>
      <c r="D264" s="38"/>
      <c r="E264" s="39"/>
      <c r="F264" s="39"/>
      <c r="G264" s="38"/>
      <c r="H264" s="37"/>
    </row>
    <row r="265" spans="1:8" x14ac:dyDescent="0.25">
      <c r="A265" s="174"/>
      <c r="B265" s="177"/>
      <c r="C265" s="180"/>
      <c r="D265" s="38"/>
      <c r="E265" s="39"/>
      <c r="F265" s="39"/>
      <c r="G265" s="38"/>
      <c r="H265" s="37"/>
    </row>
    <row r="267" spans="1:8" x14ac:dyDescent="0.25">
      <c r="A267" s="172"/>
      <c r="B267" s="175"/>
      <c r="C267" s="178"/>
      <c r="D267" s="38"/>
      <c r="E267" s="39"/>
      <c r="F267" s="39"/>
      <c r="G267" s="38"/>
      <c r="H267" s="40"/>
    </row>
    <row r="268" spans="1:8" x14ac:dyDescent="0.25">
      <c r="A268" s="173"/>
      <c r="B268" s="176"/>
      <c r="C268" s="179"/>
      <c r="D268" s="38"/>
      <c r="E268" s="39"/>
      <c r="F268" s="39"/>
      <c r="G268" s="38"/>
      <c r="H268" s="37"/>
    </row>
    <row r="269" spans="1:8" x14ac:dyDescent="0.25">
      <c r="A269" s="173"/>
      <c r="B269" s="176"/>
      <c r="C269" s="179"/>
      <c r="D269" s="38"/>
      <c r="E269" s="39"/>
      <c r="F269" s="39"/>
      <c r="G269" s="38"/>
      <c r="H269" s="37"/>
    </row>
    <row r="270" spans="1:8" x14ac:dyDescent="0.25">
      <c r="A270" s="173"/>
      <c r="B270" s="176"/>
      <c r="C270" s="179"/>
      <c r="D270" s="38"/>
      <c r="E270" s="39"/>
      <c r="F270" s="39"/>
      <c r="G270" s="38"/>
      <c r="H270" s="37"/>
    </row>
    <row r="271" spans="1:8" x14ac:dyDescent="0.25">
      <c r="A271" s="173"/>
      <c r="B271" s="176"/>
      <c r="C271" s="179"/>
      <c r="D271" s="38"/>
      <c r="E271" s="39"/>
      <c r="F271" s="39"/>
      <c r="G271" s="38"/>
      <c r="H271" s="37"/>
    </row>
    <row r="272" spans="1:8" x14ac:dyDescent="0.25">
      <c r="A272" s="173"/>
      <c r="B272" s="176"/>
      <c r="C272" s="179"/>
      <c r="D272" s="38"/>
      <c r="E272" s="39"/>
      <c r="F272" s="39"/>
      <c r="G272" s="38"/>
      <c r="H272" s="37"/>
    </row>
    <row r="273" spans="1:8" x14ac:dyDescent="0.25">
      <c r="A273" s="174"/>
      <c r="B273" s="177"/>
      <c r="C273" s="180"/>
      <c r="D273" s="38"/>
      <c r="E273" s="39"/>
      <c r="F273" s="39"/>
      <c r="G273" s="38"/>
      <c r="H273" s="37"/>
    </row>
    <row r="275" spans="1:8" x14ac:dyDescent="0.25">
      <c r="A275" s="172"/>
      <c r="B275" s="175"/>
      <c r="C275" s="178"/>
      <c r="D275" s="38"/>
      <c r="E275" s="39"/>
      <c r="F275" s="39"/>
      <c r="G275" s="38"/>
      <c r="H275" s="100"/>
    </row>
    <row r="276" spans="1:8" x14ac:dyDescent="0.25">
      <c r="A276" s="173"/>
      <c r="B276" s="176"/>
      <c r="C276" s="179"/>
      <c r="D276" s="38"/>
      <c r="E276" s="39"/>
      <c r="F276" s="39"/>
      <c r="G276" s="38"/>
      <c r="H276" s="99"/>
    </row>
    <row r="277" spans="1:8" x14ac:dyDescent="0.25">
      <c r="A277" s="173"/>
      <c r="B277" s="176"/>
      <c r="C277" s="179"/>
      <c r="D277" s="38"/>
      <c r="E277" s="39"/>
      <c r="F277" s="39"/>
      <c r="G277" s="38"/>
      <c r="H277" s="99"/>
    </row>
    <row r="278" spans="1:8" x14ac:dyDescent="0.25">
      <c r="A278" s="173"/>
      <c r="B278" s="176"/>
      <c r="C278" s="179"/>
      <c r="D278" s="38"/>
      <c r="E278" s="39"/>
      <c r="F278" s="39"/>
      <c r="G278" s="38"/>
      <c r="H278" s="99"/>
    </row>
    <row r="279" spans="1:8" x14ac:dyDescent="0.25">
      <c r="A279" s="173"/>
      <c r="B279" s="176"/>
      <c r="C279" s="179"/>
      <c r="D279" s="38"/>
      <c r="E279" s="39"/>
      <c r="F279" s="39"/>
      <c r="G279" s="38"/>
      <c r="H279" s="99"/>
    </row>
    <row r="280" spans="1:8" x14ac:dyDescent="0.25">
      <c r="A280" s="173"/>
      <c r="B280" s="176"/>
      <c r="C280" s="179"/>
      <c r="D280" s="38"/>
      <c r="E280" s="39"/>
      <c r="F280" s="39"/>
      <c r="G280" s="38"/>
      <c r="H280" s="99"/>
    </row>
    <row r="281" spans="1:8" x14ac:dyDescent="0.25">
      <c r="A281" s="174"/>
      <c r="B281" s="177"/>
      <c r="C281" s="180"/>
      <c r="D281" s="38"/>
      <c r="E281" s="39"/>
      <c r="F281" s="39"/>
      <c r="G281" s="38"/>
      <c r="H281" s="37"/>
    </row>
    <row r="283" spans="1:8" x14ac:dyDescent="0.25">
      <c r="A283" s="172"/>
      <c r="B283" s="175"/>
      <c r="C283" s="178"/>
      <c r="D283" s="38"/>
      <c r="E283" s="39"/>
      <c r="F283" s="39"/>
      <c r="G283" s="38"/>
      <c r="H283" s="100"/>
    </row>
    <row r="284" spans="1:8" x14ac:dyDescent="0.25">
      <c r="A284" s="173"/>
      <c r="B284" s="176"/>
      <c r="C284" s="179"/>
      <c r="D284" s="38"/>
      <c r="E284" s="39"/>
      <c r="F284" s="39"/>
      <c r="G284" s="38"/>
      <c r="H284" s="99"/>
    </row>
    <row r="285" spans="1:8" x14ac:dyDescent="0.25">
      <c r="A285" s="173"/>
      <c r="B285" s="176"/>
      <c r="C285" s="179"/>
      <c r="D285" s="38"/>
      <c r="E285" s="39"/>
      <c r="F285" s="39"/>
      <c r="G285" s="38"/>
      <c r="H285" s="99"/>
    </row>
    <row r="286" spans="1:8" x14ac:dyDescent="0.25">
      <c r="A286" s="173"/>
      <c r="B286" s="176"/>
      <c r="C286" s="179"/>
      <c r="D286" s="38"/>
      <c r="E286" s="39"/>
      <c r="F286" s="39"/>
      <c r="G286" s="38"/>
      <c r="H286" s="99"/>
    </row>
    <row r="287" spans="1:8" x14ac:dyDescent="0.25">
      <c r="A287" s="173"/>
      <c r="B287" s="176"/>
      <c r="C287" s="179"/>
      <c r="D287" s="38"/>
      <c r="E287" s="39"/>
      <c r="F287" s="39"/>
      <c r="G287" s="38"/>
      <c r="H287" s="99"/>
    </row>
    <row r="288" spans="1:8" x14ac:dyDescent="0.25">
      <c r="A288" s="173"/>
      <c r="B288" s="176"/>
      <c r="C288" s="179"/>
      <c r="D288" s="38"/>
      <c r="E288" s="39"/>
      <c r="F288" s="39"/>
      <c r="G288" s="38"/>
      <c r="H288" s="99"/>
    </row>
    <row r="289" spans="1:8" x14ac:dyDescent="0.25">
      <c r="A289" s="174"/>
      <c r="B289" s="177"/>
      <c r="C289" s="180"/>
      <c r="D289" s="38"/>
      <c r="E289" s="39"/>
      <c r="F289" s="39"/>
      <c r="G289" s="38"/>
      <c r="H289" s="37"/>
    </row>
    <row r="291" spans="1:8" x14ac:dyDescent="0.25">
      <c r="A291" s="172"/>
      <c r="B291" s="175"/>
      <c r="C291" s="178"/>
      <c r="D291" s="38"/>
      <c r="E291" s="39"/>
      <c r="F291" s="39"/>
      <c r="G291" s="38"/>
      <c r="H291" s="40"/>
    </row>
    <row r="292" spans="1:8" x14ac:dyDescent="0.25">
      <c r="A292" s="173"/>
      <c r="B292" s="176"/>
      <c r="C292" s="179"/>
      <c r="D292" s="38"/>
      <c r="E292" s="39"/>
      <c r="F292" s="39"/>
      <c r="G292" s="38"/>
      <c r="H292" s="37"/>
    </row>
    <row r="293" spans="1:8" x14ac:dyDescent="0.25">
      <c r="A293" s="173"/>
      <c r="B293" s="176"/>
      <c r="C293" s="179"/>
      <c r="D293" s="38"/>
      <c r="E293" s="39"/>
      <c r="F293" s="39"/>
      <c r="G293" s="38"/>
      <c r="H293" s="37"/>
    </row>
    <row r="294" spans="1:8" x14ac:dyDescent="0.25">
      <c r="A294" s="173"/>
      <c r="B294" s="176"/>
      <c r="C294" s="179"/>
      <c r="D294" s="38"/>
      <c r="E294" s="39"/>
      <c r="F294" s="39"/>
      <c r="G294" s="38"/>
      <c r="H294" s="37"/>
    </row>
    <row r="295" spans="1:8" x14ac:dyDescent="0.25">
      <c r="A295" s="173"/>
      <c r="B295" s="176"/>
      <c r="C295" s="179"/>
      <c r="D295" s="38"/>
      <c r="E295" s="39"/>
      <c r="F295" s="39"/>
      <c r="G295" s="38"/>
      <c r="H295" s="37"/>
    </row>
    <row r="296" spans="1:8" x14ac:dyDescent="0.25">
      <c r="A296" s="173"/>
      <c r="B296" s="176"/>
      <c r="C296" s="179"/>
      <c r="D296" s="38"/>
      <c r="E296" s="39"/>
      <c r="F296" s="39"/>
      <c r="G296" s="38"/>
      <c r="H296" s="37"/>
    </row>
    <row r="297" spans="1:8" x14ac:dyDescent="0.25">
      <c r="A297" s="174"/>
      <c r="B297" s="177"/>
      <c r="C297" s="180"/>
      <c r="D297" s="38"/>
      <c r="E297" s="39"/>
      <c r="F297" s="39"/>
      <c r="G297" s="38"/>
      <c r="H297" s="37"/>
    </row>
    <row r="299" spans="1:8" x14ac:dyDescent="0.25">
      <c r="A299" s="172"/>
      <c r="B299" s="175"/>
      <c r="C299" s="178"/>
      <c r="D299" s="38"/>
      <c r="E299" s="39"/>
      <c r="F299" s="39"/>
      <c r="G299" s="38"/>
      <c r="H299" s="40"/>
    </row>
    <row r="300" spans="1:8" x14ac:dyDescent="0.25">
      <c r="A300" s="173"/>
      <c r="B300" s="176"/>
      <c r="C300" s="179"/>
      <c r="D300" s="38"/>
      <c r="E300" s="39"/>
      <c r="F300" s="39"/>
      <c r="G300" s="38"/>
      <c r="H300" s="37"/>
    </row>
    <row r="301" spans="1:8" x14ac:dyDescent="0.25">
      <c r="A301" s="173"/>
      <c r="B301" s="176"/>
      <c r="C301" s="179"/>
      <c r="D301" s="38"/>
      <c r="E301" s="39"/>
      <c r="F301" s="39"/>
      <c r="G301" s="38"/>
      <c r="H301" s="37"/>
    </row>
    <row r="302" spans="1:8" x14ac:dyDescent="0.25">
      <c r="A302" s="173"/>
      <c r="B302" s="176"/>
      <c r="C302" s="179"/>
      <c r="D302" s="38"/>
      <c r="E302" s="39"/>
      <c r="F302" s="39"/>
      <c r="G302" s="38"/>
      <c r="H302" s="37"/>
    </row>
    <row r="303" spans="1:8" x14ac:dyDescent="0.25">
      <c r="A303" s="173"/>
      <c r="B303" s="176"/>
      <c r="C303" s="179"/>
      <c r="D303" s="38"/>
      <c r="E303" s="39"/>
      <c r="F303" s="39"/>
      <c r="G303" s="38"/>
      <c r="H303" s="37"/>
    </row>
    <row r="304" spans="1:8" x14ac:dyDescent="0.25">
      <c r="A304" s="173"/>
      <c r="B304" s="176"/>
      <c r="C304" s="179"/>
      <c r="D304" s="38"/>
      <c r="E304" s="39"/>
      <c r="F304" s="39"/>
      <c r="G304" s="38"/>
      <c r="H304" s="37"/>
    </row>
    <row r="305" spans="1:8" x14ac:dyDescent="0.25">
      <c r="A305" s="174"/>
      <c r="B305" s="177"/>
      <c r="C305" s="180"/>
      <c r="D305" s="38"/>
      <c r="E305" s="39"/>
      <c r="F305" s="39"/>
      <c r="G305" s="38"/>
      <c r="H305" s="37"/>
    </row>
    <row r="307" spans="1:8" x14ac:dyDescent="0.25">
      <c r="A307" s="172"/>
      <c r="B307" s="175"/>
      <c r="C307" s="178"/>
      <c r="D307" s="38"/>
      <c r="E307" s="39"/>
      <c r="F307" s="39"/>
      <c r="G307" s="38"/>
      <c r="H307" s="40"/>
    </row>
    <row r="308" spans="1:8" x14ac:dyDescent="0.25">
      <c r="A308" s="173"/>
      <c r="B308" s="176"/>
      <c r="C308" s="179"/>
      <c r="D308" s="38"/>
      <c r="E308" s="39"/>
      <c r="F308" s="39"/>
      <c r="G308" s="38"/>
      <c r="H308" s="37"/>
    </row>
    <row r="309" spans="1:8" x14ac:dyDescent="0.25">
      <c r="A309" s="173"/>
      <c r="B309" s="176"/>
      <c r="C309" s="179"/>
      <c r="D309" s="38"/>
      <c r="E309" s="39"/>
      <c r="F309" s="39"/>
      <c r="G309" s="38"/>
      <c r="H309" s="37"/>
    </row>
    <row r="310" spans="1:8" x14ac:dyDescent="0.25">
      <c r="A310" s="173"/>
      <c r="B310" s="176"/>
      <c r="C310" s="179"/>
      <c r="D310" s="38"/>
      <c r="E310" s="39"/>
      <c r="F310" s="39"/>
      <c r="G310" s="38"/>
      <c r="H310" s="37"/>
    </row>
    <row r="311" spans="1:8" x14ac:dyDescent="0.25">
      <c r="A311" s="173"/>
      <c r="B311" s="176"/>
      <c r="C311" s="179"/>
      <c r="D311" s="38"/>
      <c r="E311" s="39"/>
      <c r="F311" s="39"/>
      <c r="G311" s="38"/>
      <c r="H311" s="37"/>
    </row>
    <row r="312" spans="1:8" x14ac:dyDescent="0.25">
      <c r="A312" s="173"/>
      <c r="B312" s="176"/>
      <c r="C312" s="179"/>
      <c r="D312" s="38"/>
      <c r="E312" s="39"/>
      <c r="F312" s="39"/>
      <c r="G312" s="38"/>
      <c r="H312" s="37"/>
    </row>
    <row r="313" spans="1:8" x14ac:dyDescent="0.25">
      <c r="A313" s="174"/>
      <c r="B313" s="177"/>
      <c r="C313" s="180"/>
      <c r="D313" s="38"/>
      <c r="E313" s="39"/>
      <c r="F313" s="39"/>
      <c r="G313" s="38"/>
      <c r="H313" s="37"/>
    </row>
    <row r="315" spans="1:8" x14ac:dyDescent="0.25">
      <c r="A315" s="172"/>
      <c r="B315" s="175"/>
      <c r="C315" s="178"/>
      <c r="D315" s="38"/>
      <c r="E315" s="39"/>
      <c r="F315" s="39"/>
      <c r="G315" s="38"/>
      <c r="H315" s="40"/>
    </row>
    <row r="316" spans="1:8" x14ac:dyDescent="0.25">
      <c r="A316" s="173"/>
      <c r="B316" s="176"/>
      <c r="C316" s="179"/>
      <c r="D316" s="38"/>
      <c r="E316" s="39"/>
      <c r="F316" s="39"/>
      <c r="G316" s="38"/>
      <c r="H316" s="37"/>
    </row>
    <row r="317" spans="1:8" x14ac:dyDescent="0.25">
      <c r="A317" s="173"/>
      <c r="B317" s="176"/>
      <c r="C317" s="179"/>
      <c r="D317" s="38"/>
      <c r="E317" s="39"/>
      <c r="F317" s="39"/>
      <c r="G317" s="38"/>
      <c r="H317" s="37"/>
    </row>
    <row r="318" spans="1:8" x14ac:dyDescent="0.25">
      <c r="A318" s="173"/>
      <c r="B318" s="176"/>
      <c r="C318" s="179"/>
      <c r="D318" s="38"/>
      <c r="E318" s="39"/>
      <c r="F318" s="39"/>
      <c r="G318" s="38"/>
      <c r="H318" s="37"/>
    </row>
    <row r="319" spans="1:8" x14ac:dyDescent="0.25">
      <c r="A319" s="173"/>
      <c r="B319" s="176"/>
      <c r="C319" s="179"/>
      <c r="D319" s="38"/>
      <c r="E319" s="39"/>
      <c r="F319" s="39"/>
      <c r="G319" s="38"/>
      <c r="H319" s="37"/>
    </row>
    <row r="320" spans="1:8" x14ac:dyDescent="0.25">
      <c r="A320" s="173"/>
      <c r="B320" s="176"/>
      <c r="C320" s="179"/>
      <c r="D320" s="38"/>
      <c r="E320" s="39"/>
      <c r="F320" s="39"/>
      <c r="G320" s="38"/>
      <c r="H320" s="37"/>
    </row>
    <row r="321" spans="1:8" x14ac:dyDescent="0.25">
      <c r="A321" s="174"/>
      <c r="B321" s="177"/>
      <c r="C321" s="180"/>
      <c r="D321" s="38"/>
      <c r="E321" s="39"/>
      <c r="F321" s="39"/>
      <c r="G321" s="38"/>
      <c r="H321" s="37"/>
    </row>
    <row r="323" spans="1:8" x14ac:dyDescent="0.25">
      <c r="A323" s="172"/>
      <c r="B323" s="175"/>
      <c r="C323" s="178"/>
      <c r="D323" s="38"/>
      <c r="E323" s="39"/>
      <c r="F323" s="39"/>
      <c r="G323" s="38"/>
      <c r="H323" s="40"/>
    </row>
    <row r="324" spans="1:8" x14ac:dyDescent="0.25">
      <c r="A324" s="173"/>
      <c r="B324" s="176"/>
      <c r="C324" s="179"/>
      <c r="D324" s="38"/>
      <c r="E324" s="39"/>
      <c r="F324" s="39"/>
      <c r="G324" s="38"/>
      <c r="H324" s="37"/>
    </row>
    <row r="325" spans="1:8" x14ac:dyDescent="0.25">
      <c r="A325" s="173"/>
      <c r="B325" s="176"/>
      <c r="C325" s="179"/>
      <c r="D325" s="38"/>
      <c r="E325" s="39"/>
      <c r="F325" s="39"/>
      <c r="G325" s="38"/>
      <c r="H325" s="37"/>
    </row>
    <row r="326" spans="1:8" x14ac:dyDescent="0.25">
      <c r="A326" s="173"/>
      <c r="B326" s="176"/>
      <c r="C326" s="179"/>
      <c r="D326" s="38"/>
      <c r="E326" s="39"/>
      <c r="F326" s="39"/>
      <c r="G326" s="38"/>
      <c r="H326" s="37"/>
    </row>
    <row r="327" spans="1:8" x14ac:dyDescent="0.25">
      <c r="A327" s="173"/>
      <c r="B327" s="176"/>
      <c r="C327" s="179"/>
      <c r="D327" s="38"/>
      <c r="E327" s="39"/>
      <c r="F327" s="39"/>
      <c r="G327" s="38"/>
      <c r="H327" s="37"/>
    </row>
    <row r="328" spans="1:8" x14ac:dyDescent="0.25">
      <c r="A328" s="173"/>
      <c r="B328" s="176"/>
      <c r="C328" s="179"/>
      <c r="D328" s="38"/>
      <c r="E328" s="39"/>
      <c r="F328" s="39"/>
      <c r="G328" s="38"/>
      <c r="H328" s="37"/>
    </row>
    <row r="329" spans="1:8" x14ac:dyDescent="0.25">
      <c r="A329" s="174"/>
      <c r="B329" s="177"/>
      <c r="C329" s="180"/>
      <c r="D329" s="38"/>
      <c r="E329" s="39"/>
      <c r="F329" s="39"/>
      <c r="G329" s="38"/>
      <c r="H329" s="37"/>
    </row>
    <row r="331" spans="1:8" x14ac:dyDescent="0.25">
      <c r="A331" s="172"/>
      <c r="B331" s="175"/>
      <c r="C331" s="178"/>
      <c r="D331" s="38"/>
      <c r="E331" s="39"/>
      <c r="F331" s="39"/>
      <c r="G331" s="38"/>
      <c r="H331" s="40"/>
    </row>
    <row r="332" spans="1:8" x14ac:dyDescent="0.25">
      <c r="A332" s="173"/>
      <c r="B332" s="176"/>
      <c r="C332" s="179"/>
      <c r="D332" s="38"/>
      <c r="E332" s="39"/>
      <c r="F332" s="39"/>
      <c r="G332" s="38"/>
      <c r="H332" s="37"/>
    </row>
    <row r="333" spans="1:8" x14ac:dyDescent="0.25">
      <c r="A333" s="173"/>
      <c r="B333" s="176"/>
      <c r="C333" s="179"/>
      <c r="D333" s="38"/>
      <c r="E333" s="39"/>
      <c r="F333" s="39"/>
      <c r="G333" s="38"/>
      <c r="H333" s="37"/>
    </row>
    <row r="334" spans="1:8" x14ac:dyDescent="0.25">
      <c r="A334" s="173"/>
      <c r="B334" s="176"/>
      <c r="C334" s="179"/>
      <c r="D334" s="38"/>
      <c r="E334" s="39"/>
      <c r="F334" s="39"/>
      <c r="G334" s="38"/>
      <c r="H334" s="37"/>
    </row>
    <row r="335" spans="1:8" x14ac:dyDescent="0.25">
      <c r="A335" s="173"/>
      <c r="B335" s="176"/>
      <c r="C335" s="179"/>
      <c r="D335" s="38"/>
      <c r="E335" s="39"/>
      <c r="F335" s="39"/>
      <c r="G335" s="38"/>
      <c r="H335" s="37"/>
    </row>
    <row r="336" spans="1:8" x14ac:dyDescent="0.25">
      <c r="A336" s="173"/>
      <c r="B336" s="176"/>
      <c r="C336" s="179"/>
      <c r="D336" s="38"/>
      <c r="E336" s="39"/>
      <c r="F336" s="39"/>
      <c r="G336" s="38"/>
      <c r="H336" s="37"/>
    </row>
    <row r="337" spans="1:8" x14ac:dyDescent="0.25">
      <c r="A337" s="174"/>
      <c r="B337" s="177"/>
      <c r="C337" s="180"/>
      <c r="D337" s="38"/>
      <c r="E337" s="39"/>
      <c r="F337" s="39"/>
      <c r="G337" s="38"/>
      <c r="H337" s="37"/>
    </row>
    <row r="338" spans="1:8" ht="14.45" customHeight="1" x14ac:dyDescent="0.25"/>
  </sheetData>
  <sheetProtection algorithmName="SHA-512" hashValue="U4RTp6Ows10wjYxxKEqSnbv1Z77ePPZ9C+tfIAr7sSt92ksb2HdHzcyFALAjYtmKFzPmEfyLEVd7hJiSbSdJFg==" saltValue="rSa1eOJNU/Fw6oAi8ImoeQ==" spinCount="100000" sheet="1" objects="1" scenarios="1"/>
  <mergeCells count="129">
    <mergeCell ref="E1:G1"/>
    <mergeCell ref="Q1:T1"/>
    <mergeCell ref="A2:A8"/>
    <mergeCell ref="B2:B8"/>
    <mergeCell ref="C2:C8"/>
    <mergeCell ref="A11:A17"/>
    <mergeCell ref="B11:B17"/>
    <mergeCell ref="C11:C17"/>
    <mergeCell ref="J11:K11"/>
    <mergeCell ref="A35:A41"/>
    <mergeCell ref="B35:B41"/>
    <mergeCell ref="C35:C41"/>
    <mergeCell ref="A43:A49"/>
    <mergeCell ref="B43:B49"/>
    <mergeCell ref="C43:C49"/>
    <mergeCell ref="A19:A25"/>
    <mergeCell ref="B19:B25"/>
    <mergeCell ref="C19:C25"/>
    <mergeCell ref="A27:A33"/>
    <mergeCell ref="B27:B33"/>
    <mergeCell ref="C27:C33"/>
    <mergeCell ref="A67:A73"/>
    <mergeCell ref="B67:B73"/>
    <mergeCell ref="C67:C73"/>
    <mergeCell ref="A75:A81"/>
    <mergeCell ref="B75:B81"/>
    <mergeCell ref="C75:C81"/>
    <mergeCell ref="A51:A57"/>
    <mergeCell ref="B51:B57"/>
    <mergeCell ref="C51:C57"/>
    <mergeCell ref="A59:A65"/>
    <mergeCell ref="B59:B65"/>
    <mergeCell ref="C59:C65"/>
    <mergeCell ref="A99:A105"/>
    <mergeCell ref="B99:B105"/>
    <mergeCell ref="C99:C105"/>
    <mergeCell ref="A107:A113"/>
    <mergeCell ref="B107:B113"/>
    <mergeCell ref="C107:C113"/>
    <mergeCell ref="A83:A89"/>
    <mergeCell ref="B83:B89"/>
    <mergeCell ref="C83:C89"/>
    <mergeCell ref="A91:A97"/>
    <mergeCell ref="B91:B97"/>
    <mergeCell ref="C91:C97"/>
    <mergeCell ref="A131:A137"/>
    <mergeCell ref="B131:B137"/>
    <mergeCell ref="C131:C137"/>
    <mergeCell ref="A139:A145"/>
    <mergeCell ref="B139:B145"/>
    <mergeCell ref="C139:C145"/>
    <mergeCell ref="A115:A121"/>
    <mergeCell ref="B115:B121"/>
    <mergeCell ref="C115:C121"/>
    <mergeCell ref="A123:A129"/>
    <mergeCell ref="B123:B129"/>
    <mergeCell ref="C123:C129"/>
    <mergeCell ref="A163:A169"/>
    <mergeCell ref="B163:B169"/>
    <mergeCell ref="C163:C169"/>
    <mergeCell ref="A171:A177"/>
    <mergeCell ref="B171:B177"/>
    <mergeCell ref="C171:C177"/>
    <mergeCell ref="A147:A153"/>
    <mergeCell ref="B147:B153"/>
    <mergeCell ref="C147:C153"/>
    <mergeCell ref="A155:A161"/>
    <mergeCell ref="B155:B161"/>
    <mergeCell ref="C155:C161"/>
    <mergeCell ref="A195:A201"/>
    <mergeCell ref="B195:B201"/>
    <mergeCell ref="C195:C201"/>
    <mergeCell ref="A203:A209"/>
    <mergeCell ref="B203:B209"/>
    <mergeCell ref="C203:C209"/>
    <mergeCell ref="A179:A185"/>
    <mergeCell ref="B179:B185"/>
    <mergeCell ref="C179:C185"/>
    <mergeCell ref="A187:A193"/>
    <mergeCell ref="B187:B193"/>
    <mergeCell ref="C187:C193"/>
    <mergeCell ref="A227:A233"/>
    <mergeCell ref="B227:B233"/>
    <mergeCell ref="C227:C233"/>
    <mergeCell ref="A235:A241"/>
    <mergeCell ref="B235:B241"/>
    <mergeCell ref="C235:C241"/>
    <mergeCell ref="A211:A217"/>
    <mergeCell ref="B211:B217"/>
    <mergeCell ref="C211:C217"/>
    <mergeCell ref="A219:A225"/>
    <mergeCell ref="B219:B225"/>
    <mergeCell ref="C219:C225"/>
    <mergeCell ref="A259:A265"/>
    <mergeCell ref="B259:B265"/>
    <mergeCell ref="C259:C265"/>
    <mergeCell ref="A267:A273"/>
    <mergeCell ref="B267:B273"/>
    <mergeCell ref="C267:C273"/>
    <mergeCell ref="A243:A249"/>
    <mergeCell ref="B243:B249"/>
    <mergeCell ref="C243:C249"/>
    <mergeCell ref="A251:A257"/>
    <mergeCell ref="B251:B257"/>
    <mergeCell ref="C251:C257"/>
    <mergeCell ref="A291:A297"/>
    <mergeCell ref="B291:B297"/>
    <mergeCell ref="C291:C297"/>
    <mergeCell ref="A299:A305"/>
    <mergeCell ref="B299:B305"/>
    <mergeCell ref="C299:C305"/>
    <mergeCell ref="A275:A281"/>
    <mergeCell ref="B275:B281"/>
    <mergeCell ref="C275:C281"/>
    <mergeCell ref="A283:A289"/>
    <mergeCell ref="B283:B289"/>
    <mergeCell ref="C283:C289"/>
    <mergeCell ref="A323:A329"/>
    <mergeCell ref="B323:B329"/>
    <mergeCell ref="C323:C329"/>
    <mergeCell ref="A331:A337"/>
    <mergeCell ref="B331:B337"/>
    <mergeCell ref="C331:C337"/>
    <mergeCell ref="A307:A313"/>
    <mergeCell ref="B307:B313"/>
    <mergeCell ref="C307:C313"/>
    <mergeCell ref="A315:A321"/>
    <mergeCell ref="B315:B321"/>
    <mergeCell ref="C315:C321"/>
  </mergeCells>
  <pageMargins left="0.511811024" right="0.511811024" top="0.78740157499999996" bottom="0.78740157499999996" header="0.31496062000000002" footer="0.31496062000000002"/>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65"/>
  <sheetViews>
    <sheetView topLeftCell="B1" workbookViewId="0">
      <selection activeCell="G4" sqref="G4"/>
    </sheetView>
  </sheetViews>
  <sheetFormatPr defaultColWidth="0" defaultRowHeight="15" zeroHeight="1" x14ac:dyDescent="0.25"/>
  <cols>
    <col min="1" max="1" width="0" hidden="1" customWidth="1"/>
    <col min="2" max="2" width="10.5703125" customWidth="1"/>
    <col min="3" max="3" width="37" customWidth="1"/>
    <col min="4" max="4" width="19.28515625" customWidth="1"/>
    <col min="5" max="5" width="21.85546875" customWidth="1"/>
    <col min="6" max="6" width="30.28515625" customWidth="1"/>
    <col min="7" max="7" width="19.42578125" customWidth="1"/>
    <col min="8" max="9" width="19.28515625" customWidth="1"/>
    <col min="10" max="10" width="22.5703125" customWidth="1"/>
    <col min="11" max="12" width="0" hidden="1" customWidth="1"/>
    <col min="13" max="16384" width="9.140625" hidden="1"/>
  </cols>
  <sheetData>
    <row r="1" spans="1:10" ht="57.75" customHeight="1" x14ac:dyDescent="0.25">
      <c r="B1" s="159" t="s">
        <v>508</v>
      </c>
      <c r="C1" s="159" t="s">
        <v>7</v>
      </c>
      <c r="D1" s="1" t="s">
        <v>509</v>
      </c>
      <c r="E1" s="1" t="s">
        <v>382</v>
      </c>
      <c r="F1" s="1" t="s">
        <v>381</v>
      </c>
      <c r="G1" s="27" t="s">
        <v>510</v>
      </c>
      <c r="H1" s="1" t="s">
        <v>96</v>
      </c>
      <c r="I1" s="1" t="s">
        <v>97</v>
      </c>
      <c r="J1" s="27" t="s">
        <v>511</v>
      </c>
    </row>
    <row r="2" spans="1:10" ht="30" x14ac:dyDescent="0.25">
      <c r="A2" t="s">
        <v>267</v>
      </c>
      <c r="B2" s="7" t="s">
        <v>8</v>
      </c>
      <c r="C2" s="7" t="s">
        <v>9</v>
      </c>
      <c r="D2" s="128">
        <f>IFERROR(VLOOKUP($B2,#REF!,9,FALSE),0)</f>
        <v>0</v>
      </c>
      <c r="E2" s="130">
        <f>SUMIFS(Tabela1[VALOR],Tabela1[DE (ÁREA / ORIGEM)],'Saldos CUSTEIO AEO LOA 2026'!A2,Tabela1[CUSTEIO ou INVESTIMENTO?],'Tabelas auxiliares'!$B$113)</f>
        <v>0</v>
      </c>
      <c r="F2" s="131">
        <f>SUMIFS(Tabela1[VALOR],Tabela1[PARA (ÁREA / DESTINO)],'Saldos CUSTEIO AEO LOA 2026'!A2,Tabela1[CUSTEIO ou INVESTIMENTO?],'Tabelas auxiliares'!$B$113)</f>
        <v>0</v>
      </c>
      <c r="G2" s="132">
        <f t="shared" ref="G2:G8" si="0">D2-E2+F2</f>
        <v>0</v>
      </c>
      <c r="H2" s="133">
        <f>SUMIFS('1. Pré-Empenhos'!$S$4:$S$320,'1. Pré-Empenhos'!$D$4:$D$320,'Saldos CUSTEIO AEO LOA 2026'!B2,'1. Pré-Empenhos'!$R$4:$R$320,'Tabelas auxiliares'!$B$113)</f>
        <v>0</v>
      </c>
      <c r="I2" s="134">
        <f>SUMIFS('2. Empenho LOA 2026'!$AA$4:$AA$1676,'2. Empenho LOA 2026'!$D$4:$D$1676,'Saldos CUSTEIO AEO LOA 2026'!B2,'2. Empenho LOA 2026'!$Z$4:$Z$1676,'Tabelas auxiliares'!$B$113)</f>
        <v>500382.95</v>
      </c>
      <c r="J2" s="135">
        <f>G2-H2-I2</f>
        <v>-500382.95</v>
      </c>
    </row>
    <row r="3" spans="1:10" x14ac:dyDescent="0.25">
      <c r="A3" t="s">
        <v>268</v>
      </c>
      <c r="B3" s="7" t="s">
        <v>14</v>
      </c>
      <c r="C3" s="7" t="s">
        <v>15</v>
      </c>
      <c r="D3" s="128">
        <f>IFERROR(VLOOKUP($B3,#REF!,9,FALSE),0)</f>
        <v>0</v>
      </c>
      <c r="E3" s="130">
        <f>SUMIFS(Tabela1[VALOR],Tabela1[DE (ÁREA / ORIGEM)],'Saldos CUSTEIO AEO LOA 2026'!A3,Tabela1[CUSTEIO ou INVESTIMENTO?],'Tabelas auxiliares'!$B$113)</f>
        <v>0</v>
      </c>
      <c r="F3" s="131">
        <f>SUMIFS(Tabela1[VALOR],Tabela1[PARA (ÁREA / DESTINO)],'Saldos CUSTEIO AEO LOA 2026'!A3,Tabela1[CUSTEIO ou INVESTIMENTO?],'Tabelas auxiliares'!$B$113)</f>
        <v>0</v>
      </c>
      <c r="G3" s="132">
        <f t="shared" si="0"/>
        <v>0</v>
      </c>
      <c r="H3" s="133">
        <f>SUMIFS('1. Pré-Empenhos'!$S$4:$S$320,'1. Pré-Empenhos'!$D$4:$D$320,'Saldos CUSTEIO AEO LOA 2026'!B3,'1. Pré-Empenhos'!$R$4:$R$320,'Tabelas auxiliares'!$B$113)</f>
        <v>0</v>
      </c>
      <c r="I3" s="134">
        <f>SUMIFS('2. Empenho LOA 2026'!$AA$4:$AA$1676,'2. Empenho LOA 2026'!$D$4:$D$1676,'Saldos CUSTEIO AEO LOA 2026'!B3,'2. Empenho LOA 2026'!$Z$4:$Z$1676,'Tabelas auxiliares'!$B$113)</f>
        <v>63000</v>
      </c>
      <c r="J3" s="135">
        <f t="shared" ref="J3:J61" si="1">G3-H3-I3</f>
        <v>-63000</v>
      </c>
    </row>
    <row r="4" spans="1:10" x14ac:dyDescent="0.25">
      <c r="A4" t="s">
        <v>269</v>
      </c>
      <c r="B4" s="7" t="s">
        <v>158</v>
      </c>
      <c r="C4" s="7" t="s">
        <v>174</v>
      </c>
      <c r="D4" s="128">
        <f>IFERROR(VLOOKUP($B4,#REF!,9,FALSE),0)</f>
        <v>0</v>
      </c>
      <c r="E4" s="130">
        <f>SUMIFS(Tabela1[VALOR],Tabela1[DE (ÁREA / ORIGEM)],'Saldos CUSTEIO AEO LOA 2026'!A4,Tabela1[CUSTEIO ou INVESTIMENTO?],'Tabelas auxiliares'!$B$113)</f>
        <v>0</v>
      </c>
      <c r="F4" s="131" t="e">
        <f>SUMIFS(Tabela1[VALOR],Tabela1[PARA (ÁREA / DESTINO)],'Saldos CUSTEIO AEO LOA 2026'!A4,Tabela1[CUSTEIO ou INVESTIMENTO?],'Tabelas auxiliares'!$B$113)+SUMIFS(#REF!,#REF!,'Saldos CUSTEIO AEO LOA 2026'!B4)</f>
        <v>#REF!</v>
      </c>
      <c r="G4" s="132" t="e">
        <f t="shared" si="0"/>
        <v>#REF!</v>
      </c>
      <c r="H4" s="133">
        <f>SUMIFS('1. Pré-Empenhos'!$S$4:$S$320,'1. Pré-Empenhos'!$D$4:$D$320,'Saldos CUSTEIO AEO LOA 2026'!B4,'1. Pré-Empenhos'!$R$4:$R$320,'Tabelas auxiliares'!$B$113)</f>
        <v>0</v>
      </c>
      <c r="I4" s="134">
        <f>SUMIFS('2. Empenho LOA 2026'!$AA$4:$AA$1676,'2. Empenho LOA 2026'!$D$4:$D$1676,'Saldos CUSTEIO AEO LOA 2026'!B4,'2. Empenho LOA 2026'!$Z$4:$Z$1676,'Tabelas auxiliares'!$B$113)</f>
        <v>0</v>
      </c>
      <c r="J4" s="135" t="e">
        <f t="shared" si="1"/>
        <v>#REF!</v>
      </c>
    </row>
    <row r="5" spans="1:10" x14ac:dyDescent="0.25">
      <c r="A5" t="s">
        <v>270</v>
      </c>
      <c r="B5" s="7" t="s">
        <v>10</v>
      </c>
      <c r="C5" s="7" t="s">
        <v>11</v>
      </c>
      <c r="D5" s="128">
        <f>IFERROR(VLOOKUP($B5,#REF!,9,FALSE),0)</f>
        <v>0</v>
      </c>
      <c r="E5" s="130">
        <f>SUMIFS(Tabela1[VALOR],Tabela1[DE (ÁREA / ORIGEM)],'Saldos CUSTEIO AEO LOA 2026'!A5,Tabela1[CUSTEIO ou INVESTIMENTO?],'Tabelas auxiliares'!$B$113)</f>
        <v>0</v>
      </c>
      <c r="F5" s="131">
        <f>SUMIFS(Tabela1[VALOR],Tabela1[PARA (ÁREA / DESTINO)],'Saldos CUSTEIO AEO LOA 2026'!A5,Tabela1[CUSTEIO ou INVESTIMENTO?],'Tabelas auxiliares'!$B$113)</f>
        <v>0</v>
      </c>
      <c r="G5" s="132">
        <f t="shared" si="0"/>
        <v>0</v>
      </c>
      <c r="H5" s="133">
        <f>SUMIFS('1. Pré-Empenhos'!$S$4:$S$320,'1. Pré-Empenhos'!$D$4:$D$320,'Saldos CUSTEIO AEO LOA 2026'!B5,'1. Pré-Empenhos'!$R$4:$R$320,'Tabelas auxiliares'!$B$113)</f>
        <v>0</v>
      </c>
      <c r="I5" s="134">
        <f>SUMIFS('2. Empenho LOA 2026'!$AA$4:$AA$1676,'2. Empenho LOA 2026'!$D$4:$D$1676,'Saldos CUSTEIO AEO LOA 2026'!B5,'2. Empenho LOA 2026'!$Z$4:$Z$1676,'Tabelas auxiliares'!$B$113)</f>
        <v>24000</v>
      </c>
      <c r="J5" s="135">
        <f t="shared" si="1"/>
        <v>-24000</v>
      </c>
    </row>
    <row r="6" spans="1:10" x14ac:dyDescent="0.25">
      <c r="A6" t="s">
        <v>271</v>
      </c>
      <c r="B6" s="7" t="s">
        <v>12</v>
      </c>
      <c r="C6" s="7" t="s">
        <v>13</v>
      </c>
      <c r="D6" s="128">
        <f>IFERROR(VLOOKUP($B6,#REF!,9,FALSE),0)</f>
        <v>0</v>
      </c>
      <c r="E6" s="130">
        <f>SUMIFS(Tabela1[VALOR],Tabela1[DE (ÁREA / ORIGEM)],'Saldos CUSTEIO AEO LOA 2026'!A6,Tabela1[CUSTEIO ou INVESTIMENTO?],'Tabelas auxiliares'!$B$113)</f>
        <v>0</v>
      </c>
      <c r="F6" s="131">
        <f>SUMIFS(Tabela1[VALOR],Tabela1[PARA (ÁREA / DESTINO)],'Saldos CUSTEIO AEO LOA 2026'!A6,Tabela1[CUSTEIO ou INVESTIMENTO?],'Tabelas auxiliares'!$B$113)</f>
        <v>0</v>
      </c>
      <c r="G6" s="132">
        <f t="shared" si="0"/>
        <v>0</v>
      </c>
      <c r="H6" s="133">
        <f>SUMIFS('1. Pré-Empenhos'!$S$4:$S$320,'1. Pré-Empenhos'!$D$4:$D$320,'Saldos CUSTEIO AEO LOA 2026'!B6,'1. Pré-Empenhos'!$R$4:$R$320,'Tabelas auxiliares'!$B$113)</f>
        <v>0</v>
      </c>
      <c r="I6" s="134">
        <f>SUMIFS('2. Empenho LOA 2026'!$AA$4:$AA$1676,'2. Empenho LOA 2026'!$D$4:$D$1676,'Saldos CUSTEIO AEO LOA 2026'!B6,'2. Empenho LOA 2026'!$Z$4:$Z$1676,'Tabelas auxiliares'!$B$113)</f>
        <v>0</v>
      </c>
      <c r="J6" s="135">
        <f t="shared" si="1"/>
        <v>0</v>
      </c>
    </row>
    <row r="7" spans="1:10" x14ac:dyDescent="0.25">
      <c r="A7" t="s">
        <v>272</v>
      </c>
      <c r="B7" s="7" t="s">
        <v>16</v>
      </c>
      <c r="C7" s="7" t="s">
        <v>17</v>
      </c>
      <c r="D7" s="128">
        <f>IFERROR(VLOOKUP($B7,#REF!,9,FALSE),0)</f>
        <v>0</v>
      </c>
      <c r="E7" s="130">
        <f>SUMIFS(Tabela1[VALOR],Tabela1[DE (ÁREA / ORIGEM)],'Saldos CUSTEIO AEO LOA 2026'!A7,Tabela1[CUSTEIO ou INVESTIMENTO?],'Tabelas auxiliares'!$B$113)</f>
        <v>0</v>
      </c>
      <c r="F7" s="131">
        <f>SUMIFS(Tabela1[VALOR],Tabela1[PARA (ÁREA / DESTINO)],'Saldos CUSTEIO AEO LOA 2026'!A7,Tabela1[CUSTEIO ou INVESTIMENTO?],'Tabelas auxiliares'!$B$113)</f>
        <v>0</v>
      </c>
      <c r="G7" s="132">
        <f t="shared" si="0"/>
        <v>0</v>
      </c>
      <c r="H7" s="133">
        <f>SUMIFS('1. Pré-Empenhos'!$S$4:$S$320,'1. Pré-Empenhos'!$D$4:$D$320,'Saldos CUSTEIO AEO LOA 2026'!B7,'1. Pré-Empenhos'!$R$4:$R$320,'Tabelas auxiliares'!$B$113)</f>
        <v>0</v>
      </c>
      <c r="I7" s="134">
        <f>SUMIFS('2. Empenho LOA 2026'!$AA$4:$AA$1676,'2. Empenho LOA 2026'!$D$4:$D$1676,'Saldos CUSTEIO AEO LOA 2026'!B7,'2. Empenho LOA 2026'!$Z$4:$Z$1676,'Tabelas auxiliares'!$B$113)</f>
        <v>0</v>
      </c>
      <c r="J7" s="135">
        <f t="shared" si="1"/>
        <v>0</v>
      </c>
    </row>
    <row r="8" spans="1:10" x14ac:dyDescent="0.25">
      <c r="A8" t="s">
        <v>273</v>
      </c>
      <c r="B8" s="7" t="s">
        <v>87</v>
      </c>
      <c r="C8" s="7" t="s">
        <v>88</v>
      </c>
      <c r="D8" s="128">
        <f>IFERROR(VLOOKUP($B8,#REF!,9,FALSE),0)</f>
        <v>0</v>
      </c>
      <c r="E8" s="130">
        <f>SUMIFS(Tabela1[VALOR],Tabela1[DE (ÁREA / ORIGEM)],'Saldos CUSTEIO AEO LOA 2026'!A8,Tabela1[CUSTEIO ou INVESTIMENTO?],'Tabelas auxiliares'!$B$113)</f>
        <v>0</v>
      </c>
      <c r="F8" s="131">
        <f>SUMIFS(Tabela1[VALOR],Tabela1[PARA (ÁREA / DESTINO)],'Saldos CUSTEIO AEO LOA 2026'!A8,Tabela1[CUSTEIO ou INVESTIMENTO?],'Tabelas auxiliares'!$B$113)</f>
        <v>0</v>
      </c>
      <c r="G8" s="132">
        <f t="shared" si="0"/>
        <v>0</v>
      </c>
      <c r="H8" s="133">
        <f>SUMIFS('1. Pré-Empenhos'!$S$4:$S$320,'1. Pré-Empenhos'!$D$4:$D$320,'Saldos CUSTEIO AEO LOA 2026'!B8,'1. Pré-Empenhos'!$R$4:$R$320,'Tabelas auxiliares'!$B$113)</f>
        <v>0</v>
      </c>
      <c r="I8" s="134">
        <f>SUMIFS('2. Empenho LOA 2026'!$AA$4:$AA$1676,'2. Empenho LOA 2026'!$D$4:$D$1676,'Saldos CUSTEIO AEO LOA 2026'!B8,'2. Empenho LOA 2026'!$Z$4:$Z$1676,'Tabelas auxiliares'!$B$113)</f>
        <v>0</v>
      </c>
      <c r="J8" s="135">
        <f t="shared" si="1"/>
        <v>0</v>
      </c>
    </row>
    <row r="9" spans="1:10" ht="30" x14ac:dyDescent="0.25">
      <c r="B9" s="7" t="s">
        <v>379</v>
      </c>
      <c r="C9" s="7" t="s">
        <v>380</v>
      </c>
      <c r="D9" s="128">
        <f>IFERROR(VLOOKUP($B9,#REF!,9,FALSE),0)</f>
        <v>0</v>
      </c>
      <c r="E9" s="130">
        <f>SUMIFS(Tabela1[VALOR],Tabela1[DE (ÁREA / ORIGEM)],'Saldos CUSTEIO AEO LOA 2026'!A9,Tabela1[CUSTEIO ou INVESTIMENTO?],'Tabelas auxiliares'!$B$113)</f>
        <v>0</v>
      </c>
      <c r="F9" s="131">
        <f>SUMIFS(Tabela1[VALOR],Tabela1[PARA (ÁREA / DESTINO)],'Saldos CUSTEIO AEO LOA 2026'!A9,Tabela1[CUSTEIO ou INVESTIMENTO?],'Tabelas auxiliares'!$B$113)</f>
        <v>0</v>
      </c>
      <c r="G9" s="132">
        <f t="shared" ref="G9" si="2">D9-E9+F9</f>
        <v>0</v>
      </c>
      <c r="H9" s="133">
        <f>SUMIFS('1. Pré-Empenhos'!$S$4:$S$320,'1. Pré-Empenhos'!$D$4:$D$320,'Saldos CUSTEIO AEO LOA 2026'!B9,'1. Pré-Empenhos'!$R$4:$R$320,'Tabelas auxiliares'!$B$113)</f>
        <v>0</v>
      </c>
      <c r="I9" s="134">
        <f>SUMIFS('2. Empenho LOA 2026'!$AA$4:$AA$1676,'2. Empenho LOA 2026'!$D$4:$D$1676,'Saldos CUSTEIO AEO LOA 2026'!B9,'2. Empenho LOA 2026'!$Z$4:$Z$1676,'Tabelas auxiliares'!$B$113)</f>
        <v>0</v>
      </c>
      <c r="J9" s="135">
        <f t="shared" si="1"/>
        <v>0</v>
      </c>
    </row>
    <row r="10" spans="1:10" x14ac:dyDescent="0.25">
      <c r="A10" t="s">
        <v>346</v>
      </c>
      <c r="B10" s="4" t="s">
        <v>333</v>
      </c>
      <c r="C10" s="4" t="s">
        <v>345</v>
      </c>
      <c r="D10" s="128">
        <f>IFERROR(VLOOKUP($B10,#REF!,9,FALSE),0)</f>
        <v>0</v>
      </c>
      <c r="E10" s="130">
        <f>SUMIFS(Tabela1[VALOR],Tabela1[DE (ÁREA / ORIGEM)],'Saldos CUSTEIO AEO LOA 2026'!A10,Tabela1[CUSTEIO ou INVESTIMENTO?],'Tabelas auxiliares'!$B$113)</f>
        <v>0</v>
      </c>
      <c r="F10" s="131" t="e">
        <f>SUMIFS(Tabela1[VALOR],Tabela1[PARA (ÁREA / DESTINO)],'Saldos CUSTEIO AEO LOA 2026'!A10,Tabela1[CUSTEIO ou INVESTIMENTO?],'Tabelas auxiliares'!$B$113)+SUMIFS(#REF!,#REF!,'Saldos CUSTEIO AEO LOA 2026'!B10)</f>
        <v>#REF!</v>
      </c>
      <c r="G10" s="132" t="e">
        <f t="shared" ref="G10:G41" si="3">D10-E10+F10</f>
        <v>#REF!</v>
      </c>
      <c r="H10" s="133">
        <f>SUMIFS('1. Pré-Empenhos'!$S$4:$S$320,'1. Pré-Empenhos'!$D$4:$D$320,'Saldos CUSTEIO AEO LOA 2026'!B10,'1. Pré-Empenhos'!$R$4:$R$320,'Tabelas auxiliares'!$B$113)</f>
        <v>0</v>
      </c>
      <c r="I10" s="134">
        <f>SUMIFS('2. Empenho LOA 2026'!$AA$4:$AA$1676,'2. Empenho LOA 2026'!$D$4:$D$1676,'Saldos CUSTEIO AEO LOA 2026'!B10,'2. Empenho LOA 2026'!$Z$4:$Z$1676,'Tabelas auxiliares'!$B$113)</f>
        <v>0</v>
      </c>
      <c r="J10" s="135" t="e">
        <f t="shared" ref="J10" si="4">G10-H10-I10</f>
        <v>#REF!</v>
      </c>
    </row>
    <row r="11" spans="1:10" x14ac:dyDescent="0.25">
      <c r="A11" t="s">
        <v>274</v>
      </c>
      <c r="B11" s="7" t="s">
        <v>18</v>
      </c>
      <c r="C11" s="7" t="s">
        <v>19</v>
      </c>
      <c r="D11" s="128">
        <f>IFERROR(VLOOKUP($B11,#REF!,9,FALSE),0)</f>
        <v>0</v>
      </c>
      <c r="E11" s="130">
        <f>SUMIFS(Tabela1[VALOR],Tabela1[DE (ÁREA / ORIGEM)],'Saldos CUSTEIO AEO LOA 2026'!A11,Tabela1[CUSTEIO ou INVESTIMENTO?],'Tabelas auxiliares'!$B$113)</f>
        <v>0</v>
      </c>
      <c r="F11" s="131">
        <f>SUMIFS(Tabela1[VALOR],Tabela1[PARA (ÁREA / DESTINO)],'Saldos CUSTEIO AEO LOA 2026'!A11,Tabela1[CUSTEIO ou INVESTIMENTO?],'Tabelas auxiliares'!$B$113)</f>
        <v>0</v>
      </c>
      <c r="G11" s="132">
        <f t="shared" si="3"/>
        <v>0</v>
      </c>
      <c r="H11" s="133">
        <f>SUMIFS('1. Pré-Empenhos'!$S$4:$S$320,'1. Pré-Empenhos'!$D$4:$D$320,'Saldos CUSTEIO AEO LOA 2026'!B11,'1. Pré-Empenhos'!$R$4:$R$320,'Tabelas auxiliares'!$B$113)</f>
        <v>0</v>
      </c>
      <c r="I11" s="134">
        <f>SUMIFS('2. Empenho LOA 2026'!$AA$4:$AA$1676,'2. Empenho LOA 2026'!$D$4:$D$1676,'Saldos CUSTEIO AEO LOA 2026'!B11,'2. Empenho LOA 2026'!$Z$4:$Z$1676,'Tabelas auxiliares'!$B$113)</f>
        <v>0</v>
      </c>
      <c r="J11" s="135">
        <f t="shared" si="1"/>
        <v>0</v>
      </c>
    </row>
    <row r="12" spans="1:10" ht="30" x14ac:dyDescent="0.25">
      <c r="A12" t="s">
        <v>275</v>
      </c>
      <c r="B12" s="7" t="s">
        <v>20</v>
      </c>
      <c r="C12" s="7" t="s">
        <v>21</v>
      </c>
      <c r="D12" s="128">
        <f>IFERROR(VLOOKUP($B12,#REF!,9,FALSE),0)</f>
        <v>0</v>
      </c>
      <c r="E12" s="130">
        <f>SUMIFS(Tabela1[VALOR],Tabela1[DE (ÁREA / ORIGEM)],'Saldos CUSTEIO AEO LOA 2026'!A12,Tabela1[CUSTEIO ou INVESTIMENTO?],'Tabelas auxiliares'!$B$113)</f>
        <v>0</v>
      </c>
      <c r="F12" s="131">
        <f>SUMIFS(Tabela1[VALOR],Tabela1[PARA (ÁREA / DESTINO)],'Saldos CUSTEIO AEO LOA 2026'!A12,Tabela1[CUSTEIO ou INVESTIMENTO?],'Tabelas auxiliares'!$B$113)</f>
        <v>0</v>
      </c>
      <c r="G12" s="132">
        <f t="shared" si="3"/>
        <v>0</v>
      </c>
      <c r="H12" s="133">
        <f>SUMIFS('1. Pré-Empenhos'!$S$4:$S$320,'1. Pré-Empenhos'!$D$4:$D$320,'Saldos CUSTEIO AEO LOA 2026'!B12,'1. Pré-Empenhos'!$R$4:$R$320,'Tabelas auxiliares'!$B$113)</f>
        <v>0</v>
      </c>
      <c r="I12" s="134">
        <f>SUMIFS('2. Empenho LOA 2026'!$AA$4:$AA$1676,'2. Empenho LOA 2026'!$D$4:$D$1676,'Saldos CUSTEIO AEO LOA 2026'!B12,'2. Empenho LOA 2026'!$Z$4:$Z$1676,'Tabelas auxiliares'!$B$113)</f>
        <v>6187.3099999999995</v>
      </c>
      <c r="J12" s="135">
        <f t="shared" si="1"/>
        <v>-6187.3099999999995</v>
      </c>
    </row>
    <row r="13" spans="1:10" x14ac:dyDescent="0.25">
      <c r="A13" t="s">
        <v>276</v>
      </c>
      <c r="B13" s="7" t="s">
        <v>24</v>
      </c>
      <c r="C13" s="7" t="s">
        <v>25</v>
      </c>
      <c r="D13" s="128">
        <f>IFERROR(VLOOKUP($B13,#REF!,9,FALSE),0)</f>
        <v>0</v>
      </c>
      <c r="E13" s="130">
        <f>SUMIFS(Tabela1[VALOR],Tabela1[DE (ÁREA / ORIGEM)],'Saldos CUSTEIO AEO LOA 2026'!A13,Tabela1[CUSTEIO ou INVESTIMENTO?],'Tabelas auxiliares'!$B$113)</f>
        <v>0</v>
      </c>
      <c r="F13" s="131">
        <f>SUMIFS(Tabela1[VALOR],Tabela1[PARA (ÁREA / DESTINO)],'Saldos CUSTEIO AEO LOA 2026'!A13,Tabela1[CUSTEIO ou INVESTIMENTO?],'Tabelas auxiliares'!$B$113)</f>
        <v>0</v>
      </c>
      <c r="G13" s="132">
        <f t="shared" si="3"/>
        <v>0</v>
      </c>
      <c r="H13" s="133">
        <f>SUMIFS('1. Pré-Empenhos'!$S$4:$S$320,'1. Pré-Empenhos'!$D$4:$D$320,'Saldos CUSTEIO AEO LOA 2026'!B13,'1. Pré-Empenhos'!$R$4:$R$320,'Tabelas auxiliares'!$B$113)</f>
        <v>0</v>
      </c>
      <c r="I13" s="134">
        <f>SUMIFS('2. Empenho LOA 2026'!$AA$4:$AA$1676,'2. Empenho LOA 2026'!$D$4:$D$1676,'Saldos CUSTEIO AEO LOA 2026'!B13,'2. Empenho LOA 2026'!$Z$4:$Z$1676,'Tabelas auxiliares'!$B$113)</f>
        <v>42000</v>
      </c>
      <c r="J13" s="135">
        <f t="shared" si="1"/>
        <v>-42000</v>
      </c>
    </row>
    <row r="14" spans="1:10" x14ac:dyDescent="0.25">
      <c r="A14" t="s">
        <v>277</v>
      </c>
      <c r="B14" s="7" t="s">
        <v>26</v>
      </c>
      <c r="C14" s="7" t="s">
        <v>27</v>
      </c>
      <c r="D14" s="128">
        <f>IFERROR(VLOOKUP($B14,#REF!,9,FALSE),0)</f>
        <v>0</v>
      </c>
      <c r="E14" s="130">
        <f>SUMIFS(Tabela1[VALOR],Tabela1[DE (ÁREA / ORIGEM)],'Saldos CUSTEIO AEO LOA 2026'!A14,Tabela1[CUSTEIO ou INVESTIMENTO?],'Tabelas auxiliares'!$B$113)</f>
        <v>0</v>
      </c>
      <c r="F14" s="131">
        <f>SUMIFS(Tabela1[VALOR],Tabela1[PARA (ÁREA / DESTINO)],'Saldos CUSTEIO AEO LOA 2026'!A14,Tabela1[CUSTEIO ou INVESTIMENTO?],'Tabelas auxiliares'!$B$113)</f>
        <v>0</v>
      </c>
      <c r="G14" s="132">
        <f t="shared" si="3"/>
        <v>0</v>
      </c>
      <c r="H14" s="133">
        <f>SUMIFS('1. Pré-Empenhos'!$S$4:$S$320,'1. Pré-Empenhos'!$D$4:$D$320,'Saldos CUSTEIO AEO LOA 2026'!B14,'1. Pré-Empenhos'!$R$4:$R$320,'Tabelas auxiliares'!$B$113)</f>
        <v>0</v>
      </c>
      <c r="I14" s="134">
        <f>SUMIFS('2. Empenho LOA 2026'!$AA$4:$AA$1676,'2. Empenho LOA 2026'!$D$4:$D$1676,'Saldos CUSTEIO AEO LOA 2026'!B14,'2. Empenho LOA 2026'!$Z$4:$Z$1676,'Tabelas auxiliares'!$B$113)</f>
        <v>0</v>
      </c>
      <c r="J14" s="135">
        <f t="shared" si="1"/>
        <v>0</v>
      </c>
    </row>
    <row r="15" spans="1:10" x14ac:dyDescent="0.25">
      <c r="A15" t="s">
        <v>265</v>
      </c>
      <c r="B15" s="7" t="s">
        <v>28</v>
      </c>
      <c r="C15" s="7" t="s">
        <v>29</v>
      </c>
      <c r="D15" s="128">
        <f>IFERROR(VLOOKUP($B15,#REF!,9,FALSE),0)</f>
        <v>0</v>
      </c>
      <c r="E15" s="130">
        <f>SUMIFS(Tabela1[VALOR],Tabela1[DE (ÁREA / ORIGEM)],'Saldos CUSTEIO AEO LOA 2026'!A15,Tabela1[CUSTEIO ou INVESTIMENTO?],'Tabelas auxiliares'!$B$113)</f>
        <v>0</v>
      </c>
      <c r="F15" s="131">
        <f>SUMIFS(Tabela1[VALOR],Tabela1[PARA (ÁREA / DESTINO)],'Saldos CUSTEIO AEO LOA 2026'!A15,Tabela1[CUSTEIO ou INVESTIMENTO?],'Tabelas auxiliares'!$B$113)</f>
        <v>2000</v>
      </c>
      <c r="G15" s="132">
        <f t="shared" si="3"/>
        <v>2000</v>
      </c>
      <c r="H15" s="133">
        <f>SUMIFS('1. Pré-Empenhos'!$S$4:$S$320,'1. Pré-Empenhos'!$D$4:$D$320,'Saldos CUSTEIO AEO LOA 2026'!B15,'1. Pré-Empenhos'!$R$4:$R$320,'Tabelas auxiliares'!$B$113)</f>
        <v>0</v>
      </c>
      <c r="I15" s="134">
        <f>SUMIFS('2. Empenho LOA 2026'!$AA$4:$AA$1676,'2. Empenho LOA 2026'!$D$4:$D$1676,'Saldos CUSTEIO AEO LOA 2026'!B15,'2. Empenho LOA 2026'!$Z$4:$Z$1676,'Tabelas auxiliares'!$B$113)</f>
        <v>5572109.2300000004</v>
      </c>
      <c r="J15" s="135">
        <f t="shared" si="1"/>
        <v>-5570109.2300000004</v>
      </c>
    </row>
    <row r="16" spans="1:10" x14ac:dyDescent="0.25">
      <c r="A16" t="s">
        <v>278</v>
      </c>
      <c r="B16" s="7" t="s">
        <v>30</v>
      </c>
      <c r="C16" s="7" t="s">
        <v>31</v>
      </c>
      <c r="D16" s="128">
        <f>IFERROR(VLOOKUP($B16,#REF!,9,FALSE),0)</f>
        <v>0</v>
      </c>
      <c r="E16" s="130">
        <f>SUMIFS(Tabela1[VALOR],Tabela1[DE (ÁREA / ORIGEM)],'Saldos CUSTEIO AEO LOA 2026'!A16,Tabela1[CUSTEIO ou INVESTIMENTO?],'Tabelas auxiliares'!$B$113)</f>
        <v>0</v>
      </c>
      <c r="F16" s="131">
        <f>SUMIFS(Tabela1[VALOR],Tabela1[PARA (ÁREA / DESTINO)],'Saldos CUSTEIO AEO LOA 2026'!A16,Tabela1[CUSTEIO ou INVESTIMENTO?],'Tabelas auxiliares'!$B$113)</f>
        <v>0</v>
      </c>
      <c r="G16" s="132">
        <f t="shared" si="3"/>
        <v>0</v>
      </c>
      <c r="H16" s="133">
        <f>SUMIFS('1. Pré-Empenhos'!$S$4:$S$320,'1. Pré-Empenhos'!$D$4:$D$320,'Saldos CUSTEIO AEO LOA 2026'!B16,'1. Pré-Empenhos'!$R$4:$R$320,'Tabelas auxiliares'!$B$113)</f>
        <v>0</v>
      </c>
      <c r="I16" s="134">
        <f>SUMIFS('2. Empenho LOA 2026'!$AA$4:$AA$1676,'2. Empenho LOA 2026'!$D$4:$D$1676,'Saldos CUSTEIO AEO LOA 2026'!B16,'2. Empenho LOA 2026'!$Z$4:$Z$1676,'Tabelas auxiliares'!$B$113)</f>
        <v>0</v>
      </c>
      <c r="J16" s="135">
        <f t="shared" si="1"/>
        <v>0</v>
      </c>
    </row>
    <row r="17" spans="1:10" x14ac:dyDescent="0.25">
      <c r="A17" t="s">
        <v>279</v>
      </c>
      <c r="B17" s="7" t="s">
        <v>131</v>
      </c>
      <c r="C17" s="7" t="s">
        <v>135</v>
      </c>
      <c r="D17" s="128">
        <f>IFERROR(VLOOKUP($B17,#REF!,9,FALSE),0)</f>
        <v>0</v>
      </c>
      <c r="E17" s="130">
        <f>SUMIFS(Tabela1[VALOR],Tabela1[DE (ÁREA / ORIGEM)],'Saldos CUSTEIO AEO LOA 2026'!A17,Tabela1[CUSTEIO ou INVESTIMENTO?],'Tabelas auxiliares'!$B$113)</f>
        <v>0</v>
      </c>
      <c r="F17" s="131">
        <f>SUMIFS(Tabela1[VALOR],Tabela1[PARA (ÁREA / DESTINO)],'Saldos CUSTEIO AEO LOA 2026'!A17,Tabela1[CUSTEIO ou INVESTIMENTO?],'Tabelas auxiliares'!$B$113)</f>
        <v>0</v>
      </c>
      <c r="G17" s="132">
        <f t="shared" si="3"/>
        <v>0</v>
      </c>
      <c r="H17" s="133">
        <f>SUMIFS('1. Pré-Empenhos'!$S$4:$S$320,'1. Pré-Empenhos'!$D$4:$D$320,'Saldos CUSTEIO AEO LOA 2026'!B17,'1. Pré-Empenhos'!$R$4:$R$320,'Tabelas auxiliares'!$B$113)</f>
        <v>0</v>
      </c>
      <c r="I17" s="134">
        <f>SUMIFS('2. Empenho LOA 2026'!$AA$4:$AA$1676,'2. Empenho LOA 2026'!$D$4:$D$1676,'Saldos CUSTEIO AEO LOA 2026'!B17,'2. Empenho LOA 2026'!$Z$4:$Z$1676,'Tabelas auxiliares'!$B$113)</f>
        <v>0</v>
      </c>
      <c r="J17" s="135">
        <f t="shared" si="1"/>
        <v>0</v>
      </c>
    </row>
    <row r="18" spans="1:10" x14ac:dyDescent="0.25">
      <c r="A18" t="s">
        <v>280</v>
      </c>
      <c r="B18" s="7" t="s">
        <v>134</v>
      </c>
      <c r="C18" s="7" t="s">
        <v>136</v>
      </c>
      <c r="D18" s="128">
        <f>IFERROR(VLOOKUP($B18,#REF!,9,FALSE),0)</f>
        <v>0</v>
      </c>
      <c r="E18" s="130">
        <f>SUMIFS(Tabela1[VALOR],Tabela1[DE (ÁREA / ORIGEM)],'Saldos CUSTEIO AEO LOA 2026'!A18,Tabela1[CUSTEIO ou INVESTIMENTO?],'Tabelas auxiliares'!$B$113)</f>
        <v>0</v>
      </c>
      <c r="F18" s="131">
        <f>SUMIFS(Tabela1[VALOR],Tabela1[PARA (ÁREA / DESTINO)],'Saldos CUSTEIO AEO LOA 2026'!A18,Tabela1[CUSTEIO ou INVESTIMENTO?],'Tabelas auxiliares'!$B$113)</f>
        <v>0</v>
      </c>
      <c r="G18" s="132">
        <f t="shared" si="3"/>
        <v>0</v>
      </c>
      <c r="H18" s="133">
        <f>SUMIFS('1. Pré-Empenhos'!$S$4:$S$320,'1. Pré-Empenhos'!$D$4:$D$320,'Saldos CUSTEIO AEO LOA 2026'!B18,'1. Pré-Empenhos'!$R$4:$R$320,'Tabelas auxiliares'!$B$113)</f>
        <v>0</v>
      </c>
      <c r="I18" s="134">
        <f>SUMIFS('2. Empenho LOA 2026'!$AA$4:$AA$1676,'2. Empenho LOA 2026'!$D$4:$D$1676,'Saldos CUSTEIO AEO LOA 2026'!B18,'2. Empenho LOA 2026'!$Z$4:$Z$1676,'Tabelas auxiliares'!$B$113)</f>
        <v>0</v>
      </c>
      <c r="J18" s="135">
        <f t="shared" si="1"/>
        <v>0</v>
      </c>
    </row>
    <row r="19" spans="1:10" x14ac:dyDescent="0.25">
      <c r="A19" t="s">
        <v>281</v>
      </c>
      <c r="B19" s="7" t="s">
        <v>32</v>
      </c>
      <c r="C19" s="7" t="s">
        <v>33</v>
      </c>
      <c r="D19" s="128">
        <f>IFERROR(VLOOKUP($B19,#REF!,9,FALSE),0)</f>
        <v>0</v>
      </c>
      <c r="E19" s="130">
        <f>SUMIFS(Tabela1[VALOR],Tabela1[DE (ÁREA / ORIGEM)],'Saldos CUSTEIO AEO LOA 2026'!A19,Tabela1[CUSTEIO ou INVESTIMENTO?],'Tabelas auxiliares'!$B$113)</f>
        <v>0</v>
      </c>
      <c r="F19" s="131">
        <f>SUMIFS(Tabela1[VALOR],Tabela1[PARA (ÁREA / DESTINO)],'Saldos CUSTEIO AEO LOA 2026'!A19,Tabela1[CUSTEIO ou INVESTIMENTO?],'Tabelas auxiliares'!$B$113)</f>
        <v>0</v>
      </c>
      <c r="G19" s="132">
        <f t="shared" si="3"/>
        <v>0</v>
      </c>
      <c r="H19" s="133">
        <f>SUMIFS('1. Pré-Empenhos'!$S$4:$S$320,'1. Pré-Empenhos'!$D$4:$D$320,'Saldos CUSTEIO AEO LOA 2026'!B19,'1. Pré-Empenhos'!$R$4:$R$320,'Tabelas auxiliares'!$B$113)</f>
        <v>0</v>
      </c>
      <c r="I19" s="134">
        <f>SUMIFS('2. Empenho LOA 2026'!$AA$4:$AA$1676,'2. Empenho LOA 2026'!$D$4:$D$1676,'Saldos CUSTEIO AEO LOA 2026'!B19,'2. Empenho LOA 2026'!$Z$4:$Z$1676,'Tabelas auxiliares'!$B$113)</f>
        <v>0</v>
      </c>
      <c r="J19" s="135">
        <f t="shared" si="1"/>
        <v>0</v>
      </c>
    </row>
    <row r="20" spans="1:10" x14ac:dyDescent="0.25">
      <c r="A20" t="s">
        <v>282</v>
      </c>
      <c r="B20" s="7" t="s">
        <v>22</v>
      </c>
      <c r="C20" s="7" t="s">
        <v>23</v>
      </c>
      <c r="D20" s="128">
        <f>IFERROR(VLOOKUP($B20,#REF!,9,FALSE),0)</f>
        <v>0</v>
      </c>
      <c r="E20" s="130">
        <f>SUMIFS(Tabela1[VALOR],Tabela1[DE (ÁREA / ORIGEM)],'Saldos CUSTEIO AEO LOA 2026'!A20,Tabela1[CUSTEIO ou INVESTIMENTO?],'Tabelas auxiliares'!$B$113)</f>
        <v>0</v>
      </c>
      <c r="F20" s="131">
        <f>SUMIFS(Tabela1[VALOR],Tabela1[PARA (ÁREA / DESTINO)],'Saldos CUSTEIO AEO LOA 2026'!A20,Tabela1[CUSTEIO ou INVESTIMENTO?],'Tabelas auxiliares'!$B$113)</f>
        <v>0</v>
      </c>
      <c r="G20" s="132">
        <f t="shared" si="3"/>
        <v>0</v>
      </c>
      <c r="H20" s="133">
        <f>SUMIFS('1. Pré-Empenhos'!$S$4:$S$320,'1. Pré-Empenhos'!$D$4:$D$320,'Saldos CUSTEIO AEO LOA 2026'!B20,'1. Pré-Empenhos'!$R$4:$R$320,'Tabelas auxiliares'!$B$113)</f>
        <v>0</v>
      </c>
      <c r="I20" s="134">
        <f>SUMIFS('2. Empenho LOA 2026'!$AA$4:$AA$1676,'2. Empenho LOA 2026'!$D$4:$D$1676,'Saldos CUSTEIO AEO LOA 2026'!B20,'2. Empenho LOA 2026'!$Z$4:$Z$1676,'Tabelas auxiliares'!$B$113)</f>
        <v>0</v>
      </c>
      <c r="J20" s="135">
        <f t="shared" si="1"/>
        <v>0</v>
      </c>
    </row>
    <row r="21" spans="1:10" ht="30" x14ac:dyDescent="0.25">
      <c r="A21" t="s">
        <v>283</v>
      </c>
      <c r="B21" s="7" t="s">
        <v>34</v>
      </c>
      <c r="C21" s="7" t="s">
        <v>35</v>
      </c>
      <c r="D21" s="128">
        <f>IFERROR(VLOOKUP($B21,#REF!,9,FALSE),0)</f>
        <v>0</v>
      </c>
      <c r="E21" s="130">
        <f>SUMIFS(Tabela1[VALOR],Tabela1[DE (ÁREA / ORIGEM)],'Saldos CUSTEIO AEO LOA 2026'!A21,Tabela1[CUSTEIO ou INVESTIMENTO?],'Tabelas auxiliares'!$B$113)</f>
        <v>0</v>
      </c>
      <c r="F21" s="131">
        <f>SUMIFS(Tabela1[VALOR],Tabela1[PARA (ÁREA / DESTINO)],'Saldos CUSTEIO AEO LOA 2026'!A21,Tabela1[CUSTEIO ou INVESTIMENTO?],'Tabelas auxiliares'!$B$113)</f>
        <v>0</v>
      </c>
      <c r="G21" s="132">
        <f t="shared" si="3"/>
        <v>0</v>
      </c>
      <c r="H21" s="133">
        <f>SUMIFS('1. Pré-Empenhos'!$S$4:$S$320,'1. Pré-Empenhos'!$D$4:$D$320,'Saldos CUSTEIO AEO LOA 2026'!B21,'1. Pré-Empenhos'!$R$4:$R$320,'Tabelas auxiliares'!$B$113)</f>
        <v>0</v>
      </c>
      <c r="I21" s="134">
        <f>SUMIFS('2. Empenho LOA 2026'!$AA$4:$AA$1676,'2. Empenho LOA 2026'!$D$4:$D$1676,'Saldos CUSTEIO AEO LOA 2026'!B21,'2. Empenho LOA 2026'!$Z$4:$Z$1676,'Tabelas auxiliares'!$B$113)</f>
        <v>20000</v>
      </c>
      <c r="J21" s="135">
        <f t="shared" si="1"/>
        <v>-20000</v>
      </c>
    </row>
    <row r="22" spans="1:10" x14ac:dyDescent="0.25">
      <c r="A22" t="s">
        <v>284</v>
      </c>
      <c r="B22" s="7" t="s">
        <v>36</v>
      </c>
      <c r="C22" s="7" t="s">
        <v>37</v>
      </c>
      <c r="D22" s="128">
        <f>IFERROR(VLOOKUP($B22,#REF!,9,FALSE),0)</f>
        <v>0</v>
      </c>
      <c r="E22" s="130">
        <f>SUMIFS(Tabela1[VALOR],Tabela1[DE (ÁREA / ORIGEM)],'Saldos CUSTEIO AEO LOA 2026'!A22,Tabela1[CUSTEIO ou INVESTIMENTO?],'Tabelas auxiliares'!$B$113)</f>
        <v>0</v>
      </c>
      <c r="F22" s="131">
        <f>SUMIFS(Tabela1[VALOR],Tabela1[PARA (ÁREA / DESTINO)],'Saldos CUSTEIO AEO LOA 2026'!A22,Tabela1[CUSTEIO ou INVESTIMENTO?],'Tabelas auxiliares'!$B$113)</f>
        <v>0</v>
      </c>
      <c r="G22" s="132">
        <f t="shared" si="3"/>
        <v>0</v>
      </c>
      <c r="H22" s="133">
        <f>SUMIFS('1. Pré-Empenhos'!$S$4:$S$320,'1. Pré-Empenhos'!$D$4:$D$320,'Saldos CUSTEIO AEO LOA 2026'!B22,'1. Pré-Empenhos'!$R$4:$R$320,'Tabelas auxiliares'!$B$113)</f>
        <v>0</v>
      </c>
      <c r="I22" s="134">
        <f>SUMIFS('2. Empenho LOA 2026'!$AA$4:$AA$1676,'2. Empenho LOA 2026'!$D$4:$D$1676,'Saldos CUSTEIO AEO LOA 2026'!B22,'2. Empenho LOA 2026'!$Z$4:$Z$1676,'Tabelas auxiliares'!$B$113)</f>
        <v>0</v>
      </c>
      <c r="J22" s="135">
        <f t="shared" si="1"/>
        <v>0</v>
      </c>
    </row>
    <row r="23" spans="1:10" x14ac:dyDescent="0.25">
      <c r="A23" t="s">
        <v>285</v>
      </c>
      <c r="B23" s="7" t="s">
        <v>164</v>
      </c>
      <c r="C23" s="7" t="s">
        <v>161</v>
      </c>
      <c r="D23" s="128">
        <f>IFERROR(VLOOKUP($B23,#REF!,9,FALSE),0)</f>
        <v>0</v>
      </c>
      <c r="E23" s="130">
        <f>SUMIFS(Tabela1[VALOR],Tabela1[DE (ÁREA / ORIGEM)],'Saldos CUSTEIO AEO LOA 2026'!A23,Tabela1[CUSTEIO ou INVESTIMENTO?],'Tabelas auxiliares'!$B$113)</f>
        <v>0</v>
      </c>
      <c r="F23" s="131" t="e">
        <f>SUMIFS(Tabela1[VALOR],Tabela1[PARA (ÁREA / DESTINO)],'Saldos CUSTEIO AEO LOA 2026'!A23,Tabela1[CUSTEIO ou INVESTIMENTO?],'Tabelas auxiliares'!$B$113)+SUMIFS(#REF!,#REF!,'Saldos CUSTEIO AEO LOA 2026'!B23)</f>
        <v>#REF!</v>
      </c>
      <c r="G23" s="132" t="e">
        <f t="shared" si="3"/>
        <v>#REF!</v>
      </c>
      <c r="H23" s="133">
        <f>SUMIFS('1. Pré-Empenhos'!$S$4:$S$320,'1. Pré-Empenhos'!$D$4:$D$320,'Saldos CUSTEIO AEO LOA 2026'!B23,'1. Pré-Empenhos'!$R$4:$R$320,'Tabelas auxiliares'!$B$113)</f>
        <v>0</v>
      </c>
      <c r="I23" s="134">
        <f>SUMIFS('2. Empenho LOA 2026'!$AA$4:$AA$1676,'2. Empenho LOA 2026'!$D$4:$D$1676,'Saldos CUSTEIO AEO LOA 2026'!B23,'2. Empenho LOA 2026'!$Z$4:$Z$1676,'Tabelas auxiliares'!$B$113)</f>
        <v>0</v>
      </c>
      <c r="J23" s="135" t="e">
        <f t="shared" si="1"/>
        <v>#REF!</v>
      </c>
    </row>
    <row r="24" spans="1:10" x14ac:dyDescent="0.25">
      <c r="A24" t="s">
        <v>286</v>
      </c>
      <c r="B24" s="7" t="s">
        <v>157</v>
      </c>
      <c r="C24" s="7" t="s">
        <v>175</v>
      </c>
      <c r="D24" s="128">
        <f>IFERROR(VLOOKUP($B24,#REF!,9,FALSE),0)</f>
        <v>0</v>
      </c>
      <c r="E24" s="130">
        <f>SUMIFS(Tabela1[VALOR],Tabela1[DE (ÁREA / ORIGEM)],'Saldos CUSTEIO AEO LOA 2026'!A24,Tabela1[CUSTEIO ou INVESTIMENTO?],'Tabelas auxiliares'!$B$113)</f>
        <v>0</v>
      </c>
      <c r="F24" s="131">
        <f>SUMIFS(Tabela1[VALOR],Tabela1[PARA (ÁREA / DESTINO)],'Saldos CUSTEIO AEO LOA 2026'!A24,Tabela1[CUSTEIO ou INVESTIMENTO?],'Tabelas auxiliares'!$B$113)</f>
        <v>0</v>
      </c>
      <c r="G24" s="132">
        <f t="shared" si="3"/>
        <v>0</v>
      </c>
      <c r="H24" s="133">
        <f>SUMIFS('1. Pré-Empenhos'!$S$4:$S$320,'1. Pré-Empenhos'!$D$4:$D$320,'Saldos CUSTEIO AEO LOA 2026'!B24,'1. Pré-Empenhos'!$R$4:$R$320,'Tabelas auxiliares'!$B$113)</f>
        <v>0</v>
      </c>
      <c r="I24" s="134">
        <f>SUMIFS('2. Empenho LOA 2026'!$AA$4:$AA$1676,'2. Empenho LOA 2026'!$D$4:$D$1676,'Saldos CUSTEIO AEO LOA 2026'!B24,'2. Empenho LOA 2026'!$Z$4:$Z$1676,'Tabelas auxiliares'!$B$113)</f>
        <v>0</v>
      </c>
      <c r="J24" s="135">
        <f t="shared" si="1"/>
        <v>0</v>
      </c>
    </row>
    <row r="25" spans="1:10" ht="30" x14ac:dyDescent="0.25">
      <c r="A25" t="s">
        <v>287</v>
      </c>
      <c r="B25" s="7" t="s">
        <v>38</v>
      </c>
      <c r="C25" s="7" t="s">
        <v>39</v>
      </c>
      <c r="D25" s="128">
        <f>IFERROR(VLOOKUP($B25,#REF!,9,FALSE),0)</f>
        <v>0</v>
      </c>
      <c r="E25" s="130">
        <f>SUMIFS(Tabela1[VALOR],Tabela1[DE (ÁREA / ORIGEM)],'Saldos CUSTEIO AEO LOA 2026'!A25,Tabela1[CUSTEIO ou INVESTIMENTO?],'Tabelas auxiliares'!$B$113)</f>
        <v>0</v>
      </c>
      <c r="F25" s="131">
        <f>SUMIFS(Tabela1[VALOR],Tabela1[PARA (ÁREA / DESTINO)],'Saldos CUSTEIO AEO LOA 2026'!A25,Tabela1[CUSTEIO ou INVESTIMENTO?],'Tabelas auxiliares'!$B$113)</f>
        <v>0</v>
      </c>
      <c r="G25" s="132">
        <f t="shared" si="3"/>
        <v>0</v>
      </c>
      <c r="H25" s="133">
        <f>SUMIFS('1. Pré-Empenhos'!$S$4:$S$320,'1. Pré-Empenhos'!$D$4:$D$320,'Saldos CUSTEIO AEO LOA 2026'!B25,'1. Pré-Empenhos'!$R$4:$R$320,'Tabelas auxiliares'!$B$113)</f>
        <v>0</v>
      </c>
      <c r="I25" s="134">
        <f>SUMIFS('2. Empenho LOA 2026'!$AA$4:$AA$1676,'2. Empenho LOA 2026'!$D$4:$D$1676,'Saldos CUSTEIO AEO LOA 2026'!B25,'2. Empenho LOA 2026'!$Z$4:$Z$1676,'Tabelas auxiliares'!$B$113)</f>
        <v>21901.510000000002</v>
      </c>
      <c r="J25" s="135">
        <f t="shared" si="1"/>
        <v>-21901.510000000002</v>
      </c>
    </row>
    <row r="26" spans="1:10" x14ac:dyDescent="0.25">
      <c r="A26" t="s">
        <v>288</v>
      </c>
      <c r="B26" s="7" t="s">
        <v>40</v>
      </c>
      <c r="C26" s="7" t="s">
        <v>41</v>
      </c>
      <c r="D26" s="128">
        <f>IFERROR(VLOOKUP($B26,#REF!,9,FALSE),0)</f>
        <v>0</v>
      </c>
      <c r="E26" s="130">
        <f>SUMIFS(Tabela1[VALOR],Tabela1[DE (ÁREA / ORIGEM)],'Saldos CUSTEIO AEO LOA 2026'!A26,Tabela1[CUSTEIO ou INVESTIMENTO?],'Tabelas auxiliares'!$B$113)</f>
        <v>0</v>
      </c>
      <c r="F26" s="131">
        <f>SUMIFS(Tabela1[VALOR],Tabela1[PARA (ÁREA / DESTINO)],'Saldos CUSTEIO AEO LOA 2026'!A26,Tabela1[CUSTEIO ou INVESTIMENTO?],'Tabelas auxiliares'!$B$113)</f>
        <v>0</v>
      </c>
      <c r="G26" s="132">
        <f t="shared" si="3"/>
        <v>0</v>
      </c>
      <c r="H26" s="133">
        <f>SUMIFS('1. Pré-Empenhos'!$S$4:$S$320,'1. Pré-Empenhos'!$D$4:$D$320,'Saldos CUSTEIO AEO LOA 2026'!B26,'1. Pré-Empenhos'!$R$4:$R$320,'Tabelas auxiliares'!$B$113)</f>
        <v>0</v>
      </c>
      <c r="I26" s="134">
        <f>SUMIFS('2. Empenho LOA 2026'!$AA$4:$AA$1676,'2. Empenho LOA 2026'!$D$4:$D$1676,'Saldos CUSTEIO AEO LOA 2026'!B26,'2. Empenho LOA 2026'!$Z$4:$Z$1676,'Tabelas auxiliares'!$B$113)</f>
        <v>0</v>
      </c>
      <c r="J26" s="135">
        <f t="shared" si="1"/>
        <v>0</v>
      </c>
    </row>
    <row r="27" spans="1:10" x14ac:dyDescent="0.25">
      <c r="A27" t="s">
        <v>289</v>
      </c>
      <c r="B27" s="7" t="s">
        <v>165</v>
      </c>
      <c r="C27" s="7" t="s">
        <v>162</v>
      </c>
      <c r="D27" s="128">
        <f>IFERROR(VLOOKUP($B27,#REF!,9,FALSE),0)</f>
        <v>0</v>
      </c>
      <c r="E27" s="130">
        <f>SUMIFS(Tabela1[VALOR],Tabela1[DE (ÁREA / ORIGEM)],'Saldos CUSTEIO AEO LOA 2026'!A27,Tabela1[CUSTEIO ou INVESTIMENTO?],'Tabelas auxiliares'!$B$113)</f>
        <v>0</v>
      </c>
      <c r="F27" s="131" t="e">
        <f>SUMIFS(Tabela1[VALOR],Tabela1[PARA (ÁREA / DESTINO)],'Saldos CUSTEIO AEO LOA 2026'!A27,Tabela1[CUSTEIO ou INVESTIMENTO?],'Tabelas auxiliares'!$B$113)+SUMIFS(#REF!,#REF!,'Saldos CUSTEIO AEO LOA 2026'!B27)</f>
        <v>#REF!</v>
      </c>
      <c r="G27" s="132" t="e">
        <f t="shared" si="3"/>
        <v>#REF!</v>
      </c>
      <c r="H27" s="133">
        <f>SUMIFS('1. Pré-Empenhos'!$S$4:$S$320,'1. Pré-Empenhos'!$D$4:$D$320,'Saldos CUSTEIO AEO LOA 2026'!B27,'1. Pré-Empenhos'!$R$4:$R$320,'Tabelas auxiliares'!$B$113)</f>
        <v>0</v>
      </c>
      <c r="I27" s="134">
        <f>SUMIFS('2. Empenho LOA 2026'!$AA$4:$AA$1676,'2. Empenho LOA 2026'!$D$4:$D$1676,'Saldos CUSTEIO AEO LOA 2026'!B27,'2. Empenho LOA 2026'!$Z$4:$Z$1676,'Tabelas auxiliares'!$B$113)</f>
        <v>0</v>
      </c>
      <c r="J27" s="135" t="e">
        <f t="shared" si="1"/>
        <v>#REF!</v>
      </c>
    </row>
    <row r="28" spans="1:10" x14ac:dyDescent="0.25">
      <c r="A28" t="s">
        <v>290</v>
      </c>
      <c r="B28" s="4" t="s">
        <v>261</v>
      </c>
      <c r="C28" s="4" t="s">
        <v>262</v>
      </c>
      <c r="D28" s="128">
        <f>IFERROR(VLOOKUP($B28,#REF!,9,FALSE),0)</f>
        <v>0</v>
      </c>
      <c r="E28" s="130">
        <f>SUMIFS(Tabela1[VALOR],Tabela1[DE (ÁREA / ORIGEM)],'Saldos CUSTEIO AEO LOA 2026'!A28,Tabela1[CUSTEIO ou INVESTIMENTO?],'Tabelas auxiliares'!$B$113)</f>
        <v>0</v>
      </c>
      <c r="F28" s="131">
        <f>SUMIFS(Tabela1[VALOR],Tabela1[PARA (ÁREA / DESTINO)],'Saldos CUSTEIO AEO LOA 2026'!A28,Tabela1[CUSTEIO ou INVESTIMENTO?],'Tabelas auxiliares'!$B$113)</f>
        <v>0</v>
      </c>
      <c r="G28" s="132">
        <f t="shared" si="3"/>
        <v>0</v>
      </c>
      <c r="H28" s="133">
        <f>SUMIFS('1. Pré-Empenhos'!$S$4:$S$320,'1. Pré-Empenhos'!$D$4:$D$320,'Saldos CUSTEIO AEO LOA 2026'!B28,'1. Pré-Empenhos'!$R$4:$R$320,'Tabelas auxiliares'!$B$113)</f>
        <v>0</v>
      </c>
      <c r="I28" s="134">
        <f>SUMIFS('2. Empenho LOA 2026'!$AA$4:$AA$1676,'2. Empenho LOA 2026'!$D$4:$D$1676,'Saldos CUSTEIO AEO LOA 2026'!B28,'2. Empenho LOA 2026'!$Z$4:$Z$1676,'Tabelas auxiliares'!$B$113)</f>
        <v>0</v>
      </c>
      <c r="J28" s="135">
        <f t="shared" ref="J28" si="5">G28-H28-I28</f>
        <v>0</v>
      </c>
    </row>
    <row r="29" spans="1:10" ht="30" x14ac:dyDescent="0.25">
      <c r="A29" t="s">
        <v>291</v>
      </c>
      <c r="B29" s="7" t="s">
        <v>42</v>
      </c>
      <c r="C29" s="7" t="s">
        <v>43</v>
      </c>
      <c r="D29" s="128">
        <f>IFERROR(VLOOKUP($B29,#REF!,9,FALSE),0)</f>
        <v>0</v>
      </c>
      <c r="E29" s="130">
        <f>SUMIFS(Tabela1[VALOR],Tabela1[DE (ÁREA / ORIGEM)],'Saldos CUSTEIO AEO LOA 2026'!A29,Tabela1[CUSTEIO ou INVESTIMENTO?],'Tabelas auxiliares'!$B$113)</f>
        <v>0</v>
      </c>
      <c r="F29" s="131">
        <f>SUMIFS(Tabela1[VALOR],Tabela1[PARA (ÁREA / DESTINO)],'Saldos CUSTEIO AEO LOA 2026'!A29,Tabela1[CUSTEIO ou INVESTIMENTO?],'Tabelas auxiliares'!$B$113)</f>
        <v>0</v>
      </c>
      <c r="G29" s="132">
        <f t="shared" si="3"/>
        <v>0</v>
      </c>
      <c r="H29" s="133">
        <f>SUMIFS('1. Pré-Empenhos'!$S$4:$S$320,'1. Pré-Empenhos'!$D$4:$D$320,'Saldos CUSTEIO AEO LOA 2026'!B29,'1. Pré-Empenhos'!$R$4:$R$320,'Tabelas auxiliares'!$B$113)</f>
        <v>0</v>
      </c>
      <c r="I29" s="134">
        <f>SUMIFS('2. Empenho LOA 2026'!$AA$4:$AA$1676,'2. Empenho LOA 2026'!$D$4:$D$1676,'Saldos CUSTEIO AEO LOA 2026'!B29,'2. Empenho LOA 2026'!$Z$4:$Z$1676,'Tabelas auxiliares'!$B$113)</f>
        <v>20104.939999999999</v>
      </c>
      <c r="J29" s="135">
        <f t="shared" si="1"/>
        <v>-20104.939999999999</v>
      </c>
    </row>
    <row r="30" spans="1:10" x14ac:dyDescent="0.25">
      <c r="A30" t="s">
        <v>292</v>
      </c>
      <c r="B30" s="7" t="s">
        <v>44</v>
      </c>
      <c r="C30" s="7" t="s">
        <v>45</v>
      </c>
      <c r="D30" s="128">
        <f>IFERROR(VLOOKUP($B30,#REF!,9,FALSE),0)</f>
        <v>0</v>
      </c>
      <c r="E30" s="130">
        <f>SUMIFS(Tabela1[VALOR],Tabela1[DE (ÁREA / ORIGEM)],'Saldos CUSTEIO AEO LOA 2026'!A30,Tabela1[CUSTEIO ou INVESTIMENTO?],'Tabelas auxiliares'!$B$113)</f>
        <v>0</v>
      </c>
      <c r="F30" s="131">
        <f>SUMIFS(Tabela1[VALOR],Tabela1[PARA (ÁREA / DESTINO)],'Saldos CUSTEIO AEO LOA 2026'!A30,Tabela1[CUSTEIO ou INVESTIMENTO?],'Tabelas auxiliares'!$B$113)</f>
        <v>0</v>
      </c>
      <c r="G30" s="132">
        <f t="shared" si="3"/>
        <v>0</v>
      </c>
      <c r="H30" s="133">
        <f>SUMIFS('1. Pré-Empenhos'!$S$4:$S$320,'1. Pré-Empenhos'!$D$4:$D$320,'Saldos CUSTEIO AEO LOA 2026'!B30,'1. Pré-Empenhos'!$R$4:$R$320,'Tabelas auxiliares'!$B$113)</f>
        <v>0</v>
      </c>
      <c r="I30" s="134">
        <f>SUMIFS('2. Empenho LOA 2026'!$AA$4:$AA$1676,'2. Empenho LOA 2026'!$D$4:$D$1676,'Saldos CUSTEIO AEO LOA 2026'!B30,'2. Empenho LOA 2026'!$Z$4:$Z$1676,'Tabelas auxiliares'!$B$113)</f>
        <v>0</v>
      </c>
      <c r="J30" s="135">
        <f t="shared" si="1"/>
        <v>0</v>
      </c>
    </row>
    <row r="31" spans="1:10" x14ac:dyDescent="0.25">
      <c r="A31" t="s">
        <v>293</v>
      </c>
      <c r="B31" s="7" t="s">
        <v>166</v>
      </c>
      <c r="C31" s="7" t="s">
        <v>163</v>
      </c>
      <c r="D31" s="128">
        <f>IFERROR(VLOOKUP($B31,#REF!,9,FALSE),0)</f>
        <v>0</v>
      </c>
      <c r="E31" s="130">
        <f>SUMIFS(Tabela1[VALOR],Tabela1[DE (ÁREA / ORIGEM)],'Saldos CUSTEIO AEO LOA 2026'!A31,Tabela1[CUSTEIO ou INVESTIMENTO?],'Tabelas auxiliares'!$B$113)</f>
        <v>0</v>
      </c>
      <c r="F31" s="131" t="e">
        <f>SUMIFS(Tabela1[VALOR],Tabela1[PARA (ÁREA / DESTINO)],'Saldos CUSTEIO AEO LOA 2026'!A31,Tabela1[CUSTEIO ou INVESTIMENTO?],'Tabelas auxiliares'!$B$113)+SUMIFS(#REF!,#REF!,'Saldos CUSTEIO AEO LOA 2026'!B31)</f>
        <v>#REF!</v>
      </c>
      <c r="G31" s="132" t="e">
        <f t="shared" si="3"/>
        <v>#REF!</v>
      </c>
      <c r="H31" s="133">
        <f>SUMIFS('1. Pré-Empenhos'!$S$4:$S$320,'1. Pré-Empenhos'!$D$4:$D$320,'Saldos CUSTEIO AEO LOA 2026'!B31,'1. Pré-Empenhos'!$R$4:$R$320,'Tabelas auxiliares'!$B$113)</f>
        <v>0</v>
      </c>
      <c r="I31" s="134">
        <f>SUMIFS('2. Empenho LOA 2026'!$AA$4:$AA$1676,'2. Empenho LOA 2026'!$D$4:$D$1676,'Saldos CUSTEIO AEO LOA 2026'!B31,'2. Empenho LOA 2026'!$Z$4:$Z$1676,'Tabelas auxiliares'!$B$113)</f>
        <v>0</v>
      </c>
      <c r="J31" s="135" t="e">
        <f t="shared" si="1"/>
        <v>#REF!</v>
      </c>
    </row>
    <row r="32" spans="1:10" x14ac:dyDescent="0.25">
      <c r="A32" t="s">
        <v>294</v>
      </c>
      <c r="B32" s="7" t="s">
        <v>263</v>
      </c>
      <c r="C32" s="7" t="s">
        <v>264</v>
      </c>
      <c r="D32" s="128">
        <f>IFERROR(VLOOKUP($B32,#REF!,9,FALSE),0)</f>
        <v>0</v>
      </c>
      <c r="E32" s="130">
        <f>SUMIFS(Tabela1[VALOR],Tabela1[DE (ÁREA / ORIGEM)],'Saldos CUSTEIO AEO LOA 2026'!A32,Tabela1[CUSTEIO ou INVESTIMENTO?],'Tabelas auxiliares'!$B$113)</f>
        <v>0</v>
      </c>
      <c r="F32" s="131">
        <f>SUMIFS(Tabela1[VALOR],Tabela1[PARA (ÁREA / DESTINO)],'Saldos CUSTEIO AEO LOA 2026'!A32,Tabela1[CUSTEIO ou INVESTIMENTO?],'Tabelas auxiliares'!$B$113)</f>
        <v>0</v>
      </c>
      <c r="G32" s="132">
        <f t="shared" si="3"/>
        <v>0</v>
      </c>
      <c r="H32" s="133">
        <f>SUMIFS('1. Pré-Empenhos'!$S$4:$S$320,'1. Pré-Empenhos'!$D$4:$D$320,'Saldos CUSTEIO AEO LOA 2026'!B32,'1. Pré-Empenhos'!$R$4:$R$320,'Tabelas auxiliares'!$B$113)</f>
        <v>0</v>
      </c>
      <c r="I32" s="134">
        <f>SUMIFS('2. Empenho LOA 2026'!$AA$4:$AA$1676,'2. Empenho LOA 2026'!$D$4:$D$1676,'Saldos CUSTEIO AEO LOA 2026'!B32,'2. Empenho LOA 2026'!$Z$4:$Z$1676,'Tabelas auxiliares'!$B$113)</f>
        <v>0</v>
      </c>
      <c r="J32" s="135">
        <f t="shared" ref="J32" si="6">G32-H32-I32</f>
        <v>0</v>
      </c>
    </row>
    <row r="33" spans="1:10" ht="30" x14ac:dyDescent="0.25">
      <c r="A33" t="s">
        <v>295</v>
      </c>
      <c r="B33" s="7" t="s">
        <v>46</v>
      </c>
      <c r="C33" s="7" t="s">
        <v>47</v>
      </c>
      <c r="D33" s="128">
        <f>IFERROR(VLOOKUP($B33,#REF!,9,FALSE),0)</f>
        <v>0</v>
      </c>
      <c r="E33" s="130">
        <f>SUMIFS(Tabela1[VALOR],Tabela1[DE (ÁREA / ORIGEM)],'Saldos CUSTEIO AEO LOA 2026'!A33,Tabela1[CUSTEIO ou INVESTIMENTO?],'Tabelas auxiliares'!$B$113)</f>
        <v>0</v>
      </c>
      <c r="F33" s="131">
        <f>SUMIFS(Tabela1[VALOR],Tabela1[PARA (ÁREA / DESTINO)],'Saldos CUSTEIO AEO LOA 2026'!A33,Tabela1[CUSTEIO ou INVESTIMENTO?],'Tabelas auxiliares'!$B$113)</f>
        <v>0</v>
      </c>
      <c r="G33" s="132">
        <f t="shared" si="3"/>
        <v>0</v>
      </c>
      <c r="H33" s="133">
        <f>SUMIFS('1. Pré-Empenhos'!$S$4:$S$320,'1. Pré-Empenhos'!$D$4:$D$320,'Saldos CUSTEIO AEO LOA 2026'!B33,'1. Pré-Empenhos'!$R$4:$R$320,'Tabelas auxiliares'!$B$113)</f>
        <v>0</v>
      </c>
      <c r="I33" s="134">
        <f>SUMIFS('2. Empenho LOA 2026'!$AA$4:$AA$1676,'2. Empenho LOA 2026'!$D$4:$D$1676,'Saldos CUSTEIO AEO LOA 2026'!B33,'2. Empenho LOA 2026'!$Z$4:$Z$1676,'Tabelas auxiliares'!$B$113)</f>
        <v>328009.5</v>
      </c>
      <c r="J33" s="135">
        <f t="shared" si="1"/>
        <v>-328009.5</v>
      </c>
    </row>
    <row r="34" spans="1:10" x14ac:dyDescent="0.25">
      <c r="A34" t="s">
        <v>296</v>
      </c>
      <c r="B34" s="7" t="s">
        <v>167</v>
      </c>
      <c r="C34" s="7" t="s">
        <v>168</v>
      </c>
      <c r="D34" s="128">
        <f>IFERROR(VLOOKUP($B34,#REF!,9,FALSE),0)</f>
        <v>0</v>
      </c>
      <c r="E34" s="130">
        <f>SUMIFS(Tabela1[VALOR],Tabela1[DE (ÁREA / ORIGEM)],'Saldos CUSTEIO AEO LOA 2026'!A34,Tabela1[CUSTEIO ou INVESTIMENTO?],'Tabelas auxiliares'!$B$113)</f>
        <v>0</v>
      </c>
      <c r="F34" s="131" t="e">
        <f>SUMIFS(Tabela1[VALOR],Tabela1[PARA (ÁREA / DESTINO)],'Saldos CUSTEIO AEO LOA 2026'!A34,Tabela1[CUSTEIO ou INVESTIMENTO?],'Tabelas auxiliares'!$B$113)+SUMIFS(#REF!,#REF!,'Saldos CUSTEIO AEO LOA 2026'!B34)</f>
        <v>#REF!</v>
      </c>
      <c r="G34" s="132" t="e">
        <f t="shared" si="3"/>
        <v>#REF!</v>
      </c>
      <c r="H34" s="133">
        <f>SUMIFS('1. Pré-Empenhos'!$S$4:$S$320,'1. Pré-Empenhos'!$D$4:$D$320,'Saldos CUSTEIO AEO LOA 2026'!B34,'1. Pré-Empenhos'!$R$4:$R$320,'Tabelas auxiliares'!$B$113)</f>
        <v>0</v>
      </c>
      <c r="I34" s="134">
        <f>SUMIFS('2. Empenho LOA 2026'!$AA$4:$AA$1676,'2. Empenho LOA 2026'!$D$4:$D$1676,'Saldos CUSTEIO AEO LOA 2026'!B34,'2. Empenho LOA 2026'!$Z$4:$Z$1676,'Tabelas auxiliares'!$B$113)</f>
        <v>0</v>
      </c>
      <c r="J34" s="135" t="e">
        <f t="shared" si="1"/>
        <v>#REF!</v>
      </c>
    </row>
    <row r="35" spans="1:10" ht="30" x14ac:dyDescent="0.25">
      <c r="A35" t="s">
        <v>297</v>
      </c>
      <c r="B35" s="7" t="s">
        <v>48</v>
      </c>
      <c r="C35" s="7" t="s">
        <v>49</v>
      </c>
      <c r="D35" s="128">
        <f>IFERROR(VLOOKUP($B35,#REF!,9,FALSE),0)</f>
        <v>0</v>
      </c>
      <c r="E35" s="130">
        <f>SUMIFS(Tabela1[VALOR],Tabela1[DE (ÁREA / ORIGEM)],'Saldos CUSTEIO AEO LOA 2026'!A35,Tabela1[CUSTEIO ou INVESTIMENTO?],'Tabelas auxiliares'!$B$113)</f>
        <v>0</v>
      </c>
      <c r="F35" s="131">
        <f>SUMIFS(Tabela1[VALOR],Tabela1[PARA (ÁREA / DESTINO)],'Saldos CUSTEIO AEO LOA 2026'!A35,Tabela1[CUSTEIO ou INVESTIMENTO?],'Tabelas auxiliares'!$B$113)</f>
        <v>0</v>
      </c>
      <c r="G35" s="132">
        <f t="shared" si="3"/>
        <v>0</v>
      </c>
      <c r="H35" s="133">
        <f>SUMIFS('1. Pré-Empenhos'!$S$4:$S$320,'1. Pré-Empenhos'!$D$4:$D$320,'Saldos CUSTEIO AEO LOA 2026'!B35,'1. Pré-Empenhos'!$R$4:$R$320,'Tabelas auxiliares'!$B$113)</f>
        <v>0</v>
      </c>
      <c r="I35" s="134">
        <f>SUMIFS('2. Empenho LOA 2026'!$AA$4:$AA$1676,'2. Empenho LOA 2026'!$D$4:$D$1676,'Saldos CUSTEIO AEO LOA 2026'!B35,'2. Empenho LOA 2026'!$Z$4:$Z$1676,'Tabelas auxiliares'!$B$113)</f>
        <v>555234.84000000008</v>
      </c>
      <c r="J35" s="135">
        <f t="shared" si="1"/>
        <v>-555234.84000000008</v>
      </c>
    </row>
    <row r="36" spans="1:10" x14ac:dyDescent="0.25">
      <c r="A36" t="s">
        <v>298</v>
      </c>
      <c r="B36" s="7" t="s">
        <v>50</v>
      </c>
      <c r="C36" s="7" t="s">
        <v>51</v>
      </c>
      <c r="D36" s="128">
        <f>IFERROR(VLOOKUP($B36,#REF!,9,FALSE),0)</f>
        <v>0</v>
      </c>
      <c r="E36" s="130">
        <f>SUMIFS(Tabela1[VALOR],Tabela1[DE (ÁREA / ORIGEM)],'Saldos CUSTEIO AEO LOA 2026'!A36,Tabela1[CUSTEIO ou INVESTIMENTO?],'Tabelas auxiliares'!$B$113)</f>
        <v>0</v>
      </c>
      <c r="F36" s="131">
        <f>SUMIFS(Tabela1[VALOR],Tabela1[PARA (ÁREA / DESTINO)],'Saldos CUSTEIO AEO LOA 2026'!A36,Tabela1[CUSTEIO ou INVESTIMENTO?],'Tabelas auxiliares'!$B$113)</f>
        <v>0</v>
      </c>
      <c r="G36" s="132">
        <f t="shared" si="3"/>
        <v>0</v>
      </c>
      <c r="H36" s="133">
        <f>SUMIFS('1. Pré-Empenhos'!$S$4:$S$320,'1. Pré-Empenhos'!$D$4:$D$320,'Saldos CUSTEIO AEO LOA 2026'!B36,'1. Pré-Empenhos'!$R$4:$R$320,'Tabelas auxiliares'!$B$113)</f>
        <v>0</v>
      </c>
      <c r="I36" s="134">
        <f>SUMIFS('2. Empenho LOA 2026'!$AA$4:$AA$1676,'2. Empenho LOA 2026'!$D$4:$D$1676,'Saldos CUSTEIO AEO LOA 2026'!B36,'2. Empenho LOA 2026'!$Z$4:$Z$1676,'Tabelas auxiliares'!$B$113)</f>
        <v>0</v>
      </c>
      <c r="J36" s="135">
        <f t="shared" si="1"/>
        <v>0</v>
      </c>
    </row>
    <row r="37" spans="1:10" ht="30" x14ac:dyDescent="0.25">
      <c r="A37" t="s">
        <v>299</v>
      </c>
      <c r="B37" s="7" t="s">
        <v>52</v>
      </c>
      <c r="C37" s="7" t="s">
        <v>53</v>
      </c>
      <c r="D37" s="128">
        <f>IFERROR(VLOOKUP($B37,#REF!,9,FALSE),0)</f>
        <v>0</v>
      </c>
      <c r="E37" s="130">
        <f>SUMIFS(Tabela1[VALOR],Tabela1[DE (ÁREA / ORIGEM)],'Saldos CUSTEIO AEO LOA 2026'!A37,Tabela1[CUSTEIO ou INVESTIMENTO?],'Tabelas auxiliares'!$B$113)</f>
        <v>0</v>
      </c>
      <c r="F37" s="131">
        <f>SUMIFS(Tabela1[VALOR],Tabela1[PARA (ÁREA / DESTINO)],'Saldos CUSTEIO AEO LOA 2026'!A37,Tabela1[CUSTEIO ou INVESTIMENTO?],'Tabelas auxiliares'!$B$113)</f>
        <v>0</v>
      </c>
      <c r="G37" s="132">
        <f t="shared" si="3"/>
        <v>0</v>
      </c>
      <c r="H37" s="133">
        <f>SUMIFS('1. Pré-Empenhos'!$S$4:$S$320,'1. Pré-Empenhos'!$D$4:$D$320,'Saldos CUSTEIO AEO LOA 2026'!B37,'1. Pré-Empenhos'!$R$4:$R$320,'Tabelas auxiliares'!$B$113)</f>
        <v>0</v>
      </c>
      <c r="I37" s="134">
        <f>SUMIFS('2. Empenho LOA 2026'!$AA$4:$AA$1676,'2. Empenho LOA 2026'!$D$4:$D$1676,'Saldos CUSTEIO AEO LOA 2026'!B37,'2. Empenho LOA 2026'!$Z$4:$Z$1676,'Tabelas auxiliares'!$B$113)</f>
        <v>12214</v>
      </c>
      <c r="J37" s="135">
        <f t="shared" si="1"/>
        <v>-12214</v>
      </c>
    </row>
    <row r="38" spans="1:10" x14ac:dyDescent="0.25">
      <c r="A38" t="s">
        <v>300</v>
      </c>
      <c r="B38" s="7" t="s">
        <v>160</v>
      </c>
      <c r="C38" s="7" t="s">
        <v>169</v>
      </c>
      <c r="D38" s="128">
        <f>IFERROR(VLOOKUP($B38,#REF!,9,FALSE),0)</f>
        <v>0</v>
      </c>
      <c r="E38" s="130">
        <f>SUMIFS(Tabela1[VALOR],Tabela1[DE (ÁREA / ORIGEM)],'Saldos CUSTEIO AEO LOA 2026'!A38,Tabela1[CUSTEIO ou INVESTIMENTO?],'Tabelas auxiliares'!$B$113)</f>
        <v>0</v>
      </c>
      <c r="F38" s="131" t="e">
        <f>SUMIFS(Tabela1[VALOR],Tabela1[PARA (ÁREA / DESTINO)],'Saldos CUSTEIO AEO LOA 2026'!A38,Tabela1[CUSTEIO ou INVESTIMENTO?],'Tabelas auxiliares'!$B$113)+SUMIFS(#REF!,#REF!,'Saldos CUSTEIO AEO LOA 2026'!B38)</f>
        <v>#REF!</v>
      </c>
      <c r="G38" s="132" t="e">
        <f t="shared" si="3"/>
        <v>#REF!</v>
      </c>
      <c r="H38" s="133">
        <f>SUMIFS('1. Pré-Empenhos'!$S$4:$S$320,'1. Pré-Empenhos'!$D$4:$D$320,'Saldos CUSTEIO AEO LOA 2026'!B38,'1. Pré-Empenhos'!$R$4:$R$320,'Tabelas auxiliares'!$B$113)</f>
        <v>0</v>
      </c>
      <c r="I38" s="134">
        <f>SUMIFS('2. Empenho LOA 2026'!$AA$4:$AA$1676,'2. Empenho LOA 2026'!$D$4:$D$1676,'Saldos CUSTEIO AEO LOA 2026'!B38,'2. Empenho LOA 2026'!$Z$4:$Z$1676,'Tabelas auxiliares'!$B$113)</f>
        <v>0</v>
      </c>
      <c r="J38" s="135" t="e">
        <f t="shared" si="1"/>
        <v>#REF!</v>
      </c>
    </row>
    <row r="39" spans="1:10" ht="30" x14ac:dyDescent="0.25">
      <c r="A39" t="s">
        <v>301</v>
      </c>
      <c r="B39" s="7" t="s">
        <v>54</v>
      </c>
      <c r="C39" s="7" t="s">
        <v>55</v>
      </c>
      <c r="D39" s="128">
        <f>IFERROR(VLOOKUP($B39,#REF!,9,FALSE),0)</f>
        <v>0</v>
      </c>
      <c r="E39" s="130">
        <f>SUMIFS(Tabela1[VALOR],Tabela1[DE (ÁREA / ORIGEM)],'Saldos CUSTEIO AEO LOA 2026'!A39,Tabela1[CUSTEIO ou INVESTIMENTO?],'Tabelas auxiliares'!$B$113)</f>
        <v>0</v>
      </c>
      <c r="F39" s="131">
        <f>SUMIFS(Tabela1[VALOR],Tabela1[PARA (ÁREA / DESTINO)],'Saldos CUSTEIO AEO LOA 2026'!A39,Tabela1[CUSTEIO ou INVESTIMENTO?],'Tabelas auxiliares'!$B$113)</f>
        <v>0</v>
      </c>
      <c r="G39" s="132">
        <f t="shared" si="3"/>
        <v>0</v>
      </c>
      <c r="H39" s="133">
        <f>SUMIFS('1. Pré-Empenhos'!$S$4:$S$320,'1. Pré-Empenhos'!$D$4:$D$320,'Saldos CUSTEIO AEO LOA 2026'!B39,'1. Pré-Empenhos'!$R$4:$R$320,'Tabelas auxiliares'!$B$113)</f>
        <v>0</v>
      </c>
      <c r="I39" s="134">
        <f>SUMIFS('2. Empenho LOA 2026'!$AA$4:$AA$1676,'2. Empenho LOA 2026'!$D$4:$D$1676,'Saldos CUSTEIO AEO LOA 2026'!B39,'2. Empenho LOA 2026'!$Z$4:$Z$1676,'Tabelas auxiliares'!$B$113)</f>
        <v>99573.98</v>
      </c>
      <c r="J39" s="135">
        <f t="shared" si="1"/>
        <v>-99573.98</v>
      </c>
    </row>
    <row r="40" spans="1:10" x14ac:dyDescent="0.25">
      <c r="A40" t="s">
        <v>302</v>
      </c>
      <c r="B40" s="7" t="s">
        <v>489</v>
      </c>
      <c r="C40" s="7" t="s">
        <v>57</v>
      </c>
      <c r="D40" s="128">
        <f>IFERROR(VLOOKUP($B40,#REF!,9,FALSE),0)</f>
        <v>0</v>
      </c>
      <c r="E40" s="130">
        <f>SUMIFS(Tabela1[VALOR],Tabela1[DE (ÁREA / ORIGEM)],'Saldos CUSTEIO AEO LOA 2026'!A40,Tabela1[CUSTEIO ou INVESTIMENTO?],'Tabelas auxiliares'!$B$113)</f>
        <v>0</v>
      </c>
      <c r="F40" s="131">
        <f>SUMIFS(Tabela1[VALOR],Tabela1[PARA (ÁREA / DESTINO)],'Saldos CUSTEIO AEO LOA 2026'!A40,Tabela1[CUSTEIO ou INVESTIMENTO?],'Tabelas auxiliares'!$B$113)</f>
        <v>0</v>
      </c>
      <c r="G40" s="132">
        <f t="shared" si="3"/>
        <v>0</v>
      </c>
      <c r="H40" s="133">
        <f>SUMIFS('1. Pré-Empenhos'!$S$4:$S$320,'1. Pré-Empenhos'!$D$4:$D$320,'Saldos CUSTEIO AEO LOA 2026'!B40,'1. Pré-Empenhos'!$R$4:$R$320,'Tabelas auxiliares'!$B$113)</f>
        <v>0</v>
      </c>
      <c r="I40" s="134">
        <f>SUMIFS('2. Empenho LOA 2026'!$AA$4:$AA$1676,'2. Empenho LOA 2026'!$D$4:$D$1676,'Saldos CUSTEIO AEO LOA 2026'!B40,'2. Empenho LOA 2026'!$Z$4:$Z$1676,'Tabelas auxiliares'!$B$113)</f>
        <v>0</v>
      </c>
      <c r="J40" s="135">
        <f t="shared" si="1"/>
        <v>0</v>
      </c>
    </row>
    <row r="41" spans="1:10" ht="30" x14ac:dyDescent="0.25">
      <c r="A41" t="s">
        <v>303</v>
      </c>
      <c r="B41" s="7" t="s">
        <v>58</v>
      </c>
      <c r="C41" s="7" t="s">
        <v>59</v>
      </c>
      <c r="D41" s="128">
        <f>IFERROR(VLOOKUP($B41,#REF!,9,FALSE),0)</f>
        <v>0</v>
      </c>
      <c r="E41" s="130">
        <f>SUMIFS(Tabela1[VALOR],Tabela1[DE (ÁREA / ORIGEM)],'Saldos CUSTEIO AEO LOA 2026'!A41,Tabela1[CUSTEIO ou INVESTIMENTO?],'Tabelas auxiliares'!$B$113)</f>
        <v>0</v>
      </c>
      <c r="F41" s="131">
        <f>SUMIFS(Tabela1[VALOR],Tabela1[PARA (ÁREA / DESTINO)],'Saldos CUSTEIO AEO LOA 2026'!A41,Tabela1[CUSTEIO ou INVESTIMENTO?],'Tabelas auxiliares'!$B$113)</f>
        <v>0</v>
      </c>
      <c r="G41" s="132">
        <f t="shared" si="3"/>
        <v>0</v>
      </c>
      <c r="H41" s="133">
        <f>SUMIFS('1. Pré-Empenhos'!$S$4:$S$320,'1. Pré-Empenhos'!$D$4:$D$320,'Saldos CUSTEIO AEO LOA 2026'!B41,'1. Pré-Empenhos'!$R$4:$R$320,'Tabelas auxiliares'!$B$113)</f>
        <v>0</v>
      </c>
      <c r="I41" s="134">
        <f>SUMIFS('2. Empenho LOA 2026'!$AA$4:$AA$1676,'2. Empenho LOA 2026'!$D$4:$D$1676,'Saldos CUSTEIO AEO LOA 2026'!B41,'2. Empenho LOA 2026'!$Z$4:$Z$1676,'Tabelas auxiliares'!$B$113)</f>
        <v>5000</v>
      </c>
      <c r="J41" s="135">
        <f t="shared" si="1"/>
        <v>-5000</v>
      </c>
    </row>
    <row r="42" spans="1:10" x14ac:dyDescent="0.25">
      <c r="A42" t="s">
        <v>304</v>
      </c>
      <c r="B42" s="7" t="s">
        <v>62</v>
      </c>
      <c r="C42" s="7" t="s">
        <v>63</v>
      </c>
      <c r="D42" s="128">
        <f>IFERROR(VLOOKUP($B42,#REF!,9,FALSE),0)</f>
        <v>0</v>
      </c>
      <c r="E42" s="130">
        <f>SUMIFS(Tabela1[VALOR],Tabela1[DE (ÁREA / ORIGEM)],'Saldos CUSTEIO AEO LOA 2026'!A42,Tabela1[CUSTEIO ou INVESTIMENTO?],'Tabelas auxiliares'!$B$113)</f>
        <v>0</v>
      </c>
      <c r="F42" s="131">
        <f>SUMIFS(Tabela1[VALOR],Tabela1[PARA (ÁREA / DESTINO)],'Saldos CUSTEIO AEO LOA 2026'!A42,Tabela1[CUSTEIO ou INVESTIMENTO?],'Tabelas auxiliares'!$B$113)</f>
        <v>0</v>
      </c>
      <c r="G42" s="132">
        <f t="shared" ref="G42:G60" si="7">D42-E42+F42</f>
        <v>0</v>
      </c>
      <c r="H42" s="133">
        <f>SUMIFS('1. Pré-Empenhos'!$S$4:$S$320,'1. Pré-Empenhos'!$D$4:$D$320,'Saldos CUSTEIO AEO LOA 2026'!B42,'1. Pré-Empenhos'!$R$4:$R$320,'Tabelas auxiliares'!$B$113)</f>
        <v>0</v>
      </c>
      <c r="I42" s="134">
        <f>SUMIFS('2. Empenho LOA 2026'!$AA$4:$AA$1676,'2. Empenho LOA 2026'!$D$4:$D$1676,'Saldos CUSTEIO AEO LOA 2026'!B42,'2. Empenho LOA 2026'!$Z$4:$Z$1676,'Tabelas auxiliares'!$B$113)</f>
        <v>2584079.75</v>
      </c>
      <c r="J42" s="135">
        <f t="shared" si="1"/>
        <v>-2584079.75</v>
      </c>
    </row>
    <row r="43" spans="1:10" ht="30" x14ac:dyDescent="0.25">
      <c r="A43" t="s">
        <v>305</v>
      </c>
      <c r="B43" s="7" t="s">
        <v>60</v>
      </c>
      <c r="C43" s="7" t="s">
        <v>61</v>
      </c>
      <c r="D43" s="128">
        <f>IFERROR(VLOOKUP($B43,#REF!,9,FALSE),0)</f>
        <v>0</v>
      </c>
      <c r="E43" s="130">
        <f>SUMIFS(Tabela1[VALOR],Tabela1[DE (ÁREA / ORIGEM)],'Saldos CUSTEIO AEO LOA 2026'!A43,Tabela1[CUSTEIO ou INVESTIMENTO?],'Tabelas auxiliares'!$B$113)</f>
        <v>0</v>
      </c>
      <c r="F43" s="131">
        <f>SUMIFS(Tabela1[VALOR],Tabela1[PARA (ÁREA / DESTINO)],'Saldos CUSTEIO AEO LOA 2026'!A43,Tabela1[CUSTEIO ou INVESTIMENTO?],'Tabelas auxiliares'!$B$113)</f>
        <v>0</v>
      </c>
      <c r="G43" s="132">
        <f t="shared" si="7"/>
        <v>0</v>
      </c>
      <c r="H43" s="133">
        <f>SUMIFS('1. Pré-Empenhos'!$S$4:$S$320,'1. Pré-Empenhos'!$D$4:$D$320,'Saldos CUSTEIO AEO LOA 2026'!B43,'1. Pré-Empenhos'!$R$4:$R$320,'Tabelas auxiliares'!$B$113)</f>
        <v>0</v>
      </c>
      <c r="I43" s="134">
        <f>SUMIFS('2. Empenho LOA 2026'!$AA$4:$AA$1676,'2. Empenho LOA 2026'!$D$4:$D$1676,'Saldos CUSTEIO AEO LOA 2026'!B43,'2. Empenho LOA 2026'!$Z$4:$Z$1676,'Tabelas auxiliares'!$B$113)</f>
        <v>2216992.5099999998</v>
      </c>
      <c r="J43" s="135">
        <f t="shared" si="1"/>
        <v>-2216992.5099999998</v>
      </c>
    </row>
    <row r="44" spans="1:10" x14ac:dyDescent="0.25">
      <c r="A44" t="s">
        <v>306</v>
      </c>
      <c r="B44" s="7" t="s">
        <v>170</v>
      </c>
      <c r="C44" s="7" t="s">
        <v>171</v>
      </c>
      <c r="D44" s="128">
        <f>IFERROR(VLOOKUP($B44,#REF!,9,FALSE),0)</f>
        <v>0</v>
      </c>
      <c r="E44" s="130">
        <f>SUMIFS(Tabela1[VALOR],Tabela1[DE (ÁREA / ORIGEM)],'Saldos CUSTEIO AEO LOA 2026'!A44,Tabela1[CUSTEIO ou INVESTIMENTO?],'Tabelas auxiliares'!$B$113)</f>
        <v>0</v>
      </c>
      <c r="F44" s="131" t="e">
        <f>SUMIFS(Tabela1[VALOR],Tabela1[PARA (ÁREA / DESTINO)],'Saldos CUSTEIO AEO LOA 2026'!A44,Tabela1[CUSTEIO ou INVESTIMENTO?],'Tabelas auxiliares'!$B$113)+SUMIFS(#REF!,#REF!,'Saldos CUSTEIO AEO LOA 2026'!B44)</f>
        <v>#REF!</v>
      </c>
      <c r="G44" s="132" t="e">
        <f t="shared" si="7"/>
        <v>#REF!</v>
      </c>
      <c r="H44" s="133">
        <f>SUMIFS('1. Pré-Empenhos'!$S$4:$S$320,'1. Pré-Empenhos'!$D$4:$D$320,'Saldos CUSTEIO AEO LOA 2026'!B44,'1. Pré-Empenhos'!$R$4:$R$320,'Tabelas auxiliares'!$B$113)</f>
        <v>0</v>
      </c>
      <c r="I44" s="134">
        <f>SUMIFS('2. Empenho LOA 2026'!$AA$4:$AA$1676,'2. Empenho LOA 2026'!$D$4:$D$1676,'Saldos CUSTEIO AEO LOA 2026'!B44,'2. Empenho LOA 2026'!$Z$4:$Z$1676,'Tabelas auxiliares'!$B$113)</f>
        <v>0</v>
      </c>
      <c r="J44" s="135" t="e">
        <f t="shared" si="1"/>
        <v>#REF!</v>
      </c>
    </row>
    <row r="45" spans="1:10" ht="30" x14ac:dyDescent="0.25">
      <c r="A45" t="s">
        <v>307</v>
      </c>
      <c r="B45" s="7" t="s">
        <v>64</v>
      </c>
      <c r="C45" s="7" t="s">
        <v>65</v>
      </c>
      <c r="D45" s="128">
        <f>IFERROR(VLOOKUP($B45,#REF!,9,FALSE),0)</f>
        <v>0</v>
      </c>
      <c r="E45" s="130">
        <f>SUMIFS(Tabela1[VALOR],Tabela1[DE (ÁREA / ORIGEM)],'Saldos CUSTEIO AEO LOA 2026'!A45,Tabela1[CUSTEIO ou INVESTIMENTO?],'Tabelas auxiliares'!$B$113)</f>
        <v>0</v>
      </c>
      <c r="F45" s="131">
        <f>SUMIFS(Tabela1[VALOR],Tabela1[PARA (ÁREA / DESTINO)],'Saldos CUSTEIO AEO LOA 2026'!A45,Tabela1[CUSTEIO ou INVESTIMENTO?],'Tabelas auxiliares'!$B$113)</f>
        <v>0</v>
      </c>
      <c r="G45" s="132">
        <f t="shared" si="7"/>
        <v>0</v>
      </c>
      <c r="H45" s="133">
        <f>SUMIFS('1. Pré-Empenhos'!$S$4:$S$320,'1. Pré-Empenhos'!$D$4:$D$320,'Saldos CUSTEIO AEO LOA 2026'!B45,'1. Pré-Empenhos'!$R$4:$R$320,'Tabelas auxiliares'!$B$113)</f>
        <v>0</v>
      </c>
      <c r="I45" s="134">
        <f>SUMIFS('2. Empenho LOA 2026'!$AA$4:$AA$1676,'2. Empenho LOA 2026'!$D$4:$D$1676,'Saldos CUSTEIO AEO LOA 2026'!B45,'2. Empenho LOA 2026'!$Z$4:$Z$1676,'Tabelas auxiliares'!$B$113)</f>
        <v>273180.55</v>
      </c>
      <c r="J45" s="135">
        <f t="shared" si="1"/>
        <v>-273180.55</v>
      </c>
    </row>
    <row r="46" spans="1:10" ht="30" x14ac:dyDescent="0.25">
      <c r="A46" t="s">
        <v>308</v>
      </c>
      <c r="B46" s="7" t="s">
        <v>66</v>
      </c>
      <c r="C46" s="7" t="s">
        <v>67</v>
      </c>
      <c r="D46" s="128">
        <f>IFERROR(VLOOKUP($B46,#REF!,9,FALSE),0)</f>
        <v>0</v>
      </c>
      <c r="E46" s="130">
        <f>SUMIFS(Tabela1[VALOR],Tabela1[DE (ÁREA / ORIGEM)],'Saldos CUSTEIO AEO LOA 2026'!A46,Tabela1[CUSTEIO ou INVESTIMENTO?],'Tabelas auxiliares'!$B$113)</f>
        <v>0</v>
      </c>
      <c r="F46" s="131">
        <f>SUMIFS(Tabela1[VALOR],Tabela1[PARA (ÁREA / DESTINO)],'Saldos CUSTEIO AEO LOA 2026'!A46,Tabela1[CUSTEIO ou INVESTIMENTO?],'Tabelas auxiliares'!$B$113)</f>
        <v>0</v>
      </c>
      <c r="G46" s="132">
        <f t="shared" si="7"/>
        <v>0</v>
      </c>
      <c r="H46" s="133">
        <f>SUMIFS('1. Pré-Empenhos'!$S$4:$S$320,'1. Pré-Empenhos'!$D$4:$D$320,'Saldos CUSTEIO AEO LOA 2026'!B46,'1. Pré-Empenhos'!$R$4:$R$320,'Tabelas auxiliares'!$B$113)</f>
        <v>0</v>
      </c>
      <c r="I46" s="134">
        <f>SUMIFS('2. Empenho LOA 2026'!$AA$4:$AA$1676,'2. Empenho LOA 2026'!$D$4:$D$1676,'Saldos CUSTEIO AEO LOA 2026'!B46,'2. Empenho LOA 2026'!$Z$4:$Z$1676,'Tabelas auxiliares'!$B$113)</f>
        <v>1546676.08</v>
      </c>
      <c r="J46" s="135">
        <f t="shared" si="1"/>
        <v>-1546676.08</v>
      </c>
    </row>
    <row r="47" spans="1:10" x14ac:dyDescent="0.25">
      <c r="A47" t="s">
        <v>309</v>
      </c>
      <c r="B47" s="7" t="s">
        <v>172</v>
      </c>
      <c r="C47" s="7" t="s">
        <v>173</v>
      </c>
      <c r="D47" s="128">
        <f>IFERROR(VLOOKUP($B47,#REF!,9,FALSE),0)</f>
        <v>0</v>
      </c>
      <c r="E47" s="130">
        <f>SUMIFS(Tabela1[VALOR],Tabela1[DE (ÁREA / ORIGEM)],'Saldos CUSTEIO AEO LOA 2026'!A47,Tabela1[CUSTEIO ou INVESTIMENTO?],'Tabelas auxiliares'!$B$113)</f>
        <v>0</v>
      </c>
      <c r="F47" s="131" t="e">
        <f>SUMIFS(Tabela1[VALOR],Tabela1[PARA (ÁREA / DESTINO)],'Saldos CUSTEIO AEO LOA 2026'!A47,Tabela1[CUSTEIO ou INVESTIMENTO?],'Tabelas auxiliares'!$B$113)+SUMIFS(#REF!,#REF!,'Saldos CUSTEIO AEO LOA 2026'!B47)</f>
        <v>#REF!</v>
      </c>
      <c r="G47" s="132" t="e">
        <f t="shared" si="7"/>
        <v>#REF!</v>
      </c>
      <c r="H47" s="133">
        <f>SUMIFS('1. Pré-Empenhos'!$S$4:$S$320,'1. Pré-Empenhos'!$D$4:$D$320,'Saldos CUSTEIO AEO LOA 2026'!B47,'1. Pré-Empenhos'!$R$4:$R$320,'Tabelas auxiliares'!$B$113)</f>
        <v>0</v>
      </c>
      <c r="I47" s="134">
        <f>SUMIFS('2. Empenho LOA 2026'!$AA$4:$AA$1676,'2. Empenho LOA 2026'!$D$4:$D$1676,'Saldos CUSTEIO AEO LOA 2026'!B47,'2. Empenho LOA 2026'!$Z$4:$Z$1676,'Tabelas auxiliares'!$B$113)</f>
        <v>0</v>
      </c>
      <c r="J47" s="135" t="e">
        <f t="shared" si="1"/>
        <v>#REF!</v>
      </c>
    </row>
    <row r="48" spans="1:10" ht="15.75" customHeight="1" x14ac:dyDescent="0.25">
      <c r="A48" t="s">
        <v>310</v>
      </c>
      <c r="B48" s="7" t="s">
        <v>68</v>
      </c>
      <c r="C48" s="7" t="s">
        <v>69</v>
      </c>
      <c r="D48" s="128">
        <f>IFERROR(VLOOKUP($B48,#REF!,9,FALSE),0)</f>
        <v>0</v>
      </c>
      <c r="E48" s="130">
        <f>SUMIFS(Tabela1[VALOR],Tabela1[DE (ÁREA / ORIGEM)],'Saldos CUSTEIO AEO LOA 2026'!A48,Tabela1[CUSTEIO ou INVESTIMENTO?],'Tabelas auxiliares'!$B$113)</f>
        <v>0</v>
      </c>
      <c r="F48" s="131">
        <f>SUMIFS(Tabela1[VALOR],Tabela1[PARA (ÁREA / DESTINO)],'Saldos CUSTEIO AEO LOA 2026'!A48,Tabela1[CUSTEIO ou INVESTIMENTO?],'Tabelas auxiliares'!$B$113)</f>
        <v>0</v>
      </c>
      <c r="G48" s="132">
        <f t="shared" si="7"/>
        <v>0</v>
      </c>
      <c r="H48" s="133">
        <f>SUMIFS('1. Pré-Empenhos'!$S$4:$S$320,'1. Pré-Empenhos'!$D$4:$D$320,'Saldos CUSTEIO AEO LOA 2026'!B48,'1. Pré-Empenhos'!$R$4:$R$320,'Tabelas auxiliares'!$B$113)</f>
        <v>0</v>
      </c>
      <c r="I48" s="134">
        <f>SUMIFS('2. Empenho LOA 2026'!$AA$4:$AA$1676,'2. Empenho LOA 2026'!$D$4:$D$1676,'Saldos CUSTEIO AEO LOA 2026'!B48,'2. Empenho LOA 2026'!$Z$4:$Z$1676,'Tabelas auxiliares'!$B$113)</f>
        <v>21157</v>
      </c>
      <c r="J48" s="135">
        <f t="shared" si="1"/>
        <v>-21157</v>
      </c>
    </row>
    <row r="49" spans="1:10" ht="30" x14ac:dyDescent="0.25">
      <c r="A49" t="s">
        <v>311</v>
      </c>
      <c r="B49" s="7" t="s">
        <v>70</v>
      </c>
      <c r="C49" s="7" t="s">
        <v>71</v>
      </c>
      <c r="D49" s="128">
        <f>IFERROR(VLOOKUP($B49,#REF!,9,FALSE),0)</f>
        <v>0</v>
      </c>
      <c r="E49" s="130">
        <f>SUMIFS(Tabela1[VALOR],Tabela1[DE (ÁREA / ORIGEM)],'Saldos CUSTEIO AEO LOA 2026'!A49,Tabela1[CUSTEIO ou INVESTIMENTO?],'Tabelas auxiliares'!$B$113)</f>
        <v>0</v>
      </c>
      <c r="F49" s="131">
        <f>SUMIFS(Tabela1[VALOR],Tabela1[PARA (ÁREA / DESTINO)],'Saldos CUSTEIO AEO LOA 2026'!A49,Tabela1[CUSTEIO ou INVESTIMENTO?],'Tabelas auxiliares'!$B$113)</f>
        <v>0</v>
      </c>
      <c r="G49" s="132">
        <f t="shared" si="7"/>
        <v>0</v>
      </c>
      <c r="H49" s="133">
        <f>SUMIFS('1. Pré-Empenhos'!$S$4:$S$320,'1. Pré-Empenhos'!$D$4:$D$320,'Saldos CUSTEIO AEO LOA 2026'!B49,'1. Pré-Empenhos'!$R$4:$R$320,'Tabelas auxiliares'!$B$113)</f>
        <v>0</v>
      </c>
      <c r="I49" s="134">
        <f>SUMIFS('2. Empenho LOA 2026'!$AA$4:$AA$1676,'2. Empenho LOA 2026'!$D$4:$D$1676,'Saldos CUSTEIO AEO LOA 2026'!B49,'2. Empenho LOA 2026'!$Z$4:$Z$1676,'Tabelas auxiliares'!$B$113)</f>
        <v>96379.5</v>
      </c>
      <c r="J49" s="135">
        <f t="shared" si="1"/>
        <v>-96379.5</v>
      </c>
    </row>
    <row r="50" spans="1:10" ht="30" x14ac:dyDescent="0.25">
      <c r="A50" t="s">
        <v>312</v>
      </c>
      <c r="B50" s="7" t="s">
        <v>132</v>
      </c>
      <c r="C50" s="7" t="s">
        <v>133</v>
      </c>
      <c r="D50" s="128">
        <f>IFERROR(VLOOKUP($B50,#REF!,9,FALSE),0)</f>
        <v>0</v>
      </c>
      <c r="E50" s="130">
        <f>SUMIFS(Tabela1[VALOR],Tabela1[DE (ÁREA / ORIGEM)],'Saldos CUSTEIO AEO LOA 2026'!A50,Tabela1[CUSTEIO ou INVESTIMENTO?],'Tabelas auxiliares'!$B$113)</f>
        <v>0</v>
      </c>
      <c r="F50" s="131">
        <f>SUMIFS(Tabela1[VALOR],Tabela1[PARA (ÁREA / DESTINO)],'Saldos CUSTEIO AEO LOA 2026'!A50,Tabela1[CUSTEIO ou INVESTIMENTO?],'Tabelas auxiliares'!$B$113)</f>
        <v>0</v>
      </c>
      <c r="G50" s="132">
        <f t="shared" si="7"/>
        <v>0</v>
      </c>
      <c r="H50" s="133">
        <f>SUMIFS('1. Pré-Empenhos'!$S$4:$S$320,'1. Pré-Empenhos'!$D$4:$D$320,'Saldos CUSTEIO AEO LOA 2026'!B50,'1. Pré-Empenhos'!$R$4:$R$320,'Tabelas auxiliares'!$B$113)</f>
        <v>0</v>
      </c>
      <c r="I50" s="134">
        <f>SUMIFS('2. Empenho LOA 2026'!$AA$4:$AA$1676,'2. Empenho LOA 2026'!$D$4:$D$1676,'Saldos CUSTEIO AEO LOA 2026'!B50,'2. Empenho LOA 2026'!$Z$4:$Z$1676,'Tabelas auxiliares'!$B$113)</f>
        <v>0</v>
      </c>
      <c r="J50" s="135">
        <f t="shared" si="1"/>
        <v>0</v>
      </c>
    </row>
    <row r="51" spans="1:10" ht="30" x14ac:dyDescent="0.25">
      <c r="A51" t="s">
        <v>313</v>
      </c>
      <c r="B51" s="7" t="s">
        <v>72</v>
      </c>
      <c r="C51" s="7" t="s">
        <v>73</v>
      </c>
      <c r="D51" s="128">
        <f>IFERROR(VLOOKUP($B51,#REF!,9,FALSE),0)</f>
        <v>0</v>
      </c>
      <c r="E51" s="130">
        <f>SUMIFS(Tabela1[VALOR],Tabela1[DE (ÁREA / ORIGEM)],'Saldos CUSTEIO AEO LOA 2026'!A51,Tabela1[CUSTEIO ou INVESTIMENTO?],'Tabelas auxiliares'!$B$113)</f>
        <v>0</v>
      </c>
      <c r="F51" s="131">
        <f>SUMIFS(Tabela1[VALOR],Tabela1[PARA (ÁREA / DESTINO)],'Saldos CUSTEIO AEO LOA 2026'!A51,Tabela1[CUSTEIO ou INVESTIMENTO?],'Tabelas auxiliares'!$B$113)</f>
        <v>0</v>
      </c>
      <c r="G51" s="132">
        <f t="shared" si="7"/>
        <v>0</v>
      </c>
      <c r="H51" s="133">
        <f>SUMIFS('1. Pré-Empenhos'!$S$4:$S$320,'1. Pré-Empenhos'!$D$4:$D$320,'Saldos CUSTEIO AEO LOA 2026'!B51,'1. Pré-Empenhos'!$R$4:$R$320,'Tabelas auxiliares'!$B$113)</f>
        <v>0</v>
      </c>
      <c r="I51" s="134">
        <f>SUMIFS('2. Empenho LOA 2026'!$AA$4:$AA$1676,'2. Empenho LOA 2026'!$D$4:$D$1676,'Saldos CUSTEIO AEO LOA 2026'!B51,'2. Empenho LOA 2026'!$Z$4:$Z$1676,'Tabelas auxiliares'!$B$113)</f>
        <v>0</v>
      </c>
      <c r="J51" s="135">
        <f t="shared" si="1"/>
        <v>0</v>
      </c>
    </row>
    <row r="52" spans="1:10" x14ac:dyDescent="0.25">
      <c r="A52" t="s">
        <v>314</v>
      </c>
      <c r="B52" s="7" t="s">
        <v>74</v>
      </c>
      <c r="C52" s="7" t="s">
        <v>192</v>
      </c>
      <c r="D52" s="128">
        <f>IFERROR(VLOOKUP($B52,#REF!,9,FALSE),0)</f>
        <v>0</v>
      </c>
      <c r="E52" s="130">
        <f>SUMIFS(Tabela1[VALOR],Tabela1[DE (ÁREA / ORIGEM)],'Saldos CUSTEIO AEO LOA 2026'!A52,Tabela1[CUSTEIO ou INVESTIMENTO?],'Tabelas auxiliares'!$B$113)</f>
        <v>0</v>
      </c>
      <c r="F52" s="131">
        <f>SUMIFS(Tabela1[VALOR],Tabela1[PARA (ÁREA / DESTINO)],'Saldos CUSTEIO AEO LOA 2026'!A52,Tabela1[CUSTEIO ou INVESTIMENTO?],'Tabelas auxiliares'!$B$113)</f>
        <v>0</v>
      </c>
      <c r="G52" s="132">
        <f t="shared" si="7"/>
        <v>0</v>
      </c>
      <c r="H52" s="133">
        <f>SUMIFS('1. Pré-Empenhos'!$S$4:$S$320,'1. Pré-Empenhos'!$D$4:$D$320,'Saldos CUSTEIO AEO LOA 2026'!B52,'1. Pré-Empenhos'!$R$4:$R$320,'Tabelas auxiliares'!$B$113)</f>
        <v>0</v>
      </c>
      <c r="I52" s="134">
        <f>SUMIFS('2. Empenho LOA 2026'!$AA$4:$AA$1676,'2. Empenho LOA 2026'!$D$4:$D$1676,'Saldos CUSTEIO AEO LOA 2026'!B52,'2. Empenho LOA 2026'!$Z$4:$Z$1676,'Tabelas auxiliares'!$B$113)</f>
        <v>0</v>
      </c>
      <c r="J52" s="135">
        <f t="shared" si="1"/>
        <v>0</v>
      </c>
    </row>
    <row r="53" spans="1:10" x14ac:dyDescent="0.25">
      <c r="A53" t="s">
        <v>315</v>
      </c>
      <c r="B53" s="7" t="s">
        <v>159</v>
      </c>
      <c r="C53" s="7" t="s">
        <v>177</v>
      </c>
      <c r="D53" s="128">
        <f>IFERROR(VLOOKUP($B53,#REF!,9,FALSE),0)</f>
        <v>0</v>
      </c>
      <c r="E53" s="130">
        <f>SUMIFS(Tabela1[VALOR],Tabela1[DE (ÁREA / ORIGEM)],'Saldos CUSTEIO AEO LOA 2026'!A53,Tabela1[CUSTEIO ou INVESTIMENTO?],'Tabelas auxiliares'!$B$113)</f>
        <v>0</v>
      </c>
      <c r="F53" s="131">
        <f>SUMIFS(Tabela1[VALOR],Tabela1[PARA (ÁREA / DESTINO)],'Saldos CUSTEIO AEO LOA 2026'!A53,Tabela1[CUSTEIO ou INVESTIMENTO?],'Tabelas auxiliares'!$B$113)</f>
        <v>0</v>
      </c>
      <c r="G53" s="132">
        <f t="shared" si="7"/>
        <v>0</v>
      </c>
      <c r="H53" s="133">
        <f>SUMIFS('1. Pré-Empenhos'!$S$4:$S$320,'1. Pré-Empenhos'!$D$4:$D$320,'Saldos CUSTEIO AEO LOA 2026'!B53,'1. Pré-Empenhos'!$R$4:$R$320,'Tabelas auxiliares'!$B$113)</f>
        <v>0</v>
      </c>
      <c r="I53" s="134">
        <f>SUMIFS('2. Empenho LOA 2026'!$AA$4:$AA$1676,'2. Empenho LOA 2026'!$D$4:$D$1676,'Saldos CUSTEIO AEO LOA 2026'!B53,'2. Empenho LOA 2026'!$Z$4:$Z$1676,'Tabelas auxiliares'!$B$113)</f>
        <v>10773.22</v>
      </c>
      <c r="J53" s="135">
        <f t="shared" si="1"/>
        <v>-10773.22</v>
      </c>
    </row>
    <row r="54" spans="1:10" ht="30" x14ac:dyDescent="0.25">
      <c r="A54" t="s">
        <v>316</v>
      </c>
      <c r="B54" s="7" t="s">
        <v>176</v>
      </c>
      <c r="C54" s="7" t="s">
        <v>178</v>
      </c>
      <c r="D54" s="128">
        <f>IFERROR(VLOOKUP($B54,#REF!,9,FALSE),0)</f>
        <v>0</v>
      </c>
      <c r="E54" s="130">
        <f>SUMIFS(Tabela1[VALOR],Tabela1[DE (ÁREA / ORIGEM)],'Saldos CUSTEIO AEO LOA 2026'!A54,Tabela1[CUSTEIO ou INVESTIMENTO?],'Tabelas auxiliares'!$B$113)</f>
        <v>0</v>
      </c>
      <c r="F54" s="131">
        <f>SUMIFS(Tabela1[VALOR],Tabela1[PARA (ÁREA / DESTINO)],'Saldos CUSTEIO AEO LOA 2026'!A54,Tabela1[CUSTEIO ou INVESTIMENTO?],'Tabelas auxiliares'!$B$113)</f>
        <v>0</v>
      </c>
      <c r="G54" s="132">
        <f t="shared" si="7"/>
        <v>0</v>
      </c>
      <c r="H54" s="133">
        <f>SUMIFS('1. Pré-Empenhos'!$S$4:$S$320,'1. Pré-Empenhos'!$D$4:$D$320,'Saldos CUSTEIO AEO LOA 2026'!B54,'1. Pré-Empenhos'!$R$4:$R$320,'Tabelas auxiliares'!$B$113)</f>
        <v>0</v>
      </c>
      <c r="I54" s="134">
        <f>SUMIFS('2. Empenho LOA 2026'!$AA$4:$AA$1676,'2. Empenho LOA 2026'!$D$4:$D$1676,'Saldos CUSTEIO AEO LOA 2026'!B54,'2. Empenho LOA 2026'!$Z$4:$Z$1676,'Tabelas auxiliares'!$B$113)</f>
        <v>0</v>
      </c>
      <c r="J54" s="135">
        <f t="shared" si="1"/>
        <v>0</v>
      </c>
    </row>
    <row r="55" spans="1:10" ht="30" x14ac:dyDescent="0.25">
      <c r="A55" t="s">
        <v>317</v>
      </c>
      <c r="B55" s="7" t="s">
        <v>76</v>
      </c>
      <c r="C55" s="7" t="s">
        <v>191</v>
      </c>
      <c r="D55" s="128">
        <f>IFERROR(VLOOKUP($B55,#REF!,9,FALSE),0)</f>
        <v>0</v>
      </c>
      <c r="E55" s="130">
        <f>SUMIFS(Tabela1[VALOR],Tabela1[DE (ÁREA / ORIGEM)],'Saldos CUSTEIO AEO LOA 2026'!A55,Tabela1[CUSTEIO ou INVESTIMENTO?],'Tabelas auxiliares'!$B$113)</f>
        <v>0</v>
      </c>
      <c r="F55" s="131">
        <f>SUMIFS(Tabela1[VALOR],Tabela1[PARA (ÁREA / DESTINO)],'Saldos CUSTEIO AEO LOA 2026'!A55,Tabela1[CUSTEIO ou INVESTIMENTO?],'Tabelas auxiliares'!$B$113)</f>
        <v>0</v>
      </c>
      <c r="G55" s="132">
        <f t="shared" si="7"/>
        <v>0</v>
      </c>
      <c r="H55" s="133">
        <f>SUMIFS('1. Pré-Empenhos'!$S$4:$S$320,'1. Pré-Empenhos'!$D$4:$D$320,'Saldos CUSTEIO AEO LOA 2026'!B55,'1. Pré-Empenhos'!$R$4:$R$320,'Tabelas auxiliares'!$B$113)</f>
        <v>0</v>
      </c>
      <c r="I55" s="134">
        <f>SUMIFS('2. Empenho LOA 2026'!$AA$4:$AA$1676,'2. Empenho LOA 2026'!$D$4:$D$1676,'Saldos CUSTEIO AEO LOA 2026'!B55,'2. Empenho LOA 2026'!$Z$4:$Z$1676,'Tabelas auxiliares'!$B$113)</f>
        <v>53700</v>
      </c>
      <c r="J55" s="135">
        <f t="shared" si="1"/>
        <v>-53700</v>
      </c>
    </row>
    <row r="56" spans="1:10" x14ac:dyDescent="0.25">
      <c r="A56" t="s">
        <v>318</v>
      </c>
      <c r="B56" s="7" t="s">
        <v>77</v>
      </c>
      <c r="C56" s="7" t="s">
        <v>78</v>
      </c>
      <c r="D56" s="128">
        <f>IFERROR(VLOOKUP($B56,#REF!,9,FALSE),0)</f>
        <v>0</v>
      </c>
      <c r="E56" s="130">
        <f>SUMIFS(Tabela1[VALOR],Tabela1[DE (ÁREA / ORIGEM)],'Saldos CUSTEIO AEO LOA 2026'!A56,Tabela1[CUSTEIO ou INVESTIMENTO?],'Tabelas auxiliares'!$B$113)</f>
        <v>0</v>
      </c>
      <c r="F56" s="131">
        <f>SUMIFS(Tabela1[VALOR],Tabela1[PARA (ÁREA / DESTINO)],'Saldos CUSTEIO AEO LOA 2026'!A56,Tabela1[CUSTEIO ou INVESTIMENTO?],'Tabelas auxiliares'!$B$113)</f>
        <v>0</v>
      </c>
      <c r="G56" s="132">
        <f t="shared" si="7"/>
        <v>0</v>
      </c>
      <c r="H56" s="133">
        <f>SUMIFS('1. Pré-Empenhos'!$S$4:$S$320,'1. Pré-Empenhos'!$D$4:$D$320,'Saldos CUSTEIO AEO LOA 2026'!B56,'1. Pré-Empenhos'!$R$4:$R$320,'Tabelas auxiliares'!$B$113)</f>
        <v>0</v>
      </c>
      <c r="I56" s="134">
        <f>SUMIFS('2. Empenho LOA 2026'!$AA$4:$AA$1676,'2. Empenho LOA 2026'!$D$4:$D$1676,'Saldos CUSTEIO AEO LOA 2026'!B56,'2. Empenho LOA 2026'!$Z$4:$Z$1676,'Tabelas auxiliares'!$B$113)</f>
        <v>217400</v>
      </c>
      <c r="J56" s="135">
        <f t="shared" si="1"/>
        <v>-217400</v>
      </c>
    </row>
    <row r="57" spans="1:10" ht="30" x14ac:dyDescent="0.25">
      <c r="A57" t="s">
        <v>319</v>
      </c>
      <c r="B57" s="7" t="s">
        <v>81</v>
      </c>
      <c r="C57" s="7" t="s">
        <v>82</v>
      </c>
      <c r="D57" s="128">
        <f>IFERROR(VLOOKUP($B57,#REF!,9,FALSE),0)</f>
        <v>0</v>
      </c>
      <c r="E57" s="130">
        <f>SUMIFS(Tabela1[VALOR],Tabela1[DE (ÁREA / ORIGEM)],'Saldos CUSTEIO AEO LOA 2026'!A57,Tabela1[CUSTEIO ou INVESTIMENTO?],'Tabelas auxiliares'!$B$113)</f>
        <v>0</v>
      </c>
      <c r="F57" s="131">
        <f>SUMIFS(Tabela1[VALOR],Tabela1[PARA (ÁREA / DESTINO)],'Saldos CUSTEIO AEO LOA 2026'!A57,Tabela1[CUSTEIO ou INVESTIMENTO?],'Tabelas auxiliares'!$B$113)</f>
        <v>0</v>
      </c>
      <c r="G57" s="132">
        <f t="shared" si="7"/>
        <v>0</v>
      </c>
      <c r="H57" s="133">
        <f>SUMIFS('1. Pré-Empenhos'!$S$4:$S$320,'1. Pré-Empenhos'!$D$4:$D$320,'Saldos CUSTEIO AEO LOA 2026'!B57,'1. Pré-Empenhos'!$R$4:$R$320,'Tabelas auxiliares'!$B$113)</f>
        <v>0</v>
      </c>
      <c r="I57" s="134">
        <f>SUMIFS('2. Empenho LOA 2026'!$AA$4:$AA$1676,'2. Empenho LOA 2026'!$D$4:$D$1676,'Saldos CUSTEIO AEO LOA 2026'!B57,'2. Empenho LOA 2026'!$Z$4:$Z$1676,'Tabelas auxiliares'!$B$113)</f>
        <v>51209.71</v>
      </c>
      <c r="J57" s="135">
        <f t="shared" si="1"/>
        <v>-51209.71</v>
      </c>
    </row>
    <row r="58" spans="1:10" ht="30" x14ac:dyDescent="0.25">
      <c r="A58" t="s">
        <v>320</v>
      </c>
      <c r="B58" s="7" t="s">
        <v>83</v>
      </c>
      <c r="C58" s="7" t="s">
        <v>84</v>
      </c>
      <c r="D58" s="128">
        <f>IFERROR(VLOOKUP($B58,#REF!,9,FALSE),0)</f>
        <v>0</v>
      </c>
      <c r="E58" s="130">
        <f>SUMIFS(Tabela1[VALOR],Tabela1[DE (ÁREA / ORIGEM)],'Saldos CUSTEIO AEO LOA 2026'!A58,Tabela1[CUSTEIO ou INVESTIMENTO?],'Tabelas auxiliares'!$B$113)</f>
        <v>0</v>
      </c>
      <c r="F58" s="131">
        <f>SUMIFS(Tabela1[VALOR],Tabela1[PARA (ÁREA / DESTINO)],'Saldos CUSTEIO AEO LOA 2026'!A58,Tabela1[CUSTEIO ou INVESTIMENTO?],'Tabelas auxiliares'!$B$113)</f>
        <v>0</v>
      </c>
      <c r="G58" s="132">
        <f t="shared" si="7"/>
        <v>0</v>
      </c>
      <c r="H58" s="133">
        <f>SUMIFS('1. Pré-Empenhos'!$S$4:$S$320,'1. Pré-Empenhos'!$D$4:$D$320,'Saldos CUSTEIO AEO LOA 2026'!B58,'1. Pré-Empenhos'!$R$4:$R$320,'Tabelas auxiliares'!$B$113)</f>
        <v>0</v>
      </c>
      <c r="I58" s="134">
        <f>SUMIFS('2. Empenho LOA 2026'!$AA$4:$AA$1676,'2. Empenho LOA 2026'!$D$4:$D$1676,'Saldos CUSTEIO AEO LOA 2026'!B58,'2. Empenho LOA 2026'!$Z$4:$Z$1676,'Tabelas auxiliares'!$B$113)</f>
        <v>757483.7</v>
      </c>
      <c r="J58" s="135">
        <f t="shared" si="1"/>
        <v>-757483.7</v>
      </c>
    </row>
    <row r="59" spans="1:10" ht="30" x14ac:dyDescent="0.25">
      <c r="A59" t="s">
        <v>321</v>
      </c>
      <c r="B59" s="7" t="s">
        <v>85</v>
      </c>
      <c r="C59" s="7" t="s">
        <v>86</v>
      </c>
      <c r="D59" s="128">
        <f>IFERROR(VLOOKUP($B59,#REF!,9,FALSE),0)</f>
        <v>0</v>
      </c>
      <c r="E59" s="130">
        <f>SUMIFS(Tabela1[VALOR],Tabela1[DE (ÁREA / ORIGEM)],'Saldos CUSTEIO AEO LOA 2026'!A59,Tabela1[CUSTEIO ou INVESTIMENTO?],'Tabelas auxiliares'!$B$113)</f>
        <v>0</v>
      </c>
      <c r="F59" s="131">
        <f>SUMIFS(Tabela1[VALOR],Tabela1[PARA (ÁREA / DESTINO)],'Saldos CUSTEIO AEO LOA 2026'!A59,Tabela1[CUSTEIO ou INVESTIMENTO?],'Tabelas auxiliares'!$B$113)</f>
        <v>0</v>
      </c>
      <c r="G59" s="132">
        <f t="shared" si="7"/>
        <v>0</v>
      </c>
      <c r="H59" s="133">
        <f>SUMIFS('1. Pré-Empenhos'!$S$4:$S$320,'1. Pré-Empenhos'!$D$4:$D$320,'Saldos CUSTEIO AEO LOA 2026'!B59,'1. Pré-Empenhos'!$R$4:$R$320,'Tabelas auxiliares'!$B$113)</f>
        <v>0</v>
      </c>
      <c r="I59" s="134">
        <f>SUMIFS('2. Empenho LOA 2026'!$AA$4:$AA$1676,'2. Empenho LOA 2026'!$D$4:$D$1676,'Saldos CUSTEIO AEO LOA 2026'!B59,'2. Empenho LOA 2026'!$Z$4:$Z$1676,'Tabelas auxiliares'!$B$113)</f>
        <v>177164.09</v>
      </c>
      <c r="J59" s="135">
        <f t="shared" si="1"/>
        <v>-177164.09</v>
      </c>
    </row>
    <row r="60" spans="1:10" x14ac:dyDescent="0.25">
      <c r="A60" t="s">
        <v>322</v>
      </c>
      <c r="B60" s="7" t="s">
        <v>79</v>
      </c>
      <c r="C60" s="7" t="s">
        <v>80</v>
      </c>
      <c r="D60" s="128">
        <f>IFERROR(VLOOKUP($B60,#REF!,9,FALSE),0)</f>
        <v>0</v>
      </c>
      <c r="E60" s="130">
        <f>SUMIFS(Tabela1[VALOR],Tabela1[DE (ÁREA / ORIGEM)],'Saldos CUSTEIO AEO LOA 2026'!A60,Tabela1[CUSTEIO ou INVESTIMENTO?],'Tabelas auxiliares'!$B$113)</f>
        <v>0</v>
      </c>
      <c r="F60" s="131">
        <f>SUMIFS(Tabela1[VALOR],Tabela1[PARA (ÁREA / DESTINO)],'Saldos CUSTEIO AEO LOA 2026'!A60,Tabela1[CUSTEIO ou INVESTIMENTO?],'Tabelas auxiliares'!$B$113)</f>
        <v>0</v>
      </c>
      <c r="G60" s="132">
        <f t="shared" si="7"/>
        <v>0</v>
      </c>
      <c r="H60" s="133">
        <f>SUMIFS('1. Pré-Empenhos'!$S$4:$S$320,'1. Pré-Empenhos'!$D$4:$D$320,'Saldos CUSTEIO AEO LOA 2026'!B60,'1. Pré-Empenhos'!$R$4:$R$320,'Tabelas auxiliares'!$B$113)</f>
        <v>0</v>
      </c>
      <c r="I60" s="134">
        <f>SUMIFS('2. Empenho LOA 2026'!$AA$4:$AA$1676,'2. Empenho LOA 2026'!$D$4:$D$1676,'Saldos CUSTEIO AEO LOA 2026'!B60,'2. Empenho LOA 2026'!$Z$4:$Z$1676,'Tabelas auxiliares'!$B$113)</f>
        <v>4690</v>
      </c>
      <c r="J60" s="135">
        <f t="shared" si="1"/>
        <v>-4690</v>
      </c>
    </row>
    <row r="61" spans="1:10" x14ac:dyDescent="0.25">
      <c r="A61" t="s">
        <v>266</v>
      </c>
      <c r="B61" s="7" t="s">
        <v>89</v>
      </c>
      <c r="C61" s="7" t="s">
        <v>90</v>
      </c>
      <c r="D61" s="128">
        <f>IFERROR(VLOOKUP($B61,#REF!,9,FALSE),0)</f>
        <v>0</v>
      </c>
      <c r="E61" s="130">
        <f>SUMIFS(Tabela1[VALOR],Tabela1[DE (ÁREA / ORIGEM)],'Saldos CUSTEIO AEO LOA 2026'!A61,Tabela1[CUSTEIO ou INVESTIMENTO?],'Tabelas auxiliares'!$B$113)</f>
        <v>0</v>
      </c>
      <c r="F61" s="131">
        <f>SUMIFS(Tabela1[VALOR],Tabela1[PARA (ÁREA / DESTINO)],'Saldos CUSTEIO AEO LOA 2026'!A61,Tabela1[CUSTEIO ou INVESTIMENTO?],'Tabelas auxiliares'!$B$113)</f>
        <v>0</v>
      </c>
      <c r="G61" s="132" t="e">
        <f>D61-E61+F61-(F63-E63)</f>
        <v>#REF!</v>
      </c>
      <c r="H61" s="133">
        <f>SUMIFS('1. Pré-Empenhos'!$S$4:$S$320,'1. Pré-Empenhos'!$D$4:$D$320,'Saldos CUSTEIO AEO LOA 2026'!B61,'1. Pré-Empenhos'!$R$4:$R$320,'Tabelas auxiliares'!$B$113)</f>
        <v>0</v>
      </c>
      <c r="I61" s="134">
        <f>SUMIFS('2. Empenho LOA 2026'!$AA$4:$AA$1676,'2. Empenho LOA 2026'!$D$4:$D$1676,'Saldos CUSTEIO AEO LOA 2026'!B61,'2. Empenho LOA 2026'!$Z$4:$Z$1676,'Tabelas auxiliares'!$B$113)</f>
        <v>0</v>
      </c>
      <c r="J61" s="135" t="e">
        <f t="shared" si="1"/>
        <v>#REF!</v>
      </c>
    </row>
    <row r="62" spans="1:10" ht="30" x14ac:dyDescent="0.25">
      <c r="B62" s="141" t="s">
        <v>89</v>
      </c>
      <c r="C62" s="7" t="s">
        <v>507</v>
      </c>
      <c r="D62" s="128"/>
      <c r="E62" s="130"/>
      <c r="F62" s="131" t="e">
        <f>SUMIFS(Tabela1[VALOR],Tabela1[PARA (ÁREA / DESTINO)],'Saldos CUSTEIO AEO LOA 2026'!A62,Tabela1[CUSTEIO ou INVESTIMENTO?],'Tabelas auxiliares'!$B$113)+SUMIFS(#REF!,#REF!,'Saldos CUSTEIO AEO LOA 2026'!B62)</f>
        <v>#REF!</v>
      </c>
      <c r="G62" s="132" t="e">
        <f t="shared" ref="G62" si="8">D62-E62+F62</f>
        <v>#REF!</v>
      </c>
      <c r="H62" s="133">
        <f>SUMIFS('1. Pré-Empenhos'!$S$4:$S$320,'1. Pré-Empenhos'!$D$4:$D$320,'Saldos CUSTEIO AEO LOA 2026'!B62,'1. Pré-Empenhos'!$R$4:$R$320,'Tabelas auxiliares'!$B$113)</f>
        <v>0</v>
      </c>
      <c r="I62" s="134">
        <f>SUMIFS('2. Empenho LOA 2026'!$AA$4:$AA$1676,'2. Empenho LOA 2026'!$D$4:$D$1676,'Saldos CUSTEIO AEO LOA 2026'!B62,'2. Empenho LOA 2026'!$Z$4:$Z$1676,'Tabelas auxiliares'!$B$113)</f>
        <v>0</v>
      </c>
      <c r="J62" s="135" t="e">
        <f t="shared" ref="J62" si="9">G62-H62-I62</f>
        <v>#REF!</v>
      </c>
    </row>
    <row r="63" spans="1:10" x14ac:dyDescent="0.25">
      <c r="B63" s="15"/>
      <c r="C63" s="50" t="s">
        <v>91</v>
      </c>
      <c r="D63" s="129">
        <f t="shared" ref="D63:J63" si="10">SUBTOTAL(9,D2:D62)</f>
        <v>0</v>
      </c>
      <c r="E63" s="129">
        <f t="shared" si="10"/>
        <v>0</v>
      </c>
      <c r="F63" s="129" t="e">
        <f t="shared" si="10"/>
        <v>#REF!</v>
      </c>
      <c r="G63" s="129" t="e">
        <f t="shared" si="10"/>
        <v>#REF!</v>
      </c>
      <c r="H63" s="129">
        <f t="shared" si="10"/>
        <v>0</v>
      </c>
      <c r="I63" s="129">
        <f t="shared" si="10"/>
        <v>15280604.370000003</v>
      </c>
      <c r="J63" s="135" t="e">
        <f t="shared" si="10"/>
        <v>#REF!</v>
      </c>
    </row>
    <row r="64" spans="1:10" hidden="1" x14ac:dyDescent="0.25">
      <c r="D64" s="32"/>
    </row>
    <row r="65" spans="7:7" hidden="1" x14ac:dyDescent="0.25">
      <c r="G65" s="6"/>
    </row>
  </sheetData>
  <sheetProtection autoFilter="0"/>
  <autoFilter ref="B1:J61" xr:uid="{00000000-0009-0000-0000-000006000000}"/>
  <phoneticPr fontId="17" type="noConversion"/>
  <pageMargins left="0.511811024" right="0.511811024" top="0.78740157499999996" bottom="0.78740157499999996" header="0.31496062000000002" footer="0.31496062000000002"/>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62"/>
  <sheetViews>
    <sheetView topLeftCell="D1" workbookViewId="0">
      <selection activeCell="D2" sqref="D2:L61"/>
    </sheetView>
  </sheetViews>
  <sheetFormatPr defaultColWidth="0" defaultRowHeight="15" zeroHeight="1" x14ac:dyDescent="0.25"/>
  <cols>
    <col min="1" max="1" width="9.140625" customWidth="1"/>
    <col min="2" max="2" width="8.28515625" customWidth="1"/>
    <col min="3" max="3" width="37" customWidth="1"/>
    <col min="4" max="4" width="19.28515625" customWidth="1"/>
    <col min="5" max="5" width="19.42578125" hidden="1" customWidth="1"/>
    <col min="6" max="6" width="22.5703125" hidden="1" customWidth="1"/>
    <col min="7" max="7" width="21.85546875" customWidth="1"/>
    <col min="8" max="8" width="22.5703125" customWidth="1"/>
    <col min="9" max="9" width="19.42578125" customWidth="1"/>
    <col min="10" max="11" width="19.28515625" customWidth="1"/>
    <col min="12" max="12" width="22.5703125" customWidth="1"/>
    <col min="13" max="16384" width="9.140625" hidden="1"/>
  </cols>
  <sheetData>
    <row r="1" spans="1:12" ht="57.75" customHeight="1" x14ac:dyDescent="0.25">
      <c r="B1" s="208" t="s">
        <v>7</v>
      </c>
      <c r="C1" s="208"/>
      <c r="D1" s="2" t="s">
        <v>445</v>
      </c>
      <c r="E1" s="1" t="s">
        <v>94</v>
      </c>
      <c r="F1" s="1" t="s">
        <v>95</v>
      </c>
      <c r="G1" s="1" t="s">
        <v>182</v>
      </c>
      <c r="H1" s="1" t="s">
        <v>183</v>
      </c>
      <c r="I1" s="27" t="s">
        <v>443</v>
      </c>
      <c r="J1" s="1" t="s">
        <v>96</v>
      </c>
      <c r="K1" s="1" t="s">
        <v>97</v>
      </c>
      <c r="L1" s="27" t="s">
        <v>444</v>
      </c>
    </row>
    <row r="2" spans="1:12" ht="30" x14ac:dyDescent="0.25">
      <c r="A2" t="s">
        <v>267</v>
      </c>
      <c r="B2" s="7" t="s">
        <v>8</v>
      </c>
      <c r="C2" s="7" t="s">
        <v>9</v>
      </c>
      <c r="D2" s="128">
        <f>IFERROR(VLOOKUP($B2,#REF!,2,FALSE),0)</f>
        <v>0</v>
      </c>
      <c r="E2" s="136">
        <f>IFERROR(VLOOKUP($B2,'Tabelas auxiliares'!#REF!,4,FALSE),0)</f>
        <v>0</v>
      </c>
      <c r="F2" s="137">
        <f>IFERROR(VLOOKUP($B2,'Tabelas auxiliares'!#REF!,5,FALSE),0)</f>
        <v>0</v>
      </c>
      <c r="G2" s="130">
        <f>SUMIFS(Tabela1[VALOR],Tabela1[DE (ÁREA / ORIGEM)],'Saldos INVESTIMENTO AEO LOA 24'!A2,Tabela1[CUSTEIO ou INVESTIMENTO?],'Tabelas auxiliares'!$B$114)</f>
        <v>0</v>
      </c>
      <c r="H2" s="131">
        <f>SUMIFS(Tabela1[VALOR],Tabela1[PARA (ÁREA / DESTINO)],'Saldos INVESTIMENTO AEO LOA 24'!A2,Tabela1[CUSTEIO ou INVESTIMENTO?],'Tabelas auxiliares'!$B$114)</f>
        <v>0</v>
      </c>
      <c r="I2" s="132">
        <f>D2-G2+H2</f>
        <v>0</v>
      </c>
      <c r="J2" s="133">
        <f>SUMIFS('1. Pré-Empenhos'!$S$4:$S$320,'1. Pré-Empenhos'!$D$4:$D$320,'Saldos INVESTIMENTO AEO LOA 24'!B2,'1. Pré-Empenhos'!$R$4:$R$320,'Tabelas auxiliares'!$B$114)</f>
        <v>0</v>
      </c>
      <c r="K2" s="134">
        <f>SUMIFS('2. Empenho LOA 2026'!$AA$4:$AA$1676,'2. Empenho LOA 2026'!$D$4:$D$1676,'Saldos INVESTIMENTO AEO LOA 24'!B2,'2. Empenho LOA 2026'!$Z$4:$Z$1676,'Tabelas auxiliares'!$B$114)</f>
        <v>481342.4</v>
      </c>
      <c r="L2" s="135">
        <f t="shared" ref="L2:L60" si="0">I2-J2-K2</f>
        <v>-481342.4</v>
      </c>
    </row>
    <row r="3" spans="1:12" x14ac:dyDescent="0.25">
      <c r="A3" t="s">
        <v>268</v>
      </c>
      <c r="B3" s="7" t="s">
        <v>14</v>
      </c>
      <c r="C3" s="7" t="s">
        <v>15</v>
      </c>
      <c r="D3" s="128">
        <f>IFERROR(VLOOKUP($B3,#REF!,2,FALSE),0)</f>
        <v>0</v>
      </c>
      <c r="E3" s="136">
        <f>IFERROR(VLOOKUP($B3,'Tabelas auxiliares'!#REF!,4,FALSE),0)</f>
        <v>0</v>
      </c>
      <c r="F3" s="137">
        <f>IFERROR(VLOOKUP($B3,'Tabelas auxiliares'!#REF!,5,FALSE),0)</f>
        <v>0</v>
      </c>
      <c r="G3" s="130">
        <f>SUMIFS(Tabela1[VALOR],Tabela1[DE (ÁREA / ORIGEM)],'Saldos INVESTIMENTO AEO LOA 24'!A3,Tabela1[CUSTEIO ou INVESTIMENTO?],'Tabelas auxiliares'!$B$114)</f>
        <v>0</v>
      </c>
      <c r="H3" s="131">
        <f>SUMIFS(Tabela1[VALOR],Tabela1[PARA (ÁREA / DESTINO)],'Saldos INVESTIMENTO AEO LOA 24'!A3,Tabela1[CUSTEIO ou INVESTIMENTO?],'Tabelas auxiliares'!$B$114)</f>
        <v>0</v>
      </c>
      <c r="I3" s="132">
        <f t="shared" ref="I3:I60" si="1">D3-G3+H3</f>
        <v>0</v>
      </c>
      <c r="J3" s="133">
        <f>SUMIFS('1. Pré-Empenhos'!$S$4:$S$320,'1. Pré-Empenhos'!$D$4:$D$320,'Saldos INVESTIMENTO AEO LOA 24'!B3,'1. Pré-Empenhos'!$R$4:$R$320,'Tabelas auxiliares'!$B$114)</f>
        <v>0</v>
      </c>
      <c r="K3" s="134">
        <f>SUMIFS('2. Empenho LOA 2026'!$AA$4:$AA$1676,'2. Empenho LOA 2026'!$D$4:$D$1676,'Saldos INVESTIMENTO AEO LOA 24'!B3,'2. Empenho LOA 2026'!$Z$4:$Z$1676,'Tabelas auxiliares'!$B$114)</f>
        <v>0</v>
      </c>
      <c r="L3" s="135">
        <f t="shared" si="0"/>
        <v>0</v>
      </c>
    </row>
    <row r="4" spans="1:12" x14ac:dyDescent="0.25">
      <c r="A4" t="s">
        <v>269</v>
      </c>
      <c r="B4" s="7" t="s">
        <v>158</v>
      </c>
      <c r="C4" s="7" t="s">
        <v>174</v>
      </c>
      <c r="D4" s="128">
        <f>IFERROR(VLOOKUP($B4,#REF!,2,FALSE),0)</f>
        <v>0</v>
      </c>
      <c r="E4" s="136">
        <f>IFERROR(VLOOKUP($B4,'Tabelas auxiliares'!#REF!,4,FALSE),0)</f>
        <v>0</v>
      </c>
      <c r="F4" s="137">
        <f>IFERROR(VLOOKUP($B4,'Tabelas auxiliares'!#REF!,5,FALSE),0)</f>
        <v>0</v>
      </c>
      <c r="G4" s="130">
        <f>SUMIFS(Tabela1[VALOR],Tabela1[DE (ÁREA / ORIGEM)],'Saldos INVESTIMENTO AEO LOA 24'!A4,Tabela1[CUSTEIO ou INVESTIMENTO?],'Tabelas auxiliares'!$B$114)</f>
        <v>0</v>
      </c>
      <c r="H4" s="131">
        <f>SUMIFS(Tabela1[VALOR],Tabela1[PARA (ÁREA / DESTINO)],'Saldos INVESTIMENTO AEO LOA 24'!A4,Tabela1[CUSTEIO ou INVESTIMENTO?],'Tabelas auxiliares'!$B$114)</f>
        <v>0</v>
      </c>
      <c r="I4" s="132">
        <f t="shared" si="1"/>
        <v>0</v>
      </c>
      <c r="J4" s="133">
        <f>SUMIFS('1. Pré-Empenhos'!$S$4:$S$320,'1. Pré-Empenhos'!$D$4:$D$320,'Saldos INVESTIMENTO AEO LOA 24'!B4,'1. Pré-Empenhos'!$R$4:$R$320,'Tabelas auxiliares'!$B$114)</f>
        <v>0</v>
      </c>
      <c r="K4" s="134">
        <f>SUMIFS('2. Empenho LOA 2026'!$AA$4:$AA$1676,'2. Empenho LOA 2026'!$D$4:$D$1676,'Saldos INVESTIMENTO AEO LOA 24'!B4,'2. Empenho LOA 2026'!$Z$4:$Z$1676,'Tabelas auxiliares'!$B$114)</f>
        <v>0</v>
      </c>
      <c r="L4" s="135">
        <f t="shared" si="0"/>
        <v>0</v>
      </c>
    </row>
    <row r="5" spans="1:12" x14ac:dyDescent="0.25">
      <c r="A5" t="s">
        <v>270</v>
      </c>
      <c r="B5" s="7" t="s">
        <v>10</v>
      </c>
      <c r="C5" s="7" t="s">
        <v>11</v>
      </c>
      <c r="D5" s="128">
        <f>IFERROR(VLOOKUP($B5,#REF!,2,FALSE),0)</f>
        <v>0</v>
      </c>
      <c r="E5" s="136">
        <f>IFERROR(VLOOKUP($B5,'Tabelas auxiliares'!#REF!,4,FALSE),0)</f>
        <v>0</v>
      </c>
      <c r="F5" s="137">
        <f>IFERROR(VLOOKUP($B5,'Tabelas auxiliares'!#REF!,5,FALSE),0)</f>
        <v>0</v>
      </c>
      <c r="G5" s="130">
        <f>SUMIFS(Tabela1[VALOR],Tabela1[DE (ÁREA / ORIGEM)],'Saldos INVESTIMENTO AEO LOA 24'!A5,Tabela1[CUSTEIO ou INVESTIMENTO?],'Tabelas auxiliares'!$B$114)</f>
        <v>0</v>
      </c>
      <c r="H5" s="131">
        <f>SUMIFS(Tabela1[VALOR],Tabela1[PARA (ÁREA / DESTINO)],'Saldos INVESTIMENTO AEO LOA 24'!A5,Tabela1[CUSTEIO ou INVESTIMENTO?],'Tabelas auxiliares'!$B$114)</f>
        <v>0</v>
      </c>
      <c r="I5" s="132">
        <f t="shared" si="1"/>
        <v>0</v>
      </c>
      <c r="J5" s="133">
        <f>SUMIFS('1. Pré-Empenhos'!$S$4:$S$320,'1. Pré-Empenhos'!$D$4:$D$320,'Saldos INVESTIMENTO AEO LOA 24'!B5,'1. Pré-Empenhos'!$R$4:$R$320,'Tabelas auxiliares'!$B$114)</f>
        <v>0</v>
      </c>
      <c r="K5" s="134">
        <f>SUMIFS('2. Empenho LOA 2026'!$AA$4:$AA$1676,'2. Empenho LOA 2026'!$D$4:$D$1676,'Saldos INVESTIMENTO AEO LOA 24'!B5,'2. Empenho LOA 2026'!$Z$4:$Z$1676,'Tabelas auxiliares'!$B$114)</f>
        <v>0</v>
      </c>
      <c r="L5" s="135">
        <f t="shared" si="0"/>
        <v>0</v>
      </c>
    </row>
    <row r="6" spans="1:12" x14ac:dyDescent="0.25">
      <c r="A6" t="s">
        <v>271</v>
      </c>
      <c r="B6" s="7" t="s">
        <v>12</v>
      </c>
      <c r="C6" s="7" t="s">
        <v>13</v>
      </c>
      <c r="D6" s="128">
        <f>IFERROR(VLOOKUP($B6,#REF!,2,FALSE),0)</f>
        <v>0</v>
      </c>
      <c r="E6" s="136">
        <f>IFERROR(VLOOKUP($B6,'Tabelas auxiliares'!#REF!,4,FALSE),0)</f>
        <v>0</v>
      </c>
      <c r="F6" s="137">
        <f>IFERROR(VLOOKUP($B6,'Tabelas auxiliares'!#REF!,5,FALSE),0)</f>
        <v>0</v>
      </c>
      <c r="G6" s="130">
        <f>SUMIFS(Tabela1[VALOR],Tabela1[DE (ÁREA / ORIGEM)],'Saldos INVESTIMENTO AEO LOA 24'!A6,Tabela1[CUSTEIO ou INVESTIMENTO?],'Tabelas auxiliares'!$B$114)</f>
        <v>0</v>
      </c>
      <c r="H6" s="131">
        <f>SUMIFS(Tabela1[VALOR],Tabela1[PARA (ÁREA / DESTINO)],'Saldos INVESTIMENTO AEO LOA 24'!A6,Tabela1[CUSTEIO ou INVESTIMENTO?],'Tabelas auxiliares'!$B$114)</f>
        <v>0</v>
      </c>
      <c r="I6" s="132">
        <f t="shared" si="1"/>
        <v>0</v>
      </c>
      <c r="J6" s="133">
        <f>SUMIFS('1. Pré-Empenhos'!$S$4:$S$320,'1. Pré-Empenhos'!$D$4:$D$320,'Saldos INVESTIMENTO AEO LOA 24'!B6,'1. Pré-Empenhos'!$R$4:$R$320,'Tabelas auxiliares'!$B$114)</f>
        <v>0</v>
      </c>
      <c r="K6" s="134">
        <f>SUMIFS('2. Empenho LOA 2026'!$AA$4:$AA$1676,'2. Empenho LOA 2026'!$D$4:$D$1676,'Saldos INVESTIMENTO AEO LOA 24'!B6,'2. Empenho LOA 2026'!$Z$4:$Z$1676,'Tabelas auxiliares'!$B$114)</f>
        <v>0</v>
      </c>
      <c r="L6" s="135">
        <f t="shared" si="0"/>
        <v>0</v>
      </c>
    </row>
    <row r="7" spans="1:12" x14ac:dyDescent="0.25">
      <c r="A7" t="s">
        <v>272</v>
      </c>
      <c r="B7" s="7" t="s">
        <v>16</v>
      </c>
      <c r="C7" s="7" t="s">
        <v>17</v>
      </c>
      <c r="D7" s="128">
        <f>IFERROR(VLOOKUP($B7,#REF!,2,FALSE),0)</f>
        <v>0</v>
      </c>
      <c r="E7" s="136">
        <f>IFERROR(VLOOKUP($B7,'Tabelas auxiliares'!#REF!,4,FALSE),0)</f>
        <v>0</v>
      </c>
      <c r="F7" s="137">
        <f>IFERROR(VLOOKUP($B7,'Tabelas auxiliares'!#REF!,5,FALSE),0)</f>
        <v>0</v>
      </c>
      <c r="G7" s="130">
        <f>SUMIFS(Tabela1[VALOR],Tabela1[DE (ÁREA / ORIGEM)],'Saldos INVESTIMENTO AEO LOA 24'!A7,Tabela1[CUSTEIO ou INVESTIMENTO?],'Tabelas auxiliares'!$B$114)</f>
        <v>0</v>
      </c>
      <c r="H7" s="131">
        <f>SUMIFS(Tabela1[VALOR],Tabela1[PARA (ÁREA / DESTINO)],'Saldos INVESTIMENTO AEO LOA 24'!A7,Tabela1[CUSTEIO ou INVESTIMENTO?],'Tabelas auxiliares'!$B$114)</f>
        <v>0</v>
      </c>
      <c r="I7" s="132">
        <f t="shared" si="1"/>
        <v>0</v>
      </c>
      <c r="J7" s="133">
        <f>SUMIFS('1. Pré-Empenhos'!$S$4:$S$320,'1. Pré-Empenhos'!$D$4:$D$320,'Saldos INVESTIMENTO AEO LOA 24'!B7,'1. Pré-Empenhos'!$R$4:$R$320,'Tabelas auxiliares'!$B$114)</f>
        <v>0</v>
      </c>
      <c r="K7" s="134">
        <f>SUMIFS('2. Empenho LOA 2026'!$AA$4:$AA$1676,'2. Empenho LOA 2026'!$D$4:$D$1676,'Saldos INVESTIMENTO AEO LOA 24'!B7,'2. Empenho LOA 2026'!$Z$4:$Z$1676,'Tabelas auxiliares'!$B$114)</f>
        <v>0</v>
      </c>
      <c r="L7" s="135">
        <f t="shared" si="0"/>
        <v>0</v>
      </c>
    </row>
    <row r="8" spans="1:12" x14ac:dyDescent="0.25">
      <c r="A8" t="s">
        <v>273</v>
      </c>
      <c r="B8" s="7" t="s">
        <v>87</v>
      </c>
      <c r="C8" s="7" t="s">
        <v>88</v>
      </c>
      <c r="D8" s="128">
        <f>IFERROR(VLOOKUP($B8,#REF!,2,FALSE),0)</f>
        <v>0</v>
      </c>
      <c r="E8" s="136">
        <f>IFERROR(VLOOKUP($B8,'Tabelas auxiliares'!#REF!,4,FALSE),0)</f>
        <v>0</v>
      </c>
      <c r="F8" s="137">
        <f>IFERROR(VLOOKUP($B8,'Tabelas auxiliares'!#REF!,5,FALSE),0)</f>
        <v>0</v>
      </c>
      <c r="G8" s="130">
        <f>SUMIFS(Tabela1[VALOR],Tabela1[DE (ÁREA / ORIGEM)],'Saldos INVESTIMENTO AEO LOA 24'!A8,Tabela1[CUSTEIO ou INVESTIMENTO?],'Tabelas auxiliares'!$B$114)</f>
        <v>0</v>
      </c>
      <c r="H8" s="131">
        <f>SUMIFS(Tabela1[VALOR],Tabela1[PARA (ÁREA / DESTINO)],'Saldos INVESTIMENTO AEO LOA 24'!A8,Tabela1[CUSTEIO ou INVESTIMENTO?],'Tabelas auxiliares'!$B$114)</f>
        <v>0</v>
      </c>
      <c r="I8" s="132">
        <f t="shared" si="1"/>
        <v>0</v>
      </c>
      <c r="J8" s="133">
        <f>SUMIFS('1. Pré-Empenhos'!$S$4:$S$320,'1. Pré-Empenhos'!$D$4:$D$320,'Saldos INVESTIMENTO AEO LOA 24'!B8,'1. Pré-Empenhos'!$R$4:$R$320,'Tabelas auxiliares'!$B$114)</f>
        <v>0</v>
      </c>
      <c r="K8" s="134">
        <f>SUMIFS('2. Empenho LOA 2026'!$AA$4:$AA$1676,'2. Empenho LOA 2026'!$D$4:$D$1676,'Saldos INVESTIMENTO AEO LOA 24'!B8,'2. Empenho LOA 2026'!$Z$4:$Z$1676,'Tabelas auxiliares'!$B$114)</f>
        <v>0</v>
      </c>
      <c r="L8" s="135">
        <f t="shared" si="0"/>
        <v>0</v>
      </c>
    </row>
    <row r="9" spans="1:12" x14ac:dyDescent="0.25">
      <c r="A9" t="s">
        <v>346</v>
      </c>
      <c r="B9" s="4" t="s">
        <v>333</v>
      </c>
      <c r="C9" s="4" t="s">
        <v>345</v>
      </c>
      <c r="D9" s="128">
        <f>IFERROR(VLOOKUP($B9,#REF!,2,FALSE),0)</f>
        <v>0</v>
      </c>
      <c r="E9" s="136">
        <f>IFERROR(VLOOKUP($B9,'Tabelas auxiliares'!#REF!,4,FALSE),0)</f>
        <v>0</v>
      </c>
      <c r="F9" s="137">
        <f>IFERROR(VLOOKUP($B9,'Tabelas auxiliares'!#REF!,5,FALSE),0)</f>
        <v>0</v>
      </c>
      <c r="G9" s="130">
        <f>SUMIFS(Tabela1[VALOR],Tabela1[DE (ÁREA / ORIGEM)],'Saldos INVESTIMENTO AEO LOA 24'!A9,Tabela1[CUSTEIO ou INVESTIMENTO?],'Tabelas auxiliares'!$B$114)</f>
        <v>0</v>
      </c>
      <c r="H9" s="131">
        <f>SUMIFS(Tabela1[VALOR],Tabela1[PARA (ÁREA / DESTINO)],'Saldos INVESTIMENTO AEO LOA 24'!A9,Tabela1[CUSTEIO ou INVESTIMENTO?],'Tabelas auxiliares'!$B$114)</f>
        <v>0</v>
      </c>
      <c r="I9" s="132">
        <f t="shared" ref="I9" si="2">D9-G9+H9</f>
        <v>0</v>
      </c>
      <c r="J9" s="133">
        <f>SUMIFS('1. Pré-Empenhos'!$S$4:$S$320,'1. Pré-Empenhos'!$D$4:$D$320,'Saldos INVESTIMENTO AEO LOA 24'!B9,'1. Pré-Empenhos'!$R$4:$R$320,'Tabelas auxiliares'!$B$114)</f>
        <v>0</v>
      </c>
      <c r="K9" s="134">
        <f>SUMIFS('2. Empenho LOA 2026'!$AA$4:$AA$1676,'2. Empenho LOA 2026'!$D$4:$D$1676,'Saldos INVESTIMENTO AEO LOA 24'!B9,'2. Empenho LOA 2026'!$Z$4:$Z$1676,'Tabelas auxiliares'!$B$114)</f>
        <v>0</v>
      </c>
      <c r="L9" s="135">
        <f t="shared" ref="L9" si="3">I9-J9-K9</f>
        <v>0</v>
      </c>
    </row>
    <row r="10" spans="1:12" x14ac:dyDescent="0.25">
      <c r="A10" t="s">
        <v>274</v>
      </c>
      <c r="B10" s="7" t="s">
        <v>18</v>
      </c>
      <c r="C10" s="7" t="s">
        <v>19</v>
      </c>
      <c r="D10" s="128">
        <f>IFERROR(VLOOKUP($B10,#REF!,2,FALSE),0)</f>
        <v>0</v>
      </c>
      <c r="E10" s="136">
        <f>IFERROR(VLOOKUP($B10,'Tabelas auxiliares'!#REF!,4,FALSE),0)</f>
        <v>0</v>
      </c>
      <c r="F10" s="137">
        <f>IFERROR(VLOOKUP($B10,'Tabelas auxiliares'!#REF!,5,FALSE),0)</f>
        <v>0</v>
      </c>
      <c r="G10" s="130">
        <f>SUMIFS(Tabela1[VALOR],Tabela1[DE (ÁREA / ORIGEM)],'Saldos INVESTIMENTO AEO LOA 24'!A10,Tabela1[CUSTEIO ou INVESTIMENTO?],'Tabelas auxiliares'!$B$114)</f>
        <v>0</v>
      </c>
      <c r="H10" s="131">
        <f>SUMIFS(Tabela1[VALOR],Tabela1[PARA (ÁREA / DESTINO)],'Saldos INVESTIMENTO AEO LOA 24'!A10,Tabela1[CUSTEIO ou INVESTIMENTO?],'Tabelas auxiliares'!$B$114)</f>
        <v>0</v>
      </c>
      <c r="I10" s="132">
        <f t="shared" si="1"/>
        <v>0</v>
      </c>
      <c r="J10" s="133">
        <f>SUMIFS('1. Pré-Empenhos'!$S$4:$S$320,'1. Pré-Empenhos'!$D$4:$D$320,'Saldos INVESTIMENTO AEO LOA 24'!B10,'1. Pré-Empenhos'!$R$4:$R$320,'Tabelas auxiliares'!$B$114)</f>
        <v>0</v>
      </c>
      <c r="K10" s="134">
        <f>SUMIFS('2. Empenho LOA 2026'!$AA$4:$AA$1676,'2. Empenho LOA 2026'!$D$4:$D$1676,'Saldos INVESTIMENTO AEO LOA 24'!B10,'2. Empenho LOA 2026'!$Z$4:$Z$1676,'Tabelas auxiliares'!$B$114)</f>
        <v>0</v>
      </c>
      <c r="L10" s="135">
        <f t="shared" si="0"/>
        <v>0</v>
      </c>
    </row>
    <row r="11" spans="1:12" ht="30" x14ac:dyDescent="0.25">
      <c r="A11" t="s">
        <v>275</v>
      </c>
      <c r="B11" s="7" t="s">
        <v>20</v>
      </c>
      <c r="C11" s="7" t="s">
        <v>21</v>
      </c>
      <c r="D11" s="128">
        <f>IFERROR(VLOOKUP($B11,#REF!,2,FALSE),0)</f>
        <v>0</v>
      </c>
      <c r="E11" s="136">
        <f>IFERROR(VLOOKUP($B11,'Tabelas auxiliares'!#REF!,4,FALSE),0)</f>
        <v>0</v>
      </c>
      <c r="F11" s="137">
        <f>IFERROR(VLOOKUP($B11,'Tabelas auxiliares'!#REF!,5,FALSE),0)</f>
        <v>0</v>
      </c>
      <c r="G11" s="130">
        <f>SUMIFS(Tabela1[VALOR],Tabela1[DE (ÁREA / ORIGEM)],'Saldos INVESTIMENTO AEO LOA 24'!A11,Tabela1[CUSTEIO ou INVESTIMENTO?],'Tabelas auxiliares'!$B$114)</f>
        <v>0</v>
      </c>
      <c r="H11" s="131">
        <f>SUMIFS(Tabela1[VALOR],Tabela1[PARA (ÁREA / DESTINO)],'Saldos INVESTIMENTO AEO LOA 24'!A11,Tabela1[CUSTEIO ou INVESTIMENTO?],'Tabelas auxiliares'!$B$114)</f>
        <v>0</v>
      </c>
      <c r="I11" s="132">
        <f t="shared" si="1"/>
        <v>0</v>
      </c>
      <c r="J11" s="133">
        <f>SUMIFS('1. Pré-Empenhos'!$S$4:$S$320,'1. Pré-Empenhos'!$D$4:$D$320,'Saldos INVESTIMENTO AEO LOA 24'!B11,'1. Pré-Empenhos'!$R$4:$R$320,'Tabelas auxiliares'!$B$114)</f>
        <v>0</v>
      </c>
      <c r="K11" s="134">
        <f>SUMIFS('2. Empenho LOA 2026'!$AA$4:$AA$1676,'2. Empenho LOA 2026'!$D$4:$D$1676,'Saldos INVESTIMENTO AEO LOA 24'!B11,'2. Empenho LOA 2026'!$Z$4:$Z$1676,'Tabelas auxiliares'!$B$114)</f>
        <v>0</v>
      </c>
      <c r="L11" s="135">
        <f t="shared" si="0"/>
        <v>0</v>
      </c>
    </row>
    <row r="12" spans="1:12" x14ac:dyDescent="0.25">
      <c r="A12" t="s">
        <v>276</v>
      </c>
      <c r="B12" s="7" t="s">
        <v>24</v>
      </c>
      <c r="C12" s="7" t="s">
        <v>25</v>
      </c>
      <c r="D12" s="128">
        <f>IFERROR(VLOOKUP($B12,#REF!,2,FALSE),0)</f>
        <v>0</v>
      </c>
      <c r="E12" s="136">
        <f>IFERROR(VLOOKUP($B12,'Tabelas auxiliares'!#REF!,4,FALSE),0)</f>
        <v>0</v>
      </c>
      <c r="F12" s="137">
        <f>IFERROR(VLOOKUP($B12,'Tabelas auxiliares'!#REF!,5,FALSE),0)</f>
        <v>0</v>
      </c>
      <c r="G12" s="130">
        <f>SUMIFS(Tabela1[VALOR],Tabela1[DE (ÁREA / ORIGEM)],'Saldos INVESTIMENTO AEO LOA 24'!A12,Tabela1[CUSTEIO ou INVESTIMENTO?],'Tabelas auxiliares'!$B$114)</f>
        <v>0</v>
      </c>
      <c r="H12" s="131">
        <f>SUMIFS(Tabela1[VALOR],Tabela1[PARA (ÁREA / DESTINO)],'Saldos INVESTIMENTO AEO LOA 24'!A12,Tabela1[CUSTEIO ou INVESTIMENTO?],'Tabelas auxiliares'!$B$114)</f>
        <v>0</v>
      </c>
      <c r="I12" s="132">
        <f t="shared" si="1"/>
        <v>0</v>
      </c>
      <c r="J12" s="133">
        <f>SUMIFS('1. Pré-Empenhos'!$S$4:$S$320,'1. Pré-Empenhos'!$D$4:$D$320,'Saldos INVESTIMENTO AEO LOA 24'!B12,'1. Pré-Empenhos'!$R$4:$R$320,'Tabelas auxiliares'!$B$114)</f>
        <v>0</v>
      </c>
      <c r="K12" s="134">
        <f>SUMIFS('2. Empenho LOA 2026'!$AA$4:$AA$1676,'2. Empenho LOA 2026'!$D$4:$D$1676,'Saldos INVESTIMENTO AEO LOA 24'!B12,'2. Empenho LOA 2026'!$Z$4:$Z$1676,'Tabelas auxiliares'!$B$114)</f>
        <v>0</v>
      </c>
      <c r="L12" s="135">
        <f t="shared" si="0"/>
        <v>0</v>
      </c>
    </row>
    <row r="13" spans="1:12" x14ac:dyDescent="0.25">
      <c r="A13" t="s">
        <v>277</v>
      </c>
      <c r="B13" s="7" t="s">
        <v>26</v>
      </c>
      <c r="C13" s="7" t="s">
        <v>27</v>
      </c>
      <c r="D13" s="128">
        <f>IFERROR(VLOOKUP($B13,#REF!,2,FALSE),0)</f>
        <v>0</v>
      </c>
      <c r="E13" s="136">
        <f>IFERROR(VLOOKUP($B13,'Tabelas auxiliares'!#REF!,4,FALSE),0)</f>
        <v>0</v>
      </c>
      <c r="F13" s="137">
        <f>IFERROR(VLOOKUP($B13,'Tabelas auxiliares'!#REF!,5,FALSE),0)</f>
        <v>0</v>
      </c>
      <c r="G13" s="130">
        <f>SUMIFS(Tabela1[VALOR],Tabela1[DE (ÁREA / ORIGEM)],'Saldos INVESTIMENTO AEO LOA 24'!A13,Tabela1[CUSTEIO ou INVESTIMENTO?],'Tabelas auxiliares'!$B$114)</f>
        <v>0</v>
      </c>
      <c r="H13" s="131">
        <f>SUMIFS(Tabela1[VALOR],Tabela1[PARA (ÁREA / DESTINO)],'Saldos INVESTIMENTO AEO LOA 24'!A13,Tabela1[CUSTEIO ou INVESTIMENTO?],'Tabelas auxiliares'!$B$114)</f>
        <v>0</v>
      </c>
      <c r="I13" s="132">
        <f t="shared" si="1"/>
        <v>0</v>
      </c>
      <c r="J13" s="133">
        <f>SUMIFS('1. Pré-Empenhos'!$S$4:$S$320,'1. Pré-Empenhos'!$D$4:$D$320,'Saldos INVESTIMENTO AEO LOA 24'!B13,'1. Pré-Empenhos'!$R$4:$R$320,'Tabelas auxiliares'!$B$114)</f>
        <v>0</v>
      </c>
      <c r="K13" s="134">
        <f>SUMIFS('2. Empenho LOA 2026'!$AA$4:$AA$1676,'2. Empenho LOA 2026'!$D$4:$D$1676,'Saldos INVESTIMENTO AEO LOA 24'!B13,'2. Empenho LOA 2026'!$Z$4:$Z$1676,'Tabelas auxiliares'!$B$114)</f>
        <v>0</v>
      </c>
      <c r="L13" s="135">
        <f t="shared" si="0"/>
        <v>0</v>
      </c>
    </row>
    <row r="14" spans="1:12" x14ac:dyDescent="0.25">
      <c r="A14" t="s">
        <v>265</v>
      </c>
      <c r="B14" s="7" t="s">
        <v>28</v>
      </c>
      <c r="C14" s="7" t="s">
        <v>29</v>
      </c>
      <c r="D14" s="128">
        <f>IFERROR(VLOOKUP($B14,#REF!,2,FALSE),0)</f>
        <v>0</v>
      </c>
      <c r="E14" s="136">
        <f>IFERROR(VLOOKUP($B14,'Tabelas auxiliares'!#REF!,4,FALSE),0)</f>
        <v>0</v>
      </c>
      <c r="F14" s="137">
        <f>IFERROR(VLOOKUP($B14,'Tabelas auxiliares'!#REF!,5,FALSE),0)</f>
        <v>0</v>
      </c>
      <c r="G14" s="130">
        <f>SUMIFS(Tabela1[VALOR],Tabela1[DE (ÁREA / ORIGEM)],'Saldos INVESTIMENTO AEO LOA 24'!A14,Tabela1[CUSTEIO ou INVESTIMENTO?],'Tabelas auxiliares'!$B$114)</f>
        <v>0</v>
      </c>
      <c r="H14" s="131">
        <f>SUMIFS(Tabela1[VALOR],Tabela1[PARA (ÁREA / DESTINO)],'Saldos INVESTIMENTO AEO LOA 24'!A14,Tabela1[CUSTEIO ou INVESTIMENTO?],'Tabelas auxiliares'!$B$114)</f>
        <v>0</v>
      </c>
      <c r="I14" s="132">
        <f t="shared" si="1"/>
        <v>0</v>
      </c>
      <c r="J14" s="133">
        <f>SUMIFS('1. Pré-Empenhos'!$S$4:$S$320,'1. Pré-Empenhos'!$D$4:$D$320,'Saldos INVESTIMENTO AEO LOA 24'!B14,'1. Pré-Empenhos'!$R$4:$R$320,'Tabelas auxiliares'!$B$114)</f>
        <v>0</v>
      </c>
      <c r="K14" s="134">
        <f>SUMIFS('2. Empenho LOA 2026'!$AA$4:$AA$1676,'2. Empenho LOA 2026'!$D$4:$D$1676,'Saldos INVESTIMENTO AEO LOA 24'!B14,'2. Empenho LOA 2026'!$Z$4:$Z$1676,'Tabelas auxiliares'!$B$114)</f>
        <v>0</v>
      </c>
      <c r="L14" s="135">
        <f t="shared" si="0"/>
        <v>0</v>
      </c>
    </row>
    <row r="15" spans="1:12" x14ac:dyDescent="0.25">
      <c r="A15" t="s">
        <v>278</v>
      </c>
      <c r="B15" s="7" t="s">
        <v>30</v>
      </c>
      <c r="C15" s="7" t="s">
        <v>31</v>
      </c>
      <c r="D15" s="128">
        <f>IFERROR(VLOOKUP($B15,#REF!,2,FALSE),0)</f>
        <v>0</v>
      </c>
      <c r="E15" s="136">
        <f>IFERROR(VLOOKUP($B15,'Tabelas auxiliares'!#REF!,4,FALSE),0)</f>
        <v>0</v>
      </c>
      <c r="F15" s="137">
        <f>IFERROR(VLOOKUP($B15,'Tabelas auxiliares'!#REF!,5,FALSE),0)</f>
        <v>0</v>
      </c>
      <c r="G15" s="130">
        <f>SUMIFS(Tabela1[VALOR],Tabela1[DE (ÁREA / ORIGEM)],'Saldos INVESTIMENTO AEO LOA 24'!A15,Tabela1[CUSTEIO ou INVESTIMENTO?],'Tabelas auxiliares'!$B$114)</f>
        <v>0</v>
      </c>
      <c r="H15" s="131">
        <f>SUMIFS(Tabela1[VALOR],Tabela1[PARA (ÁREA / DESTINO)],'Saldos INVESTIMENTO AEO LOA 24'!A15,Tabela1[CUSTEIO ou INVESTIMENTO?],'Tabelas auxiliares'!$B$114)</f>
        <v>0</v>
      </c>
      <c r="I15" s="132">
        <f t="shared" si="1"/>
        <v>0</v>
      </c>
      <c r="J15" s="133">
        <f>SUMIFS('1. Pré-Empenhos'!$S$4:$S$320,'1. Pré-Empenhos'!$D$4:$D$320,'Saldos INVESTIMENTO AEO LOA 24'!B15,'1. Pré-Empenhos'!$R$4:$R$320,'Tabelas auxiliares'!$B$114)</f>
        <v>0</v>
      </c>
      <c r="K15" s="134">
        <f>SUMIFS('2. Empenho LOA 2026'!$AA$4:$AA$1676,'2. Empenho LOA 2026'!$D$4:$D$1676,'Saldos INVESTIMENTO AEO LOA 24'!B15,'2. Empenho LOA 2026'!$Z$4:$Z$1676,'Tabelas auxiliares'!$B$114)</f>
        <v>0</v>
      </c>
      <c r="L15" s="135">
        <f t="shared" si="0"/>
        <v>0</v>
      </c>
    </row>
    <row r="16" spans="1:12" x14ac:dyDescent="0.25">
      <c r="A16" t="s">
        <v>279</v>
      </c>
      <c r="B16" s="7" t="s">
        <v>131</v>
      </c>
      <c r="C16" s="7" t="s">
        <v>135</v>
      </c>
      <c r="D16" s="128">
        <f>IFERROR(VLOOKUP($B16,#REF!,2,FALSE),0)</f>
        <v>0</v>
      </c>
      <c r="E16" s="136">
        <f>IFERROR(VLOOKUP($B16,'Tabelas auxiliares'!#REF!,4,FALSE),0)</f>
        <v>0</v>
      </c>
      <c r="F16" s="137">
        <f>IFERROR(VLOOKUP($B16,'Tabelas auxiliares'!#REF!,5,FALSE),0)</f>
        <v>0</v>
      </c>
      <c r="G16" s="130">
        <f>SUMIFS(Tabela1[VALOR],Tabela1[DE (ÁREA / ORIGEM)],'Saldos INVESTIMENTO AEO LOA 24'!A16,Tabela1[CUSTEIO ou INVESTIMENTO?],'Tabelas auxiliares'!$B$114)</f>
        <v>0</v>
      </c>
      <c r="H16" s="131">
        <f>SUMIFS(Tabela1[VALOR],Tabela1[PARA (ÁREA / DESTINO)],'Saldos INVESTIMENTO AEO LOA 24'!A16,Tabela1[CUSTEIO ou INVESTIMENTO?],'Tabelas auxiliares'!$B$114)</f>
        <v>0</v>
      </c>
      <c r="I16" s="132">
        <f t="shared" si="1"/>
        <v>0</v>
      </c>
      <c r="J16" s="133">
        <f>SUMIFS('1. Pré-Empenhos'!$S$4:$S$320,'1. Pré-Empenhos'!$D$4:$D$320,'Saldos INVESTIMENTO AEO LOA 24'!B16,'1. Pré-Empenhos'!$R$4:$R$320,'Tabelas auxiliares'!$B$114)</f>
        <v>0</v>
      </c>
      <c r="K16" s="134">
        <f>SUMIFS('2. Empenho LOA 2026'!$AA$4:$AA$1676,'2. Empenho LOA 2026'!$D$4:$D$1676,'Saldos INVESTIMENTO AEO LOA 24'!B16,'2. Empenho LOA 2026'!$Z$4:$Z$1676,'Tabelas auxiliares'!$B$114)</f>
        <v>0</v>
      </c>
      <c r="L16" s="135">
        <f t="shared" si="0"/>
        <v>0</v>
      </c>
    </row>
    <row r="17" spans="1:12" x14ac:dyDescent="0.25">
      <c r="A17" t="s">
        <v>280</v>
      </c>
      <c r="B17" s="7" t="s">
        <v>134</v>
      </c>
      <c r="C17" s="7" t="s">
        <v>136</v>
      </c>
      <c r="D17" s="128">
        <f>IFERROR(VLOOKUP($B17,#REF!,2,FALSE),0)</f>
        <v>0</v>
      </c>
      <c r="E17" s="136">
        <f>IFERROR(VLOOKUP($B17,'Tabelas auxiliares'!#REF!,4,FALSE),0)</f>
        <v>0</v>
      </c>
      <c r="F17" s="137">
        <f>IFERROR(VLOOKUP($B17,'Tabelas auxiliares'!#REF!,5,FALSE),0)</f>
        <v>0</v>
      </c>
      <c r="G17" s="130">
        <f>SUMIFS(Tabela1[VALOR],Tabela1[DE (ÁREA / ORIGEM)],'Saldos INVESTIMENTO AEO LOA 24'!A17,Tabela1[CUSTEIO ou INVESTIMENTO?],'Tabelas auxiliares'!$B$114)</f>
        <v>0</v>
      </c>
      <c r="H17" s="131">
        <f>SUMIFS(Tabela1[VALOR],Tabela1[PARA (ÁREA / DESTINO)],'Saldos INVESTIMENTO AEO LOA 24'!A17,Tabela1[CUSTEIO ou INVESTIMENTO?],'Tabelas auxiliares'!$B$114)</f>
        <v>0</v>
      </c>
      <c r="I17" s="132">
        <f t="shared" si="1"/>
        <v>0</v>
      </c>
      <c r="J17" s="133">
        <f>SUMIFS('1. Pré-Empenhos'!$S$4:$S$320,'1. Pré-Empenhos'!$D$4:$D$320,'Saldos INVESTIMENTO AEO LOA 24'!B17,'1. Pré-Empenhos'!$R$4:$R$320,'Tabelas auxiliares'!$B$114)</f>
        <v>0</v>
      </c>
      <c r="K17" s="134">
        <f>SUMIFS('2. Empenho LOA 2026'!$AA$4:$AA$1676,'2. Empenho LOA 2026'!$D$4:$D$1676,'Saldos INVESTIMENTO AEO LOA 24'!B17,'2. Empenho LOA 2026'!$Z$4:$Z$1676,'Tabelas auxiliares'!$B$114)</f>
        <v>0</v>
      </c>
      <c r="L17" s="135">
        <f t="shared" si="0"/>
        <v>0</v>
      </c>
    </row>
    <row r="18" spans="1:12" x14ac:dyDescent="0.25">
      <c r="A18" t="s">
        <v>281</v>
      </c>
      <c r="B18" s="7" t="s">
        <v>32</v>
      </c>
      <c r="C18" s="7" t="s">
        <v>33</v>
      </c>
      <c r="D18" s="128">
        <f>IFERROR(VLOOKUP($B18,#REF!,2,FALSE),0)</f>
        <v>0</v>
      </c>
      <c r="E18" s="136">
        <f>IFERROR(VLOOKUP($B18,'Tabelas auxiliares'!#REF!,4,FALSE),0)</f>
        <v>0</v>
      </c>
      <c r="F18" s="137">
        <f>IFERROR(VLOOKUP($B18,'Tabelas auxiliares'!#REF!,5,FALSE),0)</f>
        <v>0</v>
      </c>
      <c r="G18" s="130">
        <f>SUMIFS(Tabela1[VALOR],Tabela1[DE (ÁREA / ORIGEM)],'Saldos INVESTIMENTO AEO LOA 24'!A18,Tabela1[CUSTEIO ou INVESTIMENTO?],'Tabelas auxiliares'!$B$114)</f>
        <v>0</v>
      </c>
      <c r="H18" s="131">
        <f>SUMIFS(Tabela1[VALOR],Tabela1[PARA (ÁREA / DESTINO)],'Saldos INVESTIMENTO AEO LOA 24'!A18,Tabela1[CUSTEIO ou INVESTIMENTO?],'Tabelas auxiliares'!$B$114)</f>
        <v>0</v>
      </c>
      <c r="I18" s="132">
        <f t="shared" si="1"/>
        <v>0</v>
      </c>
      <c r="J18" s="133">
        <f>SUMIFS('1. Pré-Empenhos'!$S$4:$S$320,'1. Pré-Empenhos'!$D$4:$D$320,'Saldos INVESTIMENTO AEO LOA 24'!B18,'1. Pré-Empenhos'!$R$4:$R$320,'Tabelas auxiliares'!$B$114)</f>
        <v>0</v>
      </c>
      <c r="K18" s="134">
        <f>SUMIFS('2. Empenho LOA 2026'!$AA$4:$AA$1676,'2. Empenho LOA 2026'!$D$4:$D$1676,'Saldos INVESTIMENTO AEO LOA 24'!B18,'2. Empenho LOA 2026'!$Z$4:$Z$1676,'Tabelas auxiliares'!$B$114)</f>
        <v>0</v>
      </c>
      <c r="L18" s="135">
        <f t="shared" si="0"/>
        <v>0</v>
      </c>
    </row>
    <row r="19" spans="1:12" x14ac:dyDescent="0.25">
      <c r="A19" t="s">
        <v>282</v>
      </c>
      <c r="B19" s="7" t="s">
        <v>22</v>
      </c>
      <c r="C19" s="7" t="s">
        <v>23</v>
      </c>
      <c r="D19" s="128">
        <f>IFERROR(VLOOKUP($B19,#REF!,2,FALSE),0)</f>
        <v>0</v>
      </c>
      <c r="E19" s="136">
        <f>IFERROR(VLOOKUP($B19,'Tabelas auxiliares'!#REF!,4,FALSE),0)</f>
        <v>0</v>
      </c>
      <c r="F19" s="137">
        <f>IFERROR(VLOOKUP($B19,'Tabelas auxiliares'!#REF!,5,FALSE),0)</f>
        <v>0</v>
      </c>
      <c r="G19" s="130">
        <f>SUMIFS(Tabela1[VALOR],Tabela1[DE (ÁREA / ORIGEM)],'Saldos INVESTIMENTO AEO LOA 24'!A19,Tabela1[CUSTEIO ou INVESTIMENTO?],'Tabelas auxiliares'!$B$114)</f>
        <v>0</v>
      </c>
      <c r="H19" s="131">
        <f>SUMIFS(Tabela1[VALOR],Tabela1[PARA (ÁREA / DESTINO)],'Saldos INVESTIMENTO AEO LOA 24'!A19,Tabela1[CUSTEIO ou INVESTIMENTO?],'Tabelas auxiliares'!$B$114)</f>
        <v>0</v>
      </c>
      <c r="I19" s="132">
        <f t="shared" si="1"/>
        <v>0</v>
      </c>
      <c r="J19" s="133">
        <f>SUMIFS('1. Pré-Empenhos'!$S$4:$S$320,'1. Pré-Empenhos'!$D$4:$D$320,'Saldos INVESTIMENTO AEO LOA 24'!B19,'1. Pré-Empenhos'!$R$4:$R$320,'Tabelas auxiliares'!$B$114)</f>
        <v>0</v>
      </c>
      <c r="K19" s="134">
        <f>SUMIFS('2. Empenho LOA 2026'!$AA$4:$AA$1676,'2. Empenho LOA 2026'!$D$4:$D$1676,'Saldos INVESTIMENTO AEO LOA 24'!B19,'2. Empenho LOA 2026'!$Z$4:$Z$1676,'Tabelas auxiliares'!$B$114)</f>
        <v>0</v>
      </c>
      <c r="L19" s="135">
        <f t="shared" si="0"/>
        <v>0</v>
      </c>
    </row>
    <row r="20" spans="1:12" ht="30" x14ac:dyDescent="0.25">
      <c r="A20" t="s">
        <v>283</v>
      </c>
      <c r="B20" s="7" t="s">
        <v>34</v>
      </c>
      <c r="C20" s="7" t="s">
        <v>35</v>
      </c>
      <c r="D20" s="128">
        <f>IFERROR(VLOOKUP($B20,#REF!,2,FALSE),0)</f>
        <v>0</v>
      </c>
      <c r="E20" s="136">
        <f>IFERROR(VLOOKUP($B20,'Tabelas auxiliares'!#REF!,4,FALSE),0)</f>
        <v>0</v>
      </c>
      <c r="F20" s="137">
        <f>IFERROR(VLOOKUP($B20,'Tabelas auxiliares'!#REF!,5,FALSE),0)</f>
        <v>0</v>
      </c>
      <c r="G20" s="130">
        <f>SUMIFS(Tabela1[VALOR],Tabela1[DE (ÁREA / ORIGEM)],'Saldos INVESTIMENTO AEO LOA 24'!A20,Tabela1[CUSTEIO ou INVESTIMENTO?],'Tabelas auxiliares'!$B$114)</f>
        <v>0</v>
      </c>
      <c r="H20" s="131">
        <f>SUMIFS(Tabela1[VALOR],Tabela1[PARA (ÁREA / DESTINO)],'Saldos INVESTIMENTO AEO LOA 24'!A20,Tabela1[CUSTEIO ou INVESTIMENTO?],'Tabelas auxiliares'!$B$114)</f>
        <v>0</v>
      </c>
      <c r="I20" s="132">
        <f t="shared" si="1"/>
        <v>0</v>
      </c>
      <c r="J20" s="133">
        <f>SUMIFS('1. Pré-Empenhos'!$S$4:$S$320,'1. Pré-Empenhos'!$D$4:$D$320,'Saldos INVESTIMENTO AEO LOA 24'!B20,'1. Pré-Empenhos'!$R$4:$R$320,'Tabelas auxiliares'!$B$114)</f>
        <v>0</v>
      </c>
      <c r="K20" s="134">
        <f>SUMIFS('2. Empenho LOA 2026'!$AA$4:$AA$1676,'2. Empenho LOA 2026'!$D$4:$D$1676,'Saldos INVESTIMENTO AEO LOA 24'!B20,'2. Empenho LOA 2026'!$Z$4:$Z$1676,'Tabelas auxiliares'!$B$114)</f>
        <v>0</v>
      </c>
      <c r="L20" s="135">
        <f t="shared" si="0"/>
        <v>0</v>
      </c>
    </row>
    <row r="21" spans="1:12" x14ac:dyDescent="0.25">
      <c r="A21" t="s">
        <v>284</v>
      </c>
      <c r="B21" s="7" t="s">
        <v>36</v>
      </c>
      <c r="C21" s="7" t="s">
        <v>37</v>
      </c>
      <c r="D21" s="128">
        <f>IFERROR(VLOOKUP($B21,#REF!,2,FALSE),0)</f>
        <v>0</v>
      </c>
      <c r="E21" s="136">
        <f>IFERROR(VLOOKUP($B21,'Tabelas auxiliares'!#REF!,4,FALSE),0)</f>
        <v>0</v>
      </c>
      <c r="F21" s="137">
        <f>IFERROR(VLOOKUP($B21,'Tabelas auxiliares'!#REF!,5,FALSE),0)</f>
        <v>0</v>
      </c>
      <c r="G21" s="130">
        <f>SUMIFS(Tabela1[VALOR],Tabela1[DE (ÁREA / ORIGEM)],'Saldos INVESTIMENTO AEO LOA 24'!A21,Tabela1[CUSTEIO ou INVESTIMENTO?],'Tabelas auxiliares'!$B$114)</f>
        <v>0</v>
      </c>
      <c r="H21" s="131">
        <f>SUMIFS(Tabela1[VALOR],Tabela1[PARA (ÁREA / DESTINO)],'Saldos INVESTIMENTO AEO LOA 24'!A21,Tabela1[CUSTEIO ou INVESTIMENTO?],'Tabelas auxiliares'!$B$114)</f>
        <v>0</v>
      </c>
      <c r="I21" s="132">
        <f t="shared" si="1"/>
        <v>0</v>
      </c>
      <c r="J21" s="133">
        <f>SUMIFS('1. Pré-Empenhos'!$S$4:$S$320,'1. Pré-Empenhos'!$D$4:$D$320,'Saldos INVESTIMENTO AEO LOA 24'!B21,'1. Pré-Empenhos'!$R$4:$R$320,'Tabelas auxiliares'!$B$114)</f>
        <v>0</v>
      </c>
      <c r="K21" s="134">
        <f>SUMIFS('2. Empenho LOA 2026'!$AA$4:$AA$1676,'2. Empenho LOA 2026'!$D$4:$D$1676,'Saldos INVESTIMENTO AEO LOA 24'!B21,'2. Empenho LOA 2026'!$Z$4:$Z$1676,'Tabelas auxiliares'!$B$114)</f>
        <v>0</v>
      </c>
      <c r="L21" s="135">
        <f t="shared" si="0"/>
        <v>0</v>
      </c>
    </row>
    <row r="22" spans="1:12" x14ac:dyDescent="0.25">
      <c r="A22" t="s">
        <v>285</v>
      </c>
      <c r="B22" s="7" t="s">
        <v>164</v>
      </c>
      <c r="C22" s="7" t="s">
        <v>161</v>
      </c>
      <c r="D22" s="128">
        <f>IFERROR(VLOOKUP($B22,#REF!,2,FALSE),0)</f>
        <v>0</v>
      </c>
      <c r="E22" s="136">
        <f>IFERROR(VLOOKUP($B22,'Tabelas auxiliares'!#REF!,4,FALSE),0)</f>
        <v>0</v>
      </c>
      <c r="F22" s="137">
        <f>IFERROR(VLOOKUP($B22,'Tabelas auxiliares'!#REF!,5,FALSE),0)</f>
        <v>0</v>
      </c>
      <c r="G22" s="130">
        <f>SUMIFS(Tabela1[VALOR],Tabela1[DE (ÁREA / ORIGEM)],'Saldos INVESTIMENTO AEO LOA 24'!A22,Tabela1[CUSTEIO ou INVESTIMENTO?],'Tabelas auxiliares'!$B$114)</f>
        <v>0</v>
      </c>
      <c r="H22" s="131">
        <f>SUMIFS(Tabela1[VALOR],Tabela1[PARA (ÁREA / DESTINO)],'Saldos INVESTIMENTO AEO LOA 24'!A22,Tabela1[CUSTEIO ou INVESTIMENTO?],'Tabelas auxiliares'!$B$114)</f>
        <v>0</v>
      </c>
      <c r="I22" s="132">
        <f t="shared" si="1"/>
        <v>0</v>
      </c>
      <c r="J22" s="133">
        <f>SUMIFS('1. Pré-Empenhos'!$S$4:$S$320,'1. Pré-Empenhos'!$D$4:$D$320,'Saldos INVESTIMENTO AEO LOA 24'!B22,'1. Pré-Empenhos'!$R$4:$R$320,'Tabelas auxiliares'!$B$114)</f>
        <v>0</v>
      </c>
      <c r="K22" s="134">
        <f>SUMIFS('2. Empenho LOA 2026'!$AA$4:$AA$1676,'2. Empenho LOA 2026'!$D$4:$D$1676,'Saldos INVESTIMENTO AEO LOA 24'!B22,'2. Empenho LOA 2026'!$Z$4:$Z$1676,'Tabelas auxiliares'!$B$114)</f>
        <v>0</v>
      </c>
      <c r="L22" s="135">
        <f t="shared" si="0"/>
        <v>0</v>
      </c>
    </row>
    <row r="23" spans="1:12" x14ac:dyDescent="0.25">
      <c r="A23" t="s">
        <v>286</v>
      </c>
      <c r="B23" s="7" t="s">
        <v>157</v>
      </c>
      <c r="C23" s="7" t="s">
        <v>175</v>
      </c>
      <c r="D23" s="128">
        <f>IFERROR(VLOOKUP($B23,#REF!,2,FALSE),0)</f>
        <v>0</v>
      </c>
      <c r="E23" s="136">
        <f>IFERROR(VLOOKUP($B23,'Tabelas auxiliares'!#REF!,4,FALSE),0)</f>
        <v>0</v>
      </c>
      <c r="F23" s="137">
        <f>IFERROR(VLOOKUP($B23,'Tabelas auxiliares'!#REF!,5,FALSE),0)</f>
        <v>0</v>
      </c>
      <c r="G23" s="130">
        <f>SUMIFS(Tabela1[VALOR],Tabela1[DE (ÁREA / ORIGEM)],'Saldos INVESTIMENTO AEO LOA 24'!A23,Tabela1[CUSTEIO ou INVESTIMENTO?],'Tabelas auxiliares'!$B$114)</f>
        <v>0</v>
      </c>
      <c r="H23" s="131">
        <f>SUMIFS(Tabela1[VALOR],Tabela1[PARA (ÁREA / DESTINO)],'Saldos INVESTIMENTO AEO LOA 24'!A23,Tabela1[CUSTEIO ou INVESTIMENTO?],'Tabelas auxiliares'!$B$114)</f>
        <v>0</v>
      </c>
      <c r="I23" s="132">
        <f t="shared" si="1"/>
        <v>0</v>
      </c>
      <c r="J23" s="133">
        <f>SUMIFS('1. Pré-Empenhos'!$S$4:$S$320,'1. Pré-Empenhos'!$D$4:$D$320,'Saldos INVESTIMENTO AEO LOA 24'!B23,'1. Pré-Empenhos'!$R$4:$R$320,'Tabelas auxiliares'!$B$114)</f>
        <v>0</v>
      </c>
      <c r="K23" s="134">
        <f>SUMIFS('2. Empenho LOA 2026'!$AA$4:$AA$1676,'2. Empenho LOA 2026'!$D$4:$D$1676,'Saldos INVESTIMENTO AEO LOA 24'!B23,'2. Empenho LOA 2026'!$Z$4:$Z$1676,'Tabelas auxiliares'!$B$114)</f>
        <v>0</v>
      </c>
      <c r="L23" s="135">
        <f t="shared" si="0"/>
        <v>0</v>
      </c>
    </row>
    <row r="24" spans="1:12" ht="30" x14ac:dyDescent="0.25">
      <c r="A24" t="s">
        <v>287</v>
      </c>
      <c r="B24" s="7" t="s">
        <v>38</v>
      </c>
      <c r="C24" s="7" t="s">
        <v>39</v>
      </c>
      <c r="D24" s="128">
        <f>IFERROR(VLOOKUP($B24,#REF!,2,FALSE),0)</f>
        <v>0</v>
      </c>
      <c r="E24" s="136">
        <f>IFERROR(VLOOKUP($B24,'Tabelas auxiliares'!#REF!,4,FALSE),0)</f>
        <v>0</v>
      </c>
      <c r="F24" s="137">
        <f>IFERROR(VLOOKUP($B24,'Tabelas auxiliares'!#REF!,5,FALSE),0)</f>
        <v>0</v>
      </c>
      <c r="G24" s="130">
        <f>SUMIFS(Tabela1[VALOR],Tabela1[DE (ÁREA / ORIGEM)],'Saldos INVESTIMENTO AEO LOA 24'!A24,Tabela1[CUSTEIO ou INVESTIMENTO?],'Tabelas auxiliares'!$B$114)</f>
        <v>0</v>
      </c>
      <c r="H24" s="131">
        <f>SUMIFS(Tabela1[VALOR],Tabela1[PARA (ÁREA / DESTINO)],'Saldos INVESTIMENTO AEO LOA 24'!A24,Tabela1[CUSTEIO ou INVESTIMENTO?],'Tabelas auxiliares'!$B$114)</f>
        <v>0</v>
      </c>
      <c r="I24" s="132">
        <f t="shared" si="1"/>
        <v>0</v>
      </c>
      <c r="J24" s="133">
        <f>SUMIFS('1. Pré-Empenhos'!$S$4:$S$320,'1. Pré-Empenhos'!$D$4:$D$320,'Saldos INVESTIMENTO AEO LOA 24'!B24,'1. Pré-Empenhos'!$R$4:$R$320,'Tabelas auxiliares'!$B$114)</f>
        <v>0</v>
      </c>
      <c r="K24" s="134">
        <f>SUMIFS('2. Empenho LOA 2026'!$AA$4:$AA$1676,'2. Empenho LOA 2026'!$D$4:$D$1676,'Saldos INVESTIMENTO AEO LOA 24'!B24,'2. Empenho LOA 2026'!$Z$4:$Z$1676,'Tabelas auxiliares'!$B$114)</f>
        <v>0</v>
      </c>
      <c r="L24" s="135">
        <f t="shared" si="0"/>
        <v>0</v>
      </c>
    </row>
    <row r="25" spans="1:12" x14ac:dyDescent="0.25">
      <c r="A25" t="s">
        <v>288</v>
      </c>
      <c r="B25" s="7" t="s">
        <v>40</v>
      </c>
      <c r="C25" s="7" t="s">
        <v>41</v>
      </c>
      <c r="D25" s="128">
        <f>IFERROR(VLOOKUP($B25,#REF!,2,FALSE),0)</f>
        <v>0</v>
      </c>
      <c r="E25" s="136">
        <f>IFERROR(VLOOKUP($B25,'Tabelas auxiliares'!#REF!,4,FALSE),0)</f>
        <v>0</v>
      </c>
      <c r="F25" s="137">
        <f>IFERROR(VLOOKUP($B25,'Tabelas auxiliares'!#REF!,5,FALSE),0)</f>
        <v>0</v>
      </c>
      <c r="G25" s="130">
        <f>SUMIFS(Tabela1[VALOR],Tabela1[DE (ÁREA / ORIGEM)],'Saldos INVESTIMENTO AEO LOA 24'!A25,Tabela1[CUSTEIO ou INVESTIMENTO?],'Tabelas auxiliares'!$B$114)</f>
        <v>0</v>
      </c>
      <c r="H25" s="131">
        <f>SUMIFS(Tabela1[VALOR],Tabela1[PARA (ÁREA / DESTINO)],'Saldos INVESTIMENTO AEO LOA 24'!A25,Tabela1[CUSTEIO ou INVESTIMENTO?],'Tabelas auxiliares'!$B$114)</f>
        <v>0</v>
      </c>
      <c r="I25" s="132">
        <f t="shared" si="1"/>
        <v>0</v>
      </c>
      <c r="J25" s="133">
        <f>SUMIFS('1. Pré-Empenhos'!$S$4:$S$320,'1. Pré-Empenhos'!$D$4:$D$320,'Saldos INVESTIMENTO AEO LOA 24'!B25,'1. Pré-Empenhos'!$R$4:$R$320,'Tabelas auxiliares'!$B$114)</f>
        <v>0</v>
      </c>
      <c r="K25" s="134">
        <f>SUMIFS('2. Empenho LOA 2026'!$AA$4:$AA$1676,'2. Empenho LOA 2026'!$D$4:$D$1676,'Saldos INVESTIMENTO AEO LOA 24'!B25,'2. Empenho LOA 2026'!$Z$4:$Z$1676,'Tabelas auxiliares'!$B$114)</f>
        <v>0</v>
      </c>
      <c r="L25" s="135">
        <f t="shared" si="0"/>
        <v>0</v>
      </c>
    </row>
    <row r="26" spans="1:12" x14ac:dyDescent="0.25">
      <c r="A26" t="s">
        <v>289</v>
      </c>
      <c r="B26" s="7" t="s">
        <v>165</v>
      </c>
      <c r="C26" s="7" t="s">
        <v>162</v>
      </c>
      <c r="D26" s="128">
        <f>IFERROR(VLOOKUP($B26,#REF!,2,FALSE),0)</f>
        <v>0</v>
      </c>
      <c r="E26" s="136">
        <f>IFERROR(VLOOKUP($B26,'Tabelas auxiliares'!#REF!,4,FALSE),0)</f>
        <v>0</v>
      </c>
      <c r="F26" s="137">
        <f>IFERROR(VLOOKUP($B26,'Tabelas auxiliares'!#REF!,5,FALSE),0)</f>
        <v>0</v>
      </c>
      <c r="G26" s="130">
        <f>SUMIFS(Tabela1[VALOR],Tabela1[DE (ÁREA / ORIGEM)],'Saldos INVESTIMENTO AEO LOA 24'!A26,Tabela1[CUSTEIO ou INVESTIMENTO?],'Tabelas auxiliares'!$B$114)</f>
        <v>0</v>
      </c>
      <c r="H26" s="131">
        <f>SUMIFS(Tabela1[VALOR],Tabela1[PARA (ÁREA / DESTINO)],'Saldos INVESTIMENTO AEO LOA 24'!A26,Tabela1[CUSTEIO ou INVESTIMENTO?],'Tabelas auxiliares'!$B$114)</f>
        <v>0</v>
      </c>
      <c r="I26" s="132">
        <f t="shared" si="1"/>
        <v>0</v>
      </c>
      <c r="J26" s="133">
        <f>SUMIFS('1. Pré-Empenhos'!$S$4:$S$320,'1. Pré-Empenhos'!$D$4:$D$320,'Saldos INVESTIMENTO AEO LOA 24'!B26,'1. Pré-Empenhos'!$R$4:$R$320,'Tabelas auxiliares'!$B$114)</f>
        <v>0</v>
      </c>
      <c r="K26" s="134">
        <f>SUMIFS('2. Empenho LOA 2026'!$AA$4:$AA$1676,'2. Empenho LOA 2026'!$D$4:$D$1676,'Saldos INVESTIMENTO AEO LOA 24'!B26,'2. Empenho LOA 2026'!$Z$4:$Z$1676,'Tabelas auxiliares'!$B$114)</f>
        <v>0</v>
      </c>
      <c r="L26" s="135">
        <f t="shared" si="0"/>
        <v>0</v>
      </c>
    </row>
    <row r="27" spans="1:12" x14ac:dyDescent="0.25">
      <c r="A27" t="s">
        <v>290</v>
      </c>
      <c r="B27" s="7" t="s">
        <v>261</v>
      </c>
      <c r="C27" s="7" t="s">
        <v>262</v>
      </c>
      <c r="D27" s="128">
        <f>IFERROR(VLOOKUP($B27,#REF!,2,FALSE),0)</f>
        <v>0</v>
      </c>
      <c r="E27" s="136">
        <f>IFERROR(VLOOKUP($B27,'Tabelas auxiliares'!#REF!,4,FALSE),0)</f>
        <v>0</v>
      </c>
      <c r="F27" s="137">
        <f>IFERROR(VLOOKUP($B27,'Tabelas auxiliares'!#REF!,5,FALSE),0)</f>
        <v>0</v>
      </c>
      <c r="G27" s="130">
        <f>SUMIFS(Tabela1[VALOR],Tabela1[DE (ÁREA / ORIGEM)],'Saldos INVESTIMENTO AEO LOA 24'!A27,Tabela1[CUSTEIO ou INVESTIMENTO?],'Tabelas auxiliares'!$B$114)</f>
        <v>0</v>
      </c>
      <c r="H27" s="131">
        <f>SUMIFS(Tabela1[VALOR],Tabela1[PARA (ÁREA / DESTINO)],'Saldos INVESTIMENTO AEO LOA 24'!A27,Tabela1[CUSTEIO ou INVESTIMENTO?],'Tabelas auxiliares'!$B$114)</f>
        <v>0</v>
      </c>
      <c r="I27" s="132">
        <f t="shared" ref="I27" si="4">D27-G27+H27</f>
        <v>0</v>
      </c>
      <c r="J27" s="133">
        <f>SUMIFS('1. Pré-Empenhos'!$S$4:$S$320,'1. Pré-Empenhos'!$D$4:$D$320,'Saldos INVESTIMENTO AEO LOA 24'!B27,'1. Pré-Empenhos'!$R$4:$R$320,'Tabelas auxiliares'!$B$114)</f>
        <v>0</v>
      </c>
      <c r="K27" s="134">
        <f>SUMIFS('2. Empenho LOA 2026'!$AA$4:$AA$1676,'2. Empenho LOA 2026'!$D$4:$D$1676,'Saldos INVESTIMENTO AEO LOA 24'!B27,'2. Empenho LOA 2026'!$Z$4:$Z$1676,'Tabelas auxiliares'!$B$114)</f>
        <v>0</v>
      </c>
      <c r="L27" s="135">
        <f t="shared" ref="L27" si="5">I27-J27-K27</f>
        <v>0</v>
      </c>
    </row>
    <row r="28" spans="1:12" ht="30" x14ac:dyDescent="0.25">
      <c r="A28" t="s">
        <v>291</v>
      </c>
      <c r="B28" s="7" t="s">
        <v>42</v>
      </c>
      <c r="C28" s="7" t="s">
        <v>43</v>
      </c>
      <c r="D28" s="128">
        <f>IFERROR(VLOOKUP($B28,#REF!,2,FALSE),0)</f>
        <v>0</v>
      </c>
      <c r="E28" s="136">
        <f>IFERROR(VLOOKUP($B28,'Tabelas auxiliares'!#REF!,4,FALSE),0)</f>
        <v>0</v>
      </c>
      <c r="F28" s="137">
        <f>IFERROR(VLOOKUP($B28,'Tabelas auxiliares'!#REF!,5,FALSE),0)</f>
        <v>0</v>
      </c>
      <c r="G28" s="130">
        <f>SUMIFS(Tabela1[VALOR],Tabela1[DE (ÁREA / ORIGEM)],'Saldos INVESTIMENTO AEO LOA 24'!A28,Tabela1[CUSTEIO ou INVESTIMENTO?],'Tabelas auxiliares'!$B$114)</f>
        <v>0</v>
      </c>
      <c r="H28" s="131">
        <f>SUMIFS(Tabela1[VALOR],Tabela1[PARA (ÁREA / DESTINO)],'Saldos INVESTIMENTO AEO LOA 24'!A28,Tabela1[CUSTEIO ou INVESTIMENTO?],'Tabelas auxiliares'!$B$114)</f>
        <v>0</v>
      </c>
      <c r="I28" s="132">
        <f t="shared" si="1"/>
        <v>0</v>
      </c>
      <c r="J28" s="133">
        <f>SUMIFS('1. Pré-Empenhos'!$S$4:$S$320,'1. Pré-Empenhos'!$D$4:$D$320,'Saldos INVESTIMENTO AEO LOA 24'!B28,'1. Pré-Empenhos'!$R$4:$R$320,'Tabelas auxiliares'!$B$114)</f>
        <v>0</v>
      </c>
      <c r="K28" s="134">
        <f>SUMIFS('2. Empenho LOA 2026'!$AA$4:$AA$1676,'2. Empenho LOA 2026'!$D$4:$D$1676,'Saldos INVESTIMENTO AEO LOA 24'!B28,'2. Empenho LOA 2026'!$Z$4:$Z$1676,'Tabelas auxiliares'!$B$114)</f>
        <v>0</v>
      </c>
      <c r="L28" s="135">
        <f t="shared" si="0"/>
        <v>0</v>
      </c>
    </row>
    <row r="29" spans="1:12" x14ac:dyDescent="0.25">
      <c r="A29" t="s">
        <v>292</v>
      </c>
      <c r="B29" s="7" t="s">
        <v>44</v>
      </c>
      <c r="C29" s="7" t="s">
        <v>45</v>
      </c>
      <c r="D29" s="128">
        <f>IFERROR(VLOOKUP($B29,#REF!,2,FALSE),0)</f>
        <v>0</v>
      </c>
      <c r="E29" s="136">
        <f>IFERROR(VLOOKUP($B29,'Tabelas auxiliares'!#REF!,4,FALSE),0)</f>
        <v>0</v>
      </c>
      <c r="F29" s="137">
        <f>IFERROR(VLOOKUP($B29,'Tabelas auxiliares'!#REF!,5,FALSE),0)</f>
        <v>0</v>
      </c>
      <c r="G29" s="130">
        <f>SUMIFS(Tabela1[VALOR],Tabela1[DE (ÁREA / ORIGEM)],'Saldos INVESTIMENTO AEO LOA 24'!A29,Tabela1[CUSTEIO ou INVESTIMENTO?],'Tabelas auxiliares'!$B$114)</f>
        <v>0</v>
      </c>
      <c r="H29" s="131">
        <f>SUMIFS(Tabela1[VALOR],Tabela1[PARA (ÁREA / DESTINO)],'Saldos INVESTIMENTO AEO LOA 24'!A29,Tabela1[CUSTEIO ou INVESTIMENTO?],'Tabelas auxiliares'!$B$114)</f>
        <v>0</v>
      </c>
      <c r="I29" s="132">
        <f t="shared" si="1"/>
        <v>0</v>
      </c>
      <c r="J29" s="133">
        <f>SUMIFS('1. Pré-Empenhos'!$S$4:$S$320,'1. Pré-Empenhos'!$D$4:$D$320,'Saldos INVESTIMENTO AEO LOA 24'!B29,'1. Pré-Empenhos'!$R$4:$R$320,'Tabelas auxiliares'!$B$114)</f>
        <v>0</v>
      </c>
      <c r="K29" s="134">
        <f>SUMIFS('2. Empenho LOA 2026'!$AA$4:$AA$1676,'2. Empenho LOA 2026'!$D$4:$D$1676,'Saldos INVESTIMENTO AEO LOA 24'!B29,'2. Empenho LOA 2026'!$Z$4:$Z$1676,'Tabelas auxiliares'!$B$114)</f>
        <v>0</v>
      </c>
      <c r="L29" s="135">
        <f t="shared" si="0"/>
        <v>0</v>
      </c>
    </row>
    <row r="30" spans="1:12" x14ac:dyDescent="0.25">
      <c r="A30" t="s">
        <v>293</v>
      </c>
      <c r="B30" s="7" t="s">
        <v>166</v>
      </c>
      <c r="C30" s="7" t="s">
        <v>163</v>
      </c>
      <c r="D30" s="128">
        <f>IFERROR(VLOOKUP($B30,#REF!,2,FALSE),0)</f>
        <v>0</v>
      </c>
      <c r="E30" s="136">
        <f>IFERROR(VLOOKUP($B30,'Tabelas auxiliares'!#REF!,4,FALSE),0)</f>
        <v>0</v>
      </c>
      <c r="F30" s="137">
        <f>IFERROR(VLOOKUP($B30,'Tabelas auxiliares'!#REF!,5,FALSE),0)</f>
        <v>0</v>
      </c>
      <c r="G30" s="130">
        <f>SUMIFS(Tabela1[VALOR],Tabela1[DE (ÁREA / ORIGEM)],'Saldos INVESTIMENTO AEO LOA 24'!A30,Tabela1[CUSTEIO ou INVESTIMENTO?],'Tabelas auxiliares'!$B$114)</f>
        <v>0</v>
      </c>
      <c r="H30" s="131">
        <f>SUMIFS(Tabela1[VALOR],Tabela1[PARA (ÁREA / DESTINO)],'Saldos INVESTIMENTO AEO LOA 24'!A30,Tabela1[CUSTEIO ou INVESTIMENTO?],'Tabelas auxiliares'!$B$114)</f>
        <v>0</v>
      </c>
      <c r="I30" s="132">
        <f t="shared" si="1"/>
        <v>0</v>
      </c>
      <c r="J30" s="133">
        <f>SUMIFS('1. Pré-Empenhos'!$S$4:$S$320,'1. Pré-Empenhos'!$D$4:$D$320,'Saldos INVESTIMENTO AEO LOA 24'!B30,'1. Pré-Empenhos'!$R$4:$R$320,'Tabelas auxiliares'!$B$114)</f>
        <v>0</v>
      </c>
      <c r="K30" s="134">
        <f>SUMIFS('2. Empenho LOA 2026'!$AA$4:$AA$1676,'2. Empenho LOA 2026'!$D$4:$D$1676,'Saldos INVESTIMENTO AEO LOA 24'!B30,'2. Empenho LOA 2026'!$Z$4:$Z$1676,'Tabelas auxiliares'!$B$114)</f>
        <v>0</v>
      </c>
      <c r="L30" s="135">
        <f t="shared" si="0"/>
        <v>0</v>
      </c>
    </row>
    <row r="31" spans="1:12" x14ac:dyDescent="0.25">
      <c r="A31" t="s">
        <v>294</v>
      </c>
      <c r="B31" s="7" t="s">
        <v>263</v>
      </c>
      <c r="C31" s="7" t="s">
        <v>264</v>
      </c>
      <c r="D31" s="128">
        <f>IFERROR(VLOOKUP($B31,#REF!,2,FALSE),0)</f>
        <v>0</v>
      </c>
      <c r="E31" s="136">
        <f>IFERROR(VLOOKUP($B31,'Tabelas auxiliares'!#REF!,4,FALSE),0)</f>
        <v>0</v>
      </c>
      <c r="F31" s="137">
        <f>IFERROR(VLOOKUP($B31,'Tabelas auxiliares'!#REF!,5,FALSE),0)</f>
        <v>0</v>
      </c>
      <c r="G31" s="130">
        <f>SUMIFS(Tabela1[VALOR],Tabela1[DE (ÁREA / ORIGEM)],'Saldos INVESTIMENTO AEO LOA 24'!A31,Tabela1[CUSTEIO ou INVESTIMENTO?],'Tabelas auxiliares'!$B$114)</f>
        <v>0</v>
      </c>
      <c r="H31" s="131">
        <f>SUMIFS(Tabela1[VALOR],Tabela1[PARA (ÁREA / DESTINO)],'Saldos INVESTIMENTO AEO LOA 24'!A31,Tabela1[CUSTEIO ou INVESTIMENTO?],'Tabelas auxiliares'!$B$114)</f>
        <v>0</v>
      </c>
      <c r="I31" s="132">
        <f t="shared" ref="I31" si="6">D31-G31+H31</f>
        <v>0</v>
      </c>
      <c r="J31" s="133">
        <f>SUMIFS('1. Pré-Empenhos'!$S$4:$S$320,'1. Pré-Empenhos'!$D$4:$D$320,'Saldos INVESTIMENTO AEO LOA 24'!B31,'1. Pré-Empenhos'!$R$4:$R$320,'Tabelas auxiliares'!$B$114)</f>
        <v>0</v>
      </c>
      <c r="K31" s="134">
        <f>SUMIFS('2. Empenho LOA 2026'!$AA$4:$AA$1676,'2. Empenho LOA 2026'!$D$4:$D$1676,'Saldos INVESTIMENTO AEO LOA 24'!B31,'2. Empenho LOA 2026'!$Z$4:$Z$1676,'Tabelas auxiliares'!$B$114)</f>
        <v>0</v>
      </c>
      <c r="L31" s="135">
        <f t="shared" ref="L31" si="7">I31-J31-K31</f>
        <v>0</v>
      </c>
    </row>
    <row r="32" spans="1:12" ht="30" x14ac:dyDescent="0.25">
      <c r="A32" t="s">
        <v>295</v>
      </c>
      <c r="B32" s="7" t="s">
        <v>46</v>
      </c>
      <c r="C32" s="7" t="s">
        <v>47</v>
      </c>
      <c r="D32" s="128">
        <f>IFERROR(VLOOKUP($B32,#REF!,2,FALSE),0)</f>
        <v>0</v>
      </c>
      <c r="E32" s="136">
        <f>IFERROR(VLOOKUP($B32,'Tabelas auxiliares'!#REF!,4,FALSE),0)</f>
        <v>0</v>
      </c>
      <c r="F32" s="137">
        <f>IFERROR(VLOOKUP($B32,'Tabelas auxiliares'!#REF!,5,FALSE),0)</f>
        <v>0</v>
      </c>
      <c r="G32" s="130">
        <f>SUMIFS(Tabela1[VALOR],Tabela1[DE (ÁREA / ORIGEM)],'Saldos INVESTIMENTO AEO LOA 24'!A32,Tabela1[CUSTEIO ou INVESTIMENTO?],'Tabelas auxiliares'!$B$114)</f>
        <v>0</v>
      </c>
      <c r="H32" s="131">
        <f>SUMIFS(Tabela1[VALOR],Tabela1[PARA (ÁREA / DESTINO)],'Saldos INVESTIMENTO AEO LOA 24'!A32,Tabela1[CUSTEIO ou INVESTIMENTO?],'Tabelas auxiliares'!$B$114)</f>
        <v>0</v>
      </c>
      <c r="I32" s="132">
        <f t="shared" si="1"/>
        <v>0</v>
      </c>
      <c r="J32" s="133">
        <f>SUMIFS('1. Pré-Empenhos'!$S$4:$S$320,'1. Pré-Empenhos'!$D$4:$D$320,'Saldos INVESTIMENTO AEO LOA 24'!B32,'1. Pré-Empenhos'!$R$4:$R$320,'Tabelas auxiliares'!$B$114)</f>
        <v>0</v>
      </c>
      <c r="K32" s="134">
        <f>SUMIFS('2. Empenho LOA 2026'!$AA$4:$AA$1676,'2. Empenho LOA 2026'!$D$4:$D$1676,'Saldos INVESTIMENTO AEO LOA 24'!B32,'2. Empenho LOA 2026'!$Z$4:$Z$1676,'Tabelas auxiliares'!$B$114)</f>
        <v>0</v>
      </c>
      <c r="L32" s="135">
        <f t="shared" si="0"/>
        <v>0</v>
      </c>
    </row>
    <row r="33" spans="1:12" x14ac:dyDescent="0.25">
      <c r="A33" t="s">
        <v>296</v>
      </c>
      <c r="B33" s="7" t="s">
        <v>167</v>
      </c>
      <c r="C33" s="7" t="s">
        <v>168</v>
      </c>
      <c r="D33" s="128">
        <f>IFERROR(VLOOKUP($B33,#REF!,2,FALSE),0)</f>
        <v>0</v>
      </c>
      <c r="E33" s="136">
        <f>IFERROR(VLOOKUP($B33,'Tabelas auxiliares'!#REF!,4,FALSE),0)</f>
        <v>0</v>
      </c>
      <c r="F33" s="137">
        <f>IFERROR(VLOOKUP($B33,'Tabelas auxiliares'!#REF!,5,FALSE),0)</f>
        <v>0</v>
      </c>
      <c r="G33" s="130">
        <f>SUMIFS(Tabela1[VALOR],Tabela1[DE (ÁREA / ORIGEM)],'Saldos INVESTIMENTO AEO LOA 24'!A33,Tabela1[CUSTEIO ou INVESTIMENTO?],'Tabelas auxiliares'!$B$114)</f>
        <v>0</v>
      </c>
      <c r="H33" s="131">
        <f>SUMIFS(Tabela1[VALOR],Tabela1[PARA (ÁREA / DESTINO)],'Saldos INVESTIMENTO AEO LOA 24'!A33,Tabela1[CUSTEIO ou INVESTIMENTO?],'Tabelas auxiliares'!$B$114)</f>
        <v>0</v>
      </c>
      <c r="I33" s="132">
        <f t="shared" si="1"/>
        <v>0</v>
      </c>
      <c r="J33" s="133">
        <f>SUMIFS('1. Pré-Empenhos'!$S$4:$S$320,'1. Pré-Empenhos'!$D$4:$D$320,'Saldos INVESTIMENTO AEO LOA 24'!B33,'1. Pré-Empenhos'!$R$4:$R$320,'Tabelas auxiliares'!$B$114)</f>
        <v>0</v>
      </c>
      <c r="K33" s="134">
        <f>SUMIFS('2. Empenho LOA 2026'!$AA$4:$AA$1676,'2. Empenho LOA 2026'!$D$4:$D$1676,'Saldos INVESTIMENTO AEO LOA 24'!B33,'2. Empenho LOA 2026'!$Z$4:$Z$1676,'Tabelas auxiliares'!$B$114)</f>
        <v>0</v>
      </c>
      <c r="L33" s="135">
        <f t="shared" si="0"/>
        <v>0</v>
      </c>
    </row>
    <row r="34" spans="1:12" ht="30" x14ac:dyDescent="0.25">
      <c r="A34" t="s">
        <v>297</v>
      </c>
      <c r="B34" s="7" t="s">
        <v>48</v>
      </c>
      <c r="C34" s="7" t="s">
        <v>49</v>
      </c>
      <c r="D34" s="128">
        <f>IFERROR(VLOOKUP($B34,#REF!,2,FALSE),0)</f>
        <v>0</v>
      </c>
      <c r="E34" s="136">
        <f>IFERROR(VLOOKUP($B34,'Tabelas auxiliares'!#REF!,4,FALSE),0)</f>
        <v>0</v>
      </c>
      <c r="F34" s="137">
        <f>IFERROR(VLOOKUP($B34,'Tabelas auxiliares'!#REF!,5,FALSE),0)</f>
        <v>0</v>
      </c>
      <c r="G34" s="130">
        <f>SUMIFS(Tabela1[VALOR],Tabela1[DE (ÁREA / ORIGEM)],'Saldos INVESTIMENTO AEO LOA 24'!A34,Tabela1[CUSTEIO ou INVESTIMENTO?],'Tabelas auxiliares'!$B$114)</f>
        <v>0</v>
      </c>
      <c r="H34" s="131">
        <f>SUMIFS(Tabela1[VALOR],Tabela1[PARA (ÁREA / DESTINO)],'Saldos INVESTIMENTO AEO LOA 24'!A34,Tabela1[CUSTEIO ou INVESTIMENTO?],'Tabelas auxiliares'!$B$114)</f>
        <v>0</v>
      </c>
      <c r="I34" s="132">
        <f t="shared" si="1"/>
        <v>0</v>
      </c>
      <c r="J34" s="133">
        <f>SUMIFS('1. Pré-Empenhos'!$S$4:$S$320,'1. Pré-Empenhos'!$D$4:$D$320,'Saldos INVESTIMENTO AEO LOA 24'!B34,'1. Pré-Empenhos'!$R$4:$R$320,'Tabelas auxiliares'!$B$114)</f>
        <v>0</v>
      </c>
      <c r="K34" s="134">
        <f>SUMIFS('2. Empenho LOA 2026'!$AA$4:$AA$1676,'2. Empenho LOA 2026'!$D$4:$D$1676,'Saldos INVESTIMENTO AEO LOA 24'!B34,'2. Empenho LOA 2026'!$Z$4:$Z$1676,'Tabelas auxiliares'!$B$114)</f>
        <v>0</v>
      </c>
      <c r="L34" s="135">
        <f t="shared" si="0"/>
        <v>0</v>
      </c>
    </row>
    <row r="35" spans="1:12" x14ac:dyDescent="0.25">
      <c r="A35" t="s">
        <v>298</v>
      </c>
      <c r="B35" s="7" t="s">
        <v>50</v>
      </c>
      <c r="C35" s="7" t="s">
        <v>51</v>
      </c>
      <c r="D35" s="128">
        <f>IFERROR(VLOOKUP($B35,#REF!,2,FALSE),0)</f>
        <v>0</v>
      </c>
      <c r="E35" s="136">
        <f>IFERROR(VLOOKUP($B35,'Tabelas auxiliares'!#REF!,4,FALSE),0)</f>
        <v>0</v>
      </c>
      <c r="F35" s="137">
        <f>IFERROR(VLOOKUP($B35,'Tabelas auxiliares'!#REF!,5,FALSE),0)</f>
        <v>0</v>
      </c>
      <c r="G35" s="130">
        <f>SUMIFS(Tabela1[VALOR],Tabela1[DE (ÁREA / ORIGEM)],'Saldos INVESTIMENTO AEO LOA 24'!A35,Tabela1[CUSTEIO ou INVESTIMENTO?],'Tabelas auxiliares'!$B$114)</f>
        <v>0</v>
      </c>
      <c r="H35" s="131">
        <f>SUMIFS(Tabela1[VALOR],Tabela1[PARA (ÁREA / DESTINO)],'Saldos INVESTIMENTO AEO LOA 24'!A35,Tabela1[CUSTEIO ou INVESTIMENTO?],'Tabelas auxiliares'!$B$114)</f>
        <v>0</v>
      </c>
      <c r="I35" s="132">
        <f t="shared" si="1"/>
        <v>0</v>
      </c>
      <c r="J35" s="133">
        <f>SUMIFS('1. Pré-Empenhos'!$S$4:$S$320,'1. Pré-Empenhos'!$D$4:$D$320,'Saldos INVESTIMENTO AEO LOA 24'!B35,'1. Pré-Empenhos'!$R$4:$R$320,'Tabelas auxiliares'!$B$114)</f>
        <v>0</v>
      </c>
      <c r="K35" s="134">
        <f>SUMIFS('2. Empenho LOA 2026'!$AA$4:$AA$1676,'2. Empenho LOA 2026'!$D$4:$D$1676,'Saldos INVESTIMENTO AEO LOA 24'!B35,'2. Empenho LOA 2026'!$Z$4:$Z$1676,'Tabelas auxiliares'!$B$114)</f>
        <v>0</v>
      </c>
      <c r="L35" s="135">
        <f t="shared" si="0"/>
        <v>0</v>
      </c>
    </row>
    <row r="36" spans="1:12" ht="30" x14ac:dyDescent="0.25">
      <c r="A36" t="s">
        <v>299</v>
      </c>
      <c r="B36" s="7" t="s">
        <v>52</v>
      </c>
      <c r="C36" s="7" t="s">
        <v>53</v>
      </c>
      <c r="D36" s="128">
        <f>IFERROR(VLOOKUP($B36,#REF!,2,FALSE),0)</f>
        <v>0</v>
      </c>
      <c r="E36" s="136">
        <f>IFERROR(VLOOKUP($B36,'Tabelas auxiliares'!#REF!,4,FALSE),0)</f>
        <v>0</v>
      </c>
      <c r="F36" s="137">
        <f>IFERROR(VLOOKUP($B36,'Tabelas auxiliares'!#REF!,5,FALSE),0)</f>
        <v>0</v>
      </c>
      <c r="G36" s="130">
        <f>SUMIFS(Tabela1[VALOR],Tabela1[DE (ÁREA / ORIGEM)],'Saldos INVESTIMENTO AEO LOA 24'!A36,Tabela1[CUSTEIO ou INVESTIMENTO?],'Tabelas auxiliares'!$B$114)</f>
        <v>0</v>
      </c>
      <c r="H36" s="131">
        <f>SUMIFS(Tabela1[VALOR],Tabela1[PARA (ÁREA / DESTINO)],'Saldos INVESTIMENTO AEO LOA 24'!A36,Tabela1[CUSTEIO ou INVESTIMENTO?],'Tabelas auxiliares'!$B$114)</f>
        <v>0</v>
      </c>
      <c r="I36" s="132">
        <f t="shared" si="1"/>
        <v>0</v>
      </c>
      <c r="J36" s="133">
        <f>SUMIFS('1. Pré-Empenhos'!$S$4:$S$320,'1. Pré-Empenhos'!$D$4:$D$320,'Saldos INVESTIMENTO AEO LOA 24'!B36,'1. Pré-Empenhos'!$R$4:$R$320,'Tabelas auxiliares'!$B$114)</f>
        <v>0</v>
      </c>
      <c r="K36" s="134">
        <f>SUMIFS('2. Empenho LOA 2026'!$AA$4:$AA$1676,'2. Empenho LOA 2026'!$D$4:$D$1676,'Saldos INVESTIMENTO AEO LOA 24'!B36,'2. Empenho LOA 2026'!$Z$4:$Z$1676,'Tabelas auxiliares'!$B$114)</f>
        <v>0</v>
      </c>
      <c r="L36" s="135">
        <f t="shared" si="0"/>
        <v>0</v>
      </c>
    </row>
    <row r="37" spans="1:12" x14ac:dyDescent="0.25">
      <c r="A37" t="s">
        <v>300</v>
      </c>
      <c r="B37" s="7" t="s">
        <v>160</v>
      </c>
      <c r="C37" s="7" t="s">
        <v>169</v>
      </c>
      <c r="D37" s="128">
        <f>IFERROR(VLOOKUP($B37,#REF!,2,FALSE),0)</f>
        <v>0</v>
      </c>
      <c r="E37" s="136">
        <f>IFERROR(VLOOKUP($B37,'Tabelas auxiliares'!#REF!,4,FALSE),0)</f>
        <v>0</v>
      </c>
      <c r="F37" s="137">
        <f>IFERROR(VLOOKUP($B37,'Tabelas auxiliares'!#REF!,5,FALSE),0)</f>
        <v>0</v>
      </c>
      <c r="G37" s="130">
        <f>SUMIFS(Tabela1[VALOR],Tabela1[DE (ÁREA / ORIGEM)],'Saldos INVESTIMENTO AEO LOA 24'!A37,Tabela1[CUSTEIO ou INVESTIMENTO?],'Tabelas auxiliares'!$B$114)</f>
        <v>0</v>
      </c>
      <c r="H37" s="131">
        <f>SUMIFS(Tabela1[VALOR],Tabela1[PARA (ÁREA / DESTINO)],'Saldos INVESTIMENTO AEO LOA 24'!A37,Tabela1[CUSTEIO ou INVESTIMENTO?],'Tabelas auxiliares'!$B$114)</f>
        <v>0</v>
      </c>
      <c r="I37" s="132">
        <f t="shared" si="1"/>
        <v>0</v>
      </c>
      <c r="J37" s="133">
        <f>SUMIFS('1. Pré-Empenhos'!$S$4:$S$320,'1. Pré-Empenhos'!$D$4:$D$320,'Saldos INVESTIMENTO AEO LOA 24'!B37,'1. Pré-Empenhos'!$R$4:$R$320,'Tabelas auxiliares'!$B$114)</f>
        <v>0</v>
      </c>
      <c r="K37" s="134">
        <f>SUMIFS('2. Empenho LOA 2026'!$AA$4:$AA$1676,'2. Empenho LOA 2026'!$D$4:$D$1676,'Saldos INVESTIMENTO AEO LOA 24'!B37,'2. Empenho LOA 2026'!$Z$4:$Z$1676,'Tabelas auxiliares'!$B$114)</f>
        <v>0</v>
      </c>
      <c r="L37" s="135">
        <f t="shared" si="0"/>
        <v>0</v>
      </c>
    </row>
    <row r="38" spans="1:12" ht="30" x14ac:dyDescent="0.25">
      <c r="A38" t="s">
        <v>301</v>
      </c>
      <c r="B38" s="7" t="s">
        <v>54</v>
      </c>
      <c r="C38" s="7" t="s">
        <v>55</v>
      </c>
      <c r="D38" s="128">
        <f>IFERROR(VLOOKUP($B38,#REF!,2,FALSE),0)</f>
        <v>0</v>
      </c>
      <c r="E38" s="136">
        <f>IFERROR(VLOOKUP($B38,'Tabelas auxiliares'!#REF!,4,FALSE),0)</f>
        <v>0</v>
      </c>
      <c r="F38" s="137">
        <f>IFERROR(VLOOKUP($B38,'Tabelas auxiliares'!#REF!,5,FALSE),0)</f>
        <v>0</v>
      </c>
      <c r="G38" s="130">
        <f>SUMIFS(Tabela1[VALOR],Tabela1[DE (ÁREA / ORIGEM)],'Saldos INVESTIMENTO AEO LOA 24'!A38,Tabela1[CUSTEIO ou INVESTIMENTO?],'Tabelas auxiliares'!$B$114)</f>
        <v>0</v>
      </c>
      <c r="H38" s="131">
        <f>SUMIFS(Tabela1[VALOR],Tabela1[PARA (ÁREA / DESTINO)],'Saldos INVESTIMENTO AEO LOA 24'!A38,Tabela1[CUSTEIO ou INVESTIMENTO?],'Tabelas auxiliares'!$B$114)</f>
        <v>0</v>
      </c>
      <c r="I38" s="132">
        <f t="shared" si="1"/>
        <v>0</v>
      </c>
      <c r="J38" s="133">
        <f>SUMIFS('1. Pré-Empenhos'!$S$4:$S$320,'1. Pré-Empenhos'!$D$4:$D$320,'Saldos INVESTIMENTO AEO LOA 24'!B38,'1. Pré-Empenhos'!$R$4:$R$320,'Tabelas auxiliares'!$B$114)</f>
        <v>0</v>
      </c>
      <c r="K38" s="134">
        <f>SUMIFS('2. Empenho LOA 2026'!$AA$4:$AA$1676,'2. Empenho LOA 2026'!$D$4:$D$1676,'Saldos INVESTIMENTO AEO LOA 24'!B38,'2. Empenho LOA 2026'!$Z$4:$Z$1676,'Tabelas auxiliares'!$B$114)</f>
        <v>0</v>
      </c>
      <c r="L38" s="135">
        <f t="shared" si="0"/>
        <v>0</v>
      </c>
    </row>
    <row r="39" spans="1:12" x14ac:dyDescent="0.25">
      <c r="A39" t="s">
        <v>501</v>
      </c>
      <c r="B39" s="7" t="s">
        <v>56</v>
      </c>
      <c r="C39" s="7" t="s">
        <v>57</v>
      </c>
      <c r="D39" s="128">
        <f>IFERROR(VLOOKUP($B39,#REF!,2,FALSE),0)</f>
        <v>0</v>
      </c>
      <c r="E39" s="136">
        <f>IFERROR(VLOOKUP($B39,'Tabelas auxiliares'!#REF!,4,FALSE),0)</f>
        <v>0</v>
      </c>
      <c r="F39" s="137">
        <f>IFERROR(VLOOKUP($B39,'Tabelas auxiliares'!#REF!,5,FALSE),0)</f>
        <v>0</v>
      </c>
      <c r="G39" s="130">
        <f>SUMIFS(Tabela1[VALOR],Tabela1[DE (ÁREA / ORIGEM)],'Saldos INVESTIMENTO AEO LOA 24'!A39,Tabela1[CUSTEIO ou INVESTIMENTO?],'Tabelas auxiliares'!$B$114)</f>
        <v>0</v>
      </c>
      <c r="H39" s="131">
        <f>SUMIFS(Tabela1[VALOR],Tabela1[PARA (ÁREA / DESTINO)],'Saldos INVESTIMENTO AEO LOA 24'!A39,Tabela1[CUSTEIO ou INVESTIMENTO?],'Tabelas auxiliares'!$B$114)</f>
        <v>0</v>
      </c>
      <c r="I39" s="132">
        <f t="shared" si="1"/>
        <v>0</v>
      </c>
      <c r="J39" s="133">
        <f>SUMIFS('1. Pré-Empenhos'!$S$4:$S$320,'1. Pré-Empenhos'!$D$4:$D$320,'Saldos INVESTIMENTO AEO LOA 24'!B39,'1. Pré-Empenhos'!$R$4:$R$320,'Tabelas auxiliares'!$B$114)</f>
        <v>0</v>
      </c>
      <c r="K39" s="134">
        <f>SUMIFS('2. Empenho LOA 2026'!$AA$4:$AA$1676,'2. Empenho LOA 2026'!$D$4:$D$1676,'Saldos INVESTIMENTO AEO LOA 24'!B39,'2. Empenho LOA 2026'!$Z$4:$Z$1676,'Tabelas auxiliares'!$B$114)</f>
        <v>0</v>
      </c>
      <c r="L39" s="135">
        <f t="shared" si="0"/>
        <v>0</v>
      </c>
    </row>
    <row r="40" spans="1:12" ht="30" x14ac:dyDescent="0.25">
      <c r="A40" t="s">
        <v>303</v>
      </c>
      <c r="B40" s="7" t="s">
        <v>58</v>
      </c>
      <c r="C40" s="7" t="s">
        <v>59</v>
      </c>
      <c r="D40" s="128">
        <f>IFERROR(VLOOKUP($B40,#REF!,2,FALSE),0)</f>
        <v>0</v>
      </c>
      <c r="E40" s="136">
        <f>IFERROR(VLOOKUP($B40,'Tabelas auxiliares'!#REF!,4,FALSE),0)</f>
        <v>0</v>
      </c>
      <c r="F40" s="137">
        <f>IFERROR(VLOOKUP($B40,'Tabelas auxiliares'!#REF!,5,FALSE),0)</f>
        <v>0</v>
      </c>
      <c r="G40" s="130">
        <f>SUMIFS(Tabela1[VALOR],Tabela1[DE (ÁREA / ORIGEM)],'Saldos INVESTIMENTO AEO LOA 24'!A40,Tabela1[CUSTEIO ou INVESTIMENTO?],'Tabelas auxiliares'!$B$114)</f>
        <v>0</v>
      </c>
      <c r="H40" s="131">
        <f>SUMIFS(Tabela1[VALOR],Tabela1[PARA (ÁREA / DESTINO)],'Saldos INVESTIMENTO AEO LOA 24'!A40,Tabela1[CUSTEIO ou INVESTIMENTO?],'Tabelas auxiliares'!$B$114)</f>
        <v>0</v>
      </c>
      <c r="I40" s="132">
        <f t="shared" si="1"/>
        <v>0</v>
      </c>
      <c r="J40" s="133">
        <f>SUMIFS('1. Pré-Empenhos'!$S$4:$S$320,'1. Pré-Empenhos'!$D$4:$D$320,'Saldos INVESTIMENTO AEO LOA 24'!B40,'1. Pré-Empenhos'!$R$4:$R$320,'Tabelas auxiliares'!$B$114)</f>
        <v>0</v>
      </c>
      <c r="K40" s="134">
        <f>SUMIFS('2. Empenho LOA 2026'!$AA$4:$AA$1676,'2. Empenho LOA 2026'!$D$4:$D$1676,'Saldos INVESTIMENTO AEO LOA 24'!B40,'2. Empenho LOA 2026'!$Z$4:$Z$1676,'Tabelas auxiliares'!$B$114)</f>
        <v>0</v>
      </c>
      <c r="L40" s="135">
        <f t="shared" si="0"/>
        <v>0</v>
      </c>
    </row>
    <row r="41" spans="1:12" x14ac:dyDescent="0.25">
      <c r="A41" t="s">
        <v>304</v>
      </c>
      <c r="B41" s="7" t="s">
        <v>62</v>
      </c>
      <c r="C41" s="7" t="s">
        <v>63</v>
      </c>
      <c r="D41" s="128">
        <f>IFERROR(VLOOKUP($B41,#REF!,2,FALSE),0)</f>
        <v>0</v>
      </c>
      <c r="E41" s="136">
        <f>IFERROR(VLOOKUP($B41,'Tabelas auxiliares'!#REF!,4,FALSE),0)</f>
        <v>0</v>
      </c>
      <c r="F41" s="137">
        <f>IFERROR(VLOOKUP($B41,'Tabelas auxiliares'!#REF!,5,FALSE),0)</f>
        <v>0</v>
      </c>
      <c r="G41" s="130">
        <f>SUMIFS(Tabela1[VALOR],Tabela1[DE (ÁREA / ORIGEM)],'Saldos INVESTIMENTO AEO LOA 24'!A41,Tabela1[CUSTEIO ou INVESTIMENTO?],'Tabelas auxiliares'!$B$114)</f>
        <v>0</v>
      </c>
      <c r="H41" s="131">
        <f>SUMIFS(Tabela1[VALOR],Tabela1[PARA (ÁREA / DESTINO)],'Saldos INVESTIMENTO AEO LOA 24'!A41,Tabela1[CUSTEIO ou INVESTIMENTO?],'Tabelas auxiliares'!$B$114)</f>
        <v>0</v>
      </c>
      <c r="I41" s="132">
        <f t="shared" si="1"/>
        <v>0</v>
      </c>
      <c r="J41" s="133">
        <f>SUMIFS('1. Pré-Empenhos'!$S$4:$S$320,'1. Pré-Empenhos'!$D$4:$D$320,'Saldos INVESTIMENTO AEO LOA 24'!B41,'1. Pré-Empenhos'!$R$4:$R$320,'Tabelas auxiliares'!$B$114)</f>
        <v>0</v>
      </c>
      <c r="K41" s="134">
        <f>SUMIFS('2. Empenho LOA 2026'!$AA$4:$AA$1676,'2. Empenho LOA 2026'!$D$4:$D$1676,'Saldos INVESTIMENTO AEO LOA 24'!B41,'2. Empenho LOA 2026'!$Z$4:$Z$1676,'Tabelas auxiliares'!$B$114)</f>
        <v>0</v>
      </c>
      <c r="L41" s="135">
        <f t="shared" si="0"/>
        <v>0</v>
      </c>
    </row>
    <row r="42" spans="1:12" ht="30" x14ac:dyDescent="0.25">
      <c r="A42" t="s">
        <v>305</v>
      </c>
      <c r="B42" s="7" t="s">
        <v>60</v>
      </c>
      <c r="C42" s="7" t="s">
        <v>61</v>
      </c>
      <c r="D42" s="128">
        <f>IFERROR(VLOOKUP($B42,#REF!,2,FALSE),0)</f>
        <v>0</v>
      </c>
      <c r="E42" s="136">
        <f>IFERROR(VLOOKUP($B42,'Tabelas auxiliares'!#REF!,4,FALSE),0)</f>
        <v>0</v>
      </c>
      <c r="F42" s="137">
        <f>IFERROR(VLOOKUP($B42,'Tabelas auxiliares'!#REF!,5,FALSE),0)</f>
        <v>0</v>
      </c>
      <c r="G42" s="130">
        <f>SUMIFS(Tabela1[VALOR],Tabela1[DE (ÁREA / ORIGEM)],'Saldos INVESTIMENTO AEO LOA 24'!A42,Tabela1[CUSTEIO ou INVESTIMENTO?],'Tabelas auxiliares'!$B$114)</f>
        <v>0</v>
      </c>
      <c r="H42" s="131">
        <f>SUMIFS(Tabela1[VALOR],Tabela1[PARA (ÁREA / DESTINO)],'Saldos INVESTIMENTO AEO LOA 24'!A42,Tabela1[CUSTEIO ou INVESTIMENTO?],'Tabelas auxiliares'!$B$114)</f>
        <v>0</v>
      </c>
      <c r="I42" s="132">
        <f t="shared" si="1"/>
        <v>0</v>
      </c>
      <c r="J42" s="133">
        <f>SUMIFS('1. Pré-Empenhos'!$S$4:$S$320,'1. Pré-Empenhos'!$D$4:$D$320,'Saldos INVESTIMENTO AEO LOA 24'!B42,'1. Pré-Empenhos'!$R$4:$R$320,'Tabelas auxiliares'!$B$114)</f>
        <v>0</v>
      </c>
      <c r="K42" s="134">
        <f>SUMIFS('2. Empenho LOA 2026'!$AA$4:$AA$1676,'2. Empenho LOA 2026'!$D$4:$D$1676,'Saldos INVESTIMENTO AEO LOA 24'!B42,'2. Empenho LOA 2026'!$Z$4:$Z$1676,'Tabelas auxiliares'!$B$114)</f>
        <v>0</v>
      </c>
      <c r="L42" s="135">
        <f t="shared" si="0"/>
        <v>0</v>
      </c>
    </row>
    <row r="43" spans="1:12" x14ac:dyDescent="0.25">
      <c r="A43" t="s">
        <v>306</v>
      </c>
      <c r="B43" s="7" t="s">
        <v>170</v>
      </c>
      <c r="C43" s="7" t="s">
        <v>171</v>
      </c>
      <c r="D43" s="128">
        <f>IFERROR(VLOOKUP($B43,#REF!,2,FALSE),0)</f>
        <v>0</v>
      </c>
      <c r="E43" s="136">
        <f>IFERROR(VLOOKUP($B43,'Tabelas auxiliares'!#REF!,4,FALSE),0)</f>
        <v>0</v>
      </c>
      <c r="F43" s="137">
        <f>IFERROR(VLOOKUP($B43,'Tabelas auxiliares'!#REF!,5,FALSE),0)</f>
        <v>0</v>
      </c>
      <c r="G43" s="130">
        <f>SUMIFS(Tabela1[VALOR],Tabela1[DE (ÁREA / ORIGEM)],'Saldos INVESTIMENTO AEO LOA 24'!A43,Tabela1[CUSTEIO ou INVESTIMENTO?],'Tabelas auxiliares'!$B$114)</f>
        <v>0</v>
      </c>
      <c r="H43" s="131">
        <f>SUMIFS(Tabela1[VALOR],Tabela1[PARA (ÁREA / DESTINO)],'Saldos INVESTIMENTO AEO LOA 24'!A43,Tabela1[CUSTEIO ou INVESTIMENTO?],'Tabelas auxiliares'!$B$114)</f>
        <v>0</v>
      </c>
      <c r="I43" s="132">
        <f t="shared" si="1"/>
        <v>0</v>
      </c>
      <c r="J43" s="133">
        <f>SUMIFS('1. Pré-Empenhos'!$S$4:$S$320,'1. Pré-Empenhos'!$D$4:$D$320,'Saldos INVESTIMENTO AEO LOA 24'!B43,'1. Pré-Empenhos'!$R$4:$R$320,'Tabelas auxiliares'!$B$114)</f>
        <v>0</v>
      </c>
      <c r="K43" s="134">
        <f>SUMIFS('2. Empenho LOA 2026'!$AA$4:$AA$1676,'2. Empenho LOA 2026'!$D$4:$D$1676,'Saldos INVESTIMENTO AEO LOA 24'!B43,'2. Empenho LOA 2026'!$Z$4:$Z$1676,'Tabelas auxiliares'!$B$114)</f>
        <v>0</v>
      </c>
      <c r="L43" s="135">
        <f t="shared" si="0"/>
        <v>0</v>
      </c>
    </row>
    <row r="44" spans="1:12" ht="30" x14ac:dyDescent="0.25">
      <c r="A44" t="s">
        <v>307</v>
      </c>
      <c r="B44" s="7" t="s">
        <v>64</v>
      </c>
      <c r="C44" s="7" t="s">
        <v>65</v>
      </c>
      <c r="D44" s="128">
        <f>IFERROR(VLOOKUP($B44,#REF!,2,FALSE),0)</f>
        <v>0</v>
      </c>
      <c r="E44" s="136">
        <f>IFERROR(VLOOKUP($B44,'Tabelas auxiliares'!#REF!,4,FALSE),0)</f>
        <v>0</v>
      </c>
      <c r="F44" s="137">
        <f>IFERROR(VLOOKUP($B44,'Tabelas auxiliares'!#REF!,5,FALSE),0)</f>
        <v>0</v>
      </c>
      <c r="G44" s="130">
        <f>SUMIFS(Tabela1[VALOR],Tabela1[DE (ÁREA / ORIGEM)],'Saldos INVESTIMENTO AEO LOA 24'!A44,Tabela1[CUSTEIO ou INVESTIMENTO?],'Tabelas auxiliares'!$B$114)</f>
        <v>0</v>
      </c>
      <c r="H44" s="131">
        <f>SUMIFS(Tabela1[VALOR],Tabela1[PARA (ÁREA / DESTINO)],'Saldos INVESTIMENTO AEO LOA 24'!A44,Tabela1[CUSTEIO ou INVESTIMENTO?],'Tabelas auxiliares'!$B$114)</f>
        <v>0</v>
      </c>
      <c r="I44" s="132">
        <f t="shared" si="1"/>
        <v>0</v>
      </c>
      <c r="J44" s="133">
        <f>SUMIFS('1. Pré-Empenhos'!$S$4:$S$320,'1. Pré-Empenhos'!$D$4:$D$320,'Saldos INVESTIMENTO AEO LOA 24'!B44,'1. Pré-Empenhos'!$R$4:$R$320,'Tabelas auxiliares'!$B$114)</f>
        <v>0</v>
      </c>
      <c r="K44" s="134">
        <f>SUMIFS('2. Empenho LOA 2026'!$AA$4:$AA$1676,'2. Empenho LOA 2026'!$D$4:$D$1676,'Saldos INVESTIMENTO AEO LOA 24'!B44,'2. Empenho LOA 2026'!$Z$4:$Z$1676,'Tabelas auxiliares'!$B$114)</f>
        <v>0</v>
      </c>
      <c r="L44" s="135">
        <f t="shared" si="0"/>
        <v>0</v>
      </c>
    </row>
    <row r="45" spans="1:12" ht="30" x14ac:dyDescent="0.25">
      <c r="A45" t="s">
        <v>308</v>
      </c>
      <c r="B45" s="7" t="s">
        <v>66</v>
      </c>
      <c r="C45" s="7" t="s">
        <v>67</v>
      </c>
      <c r="D45" s="128">
        <f>IFERROR(VLOOKUP($B45,#REF!,2,FALSE),0)</f>
        <v>0</v>
      </c>
      <c r="E45" s="136">
        <f>IFERROR(VLOOKUP($B45,'Tabelas auxiliares'!#REF!,4,FALSE),0)</f>
        <v>0</v>
      </c>
      <c r="F45" s="137">
        <f>IFERROR(VLOOKUP($B45,'Tabelas auxiliares'!#REF!,5,FALSE),0)</f>
        <v>0</v>
      </c>
      <c r="G45" s="130">
        <f>SUMIFS(Tabela1[VALOR],Tabela1[DE (ÁREA / ORIGEM)],'Saldos INVESTIMENTO AEO LOA 24'!A45,Tabela1[CUSTEIO ou INVESTIMENTO?],'Tabelas auxiliares'!$B$114)</f>
        <v>0</v>
      </c>
      <c r="H45" s="131">
        <f>SUMIFS(Tabela1[VALOR],Tabela1[PARA (ÁREA / DESTINO)],'Saldos INVESTIMENTO AEO LOA 24'!A45,Tabela1[CUSTEIO ou INVESTIMENTO?],'Tabelas auxiliares'!$B$114)</f>
        <v>0</v>
      </c>
      <c r="I45" s="132">
        <f t="shared" si="1"/>
        <v>0</v>
      </c>
      <c r="J45" s="133">
        <f>SUMIFS('1. Pré-Empenhos'!$S$4:$S$320,'1. Pré-Empenhos'!$D$4:$D$320,'Saldos INVESTIMENTO AEO LOA 24'!B45,'1. Pré-Empenhos'!$R$4:$R$320,'Tabelas auxiliares'!$B$114)</f>
        <v>0</v>
      </c>
      <c r="K45" s="134">
        <f>SUMIFS('2. Empenho LOA 2026'!$AA$4:$AA$1676,'2. Empenho LOA 2026'!$D$4:$D$1676,'Saldos INVESTIMENTO AEO LOA 24'!B45,'2. Empenho LOA 2026'!$Z$4:$Z$1676,'Tabelas auxiliares'!$B$114)</f>
        <v>0</v>
      </c>
      <c r="L45" s="135">
        <f t="shared" si="0"/>
        <v>0</v>
      </c>
    </row>
    <row r="46" spans="1:12" x14ac:dyDescent="0.25">
      <c r="A46" t="s">
        <v>309</v>
      </c>
      <c r="B46" s="7" t="s">
        <v>172</v>
      </c>
      <c r="C46" s="7" t="s">
        <v>173</v>
      </c>
      <c r="D46" s="128">
        <f>IFERROR(VLOOKUP($B46,#REF!,2,FALSE),0)</f>
        <v>0</v>
      </c>
      <c r="E46" s="136">
        <f>IFERROR(VLOOKUP($B46,'Tabelas auxiliares'!#REF!,4,FALSE),0)</f>
        <v>0</v>
      </c>
      <c r="F46" s="137">
        <f>IFERROR(VLOOKUP($B46,'Tabelas auxiliares'!#REF!,5,FALSE),0)</f>
        <v>0</v>
      </c>
      <c r="G46" s="130">
        <f>SUMIFS(Tabela1[VALOR],Tabela1[DE (ÁREA / ORIGEM)],'Saldos INVESTIMENTO AEO LOA 24'!A46,Tabela1[CUSTEIO ou INVESTIMENTO?],'Tabelas auxiliares'!$B$114)</f>
        <v>0</v>
      </c>
      <c r="H46" s="131">
        <f>SUMIFS(Tabela1[VALOR],Tabela1[PARA (ÁREA / DESTINO)],'Saldos INVESTIMENTO AEO LOA 24'!A46,Tabela1[CUSTEIO ou INVESTIMENTO?],'Tabelas auxiliares'!$B$114)</f>
        <v>0</v>
      </c>
      <c r="I46" s="132">
        <f t="shared" si="1"/>
        <v>0</v>
      </c>
      <c r="J46" s="133">
        <f>SUMIFS('1. Pré-Empenhos'!$S$4:$S$320,'1. Pré-Empenhos'!$D$4:$D$320,'Saldos INVESTIMENTO AEO LOA 24'!B46,'1. Pré-Empenhos'!$R$4:$R$320,'Tabelas auxiliares'!$B$114)</f>
        <v>0</v>
      </c>
      <c r="K46" s="134">
        <f>SUMIFS('2. Empenho LOA 2026'!$AA$4:$AA$1676,'2. Empenho LOA 2026'!$D$4:$D$1676,'Saldos INVESTIMENTO AEO LOA 24'!B46,'2. Empenho LOA 2026'!$Z$4:$Z$1676,'Tabelas auxiliares'!$B$114)</f>
        <v>0</v>
      </c>
      <c r="L46" s="135">
        <f t="shared" si="0"/>
        <v>0</v>
      </c>
    </row>
    <row r="47" spans="1:12" ht="15.75" customHeight="1" x14ac:dyDescent="0.25">
      <c r="A47" t="s">
        <v>310</v>
      </c>
      <c r="B47" s="7" t="s">
        <v>68</v>
      </c>
      <c r="C47" s="7" t="s">
        <v>69</v>
      </c>
      <c r="D47" s="128">
        <f>IFERROR(VLOOKUP($B47,#REF!,2,FALSE),0)</f>
        <v>0</v>
      </c>
      <c r="E47" s="136">
        <f>IFERROR(VLOOKUP($B47,'Tabelas auxiliares'!#REF!,4,FALSE),0)</f>
        <v>0</v>
      </c>
      <c r="F47" s="137">
        <f>IFERROR(VLOOKUP($B47,'Tabelas auxiliares'!#REF!,5,FALSE),0)</f>
        <v>0</v>
      </c>
      <c r="G47" s="130">
        <f>SUMIFS(Tabela1[VALOR],Tabela1[DE (ÁREA / ORIGEM)],'Saldos INVESTIMENTO AEO LOA 24'!A47,Tabela1[CUSTEIO ou INVESTIMENTO?],'Tabelas auxiliares'!$B$114)</f>
        <v>0</v>
      </c>
      <c r="H47" s="131">
        <f>SUMIFS(Tabela1[VALOR],Tabela1[PARA (ÁREA / DESTINO)],'Saldos INVESTIMENTO AEO LOA 24'!A47,Tabela1[CUSTEIO ou INVESTIMENTO?],'Tabelas auxiliares'!$B$114)</f>
        <v>0</v>
      </c>
      <c r="I47" s="132">
        <f t="shared" si="1"/>
        <v>0</v>
      </c>
      <c r="J47" s="133">
        <f>SUMIFS('1. Pré-Empenhos'!$S$4:$S$320,'1. Pré-Empenhos'!$D$4:$D$320,'Saldos INVESTIMENTO AEO LOA 24'!B47,'1. Pré-Empenhos'!$R$4:$R$320,'Tabelas auxiliares'!$B$114)</f>
        <v>0</v>
      </c>
      <c r="K47" s="134">
        <f>SUMIFS('2. Empenho LOA 2026'!$AA$4:$AA$1676,'2. Empenho LOA 2026'!$D$4:$D$1676,'Saldos INVESTIMENTO AEO LOA 24'!B47,'2. Empenho LOA 2026'!$Z$4:$Z$1676,'Tabelas auxiliares'!$B$114)</f>
        <v>0</v>
      </c>
      <c r="L47" s="135">
        <f t="shared" si="0"/>
        <v>0</v>
      </c>
    </row>
    <row r="48" spans="1:12" ht="30" x14ac:dyDescent="0.25">
      <c r="A48" t="s">
        <v>311</v>
      </c>
      <c r="B48" s="7" t="s">
        <v>70</v>
      </c>
      <c r="C48" s="7" t="s">
        <v>71</v>
      </c>
      <c r="D48" s="128">
        <f>IFERROR(VLOOKUP($B48,#REF!,2,FALSE),0)</f>
        <v>0</v>
      </c>
      <c r="E48" s="136">
        <f>IFERROR(VLOOKUP($B48,'Tabelas auxiliares'!#REF!,4,FALSE),0)</f>
        <v>0</v>
      </c>
      <c r="F48" s="137">
        <f>IFERROR(VLOOKUP($B48,'Tabelas auxiliares'!#REF!,5,FALSE),0)</f>
        <v>0</v>
      </c>
      <c r="G48" s="130">
        <f>SUMIFS(Tabela1[VALOR],Tabela1[DE (ÁREA / ORIGEM)],'Saldos INVESTIMENTO AEO LOA 24'!A48,Tabela1[CUSTEIO ou INVESTIMENTO?],'Tabelas auxiliares'!$B$114)</f>
        <v>0</v>
      </c>
      <c r="H48" s="131">
        <f>SUMIFS(Tabela1[VALOR],Tabela1[PARA (ÁREA / DESTINO)],'Saldos INVESTIMENTO AEO LOA 24'!A48,Tabela1[CUSTEIO ou INVESTIMENTO?],'Tabelas auxiliares'!$B$114)</f>
        <v>0</v>
      </c>
      <c r="I48" s="132">
        <f t="shared" si="1"/>
        <v>0</v>
      </c>
      <c r="J48" s="133">
        <f>SUMIFS('1. Pré-Empenhos'!$S$4:$S$320,'1. Pré-Empenhos'!$D$4:$D$320,'Saldos INVESTIMENTO AEO LOA 24'!B48,'1. Pré-Empenhos'!$R$4:$R$320,'Tabelas auxiliares'!$B$114)</f>
        <v>0</v>
      </c>
      <c r="K48" s="134">
        <f>SUMIFS('2. Empenho LOA 2026'!$AA$4:$AA$1676,'2. Empenho LOA 2026'!$D$4:$D$1676,'Saldos INVESTIMENTO AEO LOA 24'!B48,'2. Empenho LOA 2026'!$Z$4:$Z$1676,'Tabelas auxiliares'!$B$114)</f>
        <v>0</v>
      </c>
      <c r="L48" s="135">
        <f t="shared" si="0"/>
        <v>0</v>
      </c>
    </row>
    <row r="49" spans="1:12" ht="30" x14ac:dyDescent="0.25">
      <c r="A49" t="s">
        <v>312</v>
      </c>
      <c r="B49" s="7" t="s">
        <v>132</v>
      </c>
      <c r="C49" s="7" t="s">
        <v>133</v>
      </c>
      <c r="D49" s="128">
        <f>IFERROR(VLOOKUP($B49,#REF!,2,FALSE),0)</f>
        <v>0</v>
      </c>
      <c r="E49" s="136">
        <f>IFERROR(VLOOKUP($B49,'Tabelas auxiliares'!#REF!,4,FALSE),0)</f>
        <v>0</v>
      </c>
      <c r="F49" s="137">
        <f>IFERROR(VLOOKUP($B49,'Tabelas auxiliares'!#REF!,5,FALSE),0)</f>
        <v>0</v>
      </c>
      <c r="G49" s="130">
        <f>SUMIFS(Tabela1[VALOR],Tabela1[DE (ÁREA / ORIGEM)],'Saldos INVESTIMENTO AEO LOA 24'!A49,Tabela1[CUSTEIO ou INVESTIMENTO?],'Tabelas auxiliares'!$B$114)</f>
        <v>0</v>
      </c>
      <c r="H49" s="131">
        <f>SUMIFS(Tabela1[VALOR],Tabela1[PARA (ÁREA / DESTINO)],'Saldos INVESTIMENTO AEO LOA 24'!A49,Tabela1[CUSTEIO ou INVESTIMENTO?],'Tabelas auxiliares'!$B$114)</f>
        <v>0</v>
      </c>
      <c r="I49" s="132">
        <f t="shared" si="1"/>
        <v>0</v>
      </c>
      <c r="J49" s="133">
        <f>SUMIFS('1. Pré-Empenhos'!$S$4:$S$320,'1. Pré-Empenhos'!$D$4:$D$320,'Saldos INVESTIMENTO AEO LOA 24'!B49,'1. Pré-Empenhos'!$R$4:$R$320,'Tabelas auxiliares'!$B$114)</f>
        <v>0</v>
      </c>
      <c r="K49" s="134">
        <f>SUMIFS('2. Empenho LOA 2026'!$AA$4:$AA$1676,'2. Empenho LOA 2026'!$D$4:$D$1676,'Saldos INVESTIMENTO AEO LOA 24'!B49,'2. Empenho LOA 2026'!$Z$4:$Z$1676,'Tabelas auxiliares'!$B$114)</f>
        <v>4047.9</v>
      </c>
      <c r="L49" s="135">
        <f t="shared" si="0"/>
        <v>-4047.9</v>
      </c>
    </row>
    <row r="50" spans="1:12" ht="30" x14ac:dyDescent="0.25">
      <c r="A50" t="s">
        <v>313</v>
      </c>
      <c r="B50" s="7" t="s">
        <v>72</v>
      </c>
      <c r="C50" s="7" t="s">
        <v>73</v>
      </c>
      <c r="D50" s="128">
        <f>IFERROR(VLOOKUP($B50,#REF!,2,FALSE),0)</f>
        <v>0</v>
      </c>
      <c r="E50" s="136">
        <f>IFERROR(VLOOKUP($B50,'Tabelas auxiliares'!#REF!,4,FALSE),0)</f>
        <v>0</v>
      </c>
      <c r="F50" s="137">
        <f>IFERROR(VLOOKUP($B50,'Tabelas auxiliares'!#REF!,5,FALSE),0)</f>
        <v>0</v>
      </c>
      <c r="G50" s="130">
        <f>SUMIFS(Tabela1[VALOR],Tabela1[DE (ÁREA / ORIGEM)],'Saldos INVESTIMENTO AEO LOA 24'!A50,Tabela1[CUSTEIO ou INVESTIMENTO?],'Tabelas auxiliares'!$B$114)</f>
        <v>0</v>
      </c>
      <c r="H50" s="131">
        <f>SUMIFS(Tabela1[VALOR],Tabela1[PARA (ÁREA / DESTINO)],'Saldos INVESTIMENTO AEO LOA 24'!A50,Tabela1[CUSTEIO ou INVESTIMENTO?],'Tabelas auxiliares'!$B$114)</f>
        <v>0</v>
      </c>
      <c r="I50" s="132">
        <f t="shared" si="1"/>
        <v>0</v>
      </c>
      <c r="J50" s="133">
        <f>SUMIFS('1. Pré-Empenhos'!$S$4:$S$320,'1. Pré-Empenhos'!$D$4:$D$320,'Saldos INVESTIMENTO AEO LOA 24'!B50,'1. Pré-Empenhos'!$R$4:$R$320,'Tabelas auxiliares'!$B$114)</f>
        <v>0</v>
      </c>
      <c r="K50" s="134">
        <f>SUMIFS('2. Empenho LOA 2026'!$AA$4:$AA$1676,'2. Empenho LOA 2026'!$D$4:$D$1676,'Saldos INVESTIMENTO AEO LOA 24'!B50,'2. Empenho LOA 2026'!$Z$4:$Z$1676,'Tabelas auxiliares'!$B$114)</f>
        <v>0</v>
      </c>
      <c r="L50" s="135">
        <f t="shared" si="0"/>
        <v>0</v>
      </c>
    </row>
    <row r="51" spans="1:12" x14ac:dyDescent="0.25">
      <c r="A51" t="s">
        <v>314</v>
      </c>
      <c r="B51" s="7" t="s">
        <v>74</v>
      </c>
      <c r="C51" s="7" t="s">
        <v>192</v>
      </c>
      <c r="D51" s="128">
        <f>IFERROR(VLOOKUP($B51,#REF!,2,FALSE),0)</f>
        <v>0</v>
      </c>
      <c r="E51" s="136">
        <f>IFERROR(VLOOKUP($B51,'Tabelas auxiliares'!#REF!,4,FALSE),0)</f>
        <v>0</v>
      </c>
      <c r="F51" s="137">
        <f>IFERROR(VLOOKUP($B51,'Tabelas auxiliares'!#REF!,5,FALSE),0)</f>
        <v>0</v>
      </c>
      <c r="G51" s="130">
        <f>SUMIFS(Tabela1[VALOR],Tabela1[DE (ÁREA / ORIGEM)],'Saldos INVESTIMENTO AEO LOA 24'!A51,Tabela1[CUSTEIO ou INVESTIMENTO?],'Tabelas auxiliares'!$B$114)</f>
        <v>0</v>
      </c>
      <c r="H51" s="131">
        <f>SUMIFS(Tabela1[VALOR],Tabela1[PARA (ÁREA / DESTINO)],'Saldos INVESTIMENTO AEO LOA 24'!A51,Tabela1[CUSTEIO ou INVESTIMENTO?],'Tabelas auxiliares'!$B$114)</f>
        <v>0</v>
      </c>
      <c r="I51" s="132">
        <f t="shared" si="1"/>
        <v>0</v>
      </c>
      <c r="J51" s="133">
        <f>SUMIFS('1. Pré-Empenhos'!$S$4:$S$320,'1. Pré-Empenhos'!$D$4:$D$320,'Saldos INVESTIMENTO AEO LOA 24'!B51,'1. Pré-Empenhos'!$R$4:$R$320,'Tabelas auxiliares'!$B$114)</f>
        <v>0</v>
      </c>
      <c r="K51" s="134">
        <f>SUMIFS('2. Empenho LOA 2026'!$AA$4:$AA$1676,'2. Empenho LOA 2026'!$D$4:$D$1676,'Saldos INVESTIMENTO AEO LOA 24'!B51,'2. Empenho LOA 2026'!$Z$4:$Z$1676,'Tabelas auxiliares'!$B$114)</f>
        <v>0</v>
      </c>
      <c r="L51" s="135">
        <f t="shared" si="0"/>
        <v>0</v>
      </c>
    </row>
    <row r="52" spans="1:12" x14ac:dyDescent="0.25">
      <c r="A52" t="s">
        <v>315</v>
      </c>
      <c r="B52" s="7" t="s">
        <v>159</v>
      </c>
      <c r="C52" s="7" t="s">
        <v>177</v>
      </c>
      <c r="D52" s="128">
        <f>IFERROR(VLOOKUP($B52,#REF!,2,FALSE),0)</f>
        <v>0</v>
      </c>
      <c r="E52" s="136">
        <f>IFERROR(VLOOKUP($B52,'Tabelas auxiliares'!#REF!,4,FALSE),0)</f>
        <v>0</v>
      </c>
      <c r="F52" s="137">
        <f>IFERROR(VLOOKUP($B52,'Tabelas auxiliares'!#REF!,5,FALSE),0)</f>
        <v>0</v>
      </c>
      <c r="G52" s="130">
        <f>SUMIFS(Tabela1[VALOR],Tabela1[DE (ÁREA / ORIGEM)],'Saldos INVESTIMENTO AEO LOA 24'!A52,Tabela1[CUSTEIO ou INVESTIMENTO?],'Tabelas auxiliares'!$B$114)</f>
        <v>0</v>
      </c>
      <c r="H52" s="131">
        <f>SUMIFS(Tabela1[VALOR],Tabela1[PARA (ÁREA / DESTINO)],'Saldos INVESTIMENTO AEO LOA 24'!A52,Tabela1[CUSTEIO ou INVESTIMENTO?],'Tabelas auxiliares'!$B$114)</f>
        <v>0</v>
      </c>
      <c r="I52" s="132">
        <f t="shared" si="1"/>
        <v>0</v>
      </c>
      <c r="J52" s="133">
        <f>SUMIFS('1. Pré-Empenhos'!$S$4:$S$320,'1. Pré-Empenhos'!$D$4:$D$320,'Saldos INVESTIMENTO AEO LOA 24'!B52,'1. Pré-Empenhos'!$R$4:$R$320,'Tabelas auxiliares'!$B$114)</f>
        <v>0</v>
      </c>
      <c r="K52" s="134">
        <f>SUMIFS('2. Empenho LOA 2026'!$AA$4:$AA$1676,'2. Empenho LOA 2026'!$D$4:$D$1676,'Saldos INVESTIMENTO AEO LOA 24'!B52,'2. Empenho LOA 2026'!$Z$4:$Z$1676,'Tabelas auxiliares'!$B$114)</f>
        <v>0</v>
      </c>
      <c r="L52" s="135">
        <f t="shared" si="0"/>
        <v>0</v>
      </c>
    </row>
    <row r="53" spans="1:12" ht="30" x14ac:dyDescent="0.25">
      <c r="A53" t="s">
        <v>316</v>
      </c>
      <c r="B53" s="7" t="s">
        <v>176</v>
      </c>
      <c r="C53" s="7" t="s">
        <v>178</v>
      </c>
      <c r="D53" s="128">
        <f>IFERROR(VLOOKUP($B53,#REF!,2,FALSE),0)</f>
        <v>0</v>
      </c>
      <c r="E53" s="136">
        <f>IFERROR(VLOOKUP($B53,'Tabelas auxiliares'!#REF!,4,FALSE),0)</f>
        <v>0</v>
      </c>
      <c r="F53" s="137">
        <f>IFERROR(VLOOKUP($B53,'Tabelas auxiliares'!#REF!,5,FALSE),0)</f>
        <v>0</v>
      </c>
      <c r="G53" s="130">
        <f>SUMIFS(Tabela1[VALOR],Tabela1[DE (ÁREA / ORIGEM)],'Saldos INVESTIMENTO AEO LOA 24'!A53,Tabela1[CUSTEIO ou INVESTIMENTO?],'Tabelas auxiliares'!$B$114)</f>
        <v>0</v>
      </c>
      <c r="H53" s="131">
        <f>SUMIFS(Tabela1[VALOR],Tabela1[PARA (ÁREA / DESTINO)],'Saldos INVESTIMENTO AEO LOA 24'!A53,Tabela1[CUSTEIO ou INVESTIMENTO?],'Tabelas auxiliares'!$B$114)</f>
        <v>0</v>
      </c>
      <c r="I53" s="132">
        <f t="shared" si="1"/>
        <v>0</v>
      </c>
      <c r="J53" s="133">
        <f>SUMIFS('1. Pré-Empenhos'!$S$4:$S$320,'1. Pré-Empenhos'!$D$4:$D$320,'Saldos INVESTIMENTO AEO LOA 24'!B53,'1. Pré-Empenhos'!$R$4:$R$320,'Tabelas auxiliares'!$B$114)</f>
        <v>0</v>
      </c>
      <c r="K53" s="134">
        <f>SUMIFS('2. Empenho LOA 2026'!$AA$4:$AA$1676,'2. Empenho LOA 2026'!$D$4:$D$1676,'Saldos INVESTIMENTO AEO LOA 24'!B53,'2. Empenho LOA 2026'!$Z$4:$Z$1676,'Tabelas auxiliares'!$B$114)</f>
        <v>0</v>
      </c>
      <c r="L53" s="135">
        <f t="shared" si="0"/>
        <v>0</v>
      </c>
    </row>
    <row r="54" spans="1:12" ht="30" x14ac:dyDescent="0.25">
      <c r="A54" t="s">
        <v>317</v>
      </c>
      <c r="B54" s="7" t="s">
        <v>76</v>
      </c>
      <c r="C54" s="7" t="s">
        <v>191</v>
      </c>
      <c r="D54" s="128">
        <f>IFERROR(VLOOKUP($B54,#REF!,2,FALSE),0)</f>
        <v>0</v>
      </c>
      <c r="E54" s="136">
        <f>IFERROR(VLOOKUP($B54,'Tabelas auxiliares'!#REF!,4,FALSE),0)</f>
        <v>0</v>
      </c>
      <c r="F54" s="137">
        <f>IFERROR(VLOOKUP($B54,'Tabelas auxiliares'!#REF!,5,FALSE),0)</f>
        <v>0</v>
      </c>
      <c r="G54" s="130">
        <f>SUMIFS(Tabela1[VALOR],Tabela1[DE (ÁREA / ORIGEM)],'Saldos INVESTIMENTO AEO LOA 24'!A54,Tabela1[CUSTEIO ou INVESTIMENTO?],'Tabelas auxiliares'!$B$114)</f>
        <v>0</v>
      </c>
      <c r="H54" s="131">
        <f>SUMIFS(Tabela1[VALOR],Tabela1[PARA (ÁREA / DESTINO)],'Saldos INVESTIMENTO AEO LOA 24'!A54,Tabela1[CUSTEIO ou INVESTIMENTO?],'Tabelas auxiliares'!$B$114)</f>
        <v>0</v>
      </c>
      <c r="I54" s="132">
        <f t="shared" si="1"/>
        <v>0</v>
      </c>
      <c r="J54" s="133">
        <f>SUMIFS('1. Pré-Empenhos'!$S$4:$S$320,'1. Pré-Empenhos'!$D$4:$D$320,'Saldos INVESTIMENTO AEO LOA 24'!B54,'1. Pré-Empenhos'!$R$4:$R$320,'Tabelas auxiliares'!$B$114)</f>
        <v>0</v>
      </c>
      <c r="K54" s="134">
        <f>SUMIFS('2. Empenho LOA 2026'!$AA$4:$AA$1676,'2. Empenho LOA 2026'!$D$4:$D$1676,'Saldos INVESTIMENTO AEO LOA 24'!B54,'2. Empenho LOA 2026'!$Z$4:$Z$1676,'Tabelas auxiliares'!$B$114)</f>
        <v>0</v>
      </c>
      <c r="L54" s="135">
        <f t="shared" si="0"/>
        <v>0</v>
      </c>
    </row>
    <row r="55" spans="1:12" x14ac:dyDescent="0.25">
      <c r="A55" t="s">
        <v>318</v>
      </c>
      <c r="B55" s="7" t="s">
        <v>77</v>
      </c>
      <c r="C55" s="7" t="s">
        <v>78</v>
      </c>
      <c r="D55" s="128">
        <f>IFERROR(VLOOKUP($B55,#REF!,2,FALSE),0)</f>
        <v>0</v>
      </c>
      <c r="E55" s="136">
        <f>IFERROR(VLOOKUP($B55,'Tabelas auxiliares'!#REF!,4,FALSE),0)</f>
        <v>0</v>
      </c>
      <c r="F55" s="137">
        <f>IFERROR(VLOOKUP($B55,'Tabelas auxiliares'!#REF!,5,FALSE),0)</f>
        <v>0</v>
      </c>
      <c r="G55" s="130">
        <f>SUMIFS(Tabela1[VALOR],Tabela1[DE (ÁREA / ORIGEM)],'Saldos INVESTIMENTO AEO LOA 24'!A55,Tabela1[CUSTEIO ou INVESTIMENTO?],'Tabelas auxiliares'!$B$114)</f>
        <v>0</v>
      </c>
      <c r="H55" s="131">
        <f>SUMIFS(Tabela1[VALOR],Tabela1[PARA (ÁREA / DESTINO)],'Saldos INVESTIMENTO AEO LOA 24'!A55,Tabela1[CUSTEIO ou INVESTIMENTO?],'Tabelas auxiliares'!$B$114)</f>
        <v>0</v>
      </c>
      <c r="I55" s="132">
        <f t="shared" si="1"/>
        <v>0</v>
      </c>
      <c r="J55" s="133">
        <f>SUMIFS('1. Pré-Empenhos'!$S$4:$S$320,'1. Pré-Empenhos'!$D$4:$D$320,'Saldos INVESTIMENTO AEO LOA 24'!B55,'1. Pré-Empenhos'!$R$4:$R$320,'Tabelas auxiliares'!$B$114)</f>
        <v>0</v>
      </c>
      <c r="K55" s="134">
        <f>SUMIFS('2. Empenho LOA 2026'!$AA$4:$AA$1676,'2. Empenho LOA 2026'!$D$4:$D$1676,'Saldos INVESTIMENTO AEO LOA 24'!B55,'2. Empenho LOA 2026'!$Z$4:$Z$1676,'Tabelas auxiliares'!$B$114)</f>
        <v>0</v>
      </c>
      <c r="L55" s="135">
        <f t="shared" si="0"/>
        <v>0</v>
      </c>
    </row>
    <row r="56" spans="1:12" ht="30" x14ac:dyDescent="0.25">
      <c r="A56" t="s">
        <v>319</v>
      </c>
      <c r="B56" s="7" t="s">
        <v>81</v>
      </c>
      <c r="C56" s="7" t="s">
        <v>82</v>
      </c>
      <c r="D56" s="128">
        <f>IFERROR(VLOOKUP($B56,#REF!,2,FALSE),0)</f>
        <v>0</v>
      </c>
      <c r="E56" s="136">
        <f>IFERROR(VLOOKUP($B56,'Tabelas auxiliares'!#REF!,4,FALSE),0)</f>
        <v>0</v>
      </c>
      <c r="F56" s="137">
        <f>IFERROR(VLOOKUP($B56,'Tabelas auxiliares'!#REF!,5,FALSE),0)</f>
        <v>0</v>
      </c>
      <c r="G56" s="130">
        <f>SUMIFS(Tabela1[VALOR],Tabela1[DE (ÁREA / ORIGEM)],'Saldos INVESTIMENTO AEO LOA 24'!A56,Tabela1[CUSTEIO ou INVESTIMENTO?],'Tabelas auxiliares'!$B$114)</f>
        <v>0</v>
      </c>
      <c r="H56" s="131">
        <f>SUMIFS(Tabela1[VALOR],Tabela1[PARA (ÁREA / DESTINO)],'Saldos INVESTIMENTO AEO LOA 24'!A56,Tabela1[CUSTEIO ou INVESTIMENTO?],'Tabelas auxiliares'!$B$114)</f>
        <v>0</v>
      </c>
      <c r="I56" s="132">
        <f t="shared" si="1"/>
        <v>0</v>
      </c>
      <c r="J56" s="133">
        <f>SUMIFS('1. Pré-Empenhos'!$S$4:$S$320,'1. Pré-Empenhos'!$D$4:$D$320,'Saldos INVESTIMENTO AEO LOA 24'!B56,'1. Pré-Empenhos'!$R$4:$R$320,'Tabelas auxiliares'!$B$114)</f>
        <v>0</v>
      </c>
      <c r="K56" s="134">
        <f>SUMIFS('2. Empenho LOA 2026'!$AA$4:$AA$1676,'2. Empenho LOA 2026'!$D$4:$D$1676,'Saldos INVESTIMENTO AEO LOA 24'!B56,'2. Empenho LOA 2026'!$Z$4:$Z$1676,'Tabelas auxiliares'!$B$114)</f>
        <v>0</v>
      </c>
      <c r="L56" s="135">
        <f t="shared" si="0"/>
        <v>0</v>
      </c>
    </row>
    <row r="57" spans="1:12" ht="30" x14ac:dyDescent="0.25">
      <c r="A57" t="s">
        <v>320</v>
      </c>
      <c r="B57" s="7" t="s">
        <v>83</v>
      </c>
      <c r="C57" s="7" t="s">
        <v>84</v>
      </c>
      <c r="D57" s="128">
        <f>IFERROR(VLOOKUP($B57,#REF!,2,FALSE),0)</f>
        <v>0</v>
      </c>
      <c r="E57" s="136">
        <f>IFERROR(VLOOKUP($B57,'Tabelas auxiliares'!#REF!,4,FALSE),0)</f>
        <v>0</v>
      </c>
      <c r="F57" s="137">
        <f>IFERROR(VLOOKUP($B57,'Tabelas auxiliares'!#REF!,5,FALSE),0)</f>
        <v>0</v>
      </c>
      <c r="G57" s="130">
        <f>SUMIFS(Tabela1[VALOR],Tabela1[DE (ÁREA / ORIGEM)],'Saldos INVESTIMENTO AEO LOA 24'!A57,Tabela1[CUSTEIO ou INVESTIMENTO?],'Tabelas auxiliares'!$B$114)</f>
        <v>0</v>
      </c>
      <c r="H57" s="131">
        <f>SUMIFS(Tabela1[VALOR],Tabela1[PARA (ÁREA / DESTINO)],'Saldos INVESTIMENTO AEO LOA 24'!A57,Tabela1[CUSTEIO ou INVESTIMENTO?],'Tabelas auxiliares'!$B$114)</f>
        <v>0</v>
      </c>
      <c r="I57" s="132">
        <f t="shared" si="1"/>
        <v>0</v>
      </c>
      <c r="J57" s="133">
        <f>SUMIFS('1. Pré-Empenhos'!$S$4:$S$320,'1. Pré-Empenhos'!$D$4:$D$320,'Saldos INVESTIMENTO AEO LOA 24'!B57,'1. Pré-Empenhos'!$R$4:$R$320,'Tabelas auxiliares'!$B$114)</f>
        <v>0</v>
      </c>
      <c r="K57" s="134">
        <f>SUMIFS('2. Empenho LOA 2026'!$AA$4:$AA$1676,'2. Empenho LOA 2026'!$D$4:$D$1676,'Saldos INVESTIMENTO AEO LOA 24'!B57,'2. Empenho LOA 2026'!$Z$4:$Z$1676,'Tabelas auxiliares'!$B$114)</f>
        <v>0</v>
      </c>
      <c r="L57" s="135">
        <f t="shared" si="0"/>
        <v>0</v>
      </c>
    </row>
    <row r="58" spans="1:12" ht="30" x14ac:dyDescent="0.25">
      <c r="A58" t="s">
        <v>321</v>
      </c>
      <c r="B58" s="7" t="s">
        <v>85</v>
      </c>
      <c r="C58" s="7" t="s">
        <v>86</v>
      </c>
      <c r="D58" s="128">
        <f>IFERROR(VLOOKUP($B58,#REF!,2,FALSE),0)</f>
        <v>0</v>
      </c>
      <c r="E58" s="136">
        <f>IFERROR(VLOOKUP($B58,'Tabelas auxiliares'!#REF!,4,FALSE),0)</f>
        <v>0</v>
      </c>
      <c r="F58" s="137">
        <f>IFERROR(VLOOKUP($B58,'Tabelas auxiliares'!#REF!,5,FALSE),0)</f>
        <v>0</v>
      </c>
      <c r="G58" s="130">
        <f>SUMIFS(Tabela1[VALOR],Tabela1[DE (ÁREA / ORIGEM)],'Saldos INVESTIMENTO AEO LOA 24'!A58,Tabela1[CUSTEIO ou INVESTIMENTO?],'Tabelas auxiliares'!$B$114)</f>
        <v>0</v>
      </c>
      <c r="H58" s="131">
        <f>SUMIFS(Tabela1[VALOR],Tabela1[PARA (ÁREA / DESTINO)],'Saldos INVESTIMENTO AEO LOA 24'!A58,Tabela1[CUSTEIO ou INVESTIMENTO?],'Tabelas auxiliares'!$B$114)</f>
        <v>0</v>
      </c>
      <c r="I58" s="132">
        <f t="shared" si="1"/>
        <v>0</v>
      </c>
      <c r="J58" s="133">
        <f>SUMIFS('1. Pré-Empenhos'!$S$4:$S$320,'1. Pré-Empenhos'!$D$4:$D$320,'Saldos INVESTIMENTO AEO LOA 24'!B58,'1. Pré-Empenhos'!$R$4:$R$320,'Tabelas auxiliares'!$B$114)</f>
        <v>0</v>
      </c>
      <c r="K58" s="134">
        <f>SUMIFS('2. Empenho LOA 2026'!$AA$4:$AA$1676,'2. Empenho LOA 2026'!$D$4:$D$1676,'Saldos INVESTIMENTO AEO LOA 24'!B58,'2. Empenho LOA 2026'!$Z$4:$Z$1676,'Tabelas auxiliares'!$B$114)</f>
        <v>0</v>
      </c>
      <c r="L58" s="135">
        <f t="shared" si="0"/>
        <v>0</v>
      </c>
    </row>
    <row r="59" spans="1:12" x14ac:dyDescent="0.25">
      <c r="A59" t="s">
        <v>322</v>
      </c>
      <c r="B59" s="7" t="s">
        <v>79</v>
      </c>
      <c r="C59" s="7" t="s">
        <v>80</v>
      </c>
      <c r="D59" s="128">
        <f>IFERROR(VLOOKUP($B59,#REF!,2,FALSE),0)</f>
        <v>0</v>
      </c>
      <c r="E59" s="136">
        <f>IFERROR(VLOOKUP($B59,'Tabelas auxiliares'!#REF!,4,FALSE),0)</f>
        <v>0</v>
      </c>
      <c r="F59" s="137">
        <f>IFERROR(VLOOKUP($B59,'Tabelas auxiliares'!#REF!,5,FALSE),0)</f>
        <v>0</v>
      </c>
      <c r="G59" s="130">
        <f>SUMIFS(Tabela1[VALOR],Tabela1[DE (ÁREA / ORIGEM)],'Saldos INVESTIMENTO AEO LOA 24'!A59,Tabela1[CUSTEIO ou INVESTIMENTO?],'Tabelas auxiliares'!$B$114)</f>
        <v>0</v>
      </c>
      <c r="H59" s="131">
        <f>SUMIFS(Tabela1[VALOR],Tabela1[PARA (ÁREA / DESTINO)],'Saldos INVESTIMENTO AEO LOA 24'!A59,Tabela1[CUSTEIO ou INVESTIMENTO?],'Tabelas auxiliares'!$B$114)</f>
        <v>0</v>
      </c>
      <c r="I59" s="132">
        <f t="shared" si="1"/>
        <v>0</v>
      </c>
      <c r="J59" s="133">
        <f>SUMIFS('1. Pré-Empenhos'!$S$4:$S$320,'1. Pré-Empenhos'!$D$4:$D$320,'Saldos INVESTIMENTO AEO LOA 24'!B59,'1. Pré-Empenhos'!$R$4:$R$320,'Tabelas auxiliares'!$B$114)</f>
        <v>0</v>
      </c>
      <c r="K59" s="134">
        <f>SUMIFS('2. Empenho LOA 2026'!$AA$4:$AA$1676,'2. Empenho LOA 2026'!$D$4:$D$1676,'Saldos INVESTIMENTO AEO LOA 24'!B59,'2. Empenho LOA 2026'!$Z$4:$Z$1676,'Tabelas auxiliares'!$B$114)</f>
        <v>0</v>
      </c>
      <c r="L59" s="135">
        <f t="shared" si="0"/>
        <v>0</v>
      </c>
    </row>
    <row r="60" spans="1:12" x14ac:dyDescent="0.25">
      <c r="A60" t="s">
        <v>266</v>
      </c>
      <c r="B60" s="7" t="s">
        <v>89</v>
      </c>
      <c r="C60" s="7" t="s">
        <v>90</v>
      </c>
      <c r="D60" s="128">
        <f>IFERROR(VLOOKUP($B60,#REF!,2,FALSE),0)</f>
        <v>0</v>
      </c>
      <c r="E60" s="136">
        <f>IFERROR(VLOOKUP($B60,'Tabelas auxiliares'!#REF!,4,FALSE),0)</f>
        <v>0</v>
      </c>
      <c r="F60" s="137">
        <f>IFERROR(VLOOKUP($B60,'Tabelas auxiliares'!#REF!,5,FALSE),0)</f>
        <v>0</v>
      </c>
      <c r="G60" s="130">
        <f>SUMIFS(Tabela1[VALOR],Tabela1[DE (ÁREA / ORIGEM)],'Saldos INVESTIMENTO AEO LOA 24'!A60,Tabela1[CUSTEIO ou INVESTIMENTO?],'Tabelas auxiliares'!$B$114)</f>
        <v>0</v>
      </c>
      <c r="H60" s="131">
        <f>SUMIFS(Tabela1[VALOR],Tabela1[PARA (ÁREA / DESTINO)],'Saldos INVESTIMENTO AEO LOA 24'!A60,Tabela1[CUSTEIO ou INVESTIMENTO?],'Tabelas auxiliares'!$B$114)</f>
        <v>0</v>
      </c>
      <c r="I60" s="132">
        <f t="shared" si="1"/>
        <v>0</v>
      </c>
      <c r="J60" s="133">
        <f>SUMIFS('1. Pré-Empenhos'!$S$4:$S$320,'1. Pré-Empenhos'!$D$4:$D$320,'Saldos INVESTIMENTO AEO LOA 24'!B60,'1. Pré-Empenhos'!$R$4:$R$320,'Tabelas auxiliares'!$B$114)</f>
        <v>0</v>
      </c>
      <c r="K60" s="134">
        <f>SUMIFS('2. Empenho LOA 2026'!$AA$4:$AA$1676,'2. Empenho LOA 2026'!$D$4:$D$1676,'Saldos INVESTIMENTO AEO LOA 24'!B60,'2. Empenho LOA 2026'!$Z$4:$Z$1676,'Tabelas auxiliares'!$B$114)</f>
        <v>0</v>
      </c>
      <c r="L60" s="135">
        <f t="shared" si="0"/>
        <v>0</v>
      </c>
    </row>
    <row r="61" spans="1:12" x14ac:dyDescent="0.25">
      <c r="A61" s="15"/>
      <c r="B61" s="15"/>
      <c r="C61" s="50" t="s">
        <v>91</v>
      </c>
      <c r="D61" s="129">
        <f t="shared" ref="D61:L61" si="8">SUBTOTAL(9,D2:D60)</f>
        <v>0</v>
      </c>
      <c r="E61" s="129">
        <f t="shared" si="8"/>
        <v>0</v>
      </c>
      <c r="F61" s="129">
        <f t="shared" si="8"/>
        <v>0</v>
      </c>
      <c r="G61" s="129">
        <f t="shared" si="8"/>
        <v>0</v>
      </c>
      <c r="H61" s="129">
        <f t="shared" si="8"/>
        <v>0</v>
      </c>
      <c r="I61" s="129">
        <f t="shared" si="8"/>
        <v>0</v>
      </c>
      <c r="J61" s="129">
        <f t="shared" si="8"/>
        <v>0</v>
      </c>
      <c r="K61" s="129">
        <f t="shared" si="8"/>
        <v>485390.30000000005</v>
      </c>
      <c r="L61" s="135">
        <f t="shared" si="8"/>
        <v>-485390.30000000005</v>
      </c>
    </row>
    <row r="62" spans="1:12" hidden="1" x14ac:dyDescent="0.25">
      <c r="D62" s="32"/>
      <c r="E62" s="32">
        <f>SUBTOTAL(9,E2:E60)</f>
        <v>0</v>
      </c>
      <c r="F62" s="32">
        <f>SUBTOTAL(9,F2:F60)</f>
        <v>0</v>
      </c>
    </row>
  </sheetData>
  <sheetProtection autoFilter="0"/>
  <autoFilter ref="A1:L1" xr:uid="{00000000-0009-0000-0000-000007000000}">
    <filterColumn colId="1" showButton="0"/>
  </autoFilter>
  <mergeCells count="1">
    <mergeCell ref="B1:C1"/>
  </mergeCells>
  <pageMargins left="0.511811024" right="0.511811024" top="0.78740157499999996" bottom="0.78740157499999996" header="0.31496062000000002" footer="0.31496062000000002"/>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AP1925"/>
  <sheetViews>
    <sheetView topLeftCell="W3" workbookViewId="0">
      <selection activeCell="D7" sqref="D7"/>
    </sheetView>
  </sheetViews>
  <sheetFormatPr defaultColWidth="9.140625" defaultRowHeight="15" zeroHeight="1" x14ac:dyDescent="0.25"/>
  <cols>
    <col min="1" max="3" width="22.85546875" customWidth="1"/>
    <col min="4" max="4" width="14.7109375" customWidth="1"/>
    <col min="5" max="5" width="23.85546875" customWidth="1"/>
    <col min="6" max="8" width="27.7109375" customWidth="1"/>
    <col min="9" max="9" width="23.5703125" customWidth="1"/>
    <col min="10" max="10" width="21.28515625" customWidth="1"/>
    <col min="11" max="11" width="47.85546875" customWidth="1"/>
    <col min="12" max="16" width="25" customWidth="1"/>
    <col min="17" max="17" width="12.28515625" customWidth="1"/>
    <col min="18" max="18" width="13" customWidth="1"/>
    <col min="19" max="19" width="31.7109375" customWidth="1"/>
    <col min="20" max="20" width="12" customWidth="1"/>
    <col min="21" max="24" width="17.140625" customWidth="1"/>
    <col min="25" max="25" width="19.5703125" customWidth="1"/>
    <col min="26" max="27" width="18.7109375" customWidth="1"/>
    <col min="28" max="28" width="19.5703125" customWidth="1"/>
    <col min="29" max="29" width="24.5703125" customWidth="1"/>
    <col min="30" max="30" width="19" customWidth="1"/>
  </cols>
  <sheetData>
    <row r="1" spans="1:42" ht="28.5" hidden="1" customHeight="1" x14ac:dyDescent="0.25">
      <c r="A1" s="35" t="s">
        <v>130</v>
      </c>
      <c r="B1" s="34"/>
      <c r="C1" s="34"/>
      <c r="I1" s="36" t="s">
        <v>325</v>
      </c>
      <c r="Y1" s="18"/>
      <c r="AB1" t="s">
        <v>452</v>
      </c>
      <c r="AC1" t="s">
        <v>451</v>
      </c>
    </row>
    <row r="2" spans="1:42" ht="18.75" hidden="1" x14ac:dyDescent="0.3">
      <c r="A2" s="35"/>
      <c r="B2" s="34"/>
      <c r="C2" s="34"/>
      <c r="I2" s="36"/>
      <c r="Y2" s="18"/>
      <c r="AB2" s="19" t="s">
        <v>349</v>
      </c>
    </row>
    <row r="3" spans="1:42" s="56" customFormat="1" ht="47.25" customHeight="1" x14ac:dyDescent="0.25">
      <c r="A3" s="54" t="s">
        <v>99</v>
      </c>
      <c r="B3" s="55" t="s">
        <v>196</v>
      </c>
      <c r="C3" s="54" t="s">
        <v>195</v>
      </c>
      <c r="D3" s="55" t="s">
        <v>3</v>
      </c>
      <c r="E3" s="54" t="s">
        <v>100</v>
      </c>
      <c r="F3" s="55" t="s">
        <v>4</v>
      </c>
      <c r="G3" s="55" t="s">
        <v>197</v>
      </c>
      <c r="H3" s="55" t="s">
        <v>257</v>
      </c>
      <c r="I3" s="55" t="s">
        <v>149</v>
      </c>
      <c r="J3" s="55" t="s">
        <v>0</v>
      </c>
      <c r="K3" s="55" t="s">
        <v>137</v>
      </c>
      <c r="L3" s="55" t="s">
        <v>326</v>
      </c>
      <c r="M3" s="55" t="s">
        <v>138</v>
      </c>
      <c r="N3" s="54" t="s">
        <v>139</v>
      </c>
      <c r="O3" s="54" t="s">
        <v>140</v>
      </c>
      <c r="P3" s="54" t="s">
        <v>141</v>
      </c>
      <c r="Q3" s="54" t="s">
        <v>142</v>
      </c>
      <c r="R3" s="54" t="s">
        <v>143</v>
      </c>
      <c r="S3" s="55" t="s">
        <v>103</v>
      </c>
      <c r="T3" s="54" t="s">
        <v>144</v>
      </c>
      <c r="U3" s="54" t="s">
        <v>102</v>
      </c>
      <c r="V3" s="54" t="s">
        <v>323</v>
      </c>
      <c r="W3" s="55" t="s">
        <v>324</v>
      </c>
      <c r="X3" s="55" t="s">
        <v>137</v>
      </c>
      <c r="Y3" s="54" t="s">
        <v>125</v>
      </c>
      <c r="Z3" s="55" t="s">
        <v>126</v>
      </c>
      <c r="AA3" s="55" t="s">
        <v>193</v>
      </c>
      <c r="AB3" s="55" t="s">
        <v>146</v>
      </c>
      <c r="AC3" s="55" t="s">
        <v>147</v>
      </c>
      <c r="AD3" s="55" t="s">
        <v>148</v>
      </c>
    </row>
    <row r="4" spans="1:42" x14ac:dyDescent="0.25">
      <c r="A4" t="s">
        <v>573</v>
      </c>
      <c r="B4" s="152" t="s">
        <v>201</v>
      </c>
      <c r="C4" s="152" t="s">
        <v>574</v>
      </c>
      <c r="D4" s="152" t="s">
        <v>62</v>
      </c>
      <c r="E4" s="152" t="s">
        <v>100</v>
      </c>
      <c r="F4" s="15" t="str">
        <f>IFERROR(VLOOKUP(D4,'Tabelas auxiliares'!$A$3:$B$65,2,FALSE),"")</f>
        <v>PROAP - PNAES</v>
      </c>
      <c r="G4" s="15" t="str">
        <f>IFERROR(VLOOKUP($B4,'Tabelas auxiliares'!$A$68:$C$108,2,FALSE),"")</f>
        <v>ASSISTÊNCIA - SOCIAIS</v>
      </c>
      <c r="H4" s="15" t="str">
        <f>IFERROR(VLOOKUP($B4,'Tabelas auxiliares'!$A$68:$C$108,3,FALSE),"")</f>
        <v>AUXILIO MORADIA / AUXILIO CRECHE / AUXILIO TRANSPORTE / BOLSA PERMANENCIA / BOLSA AUXILIO ALIMENTACAO AOS ESTUDANTES DE GRADUACAO / MONITORIA DE AÇÕES AFIRMATIVAS</v>
      </c>
      <c r="I4" t="s">
        <v>589</v>
      </c>
      <c r="J4" t="s">
        <v>590</v>
      </c>
      <c r="K4" t="s">
        <v>591</v>
      </c>
      <c r="L4" t="s">
        <v>592</v>
      </c>
      <c r="M4" t="s">
        <v>593</v>
      </c>
      <c r="N4" t="s">
        <v>594</v>
      </c>
      <c r="O4" t="s">
        <v>595</v>
      </c>
      <c r="P4" t="s">
        <v>596</v>
      </c>
      <c r="Q4" t="s">
        <v>597</v>
      </c>
      <c r="R4" t="s">
        <v>593</v>
      </c>
      <c r="S4" t="s">
        <v>598</v>
      </c>
      <c r="T4" t="s">
        <v>145</v>
      </c>
      <c r="U4" t="s">
        <v>599</v>
      </c>
      <c r="V4" t="s">
        <v>600</v>
      </c>
      <c r="W4" t="s">
        <v>601</v>
      </c>
      <c r="X4" t="s">
        <v>602</v>
      </c>
      <c r="Y4" s="15" t="str">
        <f t="shared" ref="Y4:Y67" si="0">LEFT(V4,1)</f>
        <v>3</v>
      </c>
      <c r="Z4" s="15" t="str">
        <f>IF(T4="","",IF(AND(T4&lt;&gt;'Tabelas auxiliares'!$B$128,T4&lt;&gt;'Tabelas auxiliares'!$B$129,T4&lt;&gt;'Tabelas auxiliares'!$C$128,T4&lt;&gt;'Tabelas auxiliares'!$C$129,T4&lt;&gt;'Tabelas auxiliares'!$D$128),"FOLHA DE PESSOAL",IF(Y4='Tabelas auxiliares'!$A$129,"CUSTEIO",IF(Y4='Tabelas auxiliares'!$A$128,"INVESTIMENTO","ERRO - VERIFICAR"))))</f>
        <v>CUSTEIO</v>
      </c>
      <c r="AA4" s="26">
        <f>IF(AB4+AC4+AD4&lt;&gt;0,AB4+AC4+AD4,"")</f>
        <v>14000</v>
      </c>
      <c r="AD4" s="8">
        <v>14000</v>
      </c>
      <c r="AE4" s="31"/>
      <c r="AF4" s="31"/>
      <c r="AG4" s="31"/>
      <c r="AH4" s="31"/>
      <c r="AI4" s="31"/>
      <c r="AJ4" s="31"/>
      <c r="AK4" s="31"/>
      <c r="AL4" s="31"/>
      <c r="AM4" s="31"/>
      <c r="AN4" s="31"/>
      <c r="AO4" s="31"/>
      <c r="AP4" s="31"/>
    </row>
    <row r="5" spans="1:42" x14ac:dyDescent="0.25">
      <c r="A5" t="s">
        <v>573</v>
      </c>
      <c r="B5" s="152" t="s">
        <v>201</v>
      </c>
      <c r="C5" s="152" t="s">
        <v>574</v>
      </c>
      <c r="D5" s="152" t="s">
        <v>62</v>
      </c>
      <c r="E5" s="152" t="s">
        <v>100</v>
      </c>
      <c r="F5" s="15" t="str">
        <f>IFERROR(VLOOKUP(D5,'Tabelas auxiliares'!$A$3:$B$65,2,FALSE),"")</f>
        <v>PROAP - PNAES</v>
      </c>
      <c r="G5" s="15" t="str">
        <f>IFERROR(VLOOKUP($B5,'Tabelas auxiliares'!$A$68:$C$108,2,FALSE),"")</f>
        <v>ASSISTÊNCIA - SOCIAIS</v>
      </c>
      <c r="H5" s="15" t="str">
        <f>IFERROR(VLOOKUP($B5,'Tabelas auxiliares'!$A$68:$C$108,3,FALSE),"")</f>
        <v>AUXILIO MORADIA / AUXILIO CRECHE / AUXILIO TRANSPORTE / BOLSA PERMANENCIA / BOLSA AUXILIO ALIMENTACAO AOS ESTUDANTES DE GRADUACAO / MONITORIA DE AÇÕES AFIRMATIVAS</v>
      </c>
      <c r="I5" t="s">
        <v>603</v>
      </c>
      <c r="J5" t="s">
        <v>590</v>
      </c>
      <c r="K5" t="s">
        <v>604</v>
      </c>
      <c r="L5" t="s">
        <v>605</v>
      </c>
      <c r="M5" t="s">
        <v>593</v>
      </c>
      <c r="N5" t="s">
        <v>594</v>
      </c>
      <c r="O5" t="s">
        <v>606</v>
      </c>
      <c r="P5" t="s">
        <v>607</v>
      </c>
      <c r="Q5" t="s">
        <v>597</v>
      </c>
      <c r="R5" t="s">
        <v>593</v>
      </c>
      <c r="S5" t="s">
        <v>598</v>
      </c>
      <c r="T5" t="s">
        <v>145</v>
      </c>
      <c r="U5" t="s">
        <v>608</v>
      </c>
      <c r="V5" t="s">
        <v>600</v>
      </c>
      <c r="W5" t="s">
        <v>601</v>
      </c>
      <c r="X5" t="s">
        <v>609</v>
      </c>
      <c r="Y5" s="15" t="str">
        <f t="shared" si="0"/>
        <v>3</v>
      </c>
      <c r="Z5" s="15" t="str">
        <f>IF(T5="","",IF(AND(T5&lt;&gt;'Tabelas auxiliares'!$B$128,T5&lt;&gt;'Tabelas auxiliares'!$B$129,T5&lt;&gt;'Tabelas auxiliares'!$C$128,T5&lt;&gt;'Tabelas auxiliares'!$C$129,T5&lt;&gt;'Tabelas auxiliares'!$D$128),"FOLHA DE PESSOAL",IF(Y5='Tabelas auxiliares'!$A$129,"CUSTEIO",IF(Y5='Tabelas auxiliares'!$A$128,"INVESTIMENTO","ERRO - VERIFICAR"))))</f>
        <v>CUSTEIO</v>
      </c>
      <c r="AA5" s="26">
        <f t="shared" ref="AA5:AA68" si="1">IF(AB5+AC5+AD5&lt;&gt;0,AB5+AC5+AD5,"")</f>
        <v>37800</v>
      </c>
      <c r="AB5" s="8">
        <v>14000</v>
      </c>
      <c r="AC5" s="8">
        <v>12600</v>
      </c>
      <c r="AD5" s="8">
        <v>11200</v>
      </c>
      <c r="AE5" s="31"/>
      <c r="AF5" s="31"/>
      <c r="AG5" s="31"/>
      <c r="AH5" s="31"/>
      <c r="AI5" s="31"/>
      <c r="AJ5" s="31"/>
      <c r="AK5" s="31"/>
      <c r="AL5" s="31"/>
      <c r="AM5" s="31"/>
      <c r="AN5" s="31"/>
      <c r="AO5" s="31"/>
      <c r="AP5" s="31"/>
    </row>
    <row r="6" spans="1:42" x14ac:dyDescent="0.25">
      <c r="A6" t="s">
        <v>573</v>
      </c>
      <c r="B6" s="152" t="s">
        <v>201</v>
      </c>
      <c r="C6" s="152" t="s">
        <v>575</v>
      </c>
      <c r="D6" s="152" t="s">
        <v>62</v>
      </c>
      <c r="E6" s="152" t="s">
        <v>100</v>
      </c>
      <c r="F6" s="15" t="str">
        <f>IFERROR(VLOOKUP(D6,'Tabelas auxiliares'!$A$3:$B$65,2,FALSE),"")</f>
        <v>PROAP - PNAES</v>
      </c>
      <c r="G6" s="15" t="str">
        <f>IFERROR(VLOOKUP($B6,'Tabelas auxiliares'!$A$68:$C$108,2,FALSE),"")</f>
        <v>ASSISTÊNCIA - SOCIAIS</v>
      </c>
      <c r="H6" s="15" t="str">
        <f>IFERROR(VLOOKUP($B6,'Tabelas auxiliares'!$A$68:$C$108,3,FALSE),"")</f>
        <v>AUXILIO MORADIA / AUXILIO CRECHE / AUXILIO TRANSPORTE / BOLSA PERMANENCIA / BOLSA AUXILIO ALIMENTACAO AOS ESTUDANTES DE GRADUACAO / MONITORIA DE AÇÕES AFIRMATIVAS</v>
      </c>
      <c r="I6" t="s">
        <v>610</v>
      </c>
      <c r="J6" t="s">
        <v>611</v>
      </c>
      <c r="K6" t="s">
        <v>612</v>
      </c>
      <c r="L6" t="s">
        <v>613</v>
      </c>
      <c r="M6" t="s">
        <v>593</v>
      </c>
      <c r="N6" t="s">
        <v>594</v>
      </c>
      <c r="O6" t="s">
        <v>606</v>
      </c>
      <c r="P6" t="s">
        <v>607</v>
      </c>
      <c r="Q6" t="s">
        <v>597</v>
      </c>
      <c r="R6" t="s">
        <v>593</v>
      </c>
      <c r="S6" t="s">
        <v>598</v>
      </c>
      <c r="T6" t="s">
        <v>145</v>
      </c>
      <c r="U6" t="s">
        <v>608</v>
      </c>
      <c r="V6" t="s">
        <v>600</v>
      </c>
      <c r="W6" t="s">
        <v>601</v>
      </c>
      <c r="X6" t="s">
        <v>614</v>
      </c>
      <c r="Y6" s="15" t="str">
        <f t="shared" si="0"/>
        <v>3</v>
      </c>
      <c r="Z6" s="15" t="str">
        <f>IF(T6="","",IF(AND(T6&lt;&gt;'Tabelas auxiliares'!$B$128,T6&lt;&gt;'Tabelas auxiliares'!$B$129,T6&lt;&gt;'Tabelas auxiliares'!$C$128,T6&lt;&gt;'Tabelas auxiliares'!$C$129,T6&lt;&gt;'Tabelas auxiliares'!$D$128),"FOLHA DE PESSOAL",IF(Y6='Tabelas auxiliares'!$A$129,"CUSTEIO",IF(Y6='Tabelas auxiliares'!$A$128,"INVESTIMENTO","ERRO - VERIFICAR"))))</f>
        <v>CUSTEIO</v>
      </c>
      <c r="AA6" s="26">
        <f t="shared" si="1"/>
        <v>68600</v>
      </c>
      <c r="AB6" s="8">
        <v>49000</v>
      </c>
      <c r="AC6" s="8">
        <v>9800</v>
      </c>
      <c r="AD6" s="8">
        <v>9800</v>
      </c>
      <c r="AE6" s="31"/>
      <c r="AF6" s="31"/>
      <c r="AG6" s="31"/>
      <c r="AH6" s="31"/>
      <c r="AI6" s="31"/>
      <c r="AJ6" s="31"/>
      <c r="AK6" s="31"/>
      <c r="AL6" s="31"/>
      <c r="AM6" s="31"/>
      <c r="AN6" s="31"/>
      <c r="AO6" s="31"/>
      <c r="AP6" s="31"/>
    </row>
    <row r="7" spans="1:42" x14ac:dyDescent="0.25">
      <c r="A7" t="s">
        <v>573</v>
      </c>
      <c r="B7" s="152" t="s">
        <v>201</v>
      </c>
      <c r="C7" s="152" t="s">
        <v>576</v>
      </c>
      <c r="D7" s="152" t="s">
        <v>62</v>
      </c>
      <c r="E7" s="152" t="s">
        <v>100</v>
      </c>
      <c r="F7" s="15" t="str">
        <f>IFERROR(VLOOKUP(D7,'Tabelas auxiliares'!$A$3:$B$65,2,FALSE),"")</f>
        <v>PROAP - PNAES</v>
      </c>
      <c r="G7" s="15" t="str">
        <f>IFERROR(VLOOKUP($B7,'Tabelas auxiliares'!$A$68:$C$108,2,FALSE),"")</f>
        <v>ASSISTÊNCIA - SOCIAIS</v>
      </c>
      <c r="H7" s="15" t="str">
        <f>IFERROR(VLOOKUP($B7,'Tabelas auxiliares'!$A$68:$C$108,3,FALSE),"")</f>
        <v>AUXILIO MORADIA / AUXILIO CRECHE / AUXILIO TRANSPORTE / BOLSA PERMANENCIA / BOLSA AUXILIO ALIMENTACAO AOS ESTUDANTES DE GRADUACAO / MONITORIA DE AÇÕES AFIRMATIVAS</v>
      </c>
      <c r="I7" t="s">
        <v>615</v>
      </c>
      <c r="J7" t="s">
        <v>616</v>
      </c>
      <c r="K7" t="s">
        <v>617</v>
      </c>
      <c r="L7" t="s">
        <v>618</v>
      </c>
      <c r="M7" t="s">
        <v>593</v>
      </c>
      <c r="N7" t="s">
        <v>594</v>
      </c>
      <c r="O7" t="s">
        <v>595</v>
      </c>
      <c r="P7" t="s">
        <v>596</v>
      </c>
      <c r="Q7" t="s">
        <v>597</v>
      </c>
      <c r="R7" t="s">
        <v>593</v>
      </c>
      <c r="S7" t="s">
        <v>598</v>
      </c>
      <c r="T7" t="s">
        <v>145</v>
      </c>
      <c r="U7" t="s">
        <v>599</v>
      </c>
      <c r="V7" t="s">
        <v>619</v>
      </c>
      <c r="W7" t="s">
        <v>620</v>
      </c>
      <c r="X7" t="s">
        <v>621</v>
      </c>
      <c r="Y7" s="15" t="str">
        <f t="shared" si="0"/>
        <v>3</v>
      </c>
      <c r="Z7" s="15" t="str">
        <f>IF(T7="","",IF(AND(T7&lt;&gt;'Tabelas auxiliares'!$B$128,T7&lt;&gt;'Tabelas auxiliares'!$B$129,T7&lt;&gt;'Tabelas auxiliares'!$C$128,T7&lt;&gt;'Tabelas auxiliares'!$C$129,T7&lt;&gt;'Tabelas auxiliares'!$D$128),"FOLHA DE PESSOAL",IF(Y7='Tabelas auxiliares'!$A$129,"CUSTEIO",IF(Y7='Tabelas auxiliares'!$A$128,"INVESTIMENTO","ERRO - VERIFICAR"))))</f>
        <v>CUSTEIO</v>
      </c>
      <c r="AA7" s="26">
        <f t="shared" si="1"/>
        <v>13931.56</v>
      </c>
      <c r="AD7" s="8">
        <v>13931.56</v>
      </c>
      <c r="AE7" s="31"/>
      <c r="AF7" s="31"/>
      <c r="AG7" s="31"/>
      <c r="AH7" s="31"/>
      <c r="AI7" s="31"/>
      <c r="AJ7" s="31"/>
      <c r="AK7" s="31"/>
      <c r="AL7" s="31"/>
      <c r="AM7" s="31"/>
      <c r="AN7" s="31"/>
      <c r="AO7" s="31"/>
      <c r="AP7" s="31"/>
    </row>
    <row r="8" spans="1:42" x14ac:dyDescent="0.25">
      <c r="A8" t="s">
        <v>573</v>
      </c>
      <c r="B8" s="152" t="s">
        <v>201</v>
      </c>
      <c r="C8" s="152" t="s">
        <v>577</v>
      </c>
      <c r="D8" s="152" t="s">
        <v>62</v>
      </c>
      <c r="E8" s="152" t="s">
        <v>100</v>
      </c>
      <c r="F8" s="15" t="str">
        <f>IFERROR(VLOOKUP(D8,'Tabelas auxiliares'!$A$3:$B$65,2,FALSE),"")</f>
        <v>PROAP - PNAES</v>
      </c>
      <c r="G8" s="15" t="str">
        <f>IFERROR(VLOOKUP($B8,'Tabelas auxiliares'!$A$68:$C$108,2,FALSE),"")</f>
        <v>ASSISTÊNCIA - SOCIAIS</v>
      </c>
      <c r="H8" s="15" t="str">
        <f>IFERROR(VLOOKUP($B8,'Tabelas auxiliares'!$A$68:$C$108,3,FALSE),"")</f>
        <v>AUXILIO MORADIA / AUXILIO CRECHE / AUXILIO TRANSPORTE / BOLSA PERMANENCIA / BOLSA AUXILIO ALIMENTACAO AOS ESTUDANTES DE GRADUACAO / MONITORIA DE AÇÕES AFIRMATIVAS</v>
      </c>
      <c r="I8" t="s">
        <v>589</v>
      </c>
      <c r="J8" t="s">
        <v>622</v>
      </c>
      <c r="K8" t="s">
        <v>623</v>
      </c>
      <c r="L8" t="s">
        <v>624</v>
      </c>
      <c r="M8" t="s">
        <v>593</v>
      </c>
      <c r="N8" t="s">
        <v>594</v>
      </c>
      <c r="O8" t="s">
        <v>606</v>
      </c>
      <c r="P8" t="s">
        <v>607</v>
      </c>
      <c r="Q8" t="s">
        <v>597</v>
      </c>
      <c r="R8" t="s">
        <v>593</v>
      </c>
      <c r="S8" t="s">
        <v>598</v>
      </c>
      <c r="T8" t="s">
        <v>145</v>
      </c>
      <c r="U8" t="s">
        <v>608</v>
      </c>
      <c r="V8" t="s">
        <v>600</v>
      </c>
      <c r="W8" t="s">
        <v>601</v>
      </c>
      <c r="X8" t="s">
        <v>625</v>
      </c>
      <c r="Y8" s="15" t="str">
        <f t="shared" si="0"/>
        <v>3</v>
      </c>
      <c r="Z8" s="15" t="str">
        <f>IF(T8="","",IF(AND(T8&lt;&gt;'Tabelas auxiliares'!$B$128,T8&lt;&gt;'Tabelas auxiliares'!$B$129,T8&lt;&gt;'Tabelas auxiliares'!$C$128,T8&lt;&gt;'Tabelas auxiliares'!$C$129,T8&lt;&gt;'Tabelas auxiliares'!$D$128),"FOLHA DE PESSOAL",IF(Y8='Tabelas auxiliares'!$A$129,"CUSTEIO",IF(Y8='Tabelas auxiliares'!$A$128,"INVESTIMENTO","ERRO - VERIFICAR"))))</f>
        <v>CUSTEIO</v>
      </c>
      <c r="AA8" s="26">
        <f t="shared" si="1"/>
        <v>38216</v>
      </c>
      <c r="AB8" s="8">
        <v>13488</v>
      </c>
      <c r="AC8" s="8">
        <v>8430</v>
      </c>
      <c r="AD8" s="8">
        <v>16298</v>
      </c>
      <c r="AE8" s="31"/>
      <c r="AF8" s="31"/>
      <c r="AG8" s="31"/>
      <c r="AH8" s="31"/>
      <c r="AI8" s="31"/>
      <c r="AJ8" s="31"/>
      <c r="AK8" s="31"/>
      <c r="AL8" s="31"/>
      <c r="AM8" s="31"/>
      <c r="AN8" s="31"/>
      <c r="AO8" s="31"/>
      <c r="AP8" s="31"/>
    </row>
    <row r="9" spans="1:42" x14ac:dyDescent="0.25">
      <c r="A9" t="s">
        <v>573</v>
      </c>
      <c r="B9" s="152" t="s">
        <v>201</v>
      </c>
      <c r="C9" s="152" t="s">
        <v>577</v>
      </c>
      <c r="D9" s="152" t="s">
        <v>62</v>
      </c>
      <c r="E9" s="152" t="s">
        <v>100</v>
      </c>
      <c r="F9" s="15" t="str">
        <f>IFERROR(VLOOKUP(D9,'Tabelas auxiliares'!$A$3:$B$65,2,FALSE),"")</f>
        <v>PROAP - PNAES</v>
      </c>
      <c r="G9" s="15" t="str">
        <f>IFERROR(VLOOKUP($B9,'Tabelas auxiliares'!$A$68:$C$108,2,FALSE),"")</f>
        <v>ASSISTÊNCIA - SOCIAIS</v>
      </c>
      <c r="H9" s="15" t="str">
        <f>IFERROR(VLOOKUP($B9,'Tabelas auxiliares'!$A$68:$C$108,3,FALSE),"")</f>
        <v>AUXILIO MORADIA / AUXILIO CRECHE / AUXILIO TRANSPORTE / BOLSA PERMANENCIA / BOLSA AUXILIO ALIMENTACAO AOS ESTUDANTES DE GRADUACAO / MONITORIA DE AÇÕES AFIRMATIVAS</v>
      </c>
      <c r="I9" t="s">
        <v>589</v>
      </c>
      <c r="J9" t="s">
        <v>626</v>
      </c>
      <c r="K9" t="s">
        <v>627</v>
      </c>
      <c r="L9" t="s">
        <v>628</v>
      </c>
      <c r="M9" t="s">
        <v>593</v>
      </c>
      <c r="N9" t="s">
        <v>594</v>
      </c>
      <c r="O9" t="s">
        <v>606</v>
      </c>
      <c r="P9" t="s">
        <v>607</v>
      </c>
      <c r="Q9" t="s">
        <v>597</v>
      </c>
      <c r="R9" t="s">
        <v>593</v>
      </c>
      <c r="S9" t="s">
        <v>598</v>
      </c>
      <c r="T9" t="s">
        <v>145</v>
      </c>
      <c r="U9" t="s">
        <v>608</v>
      </c>
      <c r="V9" t="s">
        <v>600</v>
      </c>
      <c r="W9" t="s">
        <v>601</v>
      </c>
      <c r="X9" t="s">
        <v>629</v>
      </c>
      <c r="Y9" s="15" t="str">
        <f t="shared" si="0"/>
        <v>3</v>
      </c>
      <c r="Z9" s="15" t="str">
        <f>IF(T9="","",IF(AND(T9&lt;&gt;'Tabelas auxiliares'!$B$128,T9&lt;&gt;'Tabelas auxiliares'!$B$129,T9&lt;&gt;'Tabelas auxiliares'!$C$128,T9&lt;&gt;'Tabelas auxiliares'!$C$129,T9&lt;&gt;'Tabelas auxiliares'!$D$128),"FOLHA DE PESSOAL",IF(Y9='Tabelas auxiliares'!$A$129,"CUSTEIO",IF(Y9='Tabelas auxiliares'!$A$128,"INVESTIMENTO","ERRO - VERIFICAR"))))</f>
        <v>CUSTEIO</v>
      </c>
      <c r="AA9" s="26">
        <f t="shared" si="1"/>
        <v>460494.86</v>
      </c>
      <c r="AB9" s="8">
        <v>65169.86</v>
      </c>
      <c r="AC9" s="8">
        <v>133350</v>
      </c>
      <c r="AD9" s="8">
        <v>261975</v>
      </c>
      <c r="AE9" s="31"/>
      <c r="AF9" s="31"/>
      <c r="AG9" s="31"/>
      <c r="AH9" s="31"/>
      <c r="AI9" s="31"/>
      <c r="AJ9" s="31"/>
      <c r="AK9" s="31"/>
      <c r="AL9" s="31"/>
      <c r="AM9" s="31"/>
      <c r="AN9" s="31"/>
      <c r="AO9" s="31"/>
      <c r="AP9" s="31"/>
    </row>
    <row r="10" spans="1:42" x14ac:dyDescent="0.25">
      <c r="A10" t="s">
        <v>573</v>
      </c>
      <c r="B10" s="152" t="s">
        <v>201</v>
      </c>
      <c r="C10" s="152" t="s">
        <v>577</v>
      </c>
      <c r="D10" s="152" t="s">
        <v>62</v>
      </c>
      <c r="E10" s="152" t="s">
        <v>100</v>
      </c>
      <c r="F10" s="15" t="str">
        <f>IFERROR(VLOOKUP(D10,'Tabelas auxiliares'!$A$3:$B$65,2,FALSE),"")</f>
        <v>PROAP - PNAES</v>
      </c>
      <c r="G10" s="15" t="str">
        <f>IFERROR(VLOOKUP($B10,'Tabelas auxiliares'!$A$68:$C$108,2,FALSE),"")</f>
        <v>ASSISTÊNCIA - SOCIAIS</v>
      </c>
      <c r="H10" s="15" t="str">
        <f>IFERROR(VLOOKUP($B10,'Tabelas auxiliares'!$A$68:$C$108,3,FALSE),"")</f>
        <v>AUXILIO MORADIA / AUXILIO CRECHE / AUXILIO TRANSPORTE / BOLSA PERMANENCIA / BOLSA AUXILIO ALIMENTACAO AOS ESTUDANTES DE GRADUACAO / MONITORIA DE AÇÕES AFIRMATIVAS</v>
      </c>
      <c r="I10" t="s">
        <v>589</v>
      </c>
      <c r="J10" t="s">
        <v>630</v>
      </c>
      <c r="K10" t="s">
        <v>631</v>
      </c>
      <c r="L10" t="s">
        <v>632</v>
      </c>
      <c r="M10" t="s">
        <v>593</v>
      </c>
      <c r="N10" t="s">
        <v>594</v>
      </c>
      <c r="O10" t="s">
        <v>606</v>
      </c>
      <c r="P10" t="s">
        <v>607</v>
      </c>
      <c r="Q10" t="s">
        <v>597</v>
      </c>
      <c r="R10" t="s">
        <v>593</v>
      </c>
      <c r="S10" t="s">
        <v>598</v>
      </c>
      <c r="T10" t="s">
        <v>145</v>
      </c>
      <c r="U10" t="s">
        <v>608</v>
      </c>
      <c r="V10" t="s">
        <v>600</v>
      </c>
      <c r="W10" t="s">
        <v>601</v>
      </c>
      <c r="X10" t="s">
        <v>633</v>
      </c>
      <c r="Y10" s="15" t="str">
        <f t="shared" si="0"/>
        <v>3</v>
      </c>
      <c r="Z10" s="15" t="str">
        <f>IF(T10="","",IF(AND(T10&lt;&gt;'Tabelas auxiliares'!$B$128,T10&lt;&gt;'Tabelas auxiliares'!$B$129,T10&lt;&gt;'Tabelas auxiliares'!$C$128,T10&lt;&gt;'Tabelas auxiliares'!$C$129,T10&lt;&gt;'Tabelas auxiliares'!$D$128),"FOLHA DE PESSOAL",IF(Y10='Tabelas auxiliares'!$A$129,"CUSTEIO",IF(Y10='Tabelas auxiliares'!$A$128,"INVESTIMENTO","ERRO - VERIFICAR"))))</f>
        <v>CUSTEIO</v>
      </c>
      <c r="AA10" s="26">
        <f t="shared" si="1"/>
        <v>1646259.57</v>
      </c>
      <c r="AB10" s="8">
        <v>328159.57</v>
      </c>
      <c r="AC10" s="8">
        <v>581000</v>
      </c>
      <c r="AD10" s="8">
        <v>737100</v>
      </c>
      <c r="AE10" s="31"/>
      <c r="AF10" s="31"/>
      <c r="AG10" s="31"/>
      <c r="AH10" s="31"/>
      <c r="AI10" s="31"/>
      <c r="AJ10" s="31"/>
      <c r="AK10" s="31"/>
      <c r="AL10" s="31"/>
      <c r="AM10" s="31"/>
      <c r="AN10" s="31"/>
      <c r="AO10" s="31"/>
      <c r="AP10" s="31"/>
    </row>
    <row r="11" spans="1:42" x14ac:dyDescent="0.25">
      <c r="A11" t="s">
        <v>573</v>
      </c>
      <c r="B11" s="152" t="s">
        <v>201</v>
      </c>
      <c r="C11" s="152" t="s">
        <v>577</v>
      </c>
      <c r="D11" s="152" t="s">
        <v>62</v>
      </c>
      <c r="E11" s="152" t="s">
        <v>100</v>
      </c>
      <c r="F11" s="15" t="str">
        <f>IFERROR(VLOOKUP(D11,'Tabelas auxiliares'!$A$3:$B$65,2,FALSE),"")</f>
        <v>PROAP - PNAES</v>
      </c>
      <c r="G11" s="15" t="str">
        <f>IFERROR(VLOOKUP($B11,'Tabelas auxiliares'!$A$68:$C$108,2,FALSE),"")</f>
        <v>ASSISTÊNCIA - SOCIAIS</v>
      </c>
      <c r="H11" s="15" t="str">
        <f>IFERROR(VLOOKUP($B11,'Tabelas auxiliares'!$A$68:$C$108,3,FALSE),"")</f>
        <v>AUXILIO MORADIA / AUXILIO CRECHE / AUXILIO TRANSPORTE / BOLSA PERMANENCIA / BOLSA AUXILIO ALIMENTACAO AOS ESTUDANTES DE GRADUACAO / MONITORIA DE AÇÕES AFIRMATIVAS</v>
      </c>
      <c r="I11" t="s">
        <v>634</v>
      </c>
      <c r="J11" t="s">
        <v>635</v>
      </c>
      <c r="K11" t="s">
        <v>636</v>
      </c>
      <c r="L11" t="s">
        <v>637</v>
      </c>
      <c r="M11" t="s">
        <v>638</v>
      </c>
      <c r="N11" t="s">
        <v>594</v>
      </c>
      <c r="O11" t="s">
        <v>606</v>
      </c>
      <c r="P11" t="s">
        <v>607</v>
      </c>
      <c r="Q11" t="s">
        <v>597</v>
      </c>
      <c r="R11" t="s">
        <v>593</v>
      </c>
      <c r="S11" t="s">
        <v>598</v>
      </c>
      <c r="T11" t="s">
        <v>145</v>
      </c>
      <c r="U11" t="s">
        <v>608</v>
      </c>
      <c r="V11" t="s">
        <v>639</v>
      </c>
      <c r="W11" t="s">
        <v>640</v>
      </c>
      <c r="X11" t="s">
        <v>641</v>
      </c>
      <c r="Y11" s="15" t="str">
        <f t="shared" si="0"/>
        <v>3</v>
      </c>
      <c r="Z11" s="15" t="str">
        <f>IF(T11="","",IF(AND(T11&lt;&gt;'Tabelas auxiliares'!$B$128,T11&lt;&gt;'Tabelas auxiliares'!$B$129,T11&lt;&gt;'Tabelas auxiliares'!$C$128,T11&lt;&gt;'Tabelas auxiliares'!$C$129,T11&lt;&gt;'Tabelas auxiliares'!$D$128),"FOLHA DE PESSOAL",IF(Y11='Tabelas auxiliares'!$A$129,"CUSTEIO",IF(Y11='Tabelas auxiliares'!$A$128,"INVESTIMENTO","ERRO - VERIFICAR"))))</f>
        <v>CUSTEIO</v>
      </c>
      <c r="AA11" s="26">
        <f t="shared" si="1"/>
        <v>8978.2000000000007</v>
      </c>
      <c r="AB11" s="8">
        <v>8978.2000000000007</v>
      </c>
      <c r="AE11" s="31"/>
      <c r="AF11" s="31"/>
      <c r="AG11" s="31"/>
      <c r="AH11" s="31"/>
      <c r="AI11" s="31"/>
      <c r="AJ11" s="31"/>
      <c r="AK11" s="31"/>
      <c r="AL11" s="31"/>
      <c r="AM11" s="31"/>
      <c r="AN11" s="31"/>
      <c r="AO11" s="31"/>
      <c r="AP11" s="31"/>
    </row>
    <row r="12" spans="1:42" x14ac:dyDescent="0.25">
      <c r="A12" t="s">
        <v>573</v>
      </c>
      <c r="B12" s="152" t="s">
        <v>201</v>
      </c>
      <c r="C12" s="152" t="s">
        <v>577</v>
      </c>
      <c r="D12" s="152" t="s">
        <v>62</v>
      </c>
      <c r="E12" s="152" t="s">
        <v>100</v>
      </c>
      <c r="F12" s="15" t="str">
        <f>IFERROR(VLOOKUP(D12,'Tabelas auxiliares'!$A$3:$B$65,2,FALSE),"")</f>
        <v>PROAP - PNAES</v>
      </c>
      <c r="G12" s="15" t="str">
        <f>IFERROR(VLOOKUP($B12,'Tabelas auxiliares'!$A$68:$C$108,2,FALSE),"")</f>
        <v>ASSISTÊNCIA - SOCIAIS</v>
      </c>
      <c r="H12" s="15" t="str">
        <f>IFERROR(VLOOKUP($B12,'Tabelas auxiliares'!$A$68:$C$108,3,FALSE),"")</f>
        <v>AUXILIO MORADIA / AUXILIO CRECHE / AUXILIO TRANSPORTE / BOLSA PERMANENCIA / BOLSA AUXILIO ALIMENTACAO AOS ESTUDANTES DE GRADUACAO / MONITORIA DE AÇÕES AFIRMATIVAS</v>
      </c>
      <c r="I12" t="s">
        <v>634</v>
      </c>
      <c r="J12" t="s">
        <v>635</v>
      </c>
      <c r="K12" t="s">
        <v>642</v>
      </c>
      <c r="L12" t="s">
        <v>637</v>
      </c>
      <c r="M12" t="s">
        <v>638</v>
      </c>
      <c r="N12" t="s">
        <v>594</v>
      </c>
      <c r="O12" t="s">
        <v>606</v>
      </c>
      <c r="P12" t="s">
        <v>607</v>
      </c>
      <c r="Q12" t="s">
        <v>597</v>
      </c>
      <c r="R12" t="s">
        <v>593</v>
      </c>
      <c r="S12" t="s">
        <v>598</v>
      </c>
      <c r="T12" t="s">
        <v>145</v>
      </c>
      <c r="U12" t="s">
        <v>608</v>
      </c>
      <c r="V12" t="s">
        <v>639</v>
      </c>
      <c r="W12" t="s">
        <v>640</v>
      </c>
      <c r="X12" t="s">
        <v>643</v>
      </c>
      <c r="Y12" s="15" t="str">
        <f t="shared" si="0"/>
        <v>3</v>
      </c>
      <c r="Z12" s="15" t="str">
        <f>IF(T12="","",IF(AND(T12&lt;&gt;'Tabelas auxiliares'!$B$128,T12&lt;&gt;'Tabelas auxiliares'!$B$129,T12&lt;&gt;'Tabelas auxiliares'!$C$128,T12&lt;&gt;'Tabelas auxiliares'!$C$129,T12&lt;&gt;'Tabelas auxiliares'!$D$128),"FOLHA DE PESSOAL",IF(Y12='Tabelas auxiliares'!$A$129,"CUSTEIO",IF(Y12='Tabelas auxiliares'!$A$128,"INVESTIMENTO","ERRO - VERIFICAR"))))</f>
        <v>CUSTEIO</v>
      </c>
      <c r="AA12" s="26">
        <f t="shared" si="1"/>
        <v>8978.2000000000007</v>
      </c>
      <c r="AB12" s="8">
        <v>8978.2000000000007</v>
      </c>
      <c r="AE12" s="31"/>
      <c r="AF12" s="31"/>
      <c r="AG12" s="31"/>
      <c r="AH12" s="31"/>
      <c r="AI12" s="31"/>
      <c r="AJ12" s="31"/>
      <c r="AK12" s="31"/>
      <c r="AL12" s="31"/>
      <c r="AM12" s="31"/>
      <c r="AN12" s="31"/>
      <c r="AO12" s="31"/>
      <c r="AP12" s="31"/>
    </row>
    <row r="13" spans="1:42" x14ac:dyDescent="0.25">
      <c r="A13" t="s">
        <v>573</v>
      </c>
      <c r="B13" s="152" t="s">
        <v>201</v>
      </c>
      <c r="C13" s="152" t="s">
        <v>577</v>
      </c>
      <c r="D13" s="152" t="s">
        <v>62</v>
      </c>
      <c r="E13" s="152" t="s">
        <v>100</v>
      </c>
      <c r="F13" s="15" t="str">
        <f>IFERROR(VLOOKUP(D13,'Tabelas auxiliares'!$A$3:$B$65,2,FALSE),"")</f>
        <v>PROAP - PNAES</v>
      </c>
      <c r="G13" s="15" t="str">
        <f>IFERROR(VLOOKUP($B13,'Tabelas auxiliares'!$A$68:$C$108,2,FALSE),"")</f>
        <v>ASSISTÊNCIA - SOCIAIS</v>
      </c>
      <c r="H13" s="15" t="str">
        <f>IFERROR(VLOOKUP($B13,'Tabelas auxiliares'!$A$68:$C$108,3,FALSE),"")</f>
        <v>AUXILIO MORADIA / AUXILIO CRECHE / AUXILIO TRANSPORTE / BOLSA PERMANENCIA / BOLSA AUXILIO ALIMENTACAO AOS ESTUDANTES DE GRADUACAO / MONITORIA DE AÇÕES AFIRMATIVAS</v>
      </c>
      <c r="I13" t="s">
        <v>634</v>
      </c>
      <c r="J13" t="s">
        <v>635</v>
      </c>
      <c r="K13" t="s">
        <v>644</v>
      </c>
      <c r="L13" t="s">
        <v>637</v>
      </c>
      <c r="M13" t="s">
        <v>638</v>
      </c>
      <c r="N13" t="s">
        <v>594</v>
      </c>
      <c r="O13" t="s">
        <v>606</v>
      </c>
      <c r="P13" t="s">
        <v>607</v>
      </c>
      <c r="Q13" t="s">
        <v>597</v>
      </c>
      <c r="R13" t="s">
        <v>593</v>
      </c>
      <c r="S13" t="s">
        <v>598</v>
      </c>
      <c r="T13" t="s">
        <v>145</v>
      </c>
      <c r="U13" t="s">
        <v>608</v>
      </c>
      <c r="V13" t="s">
        <v>639</v>
      </c>
      <c r="W13" t="s">
        <v>640</v>
      </c>
      <c r="X13" t="s">
        <v>645</v>
      </c>
      <c r="Y13" s="15" t="str">
        <f t="shared" si="0"/>
        <v>3</v>
      </c>
      <c r="Z13" s="15" t="str">
        <f>IF(T13="","",IF(AND(T13&lt;&gt;'Tabelas auxiliares'!$B$128,T13&lt;&gt;'Tabelas auxiliares'!$B$129,T13&lt;&gt;'Tabelas auxiliares'!$C$128,T13&lt;&gt;'Tabelas auxiliares'!$C$129,T13&lt;&gt;'Tabelas auxiliares'!$D$128),"FOLHA DE PESSOAL",IF(Y13='Tabelas auxiliares'!$A$129,"CUSTEIO",IF(Y13='Tabelas auxiliares'!$A$128,"INVESTIMENTO","ERRO - VERIFICAR"))))</f>
        <v>CUSTEIO</v>
      </c>
      <c r="AA13" s="26">
        <f t="shared" si="1"/>
        <v>8978.2000000000007</v>
      </c>
      <c r="AB13" s="8">
        <v>8978.2000000000007</v>
      </c>
      <c r="AE13" s="31"/>
      <c r="AF13" s="31"/>
      <c r="AG13" s="31"/>
      <c r="AH13" s="31"/>
      <c r="AI13" s="31"/>
      <c r="AJ13" s="31"/>
      <c r="AK13" s="31"/>
      <c r="AL13" s="31"/>
      <c r="AM13" s="31"/>
      <c r="AN13" s="31"/>
      <c r="AO13" s="31"/>
      <c r="AP13" s="31"/>
    </row>
    <row r="14" spans="1:42" x14ac:dyDescent="0.25">
      <c r="A14" t="s">
        <v>573</v>
      </c>
      <c r="B14" s="152" t="s">
        <v>201</v>
      </c>
      <c r="C14" s="152" t="s">
        <v>577</v>
      </c>
      <c r="D14" s="152" t="s">
        <v>62</v>
      </c>
      <c r="E14" s="152" t="s">
        <v>100</v>
      </c>
      <c r="F14" s="15" t="str">
        <f>IFERROR(VLOOKUP(D14,'Tabelas auxiliares'!$A$3:$B$65,2,FALSE),"")</f>
        <v>PROAP - PNAES</v>
      </c>
      <c r="G14" s="15" t="str">
        <f>IFERROR(VLOOKUP($B14,'Tabelas auxiliares'!$A$68:$C$108,2,FALSE),"")</f>
        <v>ASSISTÊNCIA - SOCIAIS</v>
      </c>
      <c r="H14" s="15" t="str">
        <f>IFERROR(VLOOKUP($B14,'Tabelas auxiliares'!$A$68:$C$108,3,FALSE),"")</f>
        <v>AUXILIO MORADIA / AUXILIO CRECHE / AUXILIO TRANSPORTE / BOLSA PERMANENCIA / BOLSA AUXILIO ALIMENTACAO AOS ESTUDANTES DE GRADUACAO / MONITORIA DE AÇÕES AFIRMATIVAS</v>
      </c>
      <c r="I14" t="s">
        <v>634</v>
      </c>
      <c r="J14" t="s">
        <v>635</v>
      </c>
      <c r="K14" t="s">
        <v>646</v>
      </c>
      <c r="L14" t="s">
        <v>637</v>
      </c>
      <c r="M14" t="s">
        <v>638</v>
      </c>
      <c r="N14" t="s">
        <v>594</v>
      </c>
      <c r="O14" t="s">
        <v>606</v>
      </c>
      <c r="P14" t="s">
        <v>607</v>
      </c>
      <c r="Q14" t="s">
        <v>597</v>
      </c>
      <c r="R14" t="s">
        <v>593</v>
      </c>
      <c r="S14" t="s">
        <v>598</v>
      </c>
      <c r="T14" t="s">
        <v>145</v>
      </c>
      <c r="U14" t="s">
        <v>608</v>
      </c>
      <c r="V14" t="s">
        <v>639</v>
      </c>
      <c r="W14" t="s">
        <v>640</v>
      </c>
      <c r="X14" t="s">
        <v>647</v>
      </c>
      <c r="Y14" s="15" t="str">
        <f t="shared" si="0"/>
        <v>3</v>
      </c>
      <c r="Z14" s="15" t="str">
        <f>IF(T14="","",IF(AND(T14&lt;&gt;'Tabelas auxiliares'!$B$128,T14&lt;&gt;'Tabelas auxiliares'!$B$129,T14&lt;&gt;'Tabelas auxiliares'!$C$128,T14&lt;&gt;'Tabelas auxiliares'!$C$129,T14&lt;&gt;'Tabelas auxiliares'!$D$128),"FOLHA DE PESSOAL",IF(Y14='Tabelas auxiliares'!$A$129,"CUSTEIO",IF(Y14='Tabelas auxiliares'!$A$128,"INVESTIMENTO","ERRO - VERIFICAR"))))</f>
        <v>CUSTEIO</v>
      </c>
      <c r="AA14" s="26">
        <f t="shared" si="1"/>
        <v>13467.3</v>
      </c>
      <c r="AB14" s="8">
        <v>13467.3</v>
      </c>
      <c r="AE14" s="31"/>
      <c r="AF14" s="31"/>
      <c r="AG14" s="31"/>
      <c r="AH14" s="31"/>
      <c r="AI14" s="31"/>
      <c r="AJ14" s="31"/>
      <c r="AK14" s="31"/>
      <c r="AL14" s="31"/>
      <c r="AM14" s="31"/>
      <c r="AN14" s="31"/>
      <c r="AO14" s="31"/>
      <c r="AP14" s="31"/>
    </row>
    <row r="15" spans="1:42" x14ac:dyDescent="0.25">
      <c r="A15" t="s">
        <v>573</v>
      </c>
      <c r="B15" s="152" t="s">
        <v>201</v>
      </c>
      <c r="C15" s="152" t="s">
        <v>577</v>
      </c>
      <c r="D15" s="152" t="s">
        <v>62</v>
      </c>
      <c r="E15" s="152" t="s">
        <v>100</v>
      </c>
      <c r="F15" s="15" t="str">
        <f>IFERROR(VLOOKUP(D15,'Tabelas auxiliares'!$A$3:$B$65,2,FALSE),"")</f>
        <v>PROAP - PNAES</v>
      </c>
      <c r="G15" s="15" t="str">
        <f>IFERROR(VLOOKUP($B15,'Tabelas auxiliares'!$A$68:$C$108,2,FALSE),"")</f>
        <v>ASSISTÊNCIA - SOCIAIS</v>
      </c>
      <c r="H15" s="15" t="str">
        <f>IFERROR(VLOOKUP($B15,'Tabelas auxiliares'!$A$68:$C$108,3,FALSE),"")</f>
        <v>AUXILIO MORADIA / AUXILIO CRECHE / AUXILIO TRANSPORTE / BOLSA PERMANENCIA / BOLSA AUXILIO ALIMENTACAO AOS ESTUDANTES DE GRADUACAO / MONITORIA DE AÇÕES AFIRMATIVAS</v>
      </c>
      <c r="I15" t="s">
        <v>634</v>
      </c>
      <c r="J15" t="s">
        <v>635</v>
      </c>
      <c r="K15" t="s">
        <v>648</v>
      </c>
      <c r="L15" t="s">
        <v>637</v>
      </c>
      <c r="M15" t="s">
        <v>638</v>
      </c>
      <c r="N15" t="s">
        <v>594</v>
      </c>
      <c r="O15" t="s">
        <v>606</v>
      </c>
      <c r="P15" t="s">
        <v>607</v>
      </c>
      <c r="Q15" t="s">
        <v>597</v>
      </c>
      <c r="R15" t="s">
        <v>593</v>
      </c>
      <c r="S15" t="s">
        <v>598</v>
      </c>
      <c r="T15" t="s">
        <v>145</v>
      </c>
      <c r="U15" t="s">
        <v>608</v>
      </c>
      <c r="V15" t="s">
        <v>639</v>
      </c>
      <c r="W15" t="s">
        <v>640</v>
      </c>
      <c r="X15" t="s">
        <v>649</v>
      </c>
      <c r="Y15" s="15" t="str">
        <f t="shared" si="0"/>
        <v>3</v>
      </c>
      <c r="Z15" s="15" t="str">
        <f>IF(T15="","",IF(AND(T15&lt;&gt;'Tabelas auxiliares'!$B$128,T15&lt;&gt;'Tabelas auxiliares'!$B$129,T15&lt;&gt;'Tabelas auxiliares'!$C$128,T15&lt;&gt;'Tabelas auxiliares'!$C$129,T15&lt;&gt;'Tabelas auxiliares'!$D$128),"FOLHA DE PESSOAL",IF(Y15='Tabelas auxiliares'!$A$129,"CUSTEIO",IF(Y15='Tabelas auxiliares'!$A$128,"INVESTIMENTO","ERRO - VERIFICAR"))))</f>
        <v>CUSTEIO</v>
      </c>
      <c r="AA15" s="26">
        <f t="shared" si="1"/>
        <v>35912.800000000003</v>
      </c>
      <c r="AB15" s="8">
        <v>35912.800000000003</v>
      </c>
      <c r="AE15" s="31"/>
      <c r="AF15" s="31"/>
      <c r="AG15" s="31"/>
      <c r="AH15" s="31"/>
      <c r="AI15" s="31"/>
      <c r="AJ15" s="31"/>
      <c r="AK15" s="31"/>
      <c r="AL15" s="31"/>
      <c r="AM15" s="31"/>
      <c r="AN15" s="31"/>
      <c r="AO15" s="31"/>
      <c r="AP15" s="31"/>
    </row>
    <row r="16" spans="1:42" x14ac:dyDescent="0.25">
      <c r="A16" t="s">
        <v>573</v>
      </c>
      <c r="B16" s="152" t="s">
        <v>201</v>
      </c>
      <c r="C16" s="152" t="s">
        <v>577</v>
      </c>
      <c r="D16" s="152" t="s">
        <v>62</v>
      </c>
      <c r="E16" s="152" t="s">
        <v>100</v>
      </c>
      <c r="F16" s="15" t="str">
        <f>IFERROR(VLOOKUP(D16,'Tabelas auxiliares'!$A$3:$B$65,2,FALSE),"")</f>
        <v>PROAP - PNAES</v>
      </c>
      <c r="G16" s="15" t="str">
        <f>IFERROR(VLOOKUP($B16,'Tabelas auxiliares'!$A$68:$C$108,2,FALSE),"")</f>
        <v>ASSISTÊNCIA - SOCIAIS</v>
      </c>
      <c r="H16" s="15" t="str">
        <f>IFERROR(VLOOKUP($B16,'Tabelas auxiliares'!$A$68:$C$108,3,FALSE),"")</f>
        <v>AUXILIO MORADIA / AUXILIO CRECHE / AUXILIO TRANSPORTE / BOLSA PERMANENCIA / BOLSA AUXILIO ALIMENTACAO AOS ESTUDANTES DE GRADUACAO / MONITORIA DE AÇÕES AFIRMATIVAS</v>
      </c>
      <c r="I16" t="s">
        <v>634</v>
      </c>
      <c r="J16" t="s">
        <v>635</v>
      </c>
      <c r="K16" t="s">
        <v>650</v>
      </c>
      <c r="L16" t="s">
        <v>637</v>
      </c>
      <c r="M16" t="s">
        <v>638</v>
      </c>
      <c r="N16" t="s">
        <v>594</v>
      </c>
      <c r="O16" t="s">
        <v>606</v>
      </c>
      <c r="P16" t="s">
        <v>607</v>
      </c>
      <c r="Q16" t="s">
        <v>597</v>
      </c>
      <c r="R16" t="s">
        <v>593</v>
      </c>
      <c r="S16" t="s">
        <v>598</v>
      </c>
      <c r="T16" t="s">
        <v>145</v>
      </c>
      <c r="U16" t="s">
        <v>608</v>
      </c>
      <c r="V16" t="s">
        <v>639</v>
      </c>
      <c r="W16" t="s">
        <v>640</v>
      </c>
      <c r="X16" t="s">
        <v>651</v>
      </c>
      <c r="Y16" s="15" t="str">
        <f t="shared" si="0"/>
        <v>3</v>
      </c>
      <c r="Z16" s="15" t="str">
        <f>IF(T16="","",IF(AND(T16&lt;&gt;'Tabelas auxiliares'!$B$128,T16&lt;&gt;'Tabelas auxiliares'!$B$129,T16&lt;&gt;'Tabelas auxiliares'!$C$128,T16&lt;&gt;'Tabelas auxiliares'!$C$129,T16&lt;&gt;'Tabelas auxiliares'!$D$128),"FOLHA DE PESSOAL",IF(Y16='Tabelas auxiliares'!$A$129,"CUSTEIO",IF(Y16='Tabelas auxiliares'!$A$128,"INVESTIMENTO","ERRO - VERIFICAR"))))</f>
        <v>CUSTEIO</v>
      </c>
      <c r="AA16" s="26">
        <f t="shared" si="1"/>
        <v>13467.3</v>
      </c>
      <c r="AB16" s="8">
        <v>13467.3</v>
      </c>
      <c r="AE16" s="31"/>
      <c r="AF16" s="31"/>
      <c r="AG16" s="31"/>
      <c r="AH16" s="31"/>
      <c r="AI16" s="31"/>
      <c r="AJ16" s="31"/>
      <c r="AK16" s="31"/>
      <c r="AL16" s="31"/>
      <c r="AM16" s="31"/>
      <c r="AN16" s="31"/>
      <c r="AO16" s="31"/>
      <c r="AP16" s="31"/>
    </row>
    <row r="17" spans="1:42" x14ac:dyDescent="0.25">
      <c r="A17" t="s">
        <v>573</v>
      </c>
      <c r="B17" s="152" t="s">
        <v>203</v>
      </c>
      <c r="C17" s="152" t="s">
        <v>575</v>
      </c>
      <c r="D17" s="152" t="s">
        <v>8</v>
      </c>
      <c r="E17" s="152" t="s">
        <v>100</v>
      </c>
      <c r="F17" s="15" t="str">
        <f>IFERROR(VLOOKUP(D17,'Tabelas auxiliares'!$A$3:$B$65,2,FALSE),"")</f>
        <v>PROPES - PRÓ-REITORIA DE PESQUISA / CEM</v>
      </c>
      <c r="G17" s="15" t="str">
        <f>IFERROR(VLOOKUP($B17,'Tabelas auxiliares'!$A$68:$C$108,2,FALSE),"")</f>
        <v>ASSISTÊNCIA - PESQUISA</v>
      </c>
      <c r="H17" s="15" t="str">
        <f>IFERROR(VLOOKUP($B17,'Tabelas auxiliares'!$A$68:$C$108,3,FALSE),"")</f>
        <v>BOLSAS DE INICIACAO CIENTIFICA / AUXILIO PARA EVENTOS ESTUDANTIS PESQUISA / AUXILIO PARA PARTICIPAÇÃO DE DOCENTES EM EVENTOS DE DIVULGAÇÃO CIENTIFICA E TECNOLÓGICA</v>
      </c>
      <c r="I17" t="s">
        <v>652</v>
      </c>
      <c r="J17" t="s">
        <v>653</v>
      </c>
      <c r="K17" t="s">
        <v>654</v>
      </c>
      <c r="L17" t="s">
        <v>655</v>
      </c>
      <c r="M17" t="s">
        <v>593</v>
      </c>
      <c r="N17" t="s">
        <v>656</v>
      </c>
      <c r="O17" t="s">
        <v>657</v>
      </c>
      <c r="P17" t="s">
        <v>658</v>
      </c>
      <c r="Q17" t="s">
        <v>597</v>
      </c>
      <c r="R17" t="s">
        <v>593</v>
      </c>
      <c r="S17" t="s">
        <v>598</v>
      </c>
      <c r="T17" t="s">
        <v>145</v>
      </c>
      <c r="U17" t="s">
        <v>659</v>
      </c>
      <c r="V17" t="s">
        <v>600</v>
      </c>
      <c r="W17" t="s">
        <v>601</v>
      </c>
      <c r="X17" t="s">
        <v>660</v>
      </c>
      <c r="Y17" s="15" t="str">
        <f t="shared" si="0"/>
        <v>3</v>
      </c>
      <c r="Z17" s="15" t="str">
        <f>IF(T17="","",IF(AND(T17&lt;&gt;'Tabelas auxiliares'!$B$128,T17&lt;&gt;'Tabelas auxiliares'!$B$129,T17&lt;&gt;'Tabelas auxiliares'!$C$128,T17&lt;&gt;'Tabelas auxiliares'!$C$129,T17&lt;&gt;'Tabelas auxiliares'!$D$128),"FOLHA DE PESSOAL",IF(Y17='Tabelas auxiliares'!$A$129,"CUSTEIO",IF(Y17='Tabelas auxiliares'!$A$128,"INVESTIMENTO","ERRO - VERIFICAR"))))</f>
        <v>CUSTEIO</v>
      </c>
      <c r="AA17" s="26">
        <f t="shared" si="1"/>
        <v>800</v>
      </c>
      <c r="AD17" s="8">
        <v>800</v>
      </c>
      <c r="AE17" s="31"/>
      <c r="AF17" s="31"/>
      <c r="AG17" s="31"/>
      <c r="AH17" s="31"/>
      <c r="AI17" s="31"/>
      <c r="AJ17" s="31"/>
      <c r="AK17" s="31"/>
      <c r="AL17" s="31"/>
      <c r="AM17" s="31"/>
      <c r="AN17" s="31"/>
      <c r="AO17" s="31"/>
      <c r="AP17" s="31"/>
    </row>
    <row r="18" spans="1:42" x14ac:dyDescent="0.25">
      <c r="A18" t="s">
        <v>573</v>
      </c>
      <c r="B18" s="152" t="s">
        <v>203</v>
      </c>
      <c r="C18" s="152" t="s">
        <v>575</v>
      </c>
      <c r="D18" s="152" t="s">
        <v>8</v>
      </c>
      <c r="E18" s="152" t="s">
        <v>100</v>
      </c>
      <c r="F18" s="15" t="str">
        <f>IFERROR(VLOOKUP(D18,'Tabelas auxiliares'!$A$3:$B$65,2,FALSE),"")</f>
        <v>PROPES - PRÓ-REITORIA DE PESQUISA / CEM</v>
      </c>
      <c r="G18" s="15" t="str">
        <f>IFERROR(VLOOKUP($B18,'Tabelas auxiliares'!$A$68:$C$108,2,FALSE),"")</f>
        <v>ASSISTÊNCIA - PESQUISA</v>
      </c>
      <c r="H18" s="15" t="str">
        <f>IFERROR(VLOOKUP($B18,'Tabelas auxiliares'!$A$68:$C$108,3,FALSE),"")</f>
        <v>BOLSAS DE INICIACAO CIENTIFICA / AUXILIO PARA EVENTOS ESTUDANTIS PESQUISA / AUXILIO PARA PARTICIPAÇÃO DE DOCENTES EM EVENTOS DE DIVULGAÇÃO CIENTIFICA E TECNOLÓGICA</v>
      </c>
      <c r="I18" t="s">
        <v>652</v>
      </c>
      <c r="J18" t="s">
        <v>661</v>
      </c>
      <c r="K18" t="s">
        <v>662</v>
      </c>
      <c r="L18" t="s">
        <v>663</v>
      </c>
      <c r="M18" t="s">
        <v>593</v>
      </c>
      <c r="N18" t="s">
        <v>656</v>
      </c>
      <c r="O18" t="s">
        <v>657</v>
      </c>
      <c r="P18" t="s">
        <v>658</v>
      </c>
      <c r="Q18" t="s">
        <v>597</v>
      </c>
      <c r="R18" t="s">
        <v>593</v>
      </c>
      <c r="S18" t="s">
        <v>598</v>
      </c>
      <c r="T18" t="s">
        <v>145</v>
      </c>
      <c r="U18" t="s">
        <v>659</v>
      </c>
      <c r="V18" t="s">
        <v>600</v>
      </c>
      <c r="W18" t="s">
        <v>601</v>
      </c>
      <c r="X18" t="s">
        <v>664</v>
      </c>
      <c r="Y18" s="15" t="str">
        <f t="shared" si="0"/>
        <v>3</v>
      </c>
      <c r="Z18" s="15" t="str">
        <f>IF(T18="","",IF(AND(T18&lt;&gt;'Tabelas auxiliares'!$B$128,T18&lt;&gt;'Tabelas auxiliares'!$B$129,T18&lt;&gt;'Tabelas auxiliares'!$C$128,T18&lt;&gt;'Tabelas auxiliares'!$C$129,T18&lt;&gt;'Tabelas auxiliares'!$D$128),"FOLHA DE PESSOAL",IF(Y18='Tabelas auxiliares'!$A$129,"CUSTEIO",IF(Y18='Tabelas auxiliares'!$A$128,"INVESTIMENTO","ERRO - VERIFICAR"))))</f>
        <v>CUSTEIO</v>
      </c>
      <c r="AA18" s="26">
        <f t="shared" si="1"/>
        <v>2100</v>
      </c>
      <c r="AD18" s="8">
        <v>2100</v>
      </c>
      <c r="AE18" s="31"/>
      <c r="AF18" s="31"/>
      <c r="AG18" s="31"/>
      <c r="AH18" s="31"/>
      <c r="AI18" s="31"/>
      <c r="AJ18" s="31"/>
      <c r="AK18" s="31"/>
      <c r="AL18" s="31"/>
      <c r="AM18" s="31"/>
      <c r="AN18" s="31"/>
      <c r="AO18" s="31"/>
      <c r="AP18" s="31"/>
    </row>
    <row r="19" spans="1:42" x14ac:dyDescent="0.25">
      <c r="A19" t="s">
        <v>573</v>
      </c>
      <c r="B19" s="152" t="s">
        <v>203</v>
      </c>
      <c r="C19" s="152" t="s">
        <v>575</v>
      </c>
      <c r="D19" s="152" t="s">
        <v>8</v>
      </c>
      <c r="E19" s="152" t="s">
        <v>100</v>
      </c>
      <c r="F19" s="15" t="str">
        <f>IFERROR(VLOOKUP(D19,'Tabelas auxiliares'!$A$3:$B$65,2,FALSE),"")</f>
        <v>PROPES - PRÓ-REITORIA DE PESQUISA / CEM</v>
      </c>
      <c r="G19" s="15" t="str">
        <f>IFERROR(VLOOKUP($B19,'Tabelas auxiliares'!$A$68:$C$108,2,FALSE),"")</f>
        <v>ASSISTÊNCIA - PESQUISA</v>
      </c>
      <c r="H19" s="15" t="str">
        <f>IFERROR(VLOOKUP($B19,'Tabelas auxiliares'!$A$68:$C$108,3,FALSE),"")</f>
        <v>BOLSAS DE INICIACAO CIENTIFICA / AUXILIO PARA EVENTOS ESTUDANTIS PESQUISA / AUXILIO PARA PARTICIPAÇÃO DE DOCENTES EM EVENTOS DE DIVULGAÇÃO CIENTIFICA E TECNOLÓGICA</v>
      </c>
      <c r="I19" t="s">
        <v>652</v>
      </c>
      <c r="J19" t="s">
        <v>665</v>
      </c>
      <c r="K19" t="s">
        <v>666</v>
      </c>
      <c r="L19" t="s">
        <v>667</v>
      </c>
      <c r="M19" t="s">
        <v>593</v>
      </c>
      <c r="N19" t="s">
        <v>656</v>
      </c>
      <c r="O19" t="s">
        <v>657</v>
      </c>
      <c r="P19" t="s">
        <v>658</v>
      </c>
      <c r="Q19" t="s">
        <v>597</v>
      </c>
      <c r="R19" t="s">
        <v>593</v>
      </c>
      <c r="S19" t="s">
        <v>598</v>
      </c>
      <c r="T19" t="s">
        <v>145</v>
      </c>
      <c r="U19" t="s">
        <v>659</v>
      </c>
      <c r="V19" t="s">
        <v>600</v>
      </c>
      <c r="W19" t="s">
        <v>601</v>
      </c>
      <c r="X19" t="s">
        <v>668</v>
      </c>
      <c r="Y19" s="15" t="str">
        <f t="shared" si="0"/>
        <v>3</v>
      </c>
      <c r="Z19" s="15" t="str">
        <f>IF(T19="","",IF(AND(T19&lt;&gt;'Tabelas auxiliares'!$B$128,T19&lt;&gt;'Tabelas auxiliares'!$B$129,T19&lt;&gt;'Tabelas auxiliares'!$C$128,T19&lt;&gt;'Tabelas auxiliares'!$C$129,T19&lt;&gt;'Tabelas auxiliares'!$D$128),"FOLHA DE PESSOAL",IF(Y19='Tabelas auxiliares'!$A$129,"CUSTEIO",IF(Y19='Tabelas auxiliares'!$A$128,"INVESTIMENTO","ERRO - VERIFICAR"))))</f>
        <v>CUSTEIO</v>
      </c>
      <c r="AA19" s="26">
        <f t="shared" si="1"/>
        <v>2100</v>
      </c>
      <c r="AD19" s="8">
        <v>2100</v>
      </c>
      <c r="AE19" s="31"/>
      <c r="AF19" s="31"/>
      <c r="AG19" s="31"/>
      <c r="AH19" s="31"/>
      <c r="AI19" s="31"/>
      <c r="AJ19" s="31"/>
      <c r="AK19" s="31"/>
      <c r="AL19" s="31"/>
      <c r="AM19" s="31"/>
      <c r="AN19" s="31"/>
      <c r="AO19" s="31"/>
      <c r="AP19" s="31"/>
    </row>
    <row r="20" spans="1:42" x14ac:dyDescent="0.25">
      <c r="A20" t="s">
        <v>573</v>
      </c>
      <c r="B20" s="152" t="s">
        <v>203</v>
      </c>
      <c r="C20" s="152" t="s">
        <v>575</v>
      </c>
      <c r="D20" s="152" t="s">
        <v>8</v>
      </c>
      <c r="E20" s="152" t="s">
        <v>100</v>
      </c>
      <c r="F20" s="15" t="str">
        <f>IFERROR(VLOOKUP(D20,'Tabelas auxiliares'!$A$3:$B$65,2,FALSE),"")</f>
        <v>PROPES - PRÓ-REITORIA DE PESQUISA / CEM</v>
      </c>
      <c r="G20" s="15" t="str">
        <f>IFERROR(VLOOKUP($B20,'Tabelas auxiliares'!$A$68:$C$108,2,FALSE),"")</f>
        <v>ASSISTÊNCIA - PESQUISA</v>
      </c>
      <c r="H20" s="15" t="str">
        <f>IFERROR(VLOOKUP($B20,'Tabelas auxiliares'!$A$68:$C$108,3,FALSE),"")</f>
        <v>BOLSAS DE INICIACAO CIENTIFICA / AUXILIO PARA EVENTOS ESTUDANTIS PESQUISA / AUXILIO PARA PARTICIPAÇÃO DE DOCENTES EM EVENTOS DE DIVULGAÇÃO CIENTIFICA E TECNOLÓGICA</v>
      </c>
      <c r="I20" t="s">
        <v>652</v>
      </c>
      <c r="J20" t="s">
        <v>669</v>
      </c>
      <c r="K20" t="s">
        <v>670</v>
      </c>
      <c r="L20" t="s">
        <v>671</v>
      </c>
      <c r="M20" t="s">
        <v>593</v>
      </c>
      <c r="N20" t="s">
        <v>672</v>
      </c>
      <c r="O20" t="s">
        <v>657</v>
      </c>
      <c r="P20" t="s">
        <v>673</v>
      </c>
      <c r="Q20" t="s">
        <v>597</v>
      </c>
      <c r="R20" t="s">
        <v>593</v>
      </c>
      <c r="S20" t="s">
        <v>598</v>
      </c>
      <c r="T20" t="s">
        <v>145</v>
      </c>
      <c r="U20" t="s">
        <v>674</v>
      </c>
      <c r="V20" t="s">
        <v>600</v>
      </c>
      <c r="W20" t="s">
        <v>601</v>
      </c>
      <c r="X20" t="s">
        <v>675</v>
      </c>
      <c r="Y20" s="15" t="str">
        <f t="shared" si="0"/>
        <v>3</v>
      </c>
      <c r="Z20" s="15" t="str">
        <f>IF(T20="","",IF(AND(T20&lt;&gt;'Tabelas auxiliares'!$B$128,T20&lt;&gt;'Tabelas auxiliares'!$B$129,T20&lt;&gt;'Tabelas auxiliares'!$C$128,T20&lt;&gt;'Tabelas auxiliares'!$C$129,T20&lt;&gt;'Tabelas auxiliares'!$D$128),"FOLHA DE PESSOAL",IF(Y20='Tabelas auxiliares'!$A$129,"CUSTEIO",IF(Y20='Tabelas auxiliares'!$A$128,"INVESTIMENTO","ERRO - VERIFICAR"))))</f>
        <v>CUSTEIO</v>
      </c>
      <c r="AA20" s="26">
        <f t="shared" si="1"/>
        <v>2400</v>
      </c>
      <c r="AD20" s="8">
        <v>2400</v>
      </c>
      <c r="AE20" s="31"/>
      <c r="AF20" s="31"/>
      <c r="AG20" s="31"/>
      <c r="AH20" s="31"/>
      <c r="AI20" s="31"/>
      <c r="AJ20" s="31"/>
      <c r="AK20" s="31"/>
      <c r="AL20" s="31"/>
      <c r="AM20" s="31"/>
      <c r="AN20" s="31"/>
      <c r="AO20" s="31"/>
      <c r="AP20" s="31"/>
    </row>
    <row r="21" spans="1:42" x14ac:dyDescent="0.25">
      <c r="A21" t="s">
        <v>573</v>
      </c>
      <c r="B21" s="152" t="s">
        <v>203</v>
      </c>
      <c r="C21" s="152" t="s">
        <v>575</v>
      </c>
      <c r="D21" s="152" t="s">
        <v>8</v>
      </c>
      <c r="E21" s="152" t="s">
        <v>100</v>
      </c>
      <c r="F21" s="15" t="str">
        <f>IFERROR(VLOOKUP(D21,'Tabelas auxiliares'!$A$3:$B$65,2,FALSE),"")</f>
        <v>PROPES - PRÓ-REITORIA DE PESQUISA / CEM</v>
      </c>
      <c r="G21" s="15" t="str">
        <f>IFERROR(VLOOKUP($B21,'Tabelas auxiliares'!$A$68:$C$108,2,FALSE),"")</f>
        <v>ASSISTÊNCIA - PESQUISA</v>
      </c>
      <c r="H21" s="15" t="str">
        <f>IFERROR(VLOOKUP($B21,'Tabelas auxiliares'!$A$68:$C$108,3,FALSE),"")</f>
        <v>BOLSAS DE INICIACAO CIENTIFICA / AUXILIO PARA EVENTOS ESTUDANTIS PESQUISA / AUXILIO PARA PARTICIPAÇÃO DE DOCENTES EM EVENTOS DE DIVULGAÇÃO CIENTIFICA E TECNOLÓGICA</v>
      </c>
      <c r="I21" t="s">
        <v>652</v>
      </c>
      <c r="J21" t="s">
        <v>676</v>
      </c>
      <c r="K21" t="s">
        <v>677</v>
      </c>
      <c r="L21" t="s">
        <v>678</v>
      </c>
      <c r="M21" t="s">
        <v>593</v>
      </c>
      <c r="N21" t="s">
        <v>672</v>
      </c>
      <c r="O21" t="s">
        <v>657</v>
      </c>
      <c r="P21" t="s">
        <v>673</v>
      </c>
      <c r="Q21" t="s">
        <v>597</v>
      </c>
      <c r="R21" t="s">
        <v>593</v>
      </c>
      <c r="S21" t="s">
        <v>598</v>
      </c>
      <c r="T21" t="s">
        <v>145</v>
      </c>
      <c r="U21" t="s">
        <v>674</v>
      </c>
      <c r="V21" t="s">
        <v>600</v>
      </c>
      <c r="W21" t="s">
        <v>601</v>
      </c>
      <c r="X21" t="s">
        <v>679</v>
      </c>
      <c r="Y21" s="15" t="str">
        <f t="shared" si="0"/>
        <v>3</v>
      </c>
      <c r="Z21" s="15" t="str">
        <f>IF(T21="","",IF(AND(T21&lt;&gt;'Tabelas auxiliares'!$B$128,T21&lt;&gt;'Tabelas auxiliares'!$B$129,T21&lt;&gt;'Tabelas auxiliares'!$C$128,T21&lt;&gt;'Tabelas auxiliares'!$C$129,T21&lt;&gt;'Tabelas auxiliares'!$D$128),"FOLHA DE PESSOAL",IF(Y21='Tabelas auxiliares'!$A$129,"CUSTEIO",IF(Y21='Tabelas auxiliares'!$A$128,"INVESTIMENTO","ERRO - VERIFICAR"))))</f>
        <v>CUSTEIO</v>
      </c>
      <c r="AA21" s="26">
        <f t="shared" si="1"/>
        <v>42000</v>
      </c>
      <c r="AD21" s="8">
        <v>42000</v>
      </c>
      <c r="AE21" s="31"/>
      <c r="AF21" s="31"/>
      <c r="AG21" s="31"/>
      <c r="AH21" s="31"/>
      <c r="AI21" s="31"/>
      <c r="AJ21" s="31"/>
      <c r="AK21" s="31"/>
      <c r="AL21" s="31"/>
      <c r="AM21" s="31"/>
      <c r="AN21" s="31"/>
      <c r="AO21" s="31"/>
      <c r="AP21" s="31"/>
    </row>
    <row r="22" spans="1:42" x14ac:dyDescent="0.25">
      <c r="A22" t="s">
        <v>573</v>
      </c>
      <c r="B22" s="152" t="s">
        <v>203</v>
      </c>
      <c r="C22" s="152" t="s">
        <v>575</v>
      </c>
      <c r="D22" s="152" t="s">
        <v>8</v>
      </c>
      <c r="E22" s="152" t="s">
        <v>100</v>
      </c>
      <c r="F22" s="15" t="str">
        <f>IFERROR(VLOOKUP(D22,'Tabelas auxiliares'!$A$3:$B$65,2,FALSE),"")</f>
        <v>PROPES - PRÓ-REITORIA DE PESQUISA / CEM</v>
      </c>
      <c r="G22" s="15" t="str">
        <f>IFERROR(VLOOKUP($B22,'Tabelas auxiliares'!$A$68:$C$108,2,FALSE),"")</f>
        <v>ASSISTÊNCIA - PESQUISA</v>
      </c>
      <c r="H22" s="15" t="str">
        <f>IFERROR(VLOOKUP($B22,'Tabelas auxiliares'!$A$68:$C$108,3,FALSE),"")</f>
        <v>BOLSAS DE INICIACAO CIENTIFICA / AUXILIO PARA EVENTOS ESTUDANTIS PESQUISA / AUXILIO PARA PARTICIPAÇÃO DE DOCENTES EM EVENTOS DE DIVULGAÇÃO CIENTIFICA E TECNOLÓGICA</v>
      </c>
      <c r="I22" t="s">
        <v>615</v>
      </c>
      <c r="J22" t="s">
        <v>653</v>
      </c>
      <c r="K22" t="s">
        <v>680</v>
      </c>
      <c r="L22" t="s">
        <v>681</v>
      </c>
      <c r="M22" t="s">
        <v>593</v>
      </c>
      <c r="N22" t="s">
        <v>672</v>
      </c>
      <c r="O22" t="s">
        <v>595</v>
      </c>
      <c r="P22" t="s">
        <v>682</v>
      </c>
      <c r="Q22" t="s">
        <v>597</v>
      </c>
      <c r="R22" t="s">
        <v>593</v>
      </c>
      <c r="S22" t="s">
        <v>598</v>
      </c>
      <c r="T22" t="s">
        <v>145</v>
      </c>
      <c r="U22" t="s">
        <v>683</v>
      </c>
      <c r="V22" t="s">
        <v>600</v>
      </c>
      <c r="W22" t="s">
        <v>601</v>
      </c>
      <c r="X22" t="s">
        <v>684</v>
      </c>
      <c r="Y22" s="15" t="str">
        <f t="shared" si="0"/>
        <v>3</v>
      </c>
      <c r="Z22" s="15" t="str">
        <f>IF(T22="","",IF(AND(T22&lt;&gt;'Tabelas auxiliares'!$B$128,T22&lt;&gt;'Tabelas auxiliares'!$B$129,T22&lt;&gt;'Tabelas auxiliares'!$C$128,T22&lt;&gt;'Tabelas auxiliares'!$C$129,T22&lt;&gt;'Tabelas auxiliares'!$D$128),"FOLHA DE PESSOAL",IF(Y22='Tabelas auxiliares'!$A$129,"CUSTEIO",IF(Y22='Tabelas auxiliares'!$A$128,"INVESTIMENTO","ERRO - VERIFICAR"))))</f>
        <v>CUSTEIO</v>
      </c>
      <c r="AA22" s="26">
        <f t="shared" si="1"/>
        <v>8800</v>
      </c>
      <c r="AB22" s="8">
        <v>7200</v>
      </c>
      <c r="AC22" s="8">
        <v>800</v>
      </c>
      <c r="AD22" s="8">
        <v>800</v>
      </c>
      <c r="AE22" s="31"/>
      <c r="AF22" s="31"/>
      <c r="AG22" s="31"/>
      <c r="AH22" s="31"/>
      <c r="AI22" s="31"/>
      <c r="AJ22" s="31"/>
      <c r="AK22" s="31"/>
      <c r="AL22" s="31"/>
      <c r="AM22" s="31"/>
      <c r="AN22" s="31"/>
      <c r="AO22" s="31"/>
      <c r="AP22" s="31"/>
    </row>
    <row r="23" spans="1:42" x14ac:dyDescent="0.25">
      <c r="A23" t="s">
        <v>573</v>
      </c>
      <c r="B23" s="152" t="s">
        <v>203</v>
      </c>
      <c r="C23" s="152" t="s">
        <v>575</v>
      </c>
      <c r="D23" s="152" t="s">
        <v>8</v>
      </c>
      <c r="E23" s="152" t="s">
        <v>100</v>
      </c>
      <c r="F23" s="15" t="str">
        <f>IFERROR(VLOOKUP(D23,'Tabelas auxiliares'!$A$3:$B$65,2,FALSE),"")</f>
        <v>PROPES - PRÓ-REITORIA DE PESQUISA / CEM</v>
      </c>
      <c r="G23" s="15" t="str">
        <f>IFERROR(VLOOKUP($B23,'Tabelas auxiliares'!$A$68:$C$108,2,FALSE),"")</f>
        <v>ASSISTÊNCIA - PESQUISA</v>
      </c>
      <c r="H23" s="15" t="str">
        <f>IFERROR(VLOOKUP($B23,'Tabelas auxiliares'!$A$68:$C$108,3,FALSE),"")</f>
        <v>BOLSAS DE INICIACAO CIENTIFICA / AUXILIO PARA EVENTOS ESTUDANTIS PESQUISA / AUXILIO PARA PARTICIPAÇÃO DE DOCENTES EM EVENTOS DE DIVULGAÇÃO CIENTIFICA E TECNOLÓGICA</v>
      </c>
      <c r="I23" t="s">
        <v>615</v>
      </c>
      <c r="J23" t="s">
        <v>661</v>
      </c>
      <c r="K23" t="s">
        <v>685</v>
      </c>
      <c r="L23" t="s">
        <v>663</v>
      </c>
      <c r="M23" t="s">
        <v>593</v>
      </c>
      <c r="N23" t="s">
        <v>672</v>
      </c>
      <c r="O23" t="s">
        <v>595</v>
      </c>
      <c r="P23" t="s">
        <v>682</v>
      </c>
      <c r="Q23" t="s">
        <v>597</v>
      </c>
      <c r="R23" t="s">
        <v>593</v>
      </c>
      <c r="S23" t="s">
        <v>598</v>
      </c>
      <c r="T23" t="s">
        <v>145</v>
      </c>
      <c r="U23" t="s">
        <v>683</v>
      </c>
      <c r="V23" t="s">
        <v>600</v>
      </c>
      <c r="W23" t="s">
        <v>601</v>
      </c>
      <c r="X23" t="s">
        <v>686</v>
      </c>
      <c r="Y23" s="15" t="str">
        <f t="shared" si="0"/>
        <v>3</v>
      </c>
      <c r="Z23" s="15" t="str">
        <f>IF(T23="","",IF(AND(T23&lt;&gt;'Tabelas auxiliares'!$B$128,T23&lt;&gt;'Tabelas auxiliares'!$B$129,T23&lt;&gt;'Tabelas auxiliares'!$C$128,T23&lt;&gt;'Tabelas auxiliares'!$C$129,T23&lt;&gt;'Tabelas auxiliares'!$D$128),"FOLHA DE PESSOAL",IF(Y23='Tabelas auxiliares'!$A$129,"CUSTEIO",IF(Y23='Tabelas auxiliares'!$A$128,"INVESTIMENTO","ERRO - VERIFICAR"))))</f>
        <v>CUSTEIO</v>
      </c>
      <c r="AA23" s="26">
        <f t="shared" si="1"/>
        <v>4200</v>
      </c>
      <c r="AC23" s="8">
        <v>2100</v>
      </c>
      <c r="AD23" s="8">
        <v>2100</v>
      </c>
      <c r="AE23" s="31"/>
      <c r="AF23" s="31"/>
      <c r="AG23" s="31"/>
      <c r="AH23" s="31"/>
      <c r="AI23" s="31"/>
      <c r="AJ23" s="31"/>
      <c r="AK23" s="31"/>
      <c r="AL23" s="31"/>
      <c r="AM23" s="31"/>
      <c r="AN23" s="31"/>
      <c r="AO23" s="31"/>
      <c r="AP23" s="31"/>
    </row>
    <row r="24" spans="1:42" x14ac:dyDescent="0.25">
      <c r="A24" t="s">
        <v>573</v>
      </c>
      <c r="B24" s="152" t="s">
        <v>203</v>
      </c>
      <c r="C24" s="152" t="s">
        <v>575</v>
      </c>
      <c r="D24" s="152" t="s">
        <v>8</v>
      </c>
      <c r="E24" s="152" t="s">
        <v>100</v>
      </c>
      <c r="F24" s="15" t="str">
        <f>IFERROR(VLOOKUP(D24,'Tabelas auxiliares'!$A$3:$B$65,2,FALSE),"")</f>
        <v>PROPES - PRÓ-REITORIA DE PESQUISA / CEM</v>
      </c>
      <c r="G24" s="15" t="str">
        <f>IFERROR(VLOOKUP($B24,'Tabelas auxiliares'!$A$68:$C$108,2,FALSE),"")</f>
        <v>ASSISTÊNCIA - PESQUISA</v>
      </c>
      <c r="H24" s="15" t="str">
        <f>IFERROR(VLOOKUP($B24,'Tabelas auxiliares'!$A$68:$C$108,3,FALSE),"")</f>
        <v>BOLSAS DE INICIACAO CIENTIFICA / AUXILIO PARA EVENTOS ESTUDANTIS PESQUISA / AUXILIO PARA PARTICIPAÇÃO DE DOCENTES EM EVENTOS DE DIVULGAÇÃO CIENTIFICA E TECNOLÓGICA</v>
      </c>
      <c r="I24" t="s">
        <v>615</v>
      </c>
      <c r="J24" t="s">
        <v>665</v>
      </c>
      <c r="K24" t="s">
        <v>687</v>
      </c>
      <c r="L24" t="s">
        <v>688</v>
      </c>
      <c r="M24" t="s">
        <v>593</v>
      </c>
      <c r="N24" t="s">
        <v>672</v>
      </c>
      <c r="O24" t="s">
        <v>595</v>
      </c>
      <c r="P24" t="s">
        <v>682</v>
      </c>
      <c r="Q24" t="s">
        <v>597</v>
      </c>
      <c r="R24" t="s">
        <v>593</v>
      </c>
      <c r="S24" t="s">
        <v>598</v>
      </c>
      <c r="T24" t="s">
        <v>145</v>
      </c>
      <c r="U24" t="s">
        <v>683</v>
      </c>
      <c r="V24" t="s">
        <v>600</v>
      </c>
      <c r="W24" t="s">
        <v>601</v>
      </c>
      <c r="X24" t="s">
        <v>689</v>
      </c>
      <c r="Y24" s="15" t="str">
        <f t="shared" si="0"/>
        <v>3</v>
      </c>
      <c r="Z24" s="15" t="str">
        <f>IF(T24="","",IF(AND(T24&lt;&gt;'Tabelas auxiliares'!$B$128,T24&lt;&gt;'Tabelas auxiliares'!$B$129,T24&lt;&gt;'Tabelas auxiliares'!$C$128,T24&lt;&gt;'Tabelas auxiliares'!$C$129,T24&lt;&gt;'Tabelas auxiliares'!$D$128),"FOLHA DE PESSOAL",IF(Y24='Tabelas auxiliares'!$A$129,"CUSTEIO",IF(Y24='Tabelas auxiliares'!$A$128,"INVESTIMENTO","ERRO - VERIFICAR"))))</f>
        <v>CUSTEIO</v>
      </c>
      <c r="AA24" s="26">
        <f t="shared" si="1"/>
        <v>4200</v>
      </c>
      <c r="AC24" s="8">
        <v>2100</v>
      </c>
      <c r="AD24" s="8">
        <v>2100</v>
      </c>
      <c r="AE24" s="31"/>
      <c r="AF24" s="31"/>
      <c r="AG24" s="31"/>
      <c r="AH24" s="31"/>
      <c r="AI24" s="31"/>
      <c r="AJ24" s="31"/>
      <c r="AK24" s="31"/>
      <c r="AL24" s="31"/>
      <c r="AM24" s="31"/>
      <c r="AN24" s="31"/>
      <c r="AO24" s="31"/>
      <c r="AP24" s="31"/>
    </row>
    <row r="25" spans="1:42" x14ac:dyDescent="0.25">
      <c r="A25" t="s">
        <v>573</v>
      </c>
      <c r="B25" s="152" t="s">
        <v>203</v>
      </c>
      <c r="C25" s="152" t="s">
        <v>575</v>
      </c>
      <c r="D25" s="152" t="s">
        <v>8</v>
      </c>
      <c r="E25" s="152" t="s">
        <v>100</v>
      </c>
      <c r="F25" s="15" t="str">
        <f>IFERROR(VLOOKUP(D25,'Tabelas auxiliares'!$A$3:$B$65,2,FALSE),"")</f>
        <v>PROPES - PRÓ-REITORIA DE PESQUISA / CEM</v>
      </c>
      <c r="G25" s="15" t="str">
        <f>IFERROR(VLOOKUP($B25,'Tabelas auxiliares'!$A$68:$C$108,2,FALSE),"")</f>
        <v>ASSISTÊNCIA - PESQUISA</v>
      </c>
      <c r="H25" s="15" t="str">
        <f>IFERROR(VLOOKUP($B25,'Tabelas auxiliares'!$A$68:$C$108,3,FALSE),"")</f>
        <v>BOLSAS DE INICIACAO CIENTIFICA / AUXILIO PARA EVENTOS ESTUDANTIS PESQUISA / AUXILIO PARA PARTICIPAÇÃO DE DOCENTES EM EVENTOS DE DIVULGAÇÃO CIENTIFICA E TECNOLÓGICA</v>
      </c>
      <c r="I25" t="s">
        <v>615</v>
      </c>
      <c r="J25" t="s">
        <v>669</v>
      </c>
      <c r="K25" t="s">
        <v>690</v>
      </c>
      <c r="L25" t="s">
        <v>691</v>
      </c>
      <c r="M25" t="s">
        <v>593</v>
      </c>
      <c r="N25" t="s">
        <v>672</v>
      </c>
      <c r="O25" t="s">
        <v>595</v>
      </c>
      <c r="P25" t="s">
        <v>682</v>
      </c>
      <c r="Q25" t="s">
        <v>597</v>
      </c>
      <c r="R25" t="s">
        <v>593</v>
      </c>
      <c r="S25" t="s">
        <v>598</v>
      </c>
      <c r="T25" t="s">
        <v>145</v>
      </c>
      <c r="U25" t="s">
        <v>683</v>
      </c>
      <c r="V25" t="s">
        <v>600</v>
      </c>
      <c r="W25" t="s">
        <v>601</v>
      </c>
      <c r="X25" t="s">
        <v>692</v>
      </c>
      <c r="Y25" s="15" t="str">
        <f t="shared" si="0"/>
        <v>3</v>
      </c>
      <c r="Z25" s="15" t="str">
        <f>IF(T25="","",IF(AND(T25&lt;&gt;'Tabelas auxiliares'!$B$128,T25&lt;&gt;'Tabelas auxiliares'!$B$129,T25&lt;&gt;'Tabelas auxiliares'!$C$128,T25&lt;&gt;'Tabelas auxiliares'!$C$129,T25&lt;&gt;'Tabelas auxiliares'!$D$128),"FOLHA DE PESSOAL",IF(Y25='Tabelas auxiliares'!$A$129,"CUSTEIO",IF(Y25='Tabelas auxiliares'!$A$128,"INVESTIMENTO","ERRO - VERIFICAR"))))</f>
        <v>CUSTEIO</v>
      </c>
      <c r="AA25" s="26">
        <f t="shared" si="1"/>
        <v>26400</v>
      </c>
      <c r="AB25" s="8">
        <v>21600</v>
      </c>
      <c r="AC25" s="8">
        <v>2400</v>
      </c>
      <c r="AD25" s="8">
        <v>2400</v>
      </c>
      <c r="AE25" s="31"/>
      <c r="AF25" s="31"/>
      <c r="AG25" s="31"/>
      <c r="AH25" s="31"/>
      <c r="AI25" s="31"/>
      <c r="AJ25" s="31"/>
      <c r="AK25" s="31"/>
      <c r="AL25" s="31"/>
      <c r="AM25" s="31"/>
      <c r="AN25" s="31"/>
      <c r="AO25" s="31"/>
      <c r="AP25" s="31"/>
    </row>
    <row r="26" spans="1:42" x14ac:dyDescent="0.25">
      <c r="A26" t="s">
        <v>573</v>
      </c>
      <c r="B26" s="152" t="s">
        <v>203</v>
      </c>
      <c r="C26" s="152" t="s">
        <v>575</v>
      </c>
      <c r="D26" s="152" t="s">
        <v>8</v>
      </c>
      <c r="E26" s="152" t="s">
        <v>100</v>
      </c>
      <c r="F26" s="15" t="str">
        <f>IFERROR(VLOOKUP(D26,'Tabelas auxiliares'!$A$3:$B$65,2,FALSE),"")</f>
        <v>PROPES - PRÓ-REITORIA DE PESQUISA / CEM</v>
      </c>
      <c r="G26" s="15" t="str">
        <f>IFERROR(VLOOKUP($B26,'Tabelas auxiliares'!$A$68:$C$108,2,FALSE),"")</f>
        <v>ASSISTÊNCIA - PESQUISA</v>
      </c>
      <c r="H26" s="15" t="str">
        <f>IFERROR(VLOOKUP($B26,'Tabelas auxiliares'!$A$68:$C$108,3,FALSE),"")</f>
        <v>BOLSAS DE INICIACAO CIENTIFICA / AUXILIO PARA EVENTOS ESTUDANTIS PESQUISA / AUXILIO PARA PARTICIPAÇÃO DE DOCENTES EM EVENTOS DE DIVULGAÇÃO CIENTIFICA E TECNOLÓGICA</v>
      </c>
      <c r="I26" t="s">
        <v>615</v>
      </c>
      <c r="J26" t="s">
        <v>676</v>
      </c>
      <c r="K26" t="s">
        <v>693</v>
      </c>
      <c r="L26" t="s">
        <v>694</v>
      </c>
      <c r="M26" t="s">
        <v>593</v>
      </c>
      <c r="N26" t="s">
        <v>672</v>
      </c>
      <c r="O26" t="s">
        <v>595</v>
      </c>
      <c r="P26" t="s">
        <v>682</v>
      </c>
      <c r="Q26" t="s">
        <v>597</v>
      </c>
      <c r="R26" t="s">
        <v>593</v>
      </c>
      <c r="S26" t="s">
        <v>598</v>
      </c>
      <c r="T26" t="s">
        <v>145</v>
      </c>
      <c r="U26" t="s">
        <v>683</v>
      </c>
      <c r="V26" t="s">
        <v>600</v>
      </c>
      <c r="W26" t="s">
        <v>601</v>
      </c>
      <c r="X26" t="s">
        <v>695</v>
      </c>
      <c r="Y26" s="15" t="str">
        <f t="shared" si="0"/>
        <v>3</v>
      </c>
      <c r="Z26" s="15" t="str">
        <f>IF(T26="","",IF(AND(T26&lt;&gt;'Tabelas auxiliares'!$B$128,T26&lt;&gt;'Tabelas auxiliares'!$B$129,T26&lt;&gt;'Tabelas auxiliares'!$C$128,T26&lt;&gt;'Tabelas auxiliares'!$C$129,T26&lt;&gt;'Tabelas auxiliares'!$D$128),"FOLHA DE PESSOAL",IF(Y26='Tabelas auxiliares'!$A$129,"CUSTEIO",IF(Y26='Tabelas auxiliares'!$A$128,"INVESTIMENTO","ERRO - VERIFICAR"))))</f>
        <v>CUSTEIO</v>
      </c>
      <c r="AA26" s="26">
        <f t="shared" si="1"/>
        <v>84000</v>
      </c>
      <c r="AB26" s="8">
        <v>1400</v>
      </c>
      <c r="AC26" s="8">
        <v>41300</v>
      </c>
      <c r="AD26" s="8">
        <v>41300</v>
      </c>
      <c r="AE26" s="31"/>
      <c r="AF26" s="31"/>
      <c r="AG26" s="31"/>
      <c r="AH26" s="31"/>
      <c r="AI26" s="31"/>
      <c r="AJ26" s="31"/>
      <c r="AK26" s="31"/>
      <c r="AL26" s="31"/>
      <c r="AM26" s="31"/>
      <c r="AN26" s="31"/>
      <c r="AO26" s="31"/>
      <c r="AP26" s="31"/>
    </row>
    <row r="27" spans="1:42" x14ac:dyDescent="0.25">
      <c r="A27" t="s">
        <v>573</v>
      </c>
      <c r="B27" s="152" t="s">
        <v>203</v>
      </c>
      <c r="C27" s="152" t="s">
        <v>575</v>
      </c>
      <c r="D27" s="152" t="s">
        <v>8</v>
      </c>
      <c r="E27" s="152" t="s">
        <v>100</v>
      </c>
      <c r="F27" s="15" t="str">
        <f>IFERROR(VLOOKUP(D27,'Tabelas auxiliares'!$A$3:$B$65,2,FALSE),"")</f>
        <v>PROPES - PRÓ-REITORIA DE PESQUISA / CEM</v>
      </c>
      <c r="G27" s="15" t="str">
        <f>IFERROR(VLOOKUP($B27,'Tabelas auxiliares'!$A$68:$C$108,2,FALSE),"")</f>
        <v>ASSISTÊNCIA - PESQUISA</v>
      </c>
      <c r="H27" s="15" t="str">
        <f>IFERROR(VLOOKUP($B27,'Tabelas auxiliares'!$A$68:$C$108,3,FALSE),"")</f>
        <v>BOLSAS DE INICIACAO CIENTIFICA / AUXILIO PARA EVENTOS ESTUDANTIS PESQUISA / AUXILIO PARA PARTICIPAÇÃO DE DOCENTES EM EVENTOS DE DIVULGAÇÃO CIENTIFICA E TECNOLÓGICA</v>
      </c>
      <c r="I27" t="s">
        <v>696</v>
      </c>
      <c r="J27" t="s">
        <v>697</v>
      </c>
      <c r="K27" t="s">
        <v>698</v>
      </c>
      <c r="L27" t="s">
        <v>699</v>
      </c>
      <c r="M27" t="s">
        <v>593</v>
      </c>
      <c r="N27" t="s">
        <v>672</v>
      </c>
      <c r="O27" t="s">
        <v>595</v>
      </c>
      <c r="P27" t="s">
        <v>682</v>
      </c>
      <c r="Q27" t="s">
        <v>597</v>
      </c>
      <c r="R27" t="s">
        <v>593</v>
      </c>
      <c r="S27" t="s">
        <v>598</v>
      </c>
      <c r="T27" t="s">
        <v>145</v>
      </c>
      <c r="U27" t="s">
        <v>683</v>
      </c>
      <c r="V27" t="s">
        <v>600</v>
      </c>
      <c r="W27" t="s">
        <v>601</v>
      </c>
      <c r="X27" t="s">
        <v>700</v>
      </c>
      <c r="Y27" s="15" t="str">
        <f t="shared" si="0"/>
        <v>3</v>
      </c>
      <c r="Z27" s="15" t="str">
        <f>IF(T27="","",IF(AND(T27&lt;&gt;'Tabelas auxiliares'!$B$128,T27&lt;&gt;'Tabelas auxiliares'!$B$129,T27&lt;&gt;'Tabelas auxiliares'!$C$128,T27&lt;&gt;'Tabelas auxiliares'!$C$129,T27&lt;&gt;'Tabelas auxiliares'!$D$128),"FOLHA DE PESSOAL",IF(Y27='Tabelas auxiliares'!$A$129,"CUSTEIO",IF(Y27='Tabelas auxiliares'!$A$128,"INVESTIMENTO","ERRO - VERIFICAR"))))</f>
        <v>CUSTEIO</v>
      </c>
      <c r="AA27" s="26">
        <f t="shared" si="1"/>
        <v>8000</v>
      </c>
      <c r="AB27" s="8">
        <v>7200</v>
      </c>
      <c r="AC27" s="8">
        <v>800</v>
      </c>
      <c r="AE27" s="31"/>
      <c r="AF27" s="31"/>
      <c r="AG27" s="31"/>
      <c r="AH27" s="31"/>
      <c r="AI27" s="31"/>
      <c r="AJ27" s="31"/>
      <c r="AK27" s="31"/>
      <c r="AL27" s="31"/>
      <c r="AM27" s="31"/>
      <c r="AN27" s="31"/>
      <c r="AO27" s="31"/>
      <c r="AP27" s="31"/>
    </row>
    <row r="28" spans="1:42" x14ac:dyDescent="0.25">
      <c r="A28" t="s">
        <v>573</v>
      </c>
      <c r="B28" s="152" t="s">
        <v>203</v>
      </c>
      <c r="C28" s="152" t="s">
        <v>575</v>
      </c>
      <c r="D28" s="152" t="s">
        <v>8</v>
      </c>
      <c r="E28" s="152" t="s">
        <v>100</v>
      </c>
      <c r="F28" s="15" t="str">
        <f>IFERROR(VLOOKUP(D28,'Tabelas auxiliares'!$A$3:$B$65,2,FALSE),"")</f>
        <v>PROPES - PRÓ-REITORIA DE PESQUISA / CEM</v>
      </c>
      <c r="G28" s="15" t="str">
        <f>IFERROR(VLOOKUP($B28,'Tabelas auxiliares'!$A$68:$C$108,2,FALSE),"")</f>
        <v>ASSISTÊNCIA - PESQUISA</v>
      </c>
      <c r="H28" s="15" t="str">
        <f>IFERROR(VLOOKUP($B28,'Tabelas auxiliares'!$A$68:$C$108,3,FALSE),"")</f>
        <v>BOLSAS DE INICIACAO CIENTIFICA / AUXILIO PARA EVENTOS ESTUDANTIS PESQUISA / AUXILIO PARA PARTICIPAÇÃO DE DOCENTES EM EVENTOS DE DIVULGAÇÃO CIENTIFICA E TECNOLÓGICA</v>
      </c>
      <c r="I28" t="s">
        <v>701</v>
      </c>
      <c r="J28" t="s">
        <v>661</v>
      </c>
      <c r="K28" t="s">
        <v>702</v>
      </c>
      <c r="L28" t="s">
        <v>663</v>
      </c>
      <c r="M28" t="s">
        <v>593</v>
      </c>
      <c r="N28" t="s">
        <v>672</v>
      </c>
      <c r="O28" t="s">
        <v>657</v>
      </c>
      <c r="P28" t="s">
        <v>673</v>
      </c>
      <c r="Q28" t="s">
        <v>597</v>
      </c>
      <c r="R28" t="s">
        <v>593</v>
      </c>
      <c r="S28" t="s">
        <v>598</v>
      </c>
      <c r="T28" t="s">
        <v>145</v>
      </c>
      <c r="U28" t="s">
        <v>674</v>
      </c>
      <c r="V28" t="s">
        <v>600</v>
      </c>
      <c r="W28" t="s">
        <v>601</v>
      </c>
      <c r="X28" t="s">
        <v>703</v>
      </c>
      <c r="Y28" s="15" t="str">
        <f t="shared" si="0"/>
        <v>3</v>
      </c>
      <c r="Z28" s="15" t="str">
        <f>IF(T28="","",IF(AND(T28&lt;&gt;'Tabelas auxiliares'!$B$128,T28&lt;&gt;'Tabelas auxiliares'!$B$129,T28&lt;&gt;'Tabelas auxiliares'!$C$128,T28&lt;&gt;'Tabelas auxiliares'!$C$129,T28&lt;&gt;'Tabelas auxiliares'!$D$128),"FOLHA DE PESSOAL",IF(Y28='Tabelas auxiliares'!$A$129,"CUSTEIO",IF(Y28='Tabelas auxiliares'!$A$128,"INVESTIMENTO","ERRO - VERIFICAR"))))</f>
        <v>CUSTEIO</v>
      </c>
      <c r="AA28" s="26">
        <f t="shared" si="1"/>
        <v>2100</v>
      </c>
      <c r="AB28" s="8">
        <v>2100</v>
      </c>
      <c r="AE28" s="31"/>
      <c r="AF28" s="31"/>
      <c r="AG28" s="31"/>
      <c r="AH28" s="31"/>
      <c r="AI28" s="31"/>
      <c r="AJ28" s="31"/>
      <c r="AK28" s="31"/>
      <c r="AL28" s="31"/>
      <c r="AM28" s="31"/>
      <c r="AN28" s="31"/>
      <c r="AO28" s="31"/>
      <c r="AP28" s="31"/>
    </row>
    <row r="29" spans="1:42" x14ac:dyDescent="0.25">
      <c r="A29" t="s">
        <v>573</v>
      </c>
      <c r="B29" s="152" t="s">
        <v>203</v>
      </c>
      <c r="C29" s="152" t="s">
        <v>575</v>
      </c>
      <c r="D29" s="152" t="s">
        <v>8</v>
      </c>
      <c r="E29" s="152" t="s">
        <v>100</v>
      </c>
      <c r="F29" s="15" t="str">
        <f>IFERROR(VLOOKUP(D29,'Tabelas auxiliares'!$A$3:$B$65,2,FALSE),"")</f>
        <v>PROPES - PRÓ-REITORIA DE PESQUISA / CEM</v>
      </c>
      <c r="G29" s="15" t="str">
        <f>IFERROR(VLOOKUP($B29,'Tabelas auxiliares'!$A$68:$C$108,2,FALSE),"")</f>
        <v>ASSISTÊNCIA - PESQUISA</v>
      </c>
      <c r="H29" s="15" t="str">
        <f>IFERROR(VLOOKUP($B29,'Tabelas auxiliares'!$A$68:$C$108,3,FALSE),"")</f>
        <v>BOLSAS DE INICIACAO CIENTIFICA / AUXILIO PARA EVENTOS ESTUDANTIS PESQUISA / AUXILIO PARA PARTICIPAÇÃO DE DOCENTES EM EVENTOS DE DIVULGAÇÃO CIENTIFICA E TECNOLÓGICA</v>
      </c>
      <c r="I29" t="s">
        <v>701</v>
      </c>
      <c r="J29" t="s">
        <v>665</v>
      </c>
      <c r="K29" t="s">
        <v>704</v>
      </c>
      <c r="L29" t="s">
        <v>688</v>
      </c>
      <c r="M29" t="s">
        <v>593</v>
      </c>
      <c r="N29" t="s">
        <v>672</v>
      </c>
      <c r="O29" t="s">
        <v>657</v>
      </c>
      <c r="P29" t="s">
        <v>673</v>
      </c>
      <c r="Q29" t="s">
        <v>597</v>
      </c>
      <c r="R29" t="s">
        <v>593</v>
      </c>
      <c r="S29" t="s">
        <v>598</v>
      </c>
      <c r="T29" t="s">
        <v>145</v>
      </c>
      <c r="U29" t="s">
        <v>674</v>
      </c>
      <c r="V29" t="s">
        <v>600</v>
      </c>
      <c r="W29" t="s">
        <v>601</v>
      </c>
      <c r="X29" t="s">
        <v>705</v>
      </c>
      <c r="Y29" s="15" t="str">
        <f t="shared" si="0"/>
        <v>3</v>
      </c>
      <c r="Z29" s="15" t="str">
        <f>IF(T29="","",IF(AND(T29&lt;&gt;'Tabelas auxiliares'!$B$128,T29&lt;&gt;'Tabelas auxiliares'!$B$129,T29&lt;&gt;'Tabelas auxiliares'!$C$128,T29&lt;&gt;'Tabelas auxiliares'!$C$129,T29&lt;&gt;'Tabelas auxiliares'!$D$128),"FOLHA DE PESSOAL",IF(Y29='Tabelas auxiliares'!$A$129,"CUSTEIO",IF(Y29='Tabelas auxiliares'!$A$128,"INVESTIMENTO","ERRO - VERIFICAR"))))</f>
        <v>CUSTEIO</v>
      </c>
      <c r="AA29" s="26">
        <f t="shared" si="1"/>
        <v>2100</v>
      </c>
      <c r="AB29" s="8">
        <v>2100</v>
      </c>
      <c r="AE29" s="31"/>
      <c r="AF29" s="31"/>
      <c r="AG29" s="31"/>
      <c r="AH29" s="31"/>
      <c r="AI29" s="31"/>
      <c r="AJ29" s="31"/>
      <c r="AK29" s="31"/>
      <c r="AL29" s="31"/>
      <c r="AM29" s="31"/>
      <c r="AN29" s="31"/>
      <c r="AO29" s="31"/>
      <c r="AP29" s="31"/>
    </row>
    <row r="30" spans="1:42" x14ac:dyDescent="0.25">
      <c r="A30" t="s">
        <v>573</v>
      </c>
      <c r="B30" s="152" t="s">
        <v>203</v>
      </c>
      <c r="C30" s="152" t="s">
        <v>575</v>
      </c>
      <c r="D30" s="152" t="s">
        <v>14</v>
      </c>
      <c r="E30" s="152" t="s">
        <v>100</v>
      </c>
      <c r="F30" s="15" t="str">
        <f>IFERROR(VLOOKUP(D30,'Tabelas auxiliares'!$A$3:$B$65,2,FALSE),"")</f>
        <v>NÚCLEOS ESTRATÉGICOS</v>
      </c>
      <c r="G30" s="15" t="str">
        <f>IFERROR(VLOOKUP($B30,'Tabelas auxiliares'!$A$68:$C$108,2,FALSE),"")</f>
        <v>ASSISTÊNCIA - PESQUISA</v>
      </c>
      <c r="H30" s="15" t="str">
        <f>IFERROR(VLOOKUP($B30,'Tabelas auxiliares'!$A$68:$C$108,3,FALSE),"")</f>
        <v>BOLSAS DE INICIACAO CIENTIFICA / AUXILIO PARA EVENTOS ESTUDANTIS PESQUISA / AUXILIO PARA PARTICIPAÇÃO DE DOCENTES EM EVENTOS DE DIVULGAÇÃO CIENTIFICA E TECNOLÓGICA</v>
      </c>
      <c r="I30" t="s">
        <v>652</v>
      </c>
      <c r="J30" t="s">
        <v>706</v>
      </c>
      <c r="K30" t="s">
        <v>707</v>
      </c>
      <c r="L30" t="s">
        <v>708</v>
      </c>
      <c r="M30" t="s">
        <v>593</v>
      </c>
      <c r="N30" t="s">
        <v>656</v>
      </c>
      <c r="O30" t="s">
        <v>657</v>
      </c>
      <c r="P30" t="s">
        <v>658</v>
      </c>
      <c r="Q30" t="s">
        <v>597</v>
      </c>
      <c r="R30" t="s">
        <v>593</v>
      </c>
      <c r="S30" t="s">
        <v>598</v>
      </c>
      <c r="T30" t="s">
        <v>145</v>
      </c>
      <c r="U30" t="s">
        <v>659</v>
      </c>
      <c r="V30" t="s">
        <v>600</v>
      </c>
      <c r="W30" t="s">
        <v>601</v>
      </c>
      <c r="X30" t="s">
        <v>709</v>
      </c>
      <c r="Y30" s="15" t="str">
        <f t="shared" si="0"/>
        <v>3</v>
      </c>
      <c r="Z30" s="15" t="str">
        <f>IF(T30="","",IF(AND(T30&lt;&gt;'Tabelas auxiliares'!$B$128,T30&lt;&gt;'Tabelas auxiliares'!$B$129,T30&lt;&gt;'Tabelas auxiliares'!$C$128,T30&lt;&gt;'Tabelas auxiliares'!$C$129,T30&lt;&gt;'Tabelas auxiliares'!$D$128),"FOLHA DE PESSOAL",IF(Y30='Tabelas auxiliares'!$A$129,"CUSTEIO",IF(Y30='Tabelas auxiliares'!$A$128,"INVESTIMENTO","ERRO - VERIFICAR"))))</f>
        <v>CUSTEIO</v>
      </c>
      <c r="AA30" s="26">
        <f t="shared" si="1"/>
        <v>4200</v>
      </c>
      <c r="AB30" s="8">
        <v>2100</v>
      </c>
      <c r="AD30" s="8">
        <v>2100</v>
      </c>
      <c r="AE30" s="31"/>
      <c r="AF30" s="31"/>
      <c r="AG30" s="31"/>
      <c r="AH30" s="31"/>
      <c r="AI30" s="31"/>
      <c r="AJ30" s="31"/>
      <c r="AK30" s="31"/>
      <c r="AL30" s="31"/>
      <c r="AM30" s="31"/>
      <c r="AN30" s="31"/>
      <c r="AO30" s="31"/>
      <c r="AP30" s="31"/>
    </row>
    <row r="31" spans="1:42" x14ac:dyDescent="0.25">
      <c r="A31" t="s">
        <v>573</v>
      </c>
      <c r="B31" s="152" t="s">
        <v>203</v>
      </c>
      <c r="C31" s="152" t="s">
        <v>575</v>
      </c>
      <c r="D31" s="152" t="s">
        <v>14</v>
      </c>
      <c r="E31" s="152" t="s">
        <v>100</v>
      </c>
      <c r="F31" s="15" t="str">
        <f>IFERROR(VLOOKUP(D31,'Tabelas auxiliares'!$A$3:$B$65,2,FALSE),"")</f>
        <v>NÚCLEOS ESTRATÉGICOS</v>
      </c>
      <c r="G31" s="15" t="str">
        <f>IFERROR(VLOOKUP($B31,'Tabelas auxiliares'!$A$68:$C$108,2,FALSE),"")</f>
        <v>ASSISTÊNCIA - PESQUISA</v>
      </c>
      <c r="H31" s="15" t="str">
        <f>IFERROR(VLOOKUP($B31,'Tabelas auxiliares'!$A$68:$C$108,3,FALSE),"")</f>
        <v>BOLSAS DE INICIACAO CIENTIFICA / AUXILIO PARA EVENTOS ESTUDANTIS PESQUISA / AUXILIO PARA PARTICIPAÇÃO DE DOCENTES EM EVENTOS DE DIVULGAÇÃO CIENTIFICA E TECNOLÓGICA</v>
      </c>
      <c r="I31" t="s">
        <v>615</v>
      </c>
      <c r="J31" t="s">
        <v>706</v>
      </c>
      <c r="K31" t="s">
        <v>710</v>
      </c>
      <c r="L31" t="s">
        <v>708</v>
      </c>
      <c r="M31" t="s">
        <v>593</v>
      </c>
      <c r="N31" t="s">
        <v>672</v>
      </c>
      <c r="O31" t="s">
        <v>595</v>
      </c>
      <c r="P31" t="s">
        <v>682</v>
      </c>
      <c r="Q31" t="s">
        <v>597</v>
      </c>
      <c r="R31" t="s">
        <v>593</v>
      </c>
      <c r="S31" t="s">
        <v>598</v>
      </c>
      <c r="T31" t="s">
        <v>145</v>
      </c>
      <c r="U31" t="s">
        <v>683</v>
      </c>
      <c r="V31" t="s">
        <v>600</v>
      </c>
      <c r="W31" t="s">
        <v>601</v>
      </c>
      <c r="X31" t="s">
        <v>711</v>
      </c>
      <c r="Y31" s="15" t="str">
        <f t="shared" si="0"/>
        <v>3</v>
      </c>
      <c r="Z31" s="15" t="str">
        <f>IF(T31="","",IF(AND(T31&lt;&gt;'Tabelas auxiliares'!$B$128,T31&lt;&gt;'Tabelas auxiliares'!$B$129,T31&lt;&gt;'Tabelas auxiliares'!$C$128,T31&lt;&gt;'Tabelas auxiliares'!$C$129,T31&lt;&gt;'Tabelas auxiliares'!$D$128),"FOLHA DE PESSOAL",IF(Y31='Tabelas auxiliares'!$A$129,"CUSTEIO",IF(Y31='Tabelas auxiliares'!$A$128,"INVESTIMENTO","ERRO - VERIFICAR"))))</f>
        <v>CUSTEIO</v>
      </c>
      <c r="AA31" s="26">
        <f t="shared" si="1"/>
        <v>4200</v>
      </c>
      <c r="AC31" s="8">
        <v>2100</v>
      </c>
      <c r="AD31" s="8">
        <v>2100</v>
      </c>
      <c r="AE31" s="31"/>
      <c r="AF31" s="31"/>
      <c r="AG31" s="31"/>
      <c r="AH31" s="31"/>
      <c r="AI31" s="31"/>
      <c r="AJ31" s="31"/>
      <c r="AK31" s="31"/>
      <c r="AL31" s="31"/>
      <c r="AM31" s="31"/>
      <c r="AN31" s="31"/>
      <c r="AO31" s="31"/>
      <c r="AP31" s="31"/>
    </row>
    <row r="32" spans="1:42" x14ac:dyDescent="0.25">
      <c r="A32" t="s">
        <v>573</v>
      </c>
      <c r="B32" s="152" t="s">
        <v>203</v>
      </c>
      <c r="C32" s="152" t="s">
        <v>575</v>
      </c>
      <c r="D32" s="152" t="s">
        <v>14</v>
      </c>
      <c r="E32" s="152" t="s">
        <v>100</v>
      </c>
      <c r="F32" s="15" t="str">
        <f>IFERROR(VLOOKUP(D32,'Tabelas auxiliares'!$A$3:$B$65,2,FALSE),"")</f>
        <v>NÚCLEOS ESTRATÉGICOS</v>
      </c>
      <c r="G32" s="15" t="str">
        <f>IFERROR(VLOOKUP($B32,'Tabelas auxiliares'!$A$68:$C$108,2,FALSE),"")</f>
        <v>ASSISTÊNCIA - PESQUISA</v>
      </c>
      <c r="H32" s="15" t="str">
        <f>IFERROR(VLOOKUP($B32,'Tabelas auxiliares'!$A$68:$C$108,3,FALSE),"")</f>
        <v>BOLSAS DE INICIACAO CIENTIFICA / AUXILIO PARA EVENTOS ESTUDANTIS PESQUISA / AUXILIO PARA PARTICIPAÇÃO DE DOCENTES EM EVENTOS DE DIVULGAÇÃO CIENTIFICA E TECNOLÓGICA</v>
      </c>
      <c r="I32" t="s">
        <v>696</v>
      </c>
      <c r="J32" t="s">
        <v>712</v>
      </c>
      <c r="K32" t="s">
        <v>713</v>
      </c>
      <c r="L32" t="s">
        <v>714</v>
      </c>
      <c r="M32" t="s">
        <v>593</v>
      </c>
      <c r="N32" t="s">
        <v>672</v>
      </c>
      <c r="O32" t="s">
        <v>595</v>
      </c>
      <c r="P32" t="s">
        <v>682</v>
      </c>
      <c r="Q32" t="s">
        <v>597</v>
      </c>
      <c r="R32" t="s">
        <v>593</v>
      </c>
      <c r="S32" t="s">
        <v>598</v>
      </c>
      <c r="T32" t="s">
        <v>145</v>
      </c>
      <c r="U32" t="s">
        <v>683</v>
      </c>
      <c r="V32" t="s">
        <v>600</v>
      </c>
      <c r="W32" t="s">
        <v>601</v>
      </c>
      <c r="X32" t="s">
        <v>715</v>
      </c>
      <c r="Y32" s="15" t="str">
        <f t="shared" si="0"/>
        <v>3</v>
      </c>
      <c r="Z32" s="15" t="str">
        <f>IF(T32="","",IF(AND(T32&lt;&gt;'Tabelas auxiliares'!$B$128,T32&lt;&gt;'Tabelas auxiliares'!$B$129,T32&lt;&gt;'Tabelas auxiliares'!$C$128,T32&lt;&gt;'Tabelas auxiliares'!$C$129,T32&lt;&gt;'Tabelas auxiliares'!$D$128),"FOLHA DE PESSOAL",IF(Y32='Tabelas auxiliares'!$A$129,"CUSTEIO",IF(Y32='Tabelas auxiliares'!$A$128,"INVESTIMENTO","ERRO - VERIFICAR"))))</f>
        <v>CUSTEIO</v>
      </c>
      <c r="AA32" s="26">
        <f t="shared" si="1"/>
        <v>25200</v>
      </c>
      <c r="AB32" s="8">
        <v>16800</v>
      </c>
      <c r="AC32" s="8">
        <v>8400</v>
      </c>
      <c r="AE32" s="31"/>
      <c r="AF32" s="31"/>
      <c r="AG32" s="31"/>
      <c r="AH32" s="31"/>
      <c r="AI32" s="31"/>
      <c r="AJ32" s="31"/>
      <c r="AK32" s="31"/>
      <c r="AL32" s="31"/>
      <c r="AM32" s="31"/>
      <c r="AN32" s="31"/>
      <c r="AO32" s="31"/>
      <c r="AP32" s="31"/>
    </row>
    <row r="33" spans="1:42" x14ac:dyDescent="0.25">
      <c r="A33" t="s">
        <v>573</v>
      </c>
      <c r="B33" s="152" t="s">
        <v>203</v>
      </c>
      <c r="C33" s="152" t="s">
        <v>575</v>
      </c>
      <c r="D33" s="152" t="s">
        <v>77</v>
      </c>
      <c r="E33" s="152" t="s">
        <v>100</v>
      </c>
      <c r="F33" s="15" t="str">
        <f>IFERROR(VLOOKUP(D33,'Tabelas auxiliares'!$A$3:$B$65,2,FALSE),"")</f>
        <v>AGÊNCIA DE INOVAÇÃO</v>
      </c>
      <c r="G33" s="15" t="str">
        <f>IFERROR(VLOOKUP($B33,'Tabelas auxiliares'!$A$68:$C$108,2,FALSE),"")</f>
        <v>ASSISTÊNCIA - PESQUISA</v>
      </c>
      <c r="H33" s="15" t="str">
        <f>IFERROR(VLOOKUP($B33,'Tabelas auxiliares'!$A$68:$C$108,3,FALSE),"")</f>
        <v>BOLSAS DE INICIACAO CIENTIFICA / AUXILIO PARA EVENTOS ESTUDANTIS PESQUISA / AUXILIO PARA PARTICIPAÇÃO DE DOCENTES EM EVENTOS DE DIVULGAÇÃO CIENTIFICA E TECNOLÓGICA</v>
      </c>
      <c r="I33" t="s">
        <v>716</v>
      </c>
      <c r="J33" t="s">
        <v>717</v>
      </c>
      <c r="K33" t="s">
        <v>718</v>
      </c>
      <c r="L33" t="s">
        <v>719</v>
      </c>
      <c r="M33" t="s">
        <v>593</v>
      </c>
      <c r="N33" t="s">
        <v>656</v>
      </c>
      <c r="O33" t="s">
        <v>657</v>
      </c>
      <c r="P33" t="s">
        <v>658</v>
      </c>
      <c r="Q33" t="s">
        <v>597</v>
      </c>
      <c r="R33" t="s">
        <v>593</v>
      </c>
      <c r="S33" t="s">
        <v>598</v>
      </c>
      <c r="T33" t="s">
        <v>145</v>
      </c>
      <c r="U33" t="s">
        <v>659</v>
      </c>
      <c r="V33" t="s">
        <v>600</v>
      </c>
      <c r="W33" t="s">
        <v>601</v>
      </c>
      <c r="X33" t="s">
        <v>720</v>
      </c>
      <c r="Y33" s="15" t="str">
        <f t="shared" si="0"/>
        <v>3</v>
      </c>
      <c r="Z33" s="15" t="str">
        <f>IF(T33="","",IF(AND(T33&lt;&gt;'Tabelas auxiliares'!$B$128,T33&lt;&gt;'Tabelas auxiliares'!$B$129,T33&lt;&gt;'Tabelas auxiliares'!$C$128,T33&lt;&gt;'Tabelas auxiliares'!$C$129,T33&lt;&gt;'Tabelas auxiliares'!$D$128),"FOLHA DE PESSOAL",IF(Y33='Tabelas auxiliares'!$A$129,"CUSTEIO",IF(Y33='Tabelas auxiliares'!$A$128,"INVESTIMENTO","ERRO - VERIFICAR"))))</f>
        <v>CUSTEIO</v>
      </c>
      <c r="AA33" s="26">
        <f t="shared" si="1"/>
        <v>11900</v>
      </c>
      <c r="AD33" s="8">
        <v>11900</v>
      </c>
      <c r="AE33" s="31"/>
      <c r="AF33" s="31"/>
      <c r="AG33" s="31"/>
      <c r="AH33" s="31"/>
      <c r="AI33" s="31"/>
      <c r="AJ33" s="31"/>
      <c r="AK33" s="31"/>
      <c r="AL33" s="31"/>
      <c r="AM33" s="31"/>
      <c r="AN33" s="31"/>
      <c r="AO33" s="31"/>
      <c r="AP33" s="31"/>
    </row>
    <row r="34" spans="1:42" x14ac:dyDescent="0.25">
      <c r="A34" t="s">
        <v>573</v>
      </c>
      <c r="B34" s="152" t="s">
        <v>203</v>
      </c>
      <c r="C34" s="152" t="s">
        <v>575</v>
      </c>
      <c r="D34" s="152" t="s">
        <v>77</v>
      </c>
      <c r="E34" s="152" t="s">
        <v>100</v>
      </c>
      <c r="F34" s="15" t="str">
        <f>IFERROR(VLOOKUP(D34,'Tabelas auxiliares'!$A$3:$B$65,2,FALSE),"")</f>
        <v>AGÊNCIA DE INOVAÇÃO</v>
      </c>
      <c r="G34" s="15" t="str">
        <f>IFERROR(VLOOKUP($B34,'Tabelas auxiliares'!$A$68:$C$108,2,FALSE),"")</f>
        <v>ASSISTÊNCIA - PESQUISA</v>
      </c>
      <c r="H34" s="15" t="str">
        <f>IFERROR(VLOOKUP($B34,'Tabelas auxiliares'!$A$68:$C$108,3,FALSE),"")</f>
        <v>BOLSAS DE INICIACAO CIENTIFICA / AUXILIO PARA EVENTOS ESTUDANTIS PESQUISA / AUXILIO PARA PARTICIPAÇÃO DE DOCENTES EM EVENTOS DE DIVULGAÇÃO CIENTIFICA E TECNOLÓGICA</v>
      </c>
      <c r="I34" t="s">
        <v>615</v>
      </c>
      <c r="J34" t="s">
        <v>717</v>
      </c>
      <c r="K34" t="s">
        <v>721</v>
      </c>
      <c r="L34" t="s">
        <v>722</v>
      </c>
      <c r="M34" t="s">
        <v>593</v>
      </c>
      <c r="N34" t="s">
        <v>672</v>
      </c>
      <c r="O34" t="s">
        <v>595</v>
      </c>
      <c r="P34" t="s">
        <v>682</v>
      </c>
      <c r="Q34" t="s">
        <v>597</v>
      </c>
      <c r="R34" t="s">
        <v>593</v>
      </c>
      <c r="S34" t="s">
        <v>598</v>
      </c>
      <c r="T34" t="s">
        <v>145</v>
      </c>
      <c r="U34" t="s">
        <v>683</v>
      </c>
      <c r="V34" t="s">
        <v>600</v>
      </c>
      <c r="W34" t="s">
        <v>601</v>
      </c>
      <c r="X34" t="s">
        <v>723</v>
      </c>
      <c r="Y34" s="15" t="str">
        <f t="shared" si="0"/>
        <v>3</v>
      </c>
      <c r="Z34" s="15" t="str">
        <f>IF(T34="","",IF(AND(T34&lt;&gt;'Tabelas auxiliares'!$B$128,T34&lt;&gt;'Tabelas auxiliares'!$B$129,T34&lt;&gt;'Tabelas auxiliares'!$C$128,T34&lt;&gt;'Tabelas auxiliares'!$C$129,T34&lt;&gt;'Tabelas auxiliares'!$D$128),"FOLHA DE PESSOAL",IF(Y34='Tabelas auxiliares'!$A$129,"CUSTEIO",IF(Y34='Tabelas auxiliares'!$A$128,"INVESTIMENTO","ERRO - VERIFICAR"))))</f>
        <v>CUSTEIO</v>
      </c>
      <c r="AA34" s="26">
        <f t="shared" si="1"/>
        <v>45500</v>
      </c>
      <c r="AB34" s="8">
        <v>22400</v>
      </c>
      <c r="AC34" s="8">
        <v>11200</v>
      </c>
      <c r="AD34" s="8">
        <v>11900</v>
      </c>
      <c r="AE34" s="31"/>
      <c r="AF34" s="31"/>
      <c r="AG34" s="31"/>
      <c r="AH34" s="31"/>
      <c r="AI34" s="31"/>
      <c r="AJ34" s="31"/>
      <c r="AK34" s="31"/>
      <c r="AL34" s="31"/>
      <c r="AM34" s="31"/>
      <c r="AN34" s="31"/>
      <c r="AO34" s="31"/>
      <c r="AP34" s="31"/>
    </row>
    <row r="35" spans="1:42" x14ac:dyDescent="0.25">
      <c r="A35" t="s">
        <v>573</v>
      </c>
      <c r="B35" s="152" t="s">
        <v>203</v>
      </c>
      <c r="C35" s="152" t="s">
        <v>577</v>
      </c>
      <c r="D35" s="152" t="s">
        <v>8</v>
      </c>
      <c r="E35" s="152" t="s">
        <v>100</v>
      </c>
      <c r="F35" s="15" t="str">
        <f>IFERROR(VLOOKUP(D35,'Tabelas auxiliares'!$A$3:$B$65,2,FALSE),"")</f>
        <v>PROPES - PRÓ-REITORIA DE PESQUISA / CEM</v>
      </c>
      <c r="G35" s="15" t="str">
        <f>IFERROR(VLOOKUP($B35,'Tabelas auxiliares'!$A$68:$C$108,2,FALSE),"")</f>
        <v>ASSISTÊNCIA - PESQUISA</v>
      </c>
      <c r="H35" s="15" t="str">
        <f>IFERROR(VLOOKUP($B35,'Tabelas auxiliares'!$A$68:$C$108,3,FALSE),"")</f>
        <v>BOLSAS DE INICIACAO CIENTIFICA / AUXILIO PARA EVENTOS ESTUDANTIS PESQUISA / AUXILIO PARA PARTICIPAÇÃO DE DOCENTES EM EVENTOS DE DIVULGAÇÃO CIENTIFICA E TECNOLÓGICA</v>
      </c>
      <c r="I35" t="s">
        <v>652</v>
      </c>
      <c r="J35" t="s">
        <v>724</v>
      </c>
      <c r="K35" t="s">
        <v>725</v>
      </c>
      <c r="L35" t="s">
        <v>726</v>
      </c>
      <c r="M35" t="s">
        <v>593</v>
      </c>
      <c r="N35" t="s">
        <v>656</v>
      </c>
      <c r="O35" t="s">
        <v>657</v>
      </c>
      <c r="P35" t="s">
        <v>658</v>
      </c>
      <c r="Q35" t="s">
        <v>597</v>
      </c>
      <c r="R35" t="s">
        <v>593</v>
      </c>
      <c r="S35" t="s">
        <v>598</v>
      </c>
      <c r="T35" t="s">
        <v>145</v>
      </c>
      <c r="U35" t="s">
        <v>659</v>
      </c>
      <c r="V35" t="s">
        <v>600</v>
      </c>
      <c r="W35" t="s">
        <v>601</v>
      </c>
      <c r="X35" t="s">
        <v>727</v>
      </c>
      <c r="Y35" s="15" t="str">
        <f t="shared" si="0"/>
        <v>3</v>
      </c>
      <c r="Z35" s="15" t="str">
        <f>IF(T35="","",IF(AND(T35&lt;&gt;'Tabelas auxiliares'!$B$128,T35&lt;&gt;'Tabelas auxiliares'!$B$129,T35&lt;&gt;'Tabelas auxiliares'!$C$128,T35&lt;&gt;'Tabelas auxiliares'!$C$129,T35&lt;&gt;'Tabelas auxiliares'!$D$128),"FOLHA DE PESSOAL",IF(Y35='Tabelas auxiliares'!$A$129,"CUSTEIO",IF(Y35='Tabelas auxiliares'!$A$128,"INVESTIMENTO","ERRO - VERIFICAR"))))</f>
        <v>CUSTEIO</v>
      </c>
      <c r="AA35" s="26">
        <f t="shared" si="1"/>
        <v>63000</v>
      </c>
      <c r="AD35" s="8">
        <v>63000</v>
      </c>
      <c r="AE35" s="31"/>
      <c r="AF35" s="31"/>
      <c r="AG35" s="31"/>
      <c r="AH35" s="31"/>
      <c r="AI35" s="31"/>
      <c r="AJ35" s="31"/>
      <c r="AK35" s="31"/>
      <c r="AL35" s="31"/>
      <c r="AM35" s="31"/>
      <c r="AN35" s="31"/>
      <c r="AO35" s="31"/>
      <c r="AP35" s="31"/>
    </row>
    <row r="36" spans="1:42" x14ac:dyDescent="0.25">
      <c r="A36" t="s">
        <v>573</v>
      </c>
      <c r="B36" s="152" t="s">
        <v>203</v>
      </c>
      <c r="C36" s="152" t="s">
        <v>577</v>
      </c>
      <c r="D36" s="152" t="s">
        <v>8</v>
      </c>
      <c r="E36" s="152" t="s">
        <v>100</v>
      </c>
      <c r="F36" s="15" t="str">
        <f>IFERROR(VLOOKUP(D36,'Tabelas auxiliares'!$A$3:$B$65,2,FALSE),"")</f>
        <v>PROPES - PRÓ-REITORIA DE PESQUISA / CEM</v>
      </c>
      <c r="G36" s="15" t="str">
        <f>IFERROR(VLOOKUP($B36,'Tabelas auxiliares'!$A$68:$C$108,2,FALSE),"")</f>
        <v>ASSISTÊNCIA - PESQUISA</v>
      </c>
      <c r="H36" s="15" t="str">
        <f>IFERROR(VLOOKUP($B36,'Tabelas auxiliares'!$A$68:$C$108,3,FALSE),"")</f>
        <v>BOLSAS DE INICIACAO CIENTIFICA / AUXILIO PARA EVENTOS ESTUDANTIS PESQUISA / AUXILIO PARA PARTICIPAÇÃO DE DOCENTES EM EVENTOS DE DIVULGAÇÃO CIENTIFICA E TECNOLÓGICA</v>
      </c>
      <c r="I36" t="s">
        <v>652</v>
      </c>
      <c r="J36" t="s">
        <v>728</v>
      </c>
      <c r="K36" t="s">
        <v>729</v>
      </c>
      <c r="L36" t="s">
        <v>730</v>
      </c>
      <c r="M36" t="s">
        <v>593</v>
      </c>
      <c r="N36" t="s">
        <v>672</v>
      </c>
      <c r="O36" t="s">
        <v>657</v>
      </c>
      <c r="P36" t="s">
        <v>673</v>
      </c>
      <c r="Q36" t="s">
        <v>597</v>
      </c>
      <c r="R36" t="s">
        <v>593</v>
      </c>
      <c r="S36" t="s">
        <v>598</v>
      </c>
      <c r="T36" t="s">
        <v>145</v>
      </c>
      <c r="U36" t="s">
        <v>674</v>
      </c>
      <c r="V36" t="s">
        <v>600</v>
      </c>
      <c r="W36" t="s">
        <v>601</v>
      </c>
      <c r="X36" t="s">
        <v>731</v>
      </c>
      <c r="Y36" s="15" t="str">
        <f t="shared" si="0"/>
        <v>3</v>
      </c>
      <c r="Z36" s="15" t="str">
        <f>IF(T36="","",IF(AND(T36&lt;&gt;'Tabelas auxiliares'!$B$128,T36&lt;&gt;'Tabelas auxiliares'!$B$129,T36&lt;&gt;'Tabelas auxiliares'!$C$128,T36&lt;&gt;'Tabelas auxiliares'!$C$129,T36&lt;&gt;'Tabelas auxiliares'!$D$128),"FOLHA DE PESSOAL",IF(Y36='Tabelas auxiliares'!$A$129,"CUSTEIO",IF(Y36='Tabelas auxiliares'!$A$128,"INVESTIMENTO","ERRO - VERIFICAR"))))</f>
        <v>CUSTEIO</v>
      </c>
      <c r="AA36" s="26">
        <f t="shared" si="1"/>
        <v>4800</v>
      </c>
      <c r="AD36" s="8">
        <v>4800</v>
      </c>
      <c r="AE36" s="31"/>
      <c r="AF36" s="31"/>
      <c r="AG36" s="31"/>
      <c r="AH36" s="31"/>
      <c r="AI36" s="31"/>
      <c r="AJ36" s="31"/>
      <c r="AK36" s="31"/>
      <c r="AL36" s="31"/>
      <c r="AM36" s="31"/>
      <c r="AN36" s="31"/>
      <c r="AO36" s="31"/>
      <c r="AP36" s="31"/>
    </row>
    <row r="37" spans="1:42" x14ac:dyDescent="0.25">
      <c r="A37" t="s">
        <v>573</v>
      </c>
      <c r="B37" s="152" t="s">
        <v>203</v>
      </c>
      <c r="C37" s="152" t="s">
        <v>577</v>
      </c>
      <c r="D37" s="152" t="s">
        <v>8</v>
      </c>
      <c r="E37" s="152" t="s">
        <v>100</v>
      </c>
      <c r="F37" s="15" t="str">
        <f>IFERROR(VLOOKUP(D37,'Tabelas auxiliares'!$A$3:$B$65,2,FALSE),"")</f>
        <v>PROPES - PRÓ-REITORIA DE PESQUISA / CEM</v>
      </c>
      <c r="G37" s="15" t="str">
        <f>IFERROR(VLOOKUP($B37,'Tabelas auxiliares'!$A$68:$C$108,2,FALSE),"")</f>
        <v>ASSISTÊNCIA - PESQUISA</v>
      </c>
      <c r="H37" s="15" t="str">
        <f>IFERROR(VLOOKUP($B37,'Tabelas auxiliares'!$A$68:$C$108,3,FALSE),"")</f>
        <v>BOLSAS DE INICIACAO CIENTIFICA / AUXILIO PARA EVENTOS ESTUDANTIS PESQUISA / AUXILIO PARA PARTICIPAÇÃO DE DOCENTES EM EVENTOS DE DIVULGAÇÃO CIENTIFICA E TECNOLÓGICA</v>
      </c>
      <c r="I37" t="s">
        <v>615</v>
      </c>
      <c r="J37" t="s">
        <v>724</v>
      </c>
      <c r="K37" t="s">
        <v>732</v>
      </c>
      <c r="L37" t="s">
        <v>726</v>
      </c>
      <c r="M37" t="s">
        <v>593</v>
      </c>
      <c r="N37" t="s">
        <v>672</v>
      </c>
      <c r="O37" t="s">
        <v>595</v>
      </c>
      <c r="P37" t="s">
        <v>682</v>
      </c>
      <c r="Q37" t="s">
        <v>597</v>
      </c>
      <c r="R37" t="s">
        <v>593</v>
      </c>
      <c r="S37" t="s">
        <v>598</v>
      </c>
      <c r="T37" t="s">
        <v>145</v>
      </c>
      <c r="U37" t="s">
        <v>683</v>
      </c>
      <c r="V37" t="s">
        <v>600</v>
      </c>
      <c r="W37" t="s">
        <v>601</v>
      </c>
      <c r="X37" t="s">
        <v>733</v>
      </c>
      <c r="Y37" s="15" t="str">
        <f t="shared" si="0"/>
        <v>3</v>
      </c>
      <c r="Z37" s="15" t="str">
        <f>IF(T37="","",IF(AND(T37&lt;&gt;'Tabelas auxiliares'!$B$128,T37&lt;&gt;'Tabelas auxiliares'!$B$129,T37&lt;&gt;'Tabelas auxiliares'!$C$128,T37&lt;&gt;'Tabelas auxiliares'!$C$129,T37&lt;&gt;'Tabelas auxiliares'!$D$128),"FOLHA DE PESSOAL",IF(Y37='Tabelas auxiliares'!$A$129,"CUSTEIO",IF(Y37='Tabelas auxiliares'!$A$128,"INVESTIMENTO","ERRO - VERIFICAR"))))</f>
        <v>CUSTEIO</v>
      </c>
      <c r="AA37" s="26">
        <f t="shared" si="1"/>
        <v>126000</v>
      </c>
      <c r="AB37" s="8">
        <v>700</v>
      </c>
      <c r="AC37" s="8">
        <v>62300</v>
      </c>
      <c r="AD37" s="8">
        <v>63000</v>
      </c>
      <c r="AE37" s="31"/>
      <c r="AF37" s="31"/>
      <c r="AG37" s="31"/>
      <c r="AH37" s="31"/>
      <c r="AI37" s="31"/>
      <c r="AJ37" s="31"/>
      <c r="AK37" s="31"/>
      <c r="AL37" s="31"/>
      <c r="AM37" s="31"/>
      <c r="AN37" s="31"/>
      <c r="AO37" s="31"/>
      <c r="AP37" s="31"/>
    </row>
    <row r="38" spans="1:42" x14ac:dyDescent="0.25">
      <c r="A38" t="s">
        <v>573</v>
      </c>
      <c r="B38" s="152" t="s">
        <v>203</v>
      </c>
      <c r="C38" s="152" t="s">
        <v>577</v>
      </c>
      <c r="D38" s="152" t="s">
        <v>8</v>
      </c>
      <c r="E38" s="152" t="s">
        <v>100</v>
      </c>
      <c r="F38" s="15" t="str">
        <f>IFERROR(VLOOKUP(D38,'Tabelas auxiliares'!$A$3:$B$65,2,FALSE),"")</f>
        <v>PROPES - PRÓ-REITORIA DE PESQUISA / CEM</v>
      </c>
      <c r="G38" s="15" t="str">
        <f>IFERROR(VLOOKUP($B38,'Tabelas auxiliares'!$A$68:$C$108,2,FALSE),"")</f>
        <v>ASSISTÊNCIA - PESQUISA</v>
      </c>
      <c r="H38" s="15" t="str">
        <f>IFERROR(VLOOKUP($B38,'Tabelas auxiliares'!$A$68:$C$108,3,FALSE),"")</f>
        <v>BOLSAS DE INICIACAO CIENTIFICA / AUXILIO PARA EVENTOS ESTUDANTIS PESQUISA / AUXILIO PARA PARTICIPAÇÃO DE DOCENTES EM EVENTOS DE DIVULGAÇÃO CIENTIFICA E TECNOLÓGICA</v>
      </c>
      <c r="I38" t="s">
        <v>615</v>
      </c>
      <c r="J38" t="s">
        <v>728</v>
      </c>
      <c r="K38" t="s">
        <v>734</v>
      </c>
      <c r="L38" t="s">
        <v>730</v>
      </c>
      <c r="M38" t="s">
        <v>593</v>
      </c>
      <c r="N38" t="s">
        <v>672</v>
      </c>
      <c r="O38" t="s">
        <v>595</v>
      </c>
      <c r="P38" t="s">
        <v>682</v>
      </c>
      <c r="Q38" t="s">
        <v>597</v>
      </c>
      <c r="R38" t="s">
        <v>593</v>
      </c>
      <c r="S38" t="s">
        <v>598</v>
      </c>
      <c r="T38" t="s">
        <v>145</v>
      </c>
      <c r="U38" t="s">
        <v>683</v>
      </c>
      <c r="V38" t="s">
        <v>600</v>
      </c>
      <c r="W38" t="s">
        <v>601</v>
      </c>
      <c r="X38" t="s">
        <v>735</v>
      </c>
      <c r="Y38" s="15" t="str">
        <f t="shared" si="0"/>
        <v>3</v>
      </c>
      <c r="Z38" s="15" t="str">
        <f>IF(T38="","",IF(AND(T38&lt;&gt;'Tabelas auxiliares'!$B$128,T38&lt;&gt;'Tabelas auxiliares'!$B$129,T38&lt;&gt;'Tabelas auxiliares'!$C$128,T38&lt;&gt;'Tabelas auxiliares'!$C$129,T38&lt;&gt;'Tabelas auxiliares'!$D$128),"FOLHA DE PESSOAL",IF(Y38='Tabelas auxiliares'!$A$129,"CUSTEIO",IF(Y38='Tabelas auxiliares'!$A$128,"INVESTIMENTO","ERRO - VERIFICAR"))))</f>
        <v>CUSTEIO</v>
      </c>
      <c r="AA38" s="26">
        <f t="shared" si="1"/>
        <v>33600</v>
      </c>
      <c r="AB38" s="8">
        <v>24000</v>
      </c>
      <c r="AC38" s="8">
        <v>4800</v>
      </c>
      <c r="AD38" s="8">
        <v>4800</v>
      </c>
      <c r="AE38" s="31"/>
      <c r="AF38" s="31"/>
      <c r="AG38" s="31"/>
      <c r="AH38" s="31"/>
      <c r="AI38" s="31"/>
      <c r="AJ38" s="31"/>
      <c r="AK38" s="31"/>
      <c r="AL38" s="31"/>
      <c r="AM38" s="31"/>
      <c r="AN38" s="31"/>
      <c r="AO38" s="31"/>
      <c r="AP38" s="31"/>
    </row>
    <row r="39" spans="1:42" x14ac:dyDescent="0.25">
      <c r="A39" t="s">
        <v>573</v>
      </c>
      <c r="B39" s="152" t="s">
        <v>204</v>
      </c>
      <c r="C39" s="152" t="s">
        <v>577</v>
      </c>
      <c r="D39" s="152" t="s">
        <v>48</v>
      </c>
      <c r="E39" s="152" t="s">
        <v>100</v>
      </c>
      <c r="F39" s="15" t="str">
        <f>IFERROR(VLOOKUP(D39,'Tabelas auxiliares'!$A$3:$B$65,2,FALSE),"")</f>
        <v>PROEC - PRÓ-REITORIA DE EXTENSÃO E CULTURA</v>
      </c>
      <c r="G39" s="15" t="str">
        <f>IFERROR(VLOOKUP($B39,'Tabelas auxiliares'!$A$68:$C$108,2,FALSE),"")</f>
        <v>ASSISTÊNCIA - EXTENSÃO</v>
      </c>
      <c r="H39" s="15" t="str">
        <f>IFERROR(VLOOKUP($B39,'Tabelas auxiliares'!$A$68:$C$108,3,FALSE),"")</f>
        <v xml:space="preserve">BOLSAS DE EXTENSAO / TAXA DE INSCRICAO DE EVENTOS / AUXILIO PARA EVENTO </v>
      </c>
      <c r="I39" t="s">
        <v>589</v>
      </c>
      <c r="J39" t="s">
        <v>736</v>
      </c>
      <c r="K39" t="s">
        <v>737</v>
      </c>
      <c r="L39" t="s">
        <v>738</v>
      </c>
      <c r="M39" t="s">
        <v>593</v>
      </c>
      <c r="N39" t="s">
        <v>656</v>
      </c>
      <c r="O39" t="s">
        <v>657</v>
      </c>
      <c r="P39" t="s">
        <v>658</v>
      </c>
      <c r="Q39" t="s">
        <v>597</v>
      </c>
      <c r="R39" t="s">
        <v>593</v>
      </c>
      <c r="S39" t="s">
        <v>598</v>
      </c>
      <c r="T39" t="s">
        <v>145</v>
      </c>
      <c r="U39" t="s">
        <v>659</v>
      </c>
      <c r="V39" t="s">
        <v>600</v>
      </c>
      <c r="W39" t="s">
        <v>601</v>
      </c>
      <c r="X39" t="s">
        <v>739</v>
      </c>
      <c r="Y39" s="15" t="str">
        <f t="shared" si="0"/>
        <v>3</v>
      </c>
      <c r="Z39" s="15" t="str">
        <f>IF(T39="","",IF(AND(T39&lt;&gt;'Tabelas auxiliares'!$B$128,T39&lt;&gt;'Tabelas auxiliares'!$B$129,T39&lt;&gt;'Tabelas auxiliares'!$C$128,T39&lt;&gt;'Tabelas auxiliares'!$C$129,T39&lt;&gt;'Tabelas auxiliares'!$D$128),"FOLHA DE PESSOAL",IF(Y39='Tabelas auxiliares'!$A$129,"CUSTEIO",IF(Y39='Tabelas auxiliares'!$A$128,"INVESTIMENTO","ERRO - VERIFICAR"))))</f>
        <v>CUSTEIO</v>
      </c>
      <c r="AA39" s="26">
        <f t="shared" si="1"/>
        <v>11200</v>
      </c>
      <c r="AD39" s="8">
        <v>11200</v>
      </c>
      <c r="AE39" s="31"/>
      <c r="AF39" s="31"/>
      <c r="AG39" s="31"/>
      <c r="AH39" s="31"/>
      <c r="AI39" s="31"/>
      <c r="AJ39" s="31"/>
      <c r="AK39" s="31"/>
      <c r="AL39" s="31"/>
      <c r="AM39" s="31"/>
      <c r="AN39" s="31"/>
      <c r="AO39" s="31"/>
      <c r="AP39" s="31"/>
    </row>
    <row r="40" spans="1:42" x14ac:dyDescent="0.25">
      <c r="A40" t="s">
        <v>573</v>
      </c>
      <c r="B40" s="152" t="s">
        <v>204</v>
      </c>
      <c r="C40" s="152" t="s">
        <v>577</v>
      </c>
      <c r="D40" s="152" t="s">
        <v>48</v>
      </c>
      <c r="E40" s="152" t="s">
        <v>100</v>
      </c>
      <c r="F40" s="15" t="str">
        <f>IFERROR(VLOOKUP(D40,'Tabelas auxiliares'!$A$3:$B$65,2,FALSE),"")</f>
        <v>PROEC - PRÓ-REITORIA DE EXTENSÃO E CULTURA</v>
      </c>
      <c r="G40" s="15" t="str">
        <f>IFERROR(VLOOKUP($B40,'Tabelas auxiliares'!$A$68:$C$108,2,FALSE),"")</f>
        <v>ASSISTÊNCIA - EXTENSÃO</v>
      </c>
      <c r="H40" s="15" t="str">
        <f>IFERROR(VLOOKUP($B40,'Tabelas auxiliares'!$A$68:$C$108,3,FALSE),"")</f>
        <v xml:space="preserve">BOLSAS DE EXTENSAO / TAXA DE INSCRICAO DE EVENTOS / AUXILIO PARA EVENTO </v>
      </c>
      <c r="I40" t="s">
        <v>740</v>
      </c>
      <c r="J40" t="s">
        <v>736</v>
      </c>
      <c r="K40" t="s">
        <v>741</v>
      </c>
      <c r="L40" t="s">
        <v>742</v>
      </c>
      <c r="M40" t="s">
        <v>593</v>
      </c>
      <c r="N40" t="s">
        <v>672</v>
      </c>
      <c r="O40" t="s">
        <v>595</v>
      </c>
      <c r="P40" t="s">
        <v>682</v>
      </c>
      <c r="Q40" t="s">
        <v>597</v>
      </c>
      <c r="R40" t="s">
        <v>593</v>
      </c>
      <c r="S40" t="s">
        <v>598</v>
      </c>
      <c r="T40" t="s">
        <v>145</v>
      </c>
      <c r="U40" t="s">
        <v>683</v>
      </c>
      <c r="V40" t="s">
        <v>600</v>
      </c>
      <c r="W40" t="s">
        <v>601</v>
      </c>
      <c r="X40" t="s">
        <v>743</v>
      </c>
      <c r="Y40" s="15" t="str">
        <f t="shared" si="0"/>
        <v>3</v>
      </c>
      <c r="Z40" s="15" t="str">
        <f>IF(T40="","",IF(AND(T40&lt;&gt;'Tabelas auxiliares'!$B$128,T40&lt;&gt;'Tabelas auxiliares'!$B$129,T40&lt;&gt;'Tabelas auxiliares'!$C$128,T40&lt;&gt;'Tabelas auxiliares'!$C$129,T40&lt;&gt;'Tabelas auxiliares'!$D$128),"FOLHA DE PESSOAL",IF(Y40='Tabelas auxiliares'!$A$129,"CUSTEIO",IF(Y40='Tabelas auxiliares'!$A$128,"INVESTIMENTO","ERRO - VERIFICAR"))))</f>
        <v>CUSTEIO</v>
      </c>
      <c r="AA40" s="26">
        <f t="shared" si="1"/>
        <v>22400</v>
      </c>
      <c r="AC40" s="8">
        <v>11200</v>
      </c>
      <c r="AD40" s="8">
        <v>11200</v>
      </c>
      <c r="AE40" s="31"/>
      <c r="AF40" s="31"/>
      <c r="AG40" s="31"/>
      <c r="AH40" s="31"/>
      <c r="AI40" s="31"/>
      <c r="AJ40" s="31"/>
      <c r="AK40" s="31"/>
      <c r="AL40" s="31"/>
      <c r="AM40" s="31"/>
      <c r="AN40" s="31"/>
      <c r="AO40" s="31"/>
      <c r="AP40" s="31"/>
    </row>
    <row r="41" spans="1:42" x14ac:dyDescent="0.25">
      <c r="A41" t="s">
        <v>573</v>
      </c>
      <c r="B41" s="152" t="s">
        <v>204</v>
      </c>
      <c r="C41" s="152" t="s">
        <v>578</v>
      </c>
      <c r="D41" s="152" t="s">
        <v>48</v>
      </c>
      <c r="E41" s="152" t="s">
        <v>100</v>
      </c>
      <c r="F41" s="15" t="str">
        <f>IFERROR(VLOOKUP(D41,'Tabelas auxiliares'!$A$3:$B$65,2,FALSE),"")</f>
        <v>PROEC - PRÓ-REITORIA DE EXTENSÃO E CULTURA</v>
      </c>
      <c r="G41" s="15" t="str">
        <f>IFERROR(VLOOKUP($B41,'Tabelas auxiliares'!$A$68:$C$108,2,FALSE),"")</f>
        <v>ASSISTÊNCIA - EXTENSÃO</v>
      </c>
      <c r="H41" s="15" t="str">
        <f>IFERROR(VLOOKUP($B41,'Tabelas auxiliares'!$A$68:$C$108,3,FALSE),"")</f>
        <v xml:space="preserve">BOLSAS DE EXTENSAO / TAXA DE INSCRICAO DE EVENTOS / AUXILIO PARA EVENTO </v>
      </c>
      <c r="I41" t="s">
        <v>744</v>
      </c>
      <c r="J41" t="s">
        <v>745</v>
      </c>
      <c r="K41" t="s">
        <v>746</v>
      </c>
      <c r="L41" t="s">
        <v>747</v>
      </c>
      <c r="M41" t="s">
        <v>593</v>
      </c>
      <c r="N41" t="s">
        <v>672</v>
      </c>
      <c r="O41" t="s">
        <v>595</v>
      </c>
      <c r="P41" t="s">
        <v>682</v>
      </c>
      <c r="Q41" t="s">
        <v>597</v>
      </c>
      <c r="R41" t="s">
        <v>593</v>
      </c>
      <c r="S41" t="s">
        <v>598</v>
      </c>
      <c r="T41" t="s">
        <v>145</v>
      </c>
      <c r="U41" t="s">
        <v>683</v>
      </c>
      <c r="V41" t="s">
        <v>600</v>
      </c>
      <c r="W41" t="s">
        <v>601</v>
      </c>
      <c r="X41" t="s">
        <v>748</v>
      </c>
      <c r="Y41" s="15" t="str">
        <f t="shared" si="0"/>
        <v>3</v>
      </c>
      <c r="Z41" s="15" t="str">
        <f>IF(T41="","",IF(AND(T41&lt;&gt;'Tabelas auxiliares'!$B$128,T41&lt;&gt;'Tabelas auxiliares'!$B$129,T41&lt;&gt;'Tabelas auxiliares'!$C$128,T41&lt;&gt;'Tabelas auxiliares'!$C$129,T41&lt;&gt;'Tabelas auxiliares'!$D$128),"FOLHA DE PESSOAL",IF(Y41='Tabelas auxiliares'!$A$129,"CUSTEIO",IF(Y41='Tabelas auxiliares'!$A$128,"INVESTIMENTO","ERRO - VERIFICAR"))))</f>
        <v>CUSTEIO</v>
      </c>
      <c r="AA41" s="26">
        <f t="shared" si="1"/>
        <v>51800</v>
      </c>
      <c r="AB41" s="8">
        <v>25900</v>
      </c>
      <c r="AC41" s="8">
        <v>25900</v>
      </c>
      <c r="AE41" s="31"/>
      <c r="AF41" s="31"/>
      <c r="AG41" s="31"/>
      <c r="AH41" s="31"/>
      <c r="AI41" s="31"/>
      <c r="AJ41" s="31"/>
      <c r="AK41" s="31"/>
      <c r="AL41" s="31"/>
      <c r="AM41" s="31"/>
      <c r="AN41" s="31"/>
      <c r="AO41" s="31"/>
      <c r="AP41" s="31"/>
    </row>
    <row r="42" spans="1:42" x14ac:dyDescent="0.25">
      <c r="A42" t="s">
        <v>573</v>
      </c>
      <c r="B42" s="152" t="s">
        <v>205</v>
      </c>
      <c r="C42" s="152" t="s">
        <v>575</v>
      </c>
      <c r="D42" s="152" t="s">
        <v>46</v>
      </c>
      <c r="E42" s="152" t="s">
        <v>100</v>
      </c>
      <c r="F42" s="15" t="str">
        <f>IFERROR(VLOOKUP(D42,'Tabelas auxiliares'!$A$3:$B$65,2,FALSE),"")</f>
        <v>PROGRAD - PRÓ-REITORIA DE GRADUAÇÃO</v>
      </c>
      <c r="G42" s="15" t="str">
        <f>IFERROR(VLOOKUP($B42,'Tabelas auxiliares'!$A$68:$C$108,2,FALSE),"")</f>
        <v>ASSISTÊNCIA - GRADUAÇÃO</v>
      </c>
      <c r="H42" s="15" t="str">
        <f>IFERROR(VLOOKUP($B42,'Tabelas auxiliares'!$A$68:$C$108,3,FALSE),"")</f>
        <v>MONITORIA ACADEMICA DA GRADUACAO / MONITORIA SEMIPRESENCIAL / AUXILIO PARA EVENTOS ESTUDANTIS / AUXILIO PARA ATIVIDADE EXTRASSALA / AUXILIO ACESSIBILIDADE / MONITORIA INCLUSIVA</v>
      </c>
      <c r="I42" t="s">
        <v>749</v>
      </c>
      <c r="J42" t="s">
        <v>750</v>
      </c>
      <c r="K42" t="s">
        <v>751</v>
      </c>
      <c r="L42" t="s">
        <v>752</v>
      </c>
      <c r="M42" t="s">
        <v>593</v>
      </c>
      <c r="N42" t="s">
        <v>672</v>
      </c>
      <c r="O42" t="s">
        <v>595</v>
      </c>
      <c r="P42" t="s">
        <v>682</v>
      </c>
      <c r="Q42" t="s">
        <v>597</v>
      </c>
      <c r="R42" t="s">
        <v>593</v>
      </c>
      <c r="S42" t="s">
        <v>598</v>
      </c>
      <c r="T42" t="s">
        <v>145</v>
      </c>
      <c r="U42" t="s">
        <v>683</v>
      </c>
      <c r="V42" t="s">
        <v>600</v>
      </c>
      <c r="W42" t="s">
        <v>601</v>
      </c>
      <c r="X42" t="s">
        <v>753</v>
      </c>
      <c r="Y42" s="15" t="str">
        <f t="shared" si="0"/>
        <v>3</v>
      </c>
      <c r="Z42" s="15" t="str">
        <f>IF(T42="","",IF(AND(T42&lt;&gt;'Tabelas auxiliares'!$B$128,T42&lt;&gt;'Tabelas auxiliares'!$B$129,T42&lt;&gt;'Tabelas auxiliares'!$C$128,T42&lt;&gt;'Tabelas auxiliares'!$C$129,T42&lt;&gt;'Tabelas auxiliares'!$D$128),"FOLHA DE PESSOAL",IF(Y42='Tabelas auxiliares'!$A$129,"CUSTEIO",IF(Y42='Tabelas auxiliares'!$A$128,"INVESTIMENTO","ERRO - VERIFICAR"))))</f>
        <v>CUSTEIO</v>
      </c>
      <c r="AA42" s="26">
        <f t="shared" si="1"/>
        <v>21000</v>
      </c>
      <c r="AB42" s="8">
        <v>16800</v>
      </c>
      <c r="AC42" s="8">
        <v>4200</v>
      </c>
      <c r="AE42" s="31"/>
      <c r="AF42" s="31"/>
      <c r="AG42" s="31"/>
      <c r="AH42" s="31"/>
      <c r="AI42" s="31"/>
      <c r="AJ42" s="31"/>
      <c r="AK42" s="31"/>
      <c r="AL42" s="31"/>
      <c r="AM42" s="31"/>
      <c r="AN42" s="31"/>
      <c r="AO42" s="31"/>
      <c r="AP42" s="31"/>
    </row>
    <row r="43" spans="1:42" x14ac:dyDescent="0.25">
      <c r="A43" t="s">
        <v>573</v>
      </c>
      <c r="B43" s="152" t="s">
        <v>205</v>
      </c>
      <c r="C43" s="152" t="s">
        <v>579</v>
      </c>
      <c r="D43" s="152" t="s">
        <v>46</v>
      </c>
      <c r="E43" s="152" t="s">
        <v>100</v>
      </c>
      <c r="F43" s="15" t="str">
        <f>IFERROR(VLOOKUP(D43,'Tabelas auxiliares'!$A$3:$B$65,2,FALSE),"")</f>
        <v>PROGRAD - PRÓ-REITORIA DE GRADUAÇÃO</v>
      </c>
      <c r="G43" s="15" t="str">
        <f>IFERROR(VLOOKUP($B43,'Tabelas auxiliares'!$A$68:$C$108,2,FALSE),"")</f>
        <v>ASSISTÊNCIA - GRADUAÇÃO</v>
      </c>
      <c r="H43" s="15" t="str">
        <f>IFERROR(VLOOKUP($B43,'Tabelas auxiliares'!$A$68:$C$108,3,FALSE),"")</f>
        <v>MONITORIA ACADEMICA DA GRADUACAO / MONITORIA SEMIPRESENCIAL / AUXILIO PARA EVENTOS ESTUDANTIS / AUXILIO PARA ATIVIDADE EXTRASSALA / AUXILIO ACESSIBILIDADE / MONITORIA INCLUSIVA</v>
      </c>
      <c r="I43" t="s">
        <v>754</v>
      </c>
      <c r="J43" t="s">
        <v>755</v>
      </c>
      <c r="K43" t="s">
        <v>756</v>
      </c>
      <c r="L43" t="s">
        <v>757</v>
      </c>
      <c r="M43" t="s">
        <v>593</v>
      </c>
      <c r="N43" t="s">
        <v>672</v>
      </c>
      <c r="O43" t="s">
        <v>595</v>
      </c>
      <c r="P43" t="s">
        <v>682</v>
      </c>
      <c r="Q43" t="s">
        <v>597</v>
      </c>
      <c r="R43" t="s">
        <v>593</v>
      </c>
      <c r="S43" t="s">
        <v>598</v>
      </c>
      <c r="T43" t="s">
        <v>145</v>
      </c>
      <c r="U43" t="s">
        <v>683</v>
      </c>
      <c r="V43" t="s">
        <v>600</v>
      </c>
      <c r="W43" t="s">
        <v>601</v>
      </c>
      <c r="X43" t="s">
        <v>758</v>
      </c>
      <c r="Y43" s="15" t="str">
        <f t="shared" si="0"/>
        <v>3</v>
      </c>
      <c r="Z43" s="15" t="str">
        <f>IF(T43="","",IF(AND(T43&lt;&gt;'Tabelas auxiliares'!$B$128,T43&lt;&gt;'Tabelas auxiliares'!$B$129,T43&lt;&gt;'Tabelas auxiliares'!$C$128,T43&lt;&gt;'Tabelas auxiliares'!$C$129,T43&lt;&gt;'Tabelas auxiliares'!$D$128),"FOLHA DE PESSOAL",IF(Y43='Tabelas auxiliares'!$A$129,"CUSTEIO",IF(Y43='Tabelas auxiliares'!$A$128,"INVESTIMENTO","ERRO - VERIFICAR"))))</f>
        <v>CUSTEIO</v>
      </c>
      <c r="AA43" s="26">
        <f t="shared" si="1"/>
        <v>210000</v>
      </c>
      <c r="AB43" s="8">
        <v>67200</v>
      </c>
      <c r="AC43" s="8">
        <v>81900</v>
      </c>
      <c r="AD43" s="8">
        <v>60900</v>
      </c>
      <c r="AE43" s="31"/>
      <c r="AF43" s="31"/>
      <c r="AG43" s="31"/>
      <c r="AH43" s="31"/>
      <c r="AI43" s="31"/>
      <c r="AJ43" s="31"/>
      <c r="AK43" s="31"/>
      <c r="AL43" s="31"/>
      <c r="AM43" s="31"/>
      <c r="AN43" s="31"/>
      <c r="AO43" s="31"/>
      <c r="AP43" s="31"/>
    </row>
    <row r="44" spans="1:42" x14ac:dyDescent="0.25">
      <c r="A44" t="s">
        <v>573</v>
      </c>
      <c r="B44" s="152" t="s">
        <v>205</v>
      </c>
      <c r="C44" s="152" t="s">
        <v>577</v>
      </c>
      <c r="D44" s="152" t="s">
        <v>46</v>
      </c>
      <c r="E44" s="152" t="s">
        <v>100</v>
      </c>
      <c r="F44" s="15" t="str">
        <f>IFERROR(VLOOKUP(D44,'Tabelas auxiliares'!$A$3:$B$65,2,FALSE),"")</f>
        <v>PROGRAD - PRÓ-REITORIA DE GRADUAÇÃO</v>
      </c>
      <c r="G44" s="15" t="str">
        <f>IFERROR(VLOOKUP($B44,'Tabelas auxiliares'!$A$68:$C$108,2,FALSE),"")</f>
        <v>ASSISTÊNCIA - GRADUAÇÃO</v>
      </c>
      <c r="H44" s="15" t="str">
        <f>IFERROR(VLOOKUP($B44,'Tabelas auxiliares'!$A$68:$C$108,3,FALSE),"")</f>
        <v>MONITORIA ACADEMICA DA GRADUACAO / MONITORIA SEMIPRESENCIAL / AUXILIO PARA EVENTOS ESTUDANTIS / AUXILIO PARA ATIVIDADE EXTRASSALA / AUXILIO ACESSIBILIDADE / MONITORIA INCLUSIVA</v>
      </c>
      <c r="I44" t="s">
        <v>759</v>
      </c>
      <c r="J44" t="s">
        <v>760</v>
      </c>
      <c r="K44" t="s">
        <v>761</v>
      </c>
      <c r="L44" t="s">
        <v>762</v>
      </c>
      <c r="M44" t="s">
        <v>593</v>
      </c>
      <c r="N44" t="s">
        <v>672</v>
      </c>
      <c r="O44" t="s">
        <v>595</v>
      </c>
      <c r="P44" t="s">
        <v>682</v>
      </c>
      <c r="Q44" t="s">
        <v>597</v>
      </c>
      <c r="R44" t="s">
        <v>593</v>
      </c>
      <c r="S44" t="s">
        <v>598</v>
      </c>
      <c r="T44" t="s">
        <v>145</v>
      </c>
      <c r="U44" t="s">
        <v>683</v>
      </c>
      <c r="V44" t="s">
        <v>600</v>
      </c>
      <c r="W44" t="s">
        <v>601</v>
      </c>
      <c r="X44" t="s">
        <v>763</v>
      </c>
      <c r="Y44" s="15" t="str">
        <f t="shared" si="0"/>
        <v>3</v>
      </c>
      <c r="Z44" s="15" t="str">
        <f>IF(T44="","",IF(AND(T44&lt;&gt;'Tabelas auxiliares'!$B$128,T44&lt;&gt;'Tabelas auxiliares'!$B$129,T44&lt;&gt;'Tabelas auxiliares'!$C$128,T44&lt;&gt;'Tabelas auxiliares'!$C$129,T44&lt;&gt;'Tabelas auxiliares'!$D$128),"FOLHA DE PESSOAL",IF(Y44='Tabelas auxiliares'!$A$129,"CUSTEIO",IF(Y44='Tabelas auxiliares'!$A$128,"INVESTIMENTO","ERRO - VERIFICAR"))))</f>
        <v>CUSTEIO</v>
      </c>
      <c r="AA44" s="26">
        <f t="shared" si="1"/>
        <v>28000</v>
      </c>
      <c r="AB44" s="8">
        <v>16800</v>
      </c>
      <c r="AC44" s="8">
        <v>5600</v>
      </c>
      <c r="AD44" s="8">
        <v>5600</v>
      </c>
      <c r="AE44" s="31"/>
      <c r="AF44" s="31"/>
      <c r="AG44" s="31"/>
      <c r="AH44" s="31"/>
      <c r="AI44" s="31"/>
      <c r="AJ44" s="31"/>
      <c r="AK44" s="31"/>
      <c r="AL44" s="31"/>
      <c r="AM44" s="31"/>
      <c r="AN44" s="31"/>
      <c r="AO44" s="31"/>
      <c r="AP44" s="31"/>
    </row>
    <row r="45" spans="1:42" x14ac:dyDescent="0.25">
      <c r="A45" t="s">
        <v>573</v>
      </c>
      <c r="B45" s="152" t="s">
        <v>205</v>
      </c>
      <c r="C45" s="152" t="s">
        <v>577</v>
      </c>
      <c r="D45" s="152" t="s">
        <v>46</v>
      </c>
      <c r="E45" s="152" t="s">
        <v>100</v>
      </c>
      <c r="F45" s="15" t="str">
        <f>IFERROR(VLOOKUP(D45,'Tabelas auxiliares'!$A$3:$B$65,2,FALSE),"")</f>
        <v>PROGRAD - PRÓ-REITORIA DE GRADUAÇÃO</v>
      </c>
      <c r="G45" s="15" t="str">
        <f>IFERROR(VLOOKUP($B45,'Tabelas auxiliares'!$A$68:$C$108,2,FALSE),"")</f>
        <v>ASSISTÊNCIA - GRADUAÇÃO</v>
      </c>
      <c r="H45" s="15" t="str">
        <f>IFERROR(VLOOKUP($B45,'Tabelas auxiliares'!$A$68:$C$108,3,FALSE),"")</f>
        <v>MONITORIA ACADEMICA DA GRADUACAO / MONITORIA SEMIPRESENCIAL / AUXILIO PARA EVENTOS ESTUDANTIS / AUXILIO PARA ATIVIDADE EXTRASSALA / AUXILIO ACESSIBILIDADE / MONITORIA INCLUSIVA</v>
      </c>
      <c r="I45" t="s">
        <v>634</v>
      </c>
      <c r="J45" t="s">
        <v>764</v>
      </c>
      <c r="K45" t="s">
        <v>765</v>
      </c>
      <c r="L45" t="s">
        <v>766</v>
      </c>
      <c r="M45" t="s">
        <v>593</v>
      </c>
      <c r="N45" t="s">
        <v>594</v>
      </c>
      <c r="O45" t="s">
        <v>767</v>
      </c>
      <c r="P45" t="s">
        <v>768</v>
      </c>
      <c r="Q45" t="s">
        <v>597</v>
      </c>
      <c r="R45" t="s">
        <v>593</v>
      </c>
      <c r="S45" t="s">
        <v>598</v>
      </c>
      <c r="T45" t="s">
        <v>145</v>
      </c>
      <c r="U45" t="s">
        <v>769</v>
      </c>
      <c r="V45" t="s">
        <v>600</v>
      </c>
      <c r="W45" t="s">
        <v>601</v>
      </c>
      <c r="X45" t="s">
        <v>770</v>
      </c>
      <c r="Y45" s="15" t="str">
        <f t="shared" si="0"/>
        <v>3</v>
      </c>
      <c r="Z45" s="15" t="str">
        <f>IF(T45="","",IF(AND(T45&lt;&gt;'Tabelas auxiliares'!$B$128,T45&lt;&gt;'Tabelas auxiliares'!$B$129,T45&lt;&gt;'Tabelas auxiliares'!$C$128,T45&lt;&gt;'Tabelas auxiliares'!$C$129,T45&lt;&gt;'Tabelas auxiliares'!$D$128),"FOLHA DE PESSOAL",IF(Y45='Tabelas auxiliares'!$A$129,"CUSTEIO",IF(Y45='Tabelas auxiliares'!$A$128,"INVESTIMENTO","ERRO - VERIFICAR"))))</f>
        <v>CUSTEIO</v>
      </c>
      <c r="AA45" s="26">
        <f t="shared" si="1"/>
        <v>1866</v>
      </c>
      <c r="AB45" s="8">
        <v>1866</v>
      </c>
      <c r="AE45" s="31"/>
      <c r="AF45" s="31"/>
      <c r="AG45" s="31"/>
      <c r="AH45" s="31"/>
      <c r="AI45" s="31"/>
      <c r="AJ45" s="31"/>
      <c r="AK45" s="31"/>
      <c r="AL45" s="31"/>
      <c r="AM45" s="31"/>
      <c r="AN45" s="31"/>
      <c r="AO45" s="31"/>
      <c r="AP45" s="31"/>
    </row>
    <row r="46" spans="1:42" x14ac:dyDescent="0.25">
      <c r="A46" t="s">
        <v>573</v>
      </c>
      <c r="B46" s="152" t="s">
        <v>206</v>
      </c>
      <c r="C46" s="152" t="s">
        <v>580</v>
      </c>
      <c r="D46" s="152" t="s">
        <v>66</v>
      </c>
      <c r="E46" s="152" t="s">
        <v>100</v>
      </c>
      <c r="F46" s="15" t="str">
        <f>IFERROR(VLOOKUP(D46,'Tabelas auxiliares'!$A$3:$B$65,2,FALSE),"")</f>
        <v>PROPG - PRÓ-REITORIA DE PÓS-GRADUAÇÃO</v>
      </c>
      <c r="G46" s="15" t="str">
        <f>IFERROR(VLOOKUP($B46,'Tabelas auxiliares'!$A$68:$C$108,2,FALSE),"")</f>
        <v>ASSISTÊNCIA - PÓS-GRADUAÇÃO</v>
      </c>
      <c r="H46" s="15" t="str">
        <f>IFERROR(VLOOKUP($B46,'Tabelas auxiliares'!$A$68:$C$108,3,FALSE),"")</f>
        <v>BOLSAS DE MESTRADO E DOUTORADO / PARTICIPACAO EM EVENTO CIENTIFICO / IMPRESSAO E POSTAGEM DE DISSERTACOES DE MESTRADO / IMPRESSAO E POSTAGEM DE TESES DE DOUTORADO</v>
      </c>
      <c r="I46" t="s">
        <v>652</v>
      </c>
      <c r="J46" t="s">
        <v>771</v>
      </c>
      <c r="K46" t="s">
        <v>772</v>
      </c>
      <c r="L46" t="s">
        <v>773</v>
      </c>
      <c r="M46" t="s">
        <v>593</v>
      </c>
      <c r="N46" t="s">
        <v>672</v>
      </c>
      <c r="O46" t="s">
        <v>595</v>
      </c>
      <c r="P46" t="s">
        <v>682</v>
      </c>
      <c r="Q46" t="s">
        <v>597</v>
      </c>
      <c r="R46" t="s">
        <v>593</v>
      </c>
      <c r="S46" t="s">
        <v>598</v>
      </c>
      <c r="T46" t="s">
        <v>145</v>
      </c>
      <c r="U46" t="s">
        <v>683</v>
      </c>
      <c r="V46" t="s">
        <v>600</v>
      </c>
      <c r="W46" t="s">
        <v>601</v>
      </c>
      <c r="X46" t="s">
        <v>774</v>
      </c>
      <c r="Y46" s="15" t="str">
        <f t="shared" si="0"/>
        <v>3</v>
      </c>
      <c r="Z46" s="15" t="str">
        <f>IF(T46="","",IF(AND(T46&lt;&gt;'Tabelas auxiliares'!$B$128,T46&lt;&gt;'Tabelas auxiliares'!$B$129,T46&lt;&gt;'Tabelas auxiliares'!$C$128,T46&lt;&gt;'Tabelas auxiliares'!$C$129,T46&lt;&gt;'Tabelas auxiliares'!$D$128),"FOLHA DE PESSOAL",IF(Y46='Tabelas auxiliares'!$A$129,"CUSTEIO",IF(Y46='Tabelas auxiliares'!$A$128,"INVESTIMENTO","ERRO - VERIFICAR"))))</f>
        <v>CUSTEIO</v>
      </c>
      <c r="AA46" s="26">
        <f t="shared" si="1"/>
        <v>630000</v>
      </c>
      <c r="AB46" s="8">
        <v>142800</v>
      </c>
      <c r="AC46" s="8">
        <v>180600</v>
      </c>
      <c r="AD46" s="8">
        <v>306600</v>
      </c>
      <c r="AE46" s="31"/>
      <c r="AF46" s="31"/>
      <c r="AG46" s="31"/>
      <c r="AH46" s="31"/>
      <c r="AI46" s="31"/>
      <c r="AJ46" s="31"/>
      <c r="AK46" s="31"/>
      <c r="AL46" s="31"/>
      <c r="AM46" s="31"/>
      <c r="AN46" s="31"/>
      <c r="AO46" s="31"/>
      <c r="AP46" s="31"/>
    </row>
    <row r="47" spans="1:42" x14ac:dyDescent="0.25">
      <c r="A47" t="s">
        <v>573</v>
      </c>
      <c r="B47" s="152" t="s">
        <v>206</v>
      </c>
      <c r="C47" s="152" t="s">
        <v>581</v>
      </c>
      <c r="D47" s="152" t="s">
        <v>66</v>
      </c>
      <c r="E47" s="152" t="s">
        <v>100</v>
      </c>
      <c r="F47" s="15" t="str">
        <f>IFERROR(VLOOKUP(D47,'Tabelas auxiliares'!$A$3:$B$65,2,FALSE),"")</f>
        <v>PROPG - PRÓ-REITORIA DE PÓS-GRADUAÇÃO</v>
      </c>
      <c r="G47" s="15" t="str">
        <f>IFERROR(VLOOKUP($B47,'Tabelas auxiliares'!$A$68:$C$108,2,FALSE),"")</f>
        <v>ASSISTÊNCIA - PÓS-GRADUAÇÃO</v>
      </c>
      <c r="H47" s="15" t="str">
        <f>IFERROR(VLOOKUP($B47,'Tabelas auxiliares'!$A$68:$C$108,3,FALSE),"")</f>
        <v>BOLSAS DE MESTRADO E DOUTORADO / PARTICIPACAO EM EVENTO CIENTIFICO / IMPRESSAO E POSTAGEM DE DISSERTACOES DE MESTRADO / IMPRESSAO E POSTAGEM DE TESES DE DOUTORADO</v>
      </c>
      <c r="I47" t="s">
        <v>652</v>
      </c>
      <c r="J47" t="s">
        <v>771</v>
      </c>
      <c r="K47" t="s">
        <v>775</v>
      </c>
      <c r="L47" t="s">
        <v>776</v>
      </c>
      <c r="M47" t="s">
        <v>593</v>
      </c>
      <c r="N47" t="s">
        <v>672</v>
      </c>
      <c r="O47" t="s">
        <v>657</v>
      </c>
      <c r="P47" t="s">
        <v>673</v>
      </c>
      <c r="Q47" t="s">
        <v>597</v>
      </c>
      <c r="R47" t="s">
        <v>593</v>
      </c>
      <c r="S47" t="s">
        <v>598</v>
      </c>
      <c r="T47" t="s">
        <v>145</v>
      </c>
      <c r="U47" t="s">
        <v>674</v>
      </c>
      <c r="V47" t="s">
        <v>600</v>
      </c>
      <c r="W47" t="s">
        <v>601</v>
      </c>
      <c r="X47" t="s">
        <v>777</v>
      </c>
      <c r="Y47" s="15" t="str">
        <f t="shared" si="0"/>
        <v>3</v>
      </c>
      <c r="Z47" s="15" t="str">
        <f>IF(T47="","",IF(AND(T47&lt;&gt;'Tabelas auxiliares'!$B$128,T47&lt;&gt;'Tabelas auxiliares'!$B$129,T47&lt;&gt;'Tabelas auxiliares'!$C$128,T47&lt;&gt;'Tabelas auxiliares'!$C$129,T47&lt;&gt;'Tabelas auxiliares'!$D$128),"FOLHA DE PESSOAL",IF(Y47='Tabelas auxiliares'!$A$129,"CUSTEIO",IF(Y47='Tabelas auxiliares'!$A$128,"INVESTIMENTO","ERRO - VERIFICAR"))))</f>
        <v>CUSTEIO</v>
      </c>
      <c r="AA47" s="26">
        <f t="shared" si="1"/>
        <v>198400</v>
      </c>
      <c r="AC47" s="8">
        <v>195300</v>
      </c>
      <c r="AD47" s="8">
        <v>3100</v>
      </c>
      <c r="AE47" s="31"/>
      <c r="AF47" s="31"/>
      <c r="AG47" s="31"/>
      <c r="AH47" s="31"/>
      <c r="AI47" s="31"/>
      <c r="AJ47" s="31"/>
      <c r="AK47" s="31"/>
      <c r="AL47" s="31"/>
      <c r="AM47" s="31"/>
      <c r="AN47" s="31"/>
      <c r="AO47" s="31"/>
      <c r="AP47" s="31"/>
    </row>
    <row r="48" spans="1:42" x14ac:dyDescent="0.25">
      <c r="A48" t="s">
        <v>573</v>
      </c>
      <c r="B48" s="152" t="s">
        <v>206</v>
      </c>
      <c r="C48" s="152" t="s">
        <v>581</v>
      </c>
      <c r="D48" s="152" t="s">
        <v>66</v>
      </c>
      <c r="E48" s="152" t="s">
        <v>100</v>
      </c>
      <c r="F48" s="15" t="str">
        <f>IFERROR(VLOOKUP(D48,'Tabelas auxiliares'!$A$3:$B$65,2,FALSE),"")</f>
        <v>PROPG - PRÓ-REITORIA DE PÓS-GRADUAÇÃO</v>
      </c>
      <c r="G48" s="15" t="str">
        <f>IFERROR(VLOOKUP($B48,'Tabelas auxiliares'!$A$68:$C$108,2,FALSE),"")</f>
        <v>ASSISTÊNCIA - PÓS-GRADUAÇÃO</v>
      </c>
      <c r="H48" s="15" t="str">
        <f>IFERROR(VLOOKUP($B48,'Tabelas auxiliares'!$A$68:$C$108,3,FALSE),"")</f>
        <v>BOLSAS DE MESTRADO E DOUTORADO / PARTICIPACAO EM EVENTO CIENTIFICO / IMPRESSAO E POSTAGEM DE DISSERTACOES DE MESTRADO / IMPRESSAO E POSTAGEM DE TESES DE DOUTORADO</v>
      </c>
      <c r="I48" t="s">
        <v>652</v>
      </c>
      <c r="J48" t="s">
        <v>771</v>
      </c>
      <c r="K48" t="s">
        <v>778</v>
      </c>
      <c r="L48" t="s">
        <v>776</v>
      </c>
      <c r="M48" t="s">
        <v>593</v>
      </c>
      <c r="N48" t="s">
        <v>672</v>
      </c>
      <c r="O48" t="s">
        <v>595</v>
      </c>
      <c r="P48" t="s">
        <v>682</v>
      </c>
      <c r="Q48" t="s">
        <v>597</v>
      </c>
      <c r="R48" t="s">
        <v>593</v>
      </c>
      <c r="S48" t="s">
        <v>598</v>
      </c>
      <c r="T48" t="s">
        <v>145</v>
      </c>
      <c r="U48" t="s">
        <v>683</v>
      </c>
      <c r="V48" t="s">
        <v>600</v>
      </c>
      <c r="W48" t="s">
        <v>601</v>
      </c>
      <c r="X48" t="s">
        <v>779</v>
      </c>
      <c r="Y48" s="15" t="str">
        <f t="shared" si="0"/>
        <v>3</v>
      </c>
      <c r="Z48" s="15" t="str">
        <f>IF(T48="","",IF(AND(T48&lt;&gt;'Tabelas auxiliares'!$B$128,T48&lt;&gt;'Tabelas auxiliares'!$B$129,T48&lt;&gt;'Tabelas auxiliares'!$C$128,T48&lt;&gt;'Tabelas auxiliares'!$C$129,T48&lt;&gt;'Tabelas auxiliares'!$D$128),"FOLHA DE PESSOAL",IF(Y48='Tabelas auxiliares'!$A$129,"CUSTEIO",IF(Y48='Tabelas auxiliares'!$A$128,"INVESTIMENTO","ERRO - VERIFICAR"))))</f>
        <v>CUSTEIO</v>
      </c>
      <c r="AA48" s="26">
        <f t="shared" si="1"/>
        <v>579700</v>
      </c>
      <c r="AB48" s="8">
        <v>325500</v>
      </c>
      <c r="AC48" s="8">
        <v>18600</v>
      </c>
      <c r="AD48" s="8">
        <v>235600</v>
      </c>
      <c r="AE48" s="31"/>
      <c r="AF48" s="31"/>
      <c r="AG48" s="31"/>
      <c r="AH48" s="31"/>
      <c r="AI48" s="31"/>
      <c r="AJ48" s="31"/>
      <c r="AK48" s="31"/>
      <c r="AL48" s="31"/>
      <c r="AM48" s="31"/>
      <c r="AN48" s="31"/>
      <c r="AO48" s="31"/>
      <c r="AP48" s="31"/>
    </row>
    <row r="49" spans="1:42" x14ac:dyDescent="0.25">
      <c r="A49" t="s">
        <v>573</v>
      </c>
      <c r="B49" s="152" t="s">
        <v>207</v>
      </c>
      <c r="C49" s="152" t="s">
        <v>582</v>
      </c>
      <c r="D49" s="152" t="s">
        <v>62</v>
      </c>
      <c r="E49" s="152" t="s">
        <v>100</v>
      </c>
      <c r="F49" s="15" t="str">
        <f>IFERROR(VLOOKUP(D49,'Tabelas auxiliares'!$A$3:$B$65,2,FALSE),"")</f>
        <v>PROAP - PNAES</v>
      </c>
      <c r="G49" s="15" t="str">
        <f>IFERROR(VLOOKUP($B49,'Tabelas auxiliares'!$A$68:$C$108,2,FALSE),"")</f>
        <v>ASSISTÊNCIA - RU</v>
      </c>
      <c r="H49" s="15" t="str">
        <f>IFERROR(VLOOKUP($B49,'Tabelas auxiliares'!$A$68:$C$108,3,FALSE),"")</f>
        <v>SUBSIDIO PARA PAGAMENTO DE REFEICOES NO RESTAURANTE UNIVERSITARIO PARA ALUNOS DA GRADUACAO /  SUBSIDIO DE ALIMENTACAO NO RU PÓS / SUBSIDIO DE ALIMENTACAO NO RU ESPECIALIZAÇÃO</v>
      </c>
      <c r="I49" t="s">
        <v>780</v>
      </c>
      <c r="J49" t="s">
        <v>781</v>
      </c>
      <c r="K49" t="s">
        <v>782</v>
      </c>
      <c r="L49" t="s">
        <v>783</v>
      </c>
      <c r="M49" t="s">
        <v>638</v>
      </c>
      <c r="N49" t="s">
        <v>594</v>
      </c>
      <c r="O49" t="s">
        <v>784</v>
      </c>
      <c r="P49" t="s">
        <v>785</v>
      </c>
      <c r="Q49" t="s">
        <v>597</v>
      </c>
      <c r="R49" t="s">
        <v>593</v>
      </c>
      <c r="S49" t="s">
        <v>598</v>
      </c>
      <c r="T49" t="s">
        <v>145</v>
      </c>
      <c r="U49" t="s">
        <v>786</v>
      </c>
      <c r="V49" t="s">
        <v>639</v>
      </c>
      <c r="W49" t="s">
        <v>640</v>
      </c>
      <c r="X49" t="s">
        <v>787</v>
      </c>
      <c r="Y49" s="15" t="str">
        <f t="shared" si="0"/>
        <v>3</v>
      </c>
      <c r="Z49" s="15" t="str">
        <f>IF(T49="","",IF(AND(T49&lt;&gt;'Tabelas auxiliares'!$B$128,T49&lt;&gt;'Tabelas auxiliares'!$B$129,T49&lt;&gt;'Tabelas auxiliares'!$C$128,T49&lt;&gt;'Tabelas auxiliares'!$C$129,T49&lt;&gt;'Tabelas auxiliares'!$D$128),"FOLHA DE PESSOAL",IF(Y49='Tabelas auxiliares'!$A$129,"CUSTEIO",IF(Y49='Tabelas auxiliares'!$A$128,"INVESTIMENTO","ERRO - VERIFICAR"))))</f>
        <v>CUSTEIO</v>
      </c>
      <c r="AA49" s="26">
        <f t="shared" si="1"/>
        <v>214995.76</v>
      </c>
      <c r="AB49" s="8">
        <v>214995.76</v>
      </c>
      <c r="AE49" s="31"/>
      <c r="AF49" s="31"/>
      <c r="AG49" s="31"/>
      <c r="AH49" s="31"/>
      <c r="AI49" s="31"/>
      <c r="AJ49" s="31"/>
      <c r="AK49" s="31"/>
      <c r="AL49" s="31"/>
      <c r="AM49" s="31"/>
      <c r="AN49" s="31"/>
      <c r="AO49" s="31"/>
      <c r="AP49" s="31"/>
    </row>
    <row r="50" spans="1:42" x14ac:dyDescent="0.25">
      <c r="A50" t="s">
        <v>573</v>
      </c>
      <c r="B50" s="152" t="s">
        <v>401</v>
      </c>
      <c r="C50" s="152" t="s">
        <v>583</v>
      </c>
      <c r="D50" s="152" t="s">
        <v>66</v>
      </c>
      <c r="E50" s="152" t="s">
        <v>100</v>
      </c>
      <c r="F50" s="15" t="str">
        <f>IFERROR(VLOOKUP(D50,'Tabelas auxiliares'!$A$3:$B$65,2,FALSE),"")</f>
        <v>PROPG - PRÓ-REITORIA DE PÓS-GRADUAÇÃO</v>
      </c>
      <c r="G50" s="15" t="str">
        <f>IFERROR(VLOOKUP($B50,'Tabelas auxiliares'!$A$68:$C$108,2,FALSE),"")</f>
        <v>POLÍTICA PERMANÊNCIA PÓS-GRADUAÇÃO</v>
      </c>
      <c r="H50" s="15" t="str">
        <f>IFERROR(VLOOKUP($B50,'Tabelas auxiliares'!$A$68:$C$108,3,FALSE),"")</f>
        <v>POLÍTICA PERMANÊNCIA PÓS-GRADUAÇÃO</v>
      </c>
      <c r="I50" t="s">
        <v>788</v>
      </c>
      <c r="J50" t="s">
        <v>789</v>
      </c>
      <c r="K50" t="s">
        <v>790</v>
      </c>
      <c r="L50" t="s">
        <v>791</v>
      </c>
      <c r="M50" t="s">
        <v>638</v>
      </c>
      <c r="N50" t="s">
        <v>656</v>
      </c>
      <c r="O50" t="s">
        <v>657</v>
      </c>
      <c r="P50" t="s">
        <v>658</v>
      </c>
      <c r="Q50" t="s">
        <v>597</v>
      </c>
      <c r="R50" t="s">
        <v>593</v>
      </c>
      <c r="S50" t="s">
        <v>598</v>
      </c>
      <c r="T50" t="s">
        <v>145</v>
      </c>
      <c r="U50" t="s">
        <v>659</v>
      </c>
      <c r="V50" t="s">
        <v>639</v>
      </c>
      <c r="W50" t="s">
        <v>640</v>
      </c>
      <c r="X50" t="s">
        <v>792</v>
      </c>
      <c r="Y50" s="15" t="str">
        <f t="shared" si="0"/>
        <v>3</v>
      </c>
      <c r="Z50" s="15" t="str">
        <f>IF(T50="","",IF(AND(T50&lt;&gt;'Tabelas auxiliares'!$B$128,T50&lt;&gt;'Tabelas auxiliares'!$B$129,T50&lt;&gt;'Tabelas auxiliares'!$C$128,T50&lt;&gt;'Tabelas auxiliares'!$C$129,T50&lt;&gt;'Tabelas auxiliares'!$D$128),"FOLHA DE PESSOAL",IF(Y50='Tabelas auxiliares'!$A$129,"CUSTEIO",IF(Y50='Tabelas auxiliares'!$A$128,"INVESTIMENTO","ERRO - VERIFICAR"))))</f>
        <v>CUSTEIO</v>
      </c>
      <c r="AA50" s="26">
        <f t="shared" si="1"/>
        <v>123576.08</v>
      </c>
      <c r="AB50" s="8">
        <v>116786.21</v>
      </c>
      <c r="AC50" s="8">
        <v>1372.97</v>
      </c>
      <c r="AD50" s="8">
        <v>5416.9</v>
      </c>
      <c r="AE50" s="31"/>
      <c r="AF50" s="31"/>
      <c r="AG50" s="31"/>
      <c r="AH50" s="31"/>
      <c r="AI50" s="31"/>
      <c r="AJ50" s="31"/>
      <c r="AK50" s="31"/>
      <c r="AL50" s="31"/>
      <c r="AM50" s="31"/>
      <c r="AN50" s="31"/>
      <c r="AO50" s="31"/>
      <c r="AP50" s="31"/>
    </row>
    <row r="51" spans="1:42" x14ac:dyDescent="0.25">
      <c r="A51" t="s">
        <v>573</v>
      </c>
      <c r="B51" s="152" t="s">
        <v>209</v>
      </c>
      <c r="C51" s="152" t="s">
        <v>575</v>
      </c>
      <c r="D51" s="152" t="s">
        <v>46</v>
      </c>
      <c r="E51" s="152" t="s">
        <v>100</v>
      </c>
      <c r="F51" s="15" t="str">
        <f>IFERROR(VLOOKUP(D51,'Tabelas auxiliares'!$A$3:$B$65,2,FALSE),"")</f>
        <v>PROGRAD - PRÓ-REITORIA DE GRADUAÇÃO</v>
      </c>
      <c r="G51" s="15" t="str">
        <f>IFERROR(VLOOKUP($B51,'Tabelas auxiliares'!$A$68:$C$108,2,FALSE),"")</f>
        <v>AUXÍLIO DISCENTES</v>
      </c>
      <c r="H51" s="15" t="str">
        <f>IFERROR(VLOOKUP($B51,'Tabelas auxiliares'!$A$68:$C$108,3,FALSE),"")</f>
        <v>AUXÍLIO DISCENTES</v>
      </c>
      <c r="I51" t="s">
        <v>793</v>
      </c>
      <c r="J51" t="s">
        <v>794</v>
      </c>
      <c r="K51" t="s">
        <v>795</v>
      </c>
      <c r="L51" t="s">
        <v>796</v>
      </c>
      <c r="M51" t="s">
        <v>797</v>
      </c>
      <c r="N51" t="s">
        <v>656</v>
      </c>
      <c r="O51" t="s">
        <v>657</v>
      </c>
      <c r="P51" t="s">
        <v>658</v>
      </c>
      <c r="Q51" t="s">
        <v>597</v>
      </c>
      <c r="R51" t="s">
        <v>593</v>
      </c>
      <c r="S51" t="s">
        <v>598</v>
      </c>
      <c r="T51" t="s">
        <v>145</v>
      </c>
      <c r="U51" t="s">
        <v>659</v>
      </c>
      <c r="V51" t="s">
        <v>619</v>
      </c>
      <c r="W51" t="s">
        <v>620</v>
      </c>
      <c r="X51" t="s">
        <v>798</v>
      </c>
      <c r="Y51" s="15" t="str">
        <f t="shared" si="0"/>
        <v>3</v>
      </c>
      <c r="Z51" s="15" t="str">
        <f>IF(T51="","",IF(AND(T51&lt;&gt;'Tabelas auxiliares'!$B$128,T51&lt;&gt;'Tabelas auxiliares'!$B$129,T51&lt;&gt;'Tabelas auxiliares'!$C$128,T51&lt;&gt;'Tabelas auxiliares'!$C$129,T51&lt;&gt;'Tabelas auxiliares'!$D$128),"FOLHA DE PESSOAL",IF(Y51='Tabelas auxiliares'!$A$129,"CUSTEIO",IF(Y51='Tabelas auxiliares'!$A$128,"INVESTIMENTO","ERRO - VERIFICAR"))))</f>
        <v>CUSTEIO</v>
      </c>
      <c r="AA51" s="26">
        <f t="shared" si="1"/>
        <v>550</v>
      </c>
      <c r="AD51" s="8">
        <v>550</v>
      </c>
      <c r="AE51" s="31"/>
      <c r="AF51" s="31"/>
      <c r="AG51" s="31"/>
      <c r="AH51" s="31"/>
      <c r="AI51" s="31"/>
      <c r="AJ51" s="31"/>
      <c r="AK51" s="31"/>
      <c r="AL51" s="31"/>
      <c r="AM51" s="31"/>
      <c r="AN51" s="31"/>
      <c r="AO51" s="31"/>
      <c r="AP51" s="31"/>
    </row>
    <row r="52" spans="1:42" x14ac:dyDescent="0.25">
      <c r="A52" t="s">
        <v>573</v>
      </c>
      <c r="B52" s="152" t="s">
        <v>209</v>
      </c>
      <c r="C52" s="152" t="s">
        <v>575</v>
      </c>
      <c r="D52" s="152" t="s">
        <v>46</v>
      </c>
      <c r="E52" s="152" t="s">
        <v>100</v>
      </c>
      <c r="F52" s="15" t="str">
        <f>IFERROR(VLOOKUP(D52,'Tabelas auxiliares'!$A$3:$B$65,2,FALSE),"")</f>
        <v>PROGRAD - PRÓ-REITORIA DE GRADUAÇÃO</v>
      </c>
      <c r="G52" s="15" t="str">
        <f>IFERROR(VLOOKUP($B52,'Tabelas auxiliares'!$A$68:$C$108,2,FALSE),"")</f>
        <v>AUXÍLIO DISCENTES</v>
      </c>
      <c r="H52" s="15" t="str">
        <f>IFERROR(VLOOKUP($B52,'Tabelas auxiliares'!$A$68:$C$108,3,FALSE),"")</f>
        <v>AUXÍLIO DISCENTES</v>
      </c>
      <c r="I52" t="s">
        <v>793</v>
      </c>
      <c r="J52" t="s">
        <v>799</v>
      </c>
      <c r="K52" t="s">
        <v>800</v>
      </c>
      <c r="L52" t="s">
        <v>796</v>
      </c>
      <c r="M52" t="s">
        <v>801</v>
      </c>
      <c r="N52" t="s">
        <v>656</v>
      </c>
      <c r="O52" t="s">
        <v>657</v>
      </c>
      <c r="P52" t="s">
        <v>658</v>
      </c>
      <c r="Q52" t="s">
        <v>597</v>
      </c>
      <c r="R52" t="s">
        <v>593</v>
      </c>
      <c r="S52" t="s">
        <v>598</v>
      </c>
      <c r="T52" t="s">
        <v>145</v>
      </c>
      <c r="U52" t="s">
        <v>659</v>
      </c>
      <c r="V52" t="s">
        <v>619</v>
      </c>
      <c r="W52" t="s">
        <v>620</v>
      </c>
      <c r="X52" t="s">
        <v>802</v>
      </c>
      <c r="Y52" s="15" t="str">
        <f t="shared" si="0"/>
        <v>3</v>
      </c>
      <c r="Z52" s="15" t="str">
        <f>IF(T52="","",IF(AND(T52&lt;&gt;'Tabelas auxiliares'!$B$128,T52&lt;&gt;'Tabelas auxiliares'!$B$129,T52&lt;&gt;'Tabelas auxiliares'!$C$128,T52&lt;&gt;'Tabelas auxiliares'!$C$129,T52&lt;&gt;'Tabelas auxiliares'!$D$128),"FOLHA DE PESSOAL",IF(Y52='Tabelas auxiliares'!$A$129,"CUSTEIO",IF(Y52='Tabelas auxiliares'!$A$128,"INVESTIMENTO","ERRO - VERIFICAR"))))</f>
        <v>CUSTEIO</v>
      </c>
      <c r="AA52" s="26">
        <f t="shared" si="1"/>
        <v>550</v>
      </c>
      <c r="AD52" s="8">
        <v>550</v>
      </c>
      <c r="AE52" s="31"/>
      <c r="AF52" s="31"/>
      <c r="AG52" s="31"/>
      <c r="AH52" s="31"/>
      <c r="AI52" s="31"/>
      <c r="AJ52" s="31"/>
      <c r="AK52" s="31"/>
      <c r="AL52" s="31"/>
      <c r="AM52" s="31"/>
      <c r="AN52" s="31"/>
      <c r="AO52" s="31"/>
      <c r="AP52" s="31"/>
    </row>
    <row r="53" spans="1:42" x14ac:dyDescent="0.25">
      <c r="A53" t="s">
        <v>573</v>
      </c>
      <c r="B53" s="152" t="s">
        <v>209</v>
      </c>
      <c r="C53" s="152" t="s">
        <v>575</v>
      </c>
      <c r="D53" s="152" t="s">
        <v>46</v>
      </c>
      <c r="E53" s="152" t="s">
        <v>100</v>
      </c>
      <c r="F53" s="15" t="str">
        <f>IFERROR(VLOOKUP(D53,'Tabelas auxiliares'!$A$3:$B$65,2,FALSE),"")</f>
        <v>PROGRAD - PRÓ-REITORIA DE GRADUAÇÃO</v>
      </c>
      <c r="G53" s="15" t="str">
        <f>IFERROR(VLOOKUP($B53,'Tabelas auxiliares'!$A$68:$C$108,2,FALSE),"")</f>
        <v>AUXÍLIO DISCENTES</v>
      </c>
      <c r="H53" s="15" t="str">
        <f>IFERROR(VLOOKUP($B53,'Tabelas auxiliares'!$A$68:$C$108,3,FALSE),"")</f>
        <v>AUXÍLIO DISCENTES</v>
      </c>
      <c r="I53" t="s">
        <v>749</v>
      </c>
      <c r="J53" t="s">
        <v>803</v>
      </c>
      <c r="K53" t="s">
        <v>804</v>
      </c>
      <c r="L53" t="s">
        <v>796</v>
      </c>
      <c r="M53" t="s">
        <v>593</v>
      </c>
      <c r="N53" t="s">
        <v>672</v>
      </c>
      <c r="O53" t="s">
        <v>657</v>
      </c>
      <c r="P53" t="s">
        <v>673</v>
      </c>
      <c r="Q53" t="s">
        <v>597</v>
      </c>
      <c r="R53" t="s">
        <v>593</v>
      </c>
      <c r="S53" t="s">
        <v>598</v>
      </c>
      <c r="T53" t="s">
        <v>145</v>
      </c>
      <c r="U53" t="s">
        <v>674</v>
      </c>
      <c r="V53" t="s">
        <v>619</v>
      </c>
      <c r="W53" t="s">
        <v>620</v>
      </c>
      <c r="X53" t="s">
        <v>805</v>
      </c>
      <c r="Y53" s="15" t="str">
        <f t="shared" si="0"/>
        <v>3</v>
      </c>
      <c r="Z53" s="15" t="str">
        <f>IF(T53="","",IF(AND(T53&lt;&gt;'Tabelas auxiliares'!$B$128,T53&lt;&gt;'Tabelas auxiliares'!$B$129,T53&lt;&gt;'Tabelas auxiliares'!$C$128,T53&lt;&gt;'Tabelas auxiliares'!$C$129,T53&lt;&gt;'Tabelas auxiliares'!$D$128),"FOLHA DE PESSOAL",IF(Y53='Tabelas auxiliares'!$A$129,"CUSTEIO",IF(Y53='Tabelas auxiliares'!$A$128,"INVESTIMENTO","ERRO - VERIFICAR"))))</f>
        <v>CUSTEIO</v>
      </c>
      <c r="AA53" s="26">
        <f t="shared" si="1"/>
        <v>8960</v>
      </c>
      <c r="AD53" s="8">
        <v>8960</v>
      </c>
      <c r="AE53" s="31"/>
      <c r="AF53" s="31"/>
      <c r="AG53" s="31"/>
      <c r="AH53" s="31"/>
      <c r="AI53" s="31"/>
      <c r="AJ53" s="31"/>
      <c r="AK53" s="31"/>
      <c r="AL53" s="31"/>
      <c r="AM53" s="31"/>
      <c r="AN53" s="31"/>
      <c r="AO53" s="31"/>
      <c r="AP53" s="31"/>
    </row>
    <row r="54" spans="1:42" x14ac:dyDescent="0.25">
      <c r="A54" t="s">
        <v>573</v>
      </c>
      <c r="B54" s="152" t="s">
        <v>209</v>
      </c>
      <c r="C54" s="152" t="s">
        <v>575</v>
      </c>
      <c r="D54" s="152" t="s">
        <v>46</v>
      </c>
      <c r="E54" s="152" t="s">
        <v>100</v>
      </c>
      <c r="F54" s="15" t="str">
        <f>IFERROR(VLOOKUP(D54,'Tabelas auxiliares'!$A$3:$B$65,2,FALSE),"")</f>
        <v>PROGRAD - PRÓ-REITORIA DE GRADUAÇÃO</v>
      </c>
      <c r="G54" s="15" t="str">
        <f>IFERROR(VLOOKUP($B54,'Tabelas auxiliares'!$A$68:$C$108,2,FALSE),"")</f>
        <v>AUXÍLIO DISCENTES</v>
      </c>
      <c r="H54" s="15" t="str">
        <f>IFERROR(VLOOKUP($B54,'Tabelas auxiliares'!$A$68:$C$108,3,FALSE),"")</f>
        <v>AUXÍLIO DISCENTES</v>
      </c>
      <c r="I54" t="s">
        <v>806</v>
      </c>
      <c r="J54" t="s">
        <v>807</v>
      </c>
      <c r="K54" t="s">
        <v>808</v>
      </c>
      <c r="L54" t="s">
        <v>809</v>
      </c>
      <c r="M54" t="s">
        <v>810</v>
      </c>
      <c r="N54" t="s">
        <v>672</v>
      </c>
      <c r="O54" t="s">
        <v>657</v>
      </c>
      <c r="P54" t="s">
        <v>673</v>
      </c>
      <c r="Q54" t="s">
        <v>597</v>
      </c>
      <c r="R54" t="s">
        <v>593</v>
      </c>
      <c r="S54" t="s">
        <v>598</v>
      </c>
      <c r="T54" t="s">
        <v>145</v>
      </c>
      <c r="U54" t="s">
        <v>674</v>
      </c>
      <c r="V54" t="s">
        <v>619</v>
      </c>
      <c r="W54" t="s">
        <v>620</v>
      </c>
      <c r="X54" t="s">
        <v>811</v>
      </c>
      <c r="Y54" s="15" t="str">
        <f t="shared" si="0"/>
        <v>3</v>
      </c>
      <c r="Z54" s="15" t="str">
        <f>IF(T54="","",IF(AND(T54&lt;&gt;'Tabelas auxiliares'!$B$128,T54&lt;&gt;'Tabelas auxiliares'!$B$129,T54&lt;&gt;'Tabelas auxiliares'!$C$128,T54&lt;&gt;'Tabelas auxiliares'!$C$129,T54&lt;&gt;'Tabelas auxiliares'!$D$128),"FOLHA DE PESSOAL",IF(Y54='Tabelas auxiliares'!$A$129,"CUSTEIO",IF(Y54='Tabelas auxiliares'!$A$128,"INVESTIMENTO","ERRO - VERIFICAR"))))</f>
        <v>CUSTEIO</v>
      </c>
      <c r="AA54" s="26">
        <f t="shared" si="1"/>
        <v>31568.5</v>
      </c>
      <c r="AD54" s="8">
        <v>31568.5</v>
      </c>
      <c r="AE54" s="31"/>
      <c r="AF54" s="31"/>
      <c r="AG54" s="31"/>
      <c r="AH54" s="31"/>
      <c r="AI54" s="31"/>
      <c r="AJ54" s="31"/>
      <c r="AK54" s="31"/>
      <c r="AL54" s="31"/>
      <c r="AM54" s="31"/>
      <c r="AN54" s="31"/>
      <c r="AO54" s="31"/>
      <c r="AP54" s="31"/>
    </row>
    <row r="55" spans="1:42" x14ac:dyDescent="0.25">
      <c r="A55" t="s">
        <v>573</v>
      </c>
      <c r="B55" s="152" t="s">
        <v>209</v>
      </c>
      <c r="C55" s="152" t="s">
        <v>575</v>
      </c>
      <c r="D55" s="152" t="s">
        <v>46</v>
      </c>
      <c r="E55" s="152" t="s">
        <v>100</v>
      </c>
      <c r="F55" s="15" t="str">
        <f>IFERROR(VLOOKUP(D55,'Tabelas auxiliares'!$A$3:$B$65,2,FALSE),"")</f>
        <v>PROGRAD - PRÓ-REITORIA DE GRADUAÇÃO</v>
      </c>
      <c r="G55" s="15" t="str">
        <f>IFERROR(VLOOKUP($B55,'Tabelas auxiliares'!$A$68:$C$108,2,FALSE),"")</f>
        <v>AUXÍLIO DISCENTES</v>
      </c>
      <c r="H55" s="15" t="str">
        <f>IFERROR(VLOOKUP($B55,'Tabelas auxiliares'!$A$68:$C$108,3,FALSE),"")</f>
        <v>AUXÍLIO DISCENTES</v>
      </c>
      <c r="I55" t="s">
        <v>701</v>
      </c>
      <c r="J55" t="s">
        <v>812</v>
      </c>
      <c r="K55" t="s">
        <v>813</v>
      </c>
      <c r="L55" t="s">
        <v>814</v>
      </c>
      <c r="M55" t="s">
        <v>815</v>
      </c>
      <c r="N55" t="s">
        <v>672</v>
      </c>
      <c r="O55" t="s">
        <v>657</v>
      </c>
      <c r="P55" t="s">
        <v>673</v>
      </c>
      <c r="Q55" t="s">
        <v>597</v>
      </c>
      <c r="R55" t="s">
        <v>593</v>
      </c>
      <c r="S55" t="s">
        <v>598</v>
      </c>
      <c r="T55" t="s">
        <v>145</v>
      </c>
      <c r="U55" t="s">
        <v>674</v>
      </c>
      <c r="V55" t="s">
        <v>619</v>
      </c>
      <c r="W55" t="s">
        <v>620</v>
      </c>
      <c r="X55" t="s">
        <v>816</v>
      </c>
      <c r="Y55" s="15" t="str">
        <f t="shared" si="0"/>
        <v>3</v>
      </c>
      <c r="Z55" s="15" t="str">
        <f>IF(T55="","",IF(AND(T55&lt;&gt;'Tabelas auxiliares'!$B$128,T55&lt;&gt;'Tabelas auxiliares'!$B$129,T55&lt;&gt;'Tabelas auxiliares'!$C$128,T55&lt;&gt;'Tabelas auxiliares'!$C$129,T55&lt;&gt;'Tabelas auxiliares'!$D$128),"FOLHA DE PESSOAL",IF(Y55='Tabelas auxiliares'!$A$129,"CUSTEIO",IF(Y55='Tabelas auxiliares'!$A$128,"INVESTIMENTO","ERRO - VERIFICAR"))))</f>
        <v>CUSTEIO</v>
      </c>
      <c r="AA55" s="26">
        <f t="shared" si="1"/>
        <v>8515</v>
      </c>
      <c r="AC55" s="8">
        <v>8515</v>
      </c>
      <c r="AE55" s="31"/>
      <c r="AF55" s="31"/>
      <c r="AG55" s="31"/>
      <c r="AH55" s="31"/>
      <c r="AI55" s="31"/>
      <c r="AJ55" s="31"/>
      <c r="AK55" s="31"/>
      <c r="AL55" s="31"/>
      <c r="AM55" s="31"/>
      <c r="AN55" s="31"/>
      <c r="AO55" s="31"/>
      <c r="AP55" s="31"/>
    </row>
    <row r="56" spans="1:42" x14ac:dyDescent="0.25">
      <c r="A56" t="s">
        <v>573</v>
      </c>
      <c r="B56" s="152" t="s">
        <v>227</v>
      </c>
      <c r="C56" s="152" t="s">
        <v>574</v>
      </c>
      <c r="D56" s="152" t="s">
        <v>76</v>
      </c>
      <c r="E56" s="152" t="s">
        <v>100</v>
      </c>
      <c r="F56" s="15" t="str">
        <f>IFERROR(VLOOKUP(D56,'Tabelas auxiliares'!$A$3:$B$65,2,FALSE),"")</f>
        <v>NETEL - NÚCLEO EDUCACIONAL DE TECNOLOGIAS E LÍNGUAS</v>
      </c>
      <c r="G56" s="15" t="str">
        <f>IFERROR(VLOOKUP($B56,'Tabelas auxiliares'!$A$68:$C$108,2,FALSE),"")</f>
        <v>INTERNACIONALIZAÇÃO</v>
      </c>
      <c r="H56" s="15" t="str">
        <f>IFERROR(VLOOKUP($B56,'Tabelas auxiliares'!$A$68:$C$108,3,FALSE),"")</f>
        <v>DIARIAS INTERNACIONAIS / PASSAGENS AEREAS INTERNACIONAIS / AUXILIO PARA EVENTOS INTERNACIONAIS / INSCRICAO PARA  EVENTOS INTERNACIONAIS / ANUIDADES ARI / ENCARGO DE CURSOS E CONCURSOS ARI / CURSOS DE LINGUAS NETEL</v>
      </c>
      <c r="I56" t="s">
        <v>817</v>
      </c>
      <c r="J56" t="s">
        <v>818</v>
      </c>
      <c r="K56" t="s">
        <v>819</v>
      </c>
      <c r="L56" t="s">
        <v>820</v>
      </c>
      <c r="M56" t="s">
        <v>593</v>
      </c>
      <c r="N56" t="s">
        <v>656</v>
      </c>
      <c r="O56" t="s">
        <v>657</v>
      </c>
      <c r="P56" t="s">
        <v>658</v>
      </c>
      <c r="Q56" t="s">
        <v>597</v>
      </c>
      <c r="R56" t="s">
        <v>593</v>
      </c>
      <c r="S56" t="s">
        <v>598</v>
      </c>
      <c r="T56" t="s">
        <v>145</v>
      </c>
      <c r="U56" t="s">
        <v>659</v>
      </c>
      <c r="V56" t="s">
        <v>600</v>
      </c>
      <c r="W56" t="s">
        <v>601</v>
      </c>
      <c r="X56" t="s">
        <v>821</v>
      </c>
      <c r="Y56" s="15" t="str">
        <f t="shared" si="0"/>
        <v>3</v>
      </c>
      <c r="Z56" s="15" t="str">
        <f>IF(T56="","",IF(AND(T56&lt;&gt;'Tabelas auxiliares'!$B$128,T56&lt;&gt;'Tabelas auxiliares'!$B$129,T56&lt;&gt;'Tabelas auxiliares'!$C$128,T56&lt;&gt;'Tabelas auxiliares'!$C$129,T56&lt;&gt;'Tabelas auxiliares'!$D$128),"FOLHA DE PESSOAL",IF(Y56='Tabelas auxiliares'!$A$129,"CUSTEIO",IF(Y56='Tabelas auxiliares'!$A$128,"INVESTIMENTO","ERRO - VERIFICAR"))))</f>
        <v>CUSTEIO</v>
      </c>
      <c r="AA56" s="26">
        <f t="shared" si="1"/>
        <v>20300</v>
      </c>
      <c r="AB56" s="8">
        <v>11900</v>
      </c>
      <c r="AC56" s="8">
        <v>2100</v>
      </c>
      <c r="AD56" s="8">
        <v>6300</v>
      </c>
      <c r="AE56" s="31"/>
      <c r="AF56" s="31"/>
      <c r="AG56" s="31"/>
      <c r="AH56" s="31"/>
      <c r="AI56" s="31"/>
      <c r="AJ56" s="31"/>
      <c r="AK56" s="31"/>
      <c r="AL56" s="31"/>
      <c r="AM56" s="31"/>
      <c r="AN56" s="31"/>
      <c r="AO56" s="31"/>
      <c r="AP56" s="31"/>
    </row>
    <row r="57" spans="1:42" x14ac:dyDescent="0.25">
      <c r="A57" t="s">
        <v>573</v>
      </c>
      <c r="B57" s="152" t="s">
        <v>254</v>
      </c>
      <c r="C57" s="152" t="s">
        <v>575</v>
      </c>
      <c r="D57" s="152" t="s">
        <v>64</v>
      </c>
      <c r="E57" s="152" t="s">
        <v>100</v>
      </c>
      <c r="F57" s="15" t="str">
        <f>IFERROR(VLOOKUP(D57,'Tabelas auxiliares'!$A$3:$B$65,2,FALSE),"")</f>
        <v>ARI - ASSESSORIA DE RELAÇÕES INTERNACIONAIS</v>
      </c>
      <c r="G57" s="15" t="str">
        <f>IFERROR(VLOOKUP($B57,'Tabelas auxiliares'!$A$68:$C$108,2,FALSE),"")</f>
        <v>INTERNACIONALIZAÇÃO - BOLSAS</v>
      </c>
      <c r="H57" s="15" t="str">
        <f>IFERROR(VLOOKUP($B57,'Tabelas auxiliares'!$A$68:$C$108,3,FALSE),"")</f>
        <v>BOLSAS CURSOS DE LÍNGUAS NETEL/BOLSA DE MOBILIDADE DE ESTUDANTES ESTRANGEIROS / BOLSA DE MOBILIDADE DE ESTUDANTES DA UFABC NO EXTERIOR</v>
      </c>
      <c r="I57" t="s">
        <v>740</v>
      </c>
      <c r="J57" t="s">
        <v>822</v>
      </c>
      <c r="K57" t="s">
        <v>823</v>
      </c>
      <c r="L57" t="s">
        <v>824</v>
      </c>
      <c r="M57" t="s">
        <v>593</v>
      </c>
      <c r="N57" t="s">
        <v>825</v>
      </c>
      <c r="O57" t="s">
        <v>657</v>
      </c>
      <c r="P57" t="s">
        <v>826</v>
      </c>
      <c r="Q57" t="s">
        <v>597</v>
      </c>
      <c r="R57" t="s">
        <v>593</v>
      </c>
      <c r="S57" t="s">
        <v>598</v>
      </c>
      <c r="T57" t="s">
        <v>145</v>
      </c>
      <c r="U57" t="s">
        <v>827</v>
      </c>
      <c r="V57" t="s">
        <v>619</v>
      </c>
      <c r="W57" t="s">
        <v>620</v>
      </c>
      <c r="X57" t="s">
        <v>828</v>
      </c>
      <c r="Y57" s="15" t="str">
        <f t="shared" si="0"/>
        <v>3</v>
      </c>
      <c r="Z57" s="15" t="str">
        <f>IF(T57="","",IF(AND(T57&lt;&gt;'Tabelas auxiliares'!$B$128,T57&lt;&gt;'Tabelas auxiliares'!$B$129,T57&lt;&gt;'Tabelas auxiliares'!$C$128,T57&lt;&gt;'Tabelas auxiliares'!$C$129,T57&lt;&gt;'Tabelas auxiliares'!$D$128),"FOLHA DE PESSOAL",IF(Y57='Tabelas auxiliares'!$A$129,"CUSTEIO",IF(Y57='Tabelas auxiliares'!$A$128,"INVESTIMENTO","ERRO - VERIFICAR"))))</f>
        <v>CUSTEIO</v>
      </c>
      <c r="AA57" s="26">
        <f t="shared" si="1"/>
        <v>23500</v>
      </c>
      <c r="AD57" s="8">
        <v>23500</v>
      </c>
      <c r="AE57" s="31"/>
      <c r="AF57" s="31"/>
      <c r="AG57" s="31"/>
      <c r="AH57" s="31"/>
      <c r="AI57" s="31"/>
      <c r="AJ57" s="31"/>
      <c r="AK57" s="31"/>
      <c r="AL57" s="31"/>
      <c r="AM57" s="31"/>
      <c r="AN57" s="31"/>
      <c r="AO57" s="31"/>
      <c r="AP57" s="31"/>
    </row>
    <row r="58" spans="1:42" x14ac:dyDescent="0.25">
      <c r="A58" t="s">
        <v>573</v>
      </c>
      <c r="B58" s="152" t="s">
        <v>254</v>
      </c>
      <c r="C58" s="152" t="s">
        <v>584</v>
      </c>
      <c r="D58" s="152" t="s">
        <v>64</v>
      </c>
      <c r="E58" s="152" t="s">
        <v>100</v>
      </c>
      <c r="F58" s="15" t="str">
        <f>IFERROR(VLOOKUP(D58,'Tabelas auxiliares'!$A$3:$B$65,2,FALSE),"")</f>
        <v>ARI - ASSESSORIA DE RELAÇÕES INTERNACIONAIS</v>
      </c>
      <c r="G58" s="15" t="str">
        <f>IFERROR(VLOOKUP($B58,'Tabelas auxiliares'!$A$68:$C$108,2,FALSE),"")</f>
        <v>INTERNACIONALIZAÇÃO - BOLSAS</v>
      </c>
      <c r="H58" s="15" t="str">
        <f>IFERROR(VLOOKUP($B58,'Tabelas auxiliares'!$A$68:$C$108,3,FALSE),"")</f>
        <v>BOLSAS CURSOS DE LÍNGUAS NETEL/BOLSA DE MOBILIDADE DE ESTUDANTES ESTRANGEIROS / BOLSA DE MOBILIDADE DE ESTUDANTES DA UFABC NO EXTERIOR</v>
      </c>
      <c r="I58" t="s">
        <v>829</v>
      </c>
      <c r="J58" t="s">
        <v>830</v>
      </c>
      <c r="K58" t="s">
        <v>831</v>
      </c>
      <c r="L58" t="s">
        <v>832</v>
      </c>
      <c r="M58" t="s">
        <v>593</v>
      </c>
      <c r="N58" t="s">
        <v>825</v>
      </c>
      <c r="O58" t="s">
        <v>657</v>
      </c>
      <c r="P58" t="s">
        <v>826</v>
      </c>
      <c r="Q58" t="s">
        <v>597</v>
      </c>
      <c r="R58" t="s">
        <v>593</v>
      </c>
      <c r="S58" t="s">
        <v>598</v>
      </c>
      <c r="T58" t="s">
        <v>145</v>
      </c>
      <c r="U58" t="s">
        <v>827</v>
      </c>
      <c r="V58" t="s">
        <v>600</v>
      </c>
      <c r="W58" t="s">
        <v>601</v>
      </c>
      <c r="X58" t="s">
        <v>833</v>
      </c>
      <c r="Y58" s="15" t="str">
        <f t="shared" si="0"/>
        <v>3</v>
      </c>
      <c r="Z58" s="15" t="str">
        <f>IF(T58="","",IF(AND(T58&lt;&gt;'Tabelas auxiliares'!$B$128,T58&lt;&gt;'Tabelas auxiliares'!$B$129,T58&lt;&gt;'Tabelas auxiliares'!$C$128,T58&lt;&gt;'Tabelas auxiliares'!$C$129,T58&lt;&gt;'Tabelas auxiliares'!$D$128),"FOLHA DE PESSOAL",IF(Y58='Tabelas auxiliares'!$A$129,"CUSTEIO",IF(Y58='Tabelas auxiliares'!$A$128,"INVESTIMENTO","ERRO - VERIFICAR"))))</f>
        <v>CUSTEIO</v>
      </c>
      <c r="AA58" s="26">
        <f t="shared" si="1"/>
        <v>49400</v>
      </c>
      <c r="AB58" s="8">
        <v>13300</v>
      </c>
      <c r="AC58" s="8">
        <v>13300</v>
      </c>
      <c r="AD58" s="8">
        <v>22800</v>
      </c>
      <c r="AE58" s="31"/>
      <c r="AF58" s="31"/>
      <c r="AG58" s="31"/>
      <c r="AH58" s="31"/>
      <c r="AI58" s="31"/>
      <c r="AJ58" s="31"/>
      <c r="AK58" s="31"/>
      <c r="AL58" s="31"/>
      <c r="AM58" s="31"/>
      <c r="AN58" s="31"/>
      <c r="AO58" s="31"/>
      <c r="AP58" s="31"/>
    </row>
    <row r="59" spans="1:42" x14ac:dyDescent="0.25">
      <c r="A59" t="s">
        <v>573</v>
      </c>
      <c r="B59" s="152" t="s">
        <v>254</v>
      </c>
      <c r="C59" s="152" t="s">
        <v>584</v>
      </c>
      <c r="D59" s="152" t="s">
        <v>64</v>
      </c>
      <c r="E59" s="152" t="s">
        <v>100</v>
      </c>
      <c r="F59" s="15" t="str">
        <f>IFERROR(VLOOKUP(D59,'Tabelas auxiliares'!$A$3:$B$65,2,FALSE),"")</f>
        <v>ARI - ASSESSORIA DE RELAÇÕES INTERNACIONAIS</v>
      </c>
      <c r="G59" s="15" t="str">
        <f>IFERROR(VLOOKUP($B59,'Tabelas auxiliares'!$A$68:$C$108,2,FALSE),"")</f>
        <v>INTERNACIONALIZAÇÃO - BOLSAS</v>
      </c>
      <c r="H59" s="15" t="str">
        <f>IFERROR(VLOOKUP($B59,'Tabelas auxiliares'!$A$68:$C$108,3,FALSE),"")</f>
        <v>BOLSAS CURSOS DE LÍNGUAS NETEL/BOLSA DE MOBILIDADE DE ESTUDANTES ESTRANGEIROS / BOLSA DE MOBILIDADE DE ESTUDANTES DA UFABC NO EXTERIOR</v>
      </c>
      <c r="I59" t="s">
        <v>829</v>
      </c>
      <c r="J59" t="s">
        <v>830</v>
      </c>
      <c r="K59" t="s">
        <v>834</v>
      </c>
      <c r="L59" t="s">
        <v>832</v>
      </c>
      <c r="M59" t="s">
        <v>593</v>
      </c>
      <c r="N59" t="s">
        <v>656</v>
      </c>
      <c r="O59" t="s">
        <v>657</v>
      </c>
      <c r="P59" t="s">
        <v>658</v>
      </c>
      <c r="Q59" t="s">
        <v>597</v>
      </c>
      <c r="R59" t="s">
        <v>593</v>
      </c>
      <c r="S59" t="s">
        <v>598</v>
      </c>
      <c r="T59" t="s">
        <v>145</v>
      </c>
      <c r="U59" t="s">
        <v>659</v>
      </c>
      <c r="V59" t="s">
        <v>600</v>
      </c>
      <c r="W59" t="s">
        <v>601</v>
      </c>
      <c r="X59" t="s">
        <v>835</v>
      </c>
      <c r="Y59" s="15" t="str">
        <f t="shared" si="0"/>
        <v>3</v>
      </c>
      <c r="Z59" s="15" t="str">
        <f>IF(T59="","",IF(AND(T59&lt;&gt;'Tabelas auxiliares'!$B$128,T59&lt;&gt;'Tabelas auxiliares'!$B$129,T59&lt;&gt;'Tabelas auxiliares'!$C$128,T59&lt;&gt;'Tabelas auxiliares'!$C$129,T59&lt;&gt;'Tabelas auxiliares'!$D$128),"FOLHA DE PESSOAL",IF(Y59='Tabelas auxiliares'!$A$129,"CUSTEIO",IF(Y59='Tabelas auxiliares'!$A$128,"INVESTIMENTO","ERRO - VERIFICAR"))))</f>
        <v>CUSTEIO</v>
      </c>
      <c r="AA59" s="26">
        <f t="shared" si="1"/>
        <v>3800</v>
      </c>
      <c r="AD59" s="8">
        <v>3800</v>
      </c>
      <c r="AE59" s="31"/>
      <c r="AF59" s="31"/>
      <c r="AG59" s="31"/>
      <c r="AH59" s="31"/>
      <c r="AI59" s="31"/>
      <c r="AJ59" s="31"/>
      <c r="AK59" s="31"/>
      <c r="AL59" s="31"/>
      <c r="AM59" s="31"/>
      <c r="AN59" s="31"/>
      <c r="AO59" s="31"/>
      <c r="AP59" s="31"/>
    </row>
    <row r="60" spans="1:42" x14ac:dyDescent="0.25">
      <c r="A60" t="s">
        <v>573</v>
      </c>
      <c r="B60" s="152" t="s">
        <v>254</v>
      </c>
      <c r="C60" s="152" t="s">
        <v>584</v>
      </c>
      <c r="D60" s="152" t="s">
        <v>64</v>
      </c>
      <c r="E60" s="152" t="s">
        <v>100</v>
      </c>
      <c r="F60" s="15" t="str">
        <f>IFERROR(VLOOKUP(D60,'Tabelas auxiliares'!$A$3:$B$65,2,FALSE),"")</f>
        <v>ARI - ASSESSORIA DE RELAÇÕES INTERNACIONAIS</v>
      </c>
      <c r="G60" s="15" t="str">
        <f>IFERROR(VLOOKUP($B60,'Tabelas auxiliares'!$A$68:$C$108,2,FALSE),"")</f>
        <v>INTERNACIONALIZAÇÃO - BOLSAS</v>
      </c>
      <c r="H60" s="15" t="str">
        <f>IFERROR(VLOOKUP($B60,'Tabelas auxiliares'!$A$68:$C$108,3,FALSE),"")</f>
        <v>BOLSAS CURSOS DE LÍNGUAS NETEL/BOLSA DE MOBILIDADE DE ESTUDANTES ESTRANGEIROS / BOLSA DE MOBILIDADE DE ESTUDANTES DA UFABC NO EXTERIOR</v>
      </c>
      <c r="I60" t="s">
        <v>829</v>
      </c>
      <c r="J60" t="s">
        <v>836</v>
      </c>
      <c r="K60" t="s">
        <v>837</v>
      </c>
      <c r="L60" t="s">
        <v>838</v>
      </c>
      <c r="M60" t="s">
        <v>593</v>
      </c>
      <c r="N60" t="s">
        <v>825</v>
      </c>
      <c r="O60" t="s">
        <v>657</v>
      </c>
      <c r="P60" t="s">
        <v>826</v>
      </c>
      <c r="Q60" t="s">
        <v>597</v>
      </c>
      <c r="R60" t="s">
        <v>593</v>
      </c>
      <c r="S60" t="s">
        <v>598</v>
      </c>
      <c r="T60" t="s">
        <v>145</v>
      </c>
      <c r="U60" t="s">
        <v>827</v>
      </c>
      <c r="V60" t="s">
        <v>619</v>
      </c>
      <c r="W60" t="s">
        <v>620</v>
      </c>
      <c r="X60" t="s">
        <v>839</v>
      </c>
      <c r="Y60" s="15" t="str">
        <f t="shared" si="0"/>
        <v>3</v>
      </c>
      <c r="Z60" s="15" t="str">
        <f>IF(T60="","",IF(AND(T60&lt;&gt;'Tabelas auxiliares'!$B$128,T60&lt;&gt;'Tabelas auxiliares'!$B$129,T60&lt;&gt;'Tabelas auxiliares'!$C$128,T60&lt;&gt;'Tabelas auxiliares'!$C$129,T60&lt;&gt;'Tabelas auxiliares'!$D$128),"FOLHA DE PESSOAL",IF(Y60='Tabelas auxiliares'!$A$129,"CUSTEIO",IF(Y60='Tabelas auxiliares'!$A$128,"INVESTIMENTO","ERRO - VERIFICAR"))))</f>
        <v>CUSTEIO</v>
      </c>
      <c r="AA60" s="26">
        <f t="shared" si="1"/>
        <v>14500</v>
      </c>
      <c r="AD60" s="8">
        <v>14500</v>
      </c>
      <c r="AE60" s="31"/>
      <c r="AF60" s="31"/>
      <c r="AG60" s="31"/>
      <c r="AH60" s="31"/>
      <c r="AI60" s="31"/>
      <c r="AJ60" s="31"/>
      <c r="AK60" s="31"/>
      <c r="AL60" s="31"/>
      <c r="AM60" s="31"/>
      <c r="AN60" s="31"/>
      <c r="AO60" s="31"/>
      <c r="AP60" s="31"/>
    </row>
    <row r="61" spans="1:42" x14ac:dyDescent="0.25">
      <c r="A61" t="s">
        <v>573</v>
      </c>
      <c r="B61" s="152" t="s">
        <v>254</v>
      </c>
      <c r="C61" s="152" t="s">
        <v>584</v>
      </c>
      <c r="D61" s="152" t="s">
        <v>64</v>
      </c>
      <c r="E61" s="152" t="s">
        <v>100</v>
      </c>
      <c r="F61" s="15" t="str">
        <f>IFERROR(VLOOKUP(D61,'Tabelas auxiliares'!$A$3:$B$65,2,FALSE),"")</f>
        <v>ARI - ASSESSORIA DE RELAÇÕES INTERNACIONAIS</v>
      </c>
      <c r="G61" s="15" t="str">
        <f>IFERROR(VLOOKUP($B61,'Tabelas auxiliares'!$A$68:$C$108,2,FALSE),"")</f>
        <v>INTERNACIONALIZAÇÃO - BOLSAS</v>
      </c>
      <c r="H61" s="15" t="str">
        <f>IFERROR(VLOOKUP($B61,'Tabelas auxiliares'!$A$68:$C$108,3,FALSE),"")</f>
        <v>BOLSAS CURSOS DE LÍNGUAS NETEL/BOLSA DE MOBILIDADE DE ESTUDANTES ESTRANGEIROS / BOLSA DE MOBILIDADE DE ESTUDANTES DA UFABC NO EXTERIOR</v>
      </c>
      <c r="I61" t="s">
        <v>840</v>
      </c>
      <c r="J61" t="s">
        <v>841</v>
      </c>
      <c r="K61" t="s">
        <v>842</v>
      </c>
      <c r="L61" t="s">
        <v>843</v>
      </c>
      <c r="M61" t="s">
        <v>593</v>
      </c>
      <c r="N61" t="s">
        <v>656</v>
      </c>
      <c r="O61" t="s">
        <v>657</v>
      </c>
      <c r="P61" t="s">
        <v>658</v>
      </c>
      <c r="Q61" t="s">
        <v>597</v>
      </c>
      <c r="R61" t="s">
        <v>593</v>
      </c>
      <c r="S61" t="s">
        <v>598</v>
      </c>
      <c r="T61" t="s">
        <v>145</v>
      </c>
      <c r="U61" t="s">
        <v>659</v>
      </c>
      <c r="V61" t="s">
        <v>619</v>
      </c>
      <c r="W61" t="s">
        <v>620</v>
      </c>
      <c r="X61" t="s">
        <v>844</v>
      </c>
      <c r="Y61" s="15" t="str">
        <f t="shared" si="0"/>
        <v>3</v>
      </c>
      <c r="Z61" s="15" t="str">
        <f>IF(T61="","",IF(AND(T61&lt;&gt;'Tabelas auxiliares'!$B$128,T61&lt;&gt;'Tabelas auxiliares'!$B$129,T61&lt;&gt;'Tabelas auxiliares'!$C$128,T61&lt;&gt;'Tabelas auxiliares'!$C$129,T61&lt;&gt;'Tabelas auxiliares'!$D$128),"FOLHA DE PESSOAL",IF(Y61='Tabelas auxiliares'!$A$129,"CUSTEIO",IF(Y61='Tabelas auxiliares'!$A$128,"INVESTIMENTO","ERRO - VERIFICAR"))))</f>
        <v>CUSTEIO</v>
      </c>
      <c r="AA61" s="26">
        <f t="shared" si="1"/>
        <v>16000</v>
      </c>
      <c r="AD61" s="8">
        <v>16000</v>
      </c>
      <c r="AE61" s="31"/>
      <c r="AF61" s="31"/>
      <c r="AG61" s="31"/>
      <c r="AH61" s="31"/>
      <c r="AI61" s="31"/>
      <c r="AJ61" s="31"/>
      <c r="AK61" s="31"/>
      <c r="AL61" s="31"/>
      <c r="AM61" s="31"/>
      <c r="AN61" s="31"/>
      <c r="AO61" s="31"/>
      <c r="AP61" s="31"/>
    </row>
    <row r="62" spans="1:42" x14ac:dyDescent="0.25">
      <c r="A62" t="s">
        <v>573</v>
      </c>
      <c r="B62" s="152" t="s">
        <v>229</v>
      </c>
      <c r="C62" s="152" t="s">
        <v>574</v>
      </c>
      <c r="D62" s="152" t="s">
        <v>38</v>
      </c>
      <c r="E62" s="152" t="s">
        <v>100</v>
      </c>
      <c r="F62" s="15" t="str">
        <f>IFERROR(VLOOKUP(D62,'Tabelas auxiliares'!$A$3:$B$65,2,FALSE),"")</f>
        <v>CMCC - CENTRO DE MATEMÁTICA, COMPUTAÇÃO E COGNIÇÃO</v>
      </c>
      <c r="G62" s="15" t="str">
        <f>IFERROR(VLOOKUP($B62,'Tabelas auxiliares'!$A$68:$C$108,2,FALSE),"")</f>
        <v>MATERIAIS DIDÁTICOS E SERVIÇOS - GRADUAÇÃO</v>
      </c>
      <c r="H62" s="15" t="str">
        <f>IFERROR(VLOOKUP($B62,'Tabelas auxiliares'!$A$68:$C$108,3,FALSE),"")</f>
        <v>SERVICO DE ENCADERNACAO / VIDRARIAS / MATERIAL DE CONSUMO / RACAO PARA ANIMAIS / REVISTAS E JORNAIS PARA USO DIDÁTICO/ REAGENTES QUIMICOS / MATERIAIS DIVERSOS DE LABORATORIO/MANUTENÇÃO DE EQUIPAMENTOS</v>
      </c>
      <c r="I62" t="s">
        <v>845</v>
      </c>
      <c r="J62" t="s">
        <v>846</v>
      </c>
      <c r="K62" t="s">
        <v>847</v>
      </c>
      <c r="L62" t="s">
        <v>848</v>
      </c>
      <c r="M62" t="s">
        <v>849</v>
      </c>
      <c r="N62" t="s">
        <v>672</v>
      </c>
      <c r="O62" t="s">
        <v>657</v>
      </c>
      <c r="P62" t="s">
        <v>673</v>
      </c>
      <c r="Q62" t="s">
        <v>597</v>
      </c>
      <c r="R62" t="s">
        <v>593</v>
      </c>
      <c r="S62" t="s">
        <v>598</v>
      </c>
      <c r="T62" t="s">
        <v>145</v>
      </c>
      <c r="U62" t="s">
        <v>674</v>
      </c>
      <c r="V62" t="s">
        <v>850</v>
      </c>
      <c r="W62" t="s">
        <v>851</v>
      </c>
      <c r="X62" t="s">
        <v>852</v>
      </c>
      <c r="Y62" s="15" t="str">
        <f t="shared" si="0"/>
        <v>3</v>
      </c>
      <c r="Z62" s="15" t="str">
        <f>IF(T62="","",IF(AND(T62&lt;&gt;'Tabelas auxiliares'!$B$128,T62&lt;&gt;'Tabelas auxiliares'!$B$129,T62&lt;&gt;'Tabelas auxiliares'!$C$128,T62&lt;&gt;'Tabelas auxiliares'!$C$129,T62&lt;&gt;'Tabelas auxiliares'!$D$128),"FOLHA DE PESSOAL",IF(Y62='Tabelas auxiliares'!$A$129,"CUSTEIO",IF(Y62='Tabelas auxiliares'!$A$128,"INVESTIMENTO","ERRO - VERIFICAR"))))</f>
        <v>CUSTEIO</v>
      </c>
      <c r="AA62" s="26">
        <f t="shared" si="1"/>
        <v>6901.51</v>
      </c>
      <c r="AB62" s="8">
        <v>6901.51</v>
      </c>
      <c r="AE62" s="31"/>
      <c r="AF62" s="31"/>
      <c r="AG62" s="31"/>
      <c r="AH62" s="31"/>
      <c r="AI62" s="31"/>
      <c r="AJ62" s="31"/>
      <c r="AK62" s="31"/>
      <c r="AL62" s="31"/>
      <c r="AM62" s="31"/>
      <c r="AN62" s="31"/>
      <c r="AO62" s="31"/>
      <c r="AP62" s="31"/>
    </row>
    <row r="63" spans="1:42" x14ac:dyDescent="0.25">
      <c r="A63" t="s">
        <v>585</v>
      </c>
      <c r="B63" s="152" t="s">
        <v>219</v>
      </c>
      <c r="C63" s="152" t="s">
        <v>586</v>
      </c>
      <c r="D63" s="152" t="s">
        <v>8</v>
      </c>
      <c r="E63" s="152" t="s">
        <v>100</v>
      </c>
      <c r="F63" s="15" t="str">
        <f>IFERROR(VLOOKUP(D63,'Tabelas auxiliares'!$A$3:$B$65,2,FALSE),"")</f>
        <v>PROPES - PRÓ-REITORIA DE PESQUISA / CEM</v>
      </c>
      <c r="G63" s="15" t="str">
        <f>IFERROR(VLOOKUP($B63,'Tabelas auxiliares'!$A$68:$C$108,2,FALSE),"")</f>
        <v>EQUIPAMENTOS LABORATÓRIOS</v>
      </c>
      <c r="H63" s="15" t="str">
        <f>IFERROR(VLOOKUP($B63,'Tabelas auxiliares'!$A$68:$C$108,3,FALSE),"")</f>
        <v>AQUISICAO POR IMPORTACAO / EQUIPAMENTOS NOVOS / MANUTENÇÃO DE EQUIPAMENTOS LABORATORIAIS</v>
      </c>
      <c r="I63" t="s">
        <v>603</v>
      </c>
      <c r="J63" t="s">
        <v>853</v>
      </c>
      <c r="K63" t="s">
        <v>854</v>
      </c>
      <c r="L63" t="s">
        <v>855</v>
      </c>
      <c r="M63" t="s">
        <v>856</v>
      </c>
      <c r="N63" t="s">
        <v>656</v>
      </c>
      <c r="O63" t="s">
        <v>657</v>
      </c>
      <c r="P63" t="s">
        <v>658</v>
      </c>
      <c r="Q63" t="s">
        <v>597</v>
      </c>
      <c r="R63" t="s">
        <v>593</v>
      </c>
      <c r="S63" t="s">
        <v>857</v>
      </c>
      <c r="T63" t="s">
        <v>145</v>
      </c>
      <c r="U63" t="s">
        <v>659</v>
      </c>
      <c r="V63" t="s">
        <v>858</v>
      </c>
      <c r="W63" t="s">
        <v>859</v>
      </c>
      <c r="X63" t="s">
        <v>860</v>
      </c>
      <c r="Y63" s="15" t="str">
        <f t="shared" si="0"/>
        <v>4</v>
      </c>
      <c r="Z63" s="15" t="str">
        <f>IF(T63="","",IF(AND(T63&lt;&gt;'Tabelas auxiliares'!$B$128,T63&lt;&gt;'Tabelas auxiliares'!$B$129,T63&lt;&gt;'Tabelas auxiliares'!$C$128,T63&lt;&gt;'Tabelas auxiliares'!$C$129,T63&lt;&gt;'Tabelas auxiliares'!$D$128),"FOLHA DE PESSOAL",IF(Y63='Tabelas auxiliares'!$A$129,"CUSTEIO",IF(Y63='Tabelas auxiliares'!$A$128,"INVESTIMENTO","ERRO - VERIFICAR"))))</f>
        <v>INVESTIMENTO</v>
      </c>
      <c r="AA63" s="26">
        <f t="shared" si="1"/>
        <v>42011.42</v>
      </c>
      <c r="AB63" s="8">
        <v>42011.42</v>
      </c>
      <c r="AE63" s="31"/>
      <c r="AF63" s="31"/>
      <c r="AG63" s="31"/>
      <c r="AH63" s="31"/>
      <c r="AI63" s="31"/>
      <c r="AJ63" s="31"/>
      <c r="AK63" s="31"/>
      <c r="AL63" s="31"/>
      <c r="AM63" s="31"/>
      <c r="AN63" s="31"/>
      <c r="AO63" s="31"/>
      <c r="AP63" s="31"/>
    </row>
    <row r="64" spans="1:42" x14ac:dyDescent="0.25">
      <c r="A64" t="s">
        <v>585</v>
      </c>
      <c r="B64" s="152" t="s">
        <v>219</v>
      </c>
      <c r="C64" s="152" t="s">
        <v>586</v>
      </c>
      <c r="D64" s="152" t="s">
        <v>8</v>
      </c>
      <c r="E64" s="152" t="s">
        <v>100</v>
      </c>
      <c r="F64" s="15" t="str">
        <f>IFERROR(VLOOKUP(D64,'Tabelas auxiliares'!$A$3:$B$65,2,FALSE),"")</f>
        <v>PROPES - PRÓ-REITORIA DE PESQUISA / CEM</v>
      </c>
      <c r="G64" s="15" t="str">
        <f>IFERROR(VLOOKUP($B64,'Tabelas auxiliares'!$A$68:$C$108,2,FALSE),"")</f>
        <v>EQUIPAMENTOS LABORATÓRIOS</v>
      </c>
      <c r="H64" s="15" t="str">
        <f>IFERROR(VLOOKUP($B64,'Tabelas auxiliares'!$A$68:$C$108,3,FALSE),"")</f>
        <v>AQUISICAO POR IMPORTACAO / EQUIPAMENTOS NOVOS / MANUTENÇÃO DE EQUIPAMENTOS LABORATORIAIS</v>
      </c>
      <c r="I64" t="s">
        <v>861</v>
      </c>
      <c r="J64" t="s">
        <v>862</v>
      </c>
      <c r="K64" t="s">
        <v>863</v>
      </c>
      <c r="L64" t="s">
        <v>864</v>
      </c>
      <c r="M64" t="s">
        <v>865</v>
      </c>
      <c r="N64" t="s">
        <v>656</v>
      </c>
      <c r="O64" t="s">
        <v>657</v>
      </c>
      <c r="P64" t="s">
        <v>658</v>
      </c>
      <c r="Q64" t="s">
        <v>597</v>
      </c>
      <c r="R64" t="s">
        <v>593</v>
      </c>
      <c r="S64" t="s">
        <v>857</v>
      </c>
      <c r="T64" t="s">
        <v>145</v>
      </c>
      <c r="U64" t="s">
        <v>659</v>
      </c>
      <c r="V64" t="s">
        <v>858</v>
      </c>
      <c r="W64" t="s">
        <v>859</v>
      </c>
      <c r="X64" t="s">
        <v>866</v>
      </c>
      <c r="Y64" s="15" t="str">
        <f t="shared" si="0"/>
        <v>4</v>
      </c>
      <c r="Z64" s="15" t="str">
        <f>IF(T64="","",IF(AND(T64&lt;&gt;'Tabelas auxiliares'!$B$128,T64&lt;&gt;'Tabelas auxiliares'!$B$129,T64&lt;&gt;'Tabelas auxiliares'!$C$128,T64&lt;&gt;'Tabelas auxiliares'!$C$129,T64&lt;&gt;'Tabelas auxiliares'!$D$128),"FOLHA DE PESSOAL",IF(Y64='Tabelas auxiliares'!$A$129,"CUSTEIO",IF(Y64='Tabelas auxiliares'!$A$128,"INVESTIMENTO","ERRO - VERIFICAR"))))</f>
        <v>INVESTIMENTO</v>
      </c>
      <c r="AA64" s="26">
        <f t="shared" si="1"/>
        <v>97721.11</v>
      </c>
      <c r="AB64" s="8">
        <v>97721.11</v>
      </c>
      <c r="AE64" s="31"/>
      <c r="AF64" s="31"/>
      <c r="AG64" s="31"/>
      <c r="AH64" s="31"/>
      <c r="AI64" s="31"/>
      <c r="AJ64" s="31"/>
      <c r="AK64" s="31"/>
      <c r="AL64" s="31"/>
      <c r="AM64" s="31"/>
      <c r="AN64" s="31"/>
      <c r="AO64" s="31"/>
      <c r="AP64" s="31"/>
    </row>
    <row r="65" spans="1:42" x14ac:dyDescent="0.25">
      <c r="A65" t="s">
        <v>585</v>
      </c>
      <c r="B65" s="152" t="s">
        <v>219</v>
      </c>
      <c r="C65" s="152" t="s">
        <v>586</v>
      </c>
      <c r="D65" s="152" t="s">
        <v>8</v>
      </c>
      <c r="E65" s="152" t="s">
        <v>100</v>
      </c>
      <c r="F65" s="15" t="str">
        <f>IFERROR(VLOOKUP(D65,'Tabelas auxiliares'!$A$3:$B$65,2,FALSE),"")</f>
        <v>PROPES - PRÓ-REITORIA DE PESQUISA / CEM</v>
      </c>
      <c r="G65" s="15" t="str">
        <f>IFERROR(VLOOKUP($B65,'Tabelas auxiliares'!$A$68:$C$108,2,FALSE),"")</f>
        <v>EQUIPAMENTOS LABORATÓRIOS</v>
      </c>
      <c r="H65" s="15" t="str">
        <f>IFERROR(VLOOKUP($B65,'Tabelas auxiliares'!$A$68:$C$108,3,FALSE),"")</f>
        <v>AQUISICAO POR IMPORTACAO / EQUIPAMENTOS NOVOS / MANUTENÇÃO DE EQUIPAMENTOS LABORATORIAIS</v>
      </c>
      <c r="I65" t="s">
        <v>861</v>
      </c>
      <c r="J65" t="s">
        <v>867</v>
      </c>
      <c r="K65" t="s">
        <v>868</v>
      </c>
      <c r="L65" t="s">
        <v>869</v>
      </c>
      <c r="M65" t="s">
        <v>865</v>
      </c>
      <c r="N65" t="s">
        <v>656</v>
      </c>
      <c r="O65" t="s">
        <v>657</v>
      </c>
      <c r="P65" t="s">
        <v>658</v>
      </c>
      <c r="Q65" t="s">
        <v>597</v>
      </c>
      <c r="R65" t="s">
        <v>593</v>
      </c>
      <c r="S65" t="s">
        <v>857</v>
      </c>
      <c r="T65" t="s">
        <v>145</v>
      </c>
      <c r="U65" t="s">
        <v>659</v>
      </c>
      <c r="V65" t="s">
        <v>858</v>
      </c>
      <c r="W65" t="s">
        <v>859</v>
      </c>
      <c r="X65" t="s">
        <v>870</v>
      </c>
      <c r="Y65" s="15" t="str">
        <f t="shared" si="0"/>
        <v>4</v>
      </c>
      <c r="Z65" s="15" t="str">
        <f>IF(T65="","",IF(AND(T65&lt;&gt;'Tabelas auxiliares'!$B$128,T65&lt;&gt;'Tabelas auxiliares'!$B$129,T65&lt;&gt;'Tabelas auxiliares'!$C$128,T65&lt;&gt;'Tabelas auxiliares'!$C$129,T65&lt;&gt;'Tabelas auxiliares'!$D$128),"FOLHA DE PESSOAL",IF(Y65='Tabelas auxiliares'!$A$129,"CUSTEIO",IF(Y65='Tabelas auxiliares'!$A$128,"INVESTIMENTO","ERRO - VERIFICAR"))))</f>
        <v>INVESTIMENTO</v>
      </c>
      <c r="AA65" s="26">
        <f t="shared" si="1"/>
        <v>40167.449999999997</v>
      </c>
      <c r="AB65" s="8">
        <v>40167.449999999997</v>
      </c>
      <c r="AE65" s="31"/>
      <c r="AF65" s="31"/>
      <c r="AG65" s="31"/>
      <c r="AH65" s="31"/>
      <c r="AI65" s="31"/>
      <c r="AJ65" s="31"/>
      <c r="AK65" s="31"/>
      <c r="AL65" s="31"/>
      <c r="AM65" s="31"/>
      <c r="AN65" s="31"/>
      <c r="AO65" s="31"/>
      <c r="AP65" s="31"/>
    </row>
    <row r="66" spans="1:42" x14ac:dyDescent="0.25">
      <c r="A66" t="s">
        <v>585</v>
      </c>
      <c r="B66" s="152" t="s">
        <v>219</v>
      </c>
      <c r="C66" s="152" t="s">
        <v>586</v>
      </c>
      <c r="D66" s="152" t="s">
        <v>8</v>
      </c>
      <c r="E66" s="152" t="s">
        <v>100</v>
      </c>
      <c r="F66" s="15" t="str">
        <f>IFERROR(VLOOKUP(D66,'Tabelas auxiliares'!$A$3:$B$65,2,FALSE),"")</f>
        <v>PROPES - PRÓ-REITORIA DE PESQUISA / CEM</v>
      </c>
      <c r="G66" s="15" t="str">
        <f>IFERROR(VLOOKUP($B66,'Tabelas auxiliares'!$A$68:$C$108,2,FALSE),"")</f>
        <v>EQUIPAMENTOS LABORATÓRIOS</v>
      </c>
      <c r="H66" s="15" t="str">
        <f>IFERROR(VLOOKUP($B66,'Tabelas auxiliares'!$A$68:$C$108,3,FALSE),"")</f>
        <v>AQUISICAO POR IMPORTACAO / EQUIPAMENTOS NOVOS / MANUTENÇÃO DE EQUIPAMENTOS LABORATORIAIS</v>
      </c>
      <c r="I66" t="s">
        <v>871</v>
      </c>
      <c r="J66" t="s">
        <v>872</v>
      </c>
      <c r="K66" t="s">
        <v>873</v>
      </c>
      <c r="L66" t="s">
        <v>874</v>
      </c>
      <c r="M66" t="s">
        <v>875</v>
      </c>
      <c r="N66" t="s">
        <v>656</v>
      </c>
      <c r="O66" t="s">
        <v>657</v>
      </c>
      <c r="P66" t="s">
        <v>658</v>
      </c>
      <c r="Q66" t="s">
        <v>597</v>
      </c>
      <c r="R66" t="s">
        <v>593</v>
      </c>
      <c r="S66" t="s">
        <v>857</v>
      </c>
      <c r="T66" t="s">
        <v>145</v>
      </c>
      <c r="U66" t="s">
        <v>659</v>
      </c>
      <c r="V66" t="s">
        <v>858</v>
      </c>
      <c r="W66" t="s">
        <v>859</v>
      </c>
      <c r="X66" t="s">
        <v>876</v>
      </c>
      <c r="Y66" s="15" t="str">
        <f t="shared" si="0"/>
        <v>4</v>
      </c>
      <c r="Z66" s="15" t="str">
        <f>IF(T66="","",IF(AND(T66&lt;&gt;'Tabelas auxiliares'!$B$128,T66&lt;&gt;'Tabelas auxiliares'!$B$129,T66&lt;&gt;'Tabelas auxiliares'!$C$128,T66&lt;&gt;'Tabelas auxiliares'!$C$129,T66&lt;&gt;'Tabelas auxiliares'!$D$128),"FOLHA DE PESSOAL",IF(Y66='Tabelas auxiliares'!$A$129,"CUSTEIO",IF(Y66='Tabelas auxiliares'!$A$128,"INVESTIMENTO","ERRO - VERIFICAR"))))</f>
        <v>INVESTIMENTO</v>
      </c>
      <c r="AA66" s="26">
        <f t="shared" si="1"/>
        <v>120762.7</v>
      </c>
      <c r="AB66" s="8">
        <v>120762.7</v>
      </c>
      <c r="AE66" s="31"/>
      <c r="AF66" s="31"/>
      <c r="AG66" s="31"/>
      <c r="AH66" s="31"/>
      <c r="AI66" s="31"/>
      <c r="AJ66" s="31"/>
      <c r="AK66" s="31"/>
      <c r="AL66" s="31"/>
      <c r="AM66" s="31"/>
      <c r="AN66" s="31"/>
      <c r="AO66" s="31"/>
      <c r="AP66" s="31"/>
    </row>
    <row r="67" spans="1:42" x14ac:dyDescent="0.25">
      <c r="A67" t="s">
        <v>585</v>
      </c>
      <c r="B67" s="152" t="s">
        <v>219</v>
      </c>
      <c r="C67" s="152" t="s">
        <v>586</v>
      </c>
      <c r="D67" s="152" t="s">
        <v>8</v>
      </c>
      <c r="E67" s="152" t="s">
        <v>100</v>
      </c>
      <c r="F67" s="15" t="str">
        <f>IFERROR(VLOOKUP(D67,'Tabelas auxiliares'!$A$3:$B$65,2,FALSE),"")</f>
        <v>PROPES - PRÓ-REITORIA DE PESQUISA / CEM</v>
      </c>
      <c r="G67" s="15" t="str">
        <f>IFERROR(VLOOKUP($B67,'Tabelas auxiliares'!$A$68:$C$108,2,FALSE),"")</f>
        <v>EQUIPAMENTOS LABORATÓRIOS</v>
      </c>
      <c r="H67" s="15" t="str">
        <f>IFERROR(VLOOKUP($B67,'Tabelas auxiliares'!$A$68:$C$108,3,FALSE),"")</f>
        <v>AQUISICAO POR IMPORTACAO / EQUIPAMENTOS NOVOS / MANUTENÇÃO DE EQUIPAMENTOS LABORATORIAIS</v>
      </c>
      <c r="I67" t="s">
        <v>871</v>
      </c>
      <c r="J67" t="s">
        <v>877</v>
      </c>
      <c r="K67" t="s">
        <v>878</v>
      </c>
      <c r="L67" t="s">
        <v>879</v>
      </c>
      <c r="M67" t="s">
        <v>880</v>
      </c>
      <c r="N67" t="s">
        <v>656</v>
      </c>
      <c r="O67" t="s">
        <v>657</v>
      </c>
      <c r="P67" t="s">
        <v>658</v>
      </c>
      <c r="Q67" t="s">
        <v>597</v>
      </c>
      <c r="R67" t="s">
        <v>593</v>
      </c>
      <c r="S67" t="s">
        <v>857</v>
      </c>
      <c r="T67" t="s">
        <v>145</v>
      </c>
      <c r="U67" t="s">
        <v>659</v>
      </c>
      <c r="V67" t="s">
        <v>858</v>
      </c>
      <c r="W67" t="s">
        <v>859</v>
      </c>
      <c r="X67" t="s">
        <v>881</v>
      </c>
      <c r="Y67" s="15" t="str">
        <f t="shared" si="0"/>
        <v>4</v>
      </c>
      <c r="Z67" s="15" t="str">
        <f>IF(T67="","",IF(AND(T67&lt;&gt;'Tabelas auxiliares'!$B$128,T67&lt;&gt;'Tabelas auxiliares'!$B$129,T67&lt;&gt;'Tabelas auxiliares'!$C$128,T67&lt;&gt;'Tabelas auxiliares'!$C$129,T67&lt;&gt;'Tabelas auxiliares'!$D$128),"FOLHA DE PESSOAL",IF(Y67='Tabelas auxiliares'!$A$129,"CUSTEIO",IF(Y67='Tabelas auxiliares'!$A$128,"INVESTIMENTO","ERRO - VERIFICAR"))))</f>
        <v>INVESTIMENTO</v>
      </c>
      <c r="AA67" s="26">
        <f t="shared" si="1"/>
        <v>180679.72</v>
      </c>
      <c r="AB67" s="8">
        <v>180679.72</v>
      </c>
      <c r="AE67" s="31"/>
      <c r="AF67" s="31"/>
      <c r="AG67" s="31"/>
      <c r="AH67" s="31"/>
      <c r="AI67" s="31"/>
      <c r="AJ67" s="31"/>
      <c r="AK67" s="31"/>
      <c r="AL67" s="31"/>
      <c r="AM67" s="31"/>
      <c r="AN67" s="31"/>
      <c r="AO67" s="31"/>
      <c r="AP67" s="31"/>
    </row>
    <row r="68" spans="1:42" x14ac:dyDescent="0.25">
      <c r="A68" t="s">
        <v>585</v>
      </c>
      <c r="B68" s="152" t="s">
        <v>231</v>
      </c>
      <c r="C68" s="152" t="s">
        <v>586</v>
      </c>
      <c r="D68" s="152" t="s">
        <v>8</v>
      </c>
      <c r="E68" s="152" t="s">
        <v>100</v>
      </c>
      <c r="F68" s="15" t="str">
        <f>IFERROR(VLOOKUP(D68,'Tabelas auxiliares'!$A$3:$B$65,2,FALSE),"")</f>
        <v>PROPES - PRÓ-REITORIA DE PESQUISA / CEM</v>
      </c>
      <c r="G68" s="15" t="str">
        <f>IFERROR(VLOOKUP($B68,'Tabelas auxiliares'!$A$68:$C$108,2,FALSE),"")</f>
        <v>MATERIAIS DIDÁTICOS E SERVIÇOS - PESQUISA</v>
      </c>
      <c r="H68" s="15" t="str">
        <f>IFERROR(VLOOKUP($B68,'Tabelas auxiliares'!$A$68:$C$108,3,FALSE),"")</f>
        <v>SERVICO DE ENCADERNACAO / VIDRARIAS / MATERIAL DE CONSUMO / RACAO PARA ANIMAIS / REVISTAS E JORNAIS PARA USO DIDÁTICO/ REAGENTES QUIMICOS / MATERIAIS DIVERSOS DE LABORATORIO / MATERIAIS PESQUISA NÚCLEOS ESTRATÉGICOS / EPIS PARA BIOTÉRIOS/MANUTENÇÃO DE EQUIPAMENTOS</v>
      </c>
      <c r="I68" t="s">
        <v>603</v>
      </c>
      <c r="J68" t="s">
        <v>882</v>
      </c>
      <c r="K68" t="s">
        <v>883</v>
      </c>
      <c r="L68" t="s">
        <v>884</v>
      </c>
      <c r="M68" t="s">
        <v>885</v>
      </c>
      <c r="N68" t="s">
        <v>656</v>
      </c>
      <c r="O68" t="s">
        <v>657</v>
      </c>
      <c r="P68" t="s">
        <v>658</v>
      </c>
      <c r="Q68" t="s">
        <v>597</v>
      </c>
      <c r="R68" t="s">
        <v>593</v>
      </c>
      <c r="S68" t="s">
        <v>857</v>
      </c>
      <c r="T68" t="s">
        <v>145</v>
      </c>
      <c r="U68" t="s">
        <v>659</v>
      </c>
      <c r="V68" t="s">
        <v>886</v>
      </c>
      <c r="W68" t="s">
        <v>887</v>
      </c>
      <c r="X68" t="s">
        <v>888</v>
      </c>
      <c r="Y68" s="15" t="str">
        <f t="shared" ref="Y68:Y131" si="2">LEFT(V68,1)</f>
        <v>3</v>
      </c>
      <c r="Z68" s="15" t="str">
        <f>IF(T68="","",IF(AND(T68&lt;&gt;'Tabelas auxiliares'!$B$128,T68&lt;&gt;'Tabelas auxiliares'!$B$129,T68&lt;&gt;'Tabelas auxiliares'!$C$128,T68&lt;&gt;'Tabelas auxiliares'!$C$129,T68&lt;&gt;'Tabelas auxiliares'!$D$128),"FOLHA DE PESSOAL",IF(Y68='Tabelas auxiliares'!$A$129,"CUSTEIO",IF(Y68='Tabelas auxiliares'!$A$128,"INVESTIMENTO","ERRO - VERIFICAR"))))</f>
        <v>CUSTEIO</v>
      </c>
      <c r="AA68" s="26">
        <f t="shared" si="1"/>
        <v>2521.61</v>
      </c>
      <c r="AB68" s="8">
        <v>2521.61</v>
      </c>
      <c r="AE68" s="31"/>
      <c r="AF68" s="31"/>
      <c r="AG68" s="31"/>
      <c r="AH68" s="31"/>
      <c r="AI68" s="31"/>
      <c r="AJ68" s="31"/>
      <c r="AK68" s="31"/>
      <c r="AL68" s="31"/>
      <c r="AM68" s="31"/>
      <c r="AN68" s="31"/>
      <c r="AO68" s="31"/>
      <c r="AP68" s="31"/>
    </row>
    <row r="69" spans="1:42" x14ac:dyDescent="0.25">
      <c r="A69" t="s">
        <v>587</v>
      </c>
      <c r="B69" s="152" t="s">
        <v>198</v>
      </c>
      <c r="C69" s="152" t="s">
        <v>584</v>
      </c>
      <c r="D69" s="152" t="s">
        <v>28</v>
      </c>
      <c r="E69" s="152" t="s">
        <v>100</v>
      </c>
      <c r="F69" s="15" t="str">
        <f>IFERROR(VLOOKUP(D69,'Tabelas auxiliares'!$A$3:$B$65,2,FALSE),"")</f>
        <v>PU - PREFEITURA UNIVERSITÁRIA</v>
      </c>
      <c r="G69" s="15" t="str">
        <f>IFERROR(VLOOKUP($B69,'Tabelas auxiliares'!$A$68:$C$108,2,FALSE),"")</f>
        <v>ADMINISTRAÇÃO GERAL</v>
      </c>
      <c r="H69" s="15" t="str">
        <f>IFERROR(VLOOKUP($B69,'Tabelas auxiliares'!$A$68:$C$108,3,FALSE),"")</f>
        <v>SUPRIMENTOS DE FUNDOS / PUBLICAÇÕES LEGAIS / ANUIDADES /ANOTAÇÃO DE RESPONSABILIDADE TÉCNICA/PROPRIEDADE INTELECTUAL  / CORREIOS / EXAMES PERIODICOS / AGENCIAMENTO DE TRANSPORTE INTERNACIONAL DE CARGAS/ DESEMBARAÇO ADUANEIRO / LAUDOS INSALUBRIDADE / CONSULTORIA</v>
      </c>
      <c r="I69" t="s">
        <v>603</v>
      </c>
      <c r="J69" t="s">
        <v>889</v>
      </c>
      <c r="K69" t="s">
        <v>890</v>
      </c>
      <c r="L69" t="s">
        <v>891</v>
      </c>
      <c r="M69" t="s">
        <v>892</v>
      </c>
      <c r="N69" t="s">
        <v>656</v>
      </c>
      <c r="O69" t="s">
        <v>657</v>
      </c>
      <c r="P69" t="s">
        <v>658</v>
      </c>
      <c r="Q69" t="s">
        <v>597</v>
      </c>
      <c r="R69" t="s">
        <v>593</v>
      </c>
      <c r="S69" t="s">
        <v>598</v>
      </c>
      <c r="T69" t="s">
        <v>145</v>
      </c>
      <c r="U69" t="s">
        <v>659</v>
      </c>
      <c r="V69" t="s">
        <v>893</v>
      </c>
      <c r="W69" t="s">
        <v>894</v>
      </c>
      <c r="X69" t="s">
        <v>895</v>
      </c>
      <c r="Y69" s="15" t="str">
        <f t="shared" si="2"/>
        <v>3</v>
      </c>
      <c r="Z69" s="15" t="str">
        <f>IF(T69="","",IF(AND(T69&lt;&gt;'Tabelas auxiliares'!$B$128,T69&lt;&gt;'Tabelas auxiliares'!$B$129,T69&lt;&gt;'Tabelas auxiliares'!$C$128,T69&lt;&gt;'Tabelas auxiliares'!$C$129,T69&lt;&gt;'Tabelas auxiliares'!$D$128),"FOLHA DE PESSOAL",IF(Y69='Tabelas auxiliares'!$A$129,"CUSTEIO",IF(Y69='Tabelas auxiliares'!$A$128,"INVESTIMENTO","ERRO - VERIFICAR"))))</f>
        <v>CUSTEIO</v>
      </c>
      <c r="AA69" s="26">
        <f t="shared" ref="AA69:AA132" si="3">IF(AB69+AC69+AD69&lt;&gt;0,AB69+AC69+AD69,"")</f>
        <v>19999.999999999996</v>
      </c>
      <c r="AB69" s="8">
        <v>19886.599999999999</v>
      </c>
      <c r="AC69" s="8">
        <v>93.98</v>
      </c>
      <c r="AD69" s="8">
        <v>19.420000000000002</v>
      </c>
      <c r="AE69" s="31"/>
      <c r="AF69" s="31"/>
      <c r="AG69" s="31"/>
      <c r="AH69" s="31"/>
      <c r="AI69" s="31"/>
      <c r="AJ69" s="31"/>
      <c r="AK69" s="31"/>
      <c r="AL69" s="31"/>
      <c r="AM69" s="31"/>
      <c r="AN69" s="31"/>
      <c r="AO69" s="31"/>
      <c r="AP69" s="31"/>
    </row>
    <row r="70" spans="1:42" x14ac:dyDescent="0.25">
      <c r="A70" t="s">
        <v>587</v>
      </c>
      <c r="B70" s="152" t="s">
        <v>198</v>
      </c>
      <c r="C70" s="152" t="s">
        <v>584</v>
      </c>
      <c r="D70" s="152" t="s">
        <v>46</v>
      </c>
      <c r="E70" s="152" t="s">
        <v>100</v>
      </c>
      <c r="F70" s="15" t="str">
        <f>IFERROR(VLOOKUP(D70,'Tabelas auxiliares'!$A$3:$B$65,2,FALSE),"")</f>
        <v>PROGRAD - PRÓ-REITORIA DE GRADUAÇÃO</v>
      </c>
      <c r="G70" s="15" t="str">
        <f>IFERROR(VLOOKUP($B70,'Tabelas auxiliares'!$A$68:$C$108,2,FALSE),"")</f>
        <v>ADMINISTRAÇÃO GERAL</v>
      </c>
      <c r="H70" s="15" t="str">
        <f>IFERROR(VLOOKUP($B70,'Tabelas auxiliares'!$A$68:$C$108,3,FALSE),"")</f>
        <v>SUPRIMENTOS DE FUNDOS / PUBLICAÇÕES LEGAIS / ANUIDADES /ANOTAÇÃO DE RESPONSABILIDADE TÉCNICA/PROPRIEDADE INTELECTUAL  / CORREIOS / EXAMES PERIODICOS / AGENCIAMENTO DE TRANSPORTE INTERNACIONAL DE CARGAS/ DESEMBARAÇO ADUANEIRO / LAUDOS INSALUBRIDADE / CONSULTORIA</v>
      </c>
      <c r="I70" t="s">
        <v>759</v>
      </c>
      <c r="J70" t="s">
        <v>896</v>
      </c>
      <c r="K70" t="s">
        <v>897</v>
      </c>
      <c r="L70" t="s">
        <v>898</v>
      </c>
      <c r="M70" t="s">
        <v>899</v>
      </c>
      <c r="N70" t="s">
        <v>656</v>
      </c>
      <c r="O70" t="s">
        <v>657</v>
      </c>
      <c r="P70" t="s">
        <v>658</v>
      </c>
      <c r="Q70" t="s">
        <v>597</v>
      </c>
      <c r="R70" t="s">
        <v>593</v>
      </c>
      <c r="S70" t="s">
        <v>598</v>
      </c>
      <c r="T70" t="s">
        <v>145</v>
      </c>
      <c r="U70" t="s">
        <v>659</v>
      </c>
      <c r="V70" t="s">
        <v>900</v>
      </c>
      <c r="W70" t="s">
        <v>901</v>
      </c>
      <c r="X70" t="s">
        <v>902</v>
      </c>
      <c r="Y70" s="15" t="str">
        <f t="shared" si="2"/>
        <v>3</v>
      </c>
      <c r="Z70" s="15" t="str">
        <f>IF(T70="","",IF(AND(T70&lt;&gt;'Tabelas auxiliares'!$B$128,T70&lt;&gt;'Tabelas auxiliares'!$B$129,T70&lt;&gt;'Tabelas auxiliares'!$C$128,T70&lt;&gt;'Tabelas auxiliares'!$C$129,T70&lt;&gt;'Tabelas auxiliares'!$D$128),"FOLHA DE PESSOAL",IF(Y70='Tabelas auxiliares'!$A$129,"CUSTEIO",IF(Y70='Tabelas auxiliares'!$A$128,"INVESTIMENTO","ERRO - VERIFICAR"))))</f>
        <v>CUSTEIO</v>
      </c>
      <c r="AA70" s="26">
        <f t="shared" si="3"/>
        <v>1500</v>
      </c>
      <c r="AD70" s="8">
        <v>1500</v>
      </c>
      <c r="AE70" s="31"/>
      <c r="AF70" s="31"/>
      <c r="AG70" s="31"/>
      <c r="AH70" s="31"/>
      <c r="AI70" s="31"/>
      <c r="AJ70" s="31"/>
      <c r="AK70" s="31"/>
      <c r="AL70" s="31"/>
      <c r="AM70" s="31"/>
      <c r="AN70" s="31"/>
      <c r="AO70" s="31"/>
      <c r="AP70" s="31"/>
    </row>
    <row r="71" spans="1:42" x14ac:dyDescent="0.25">
      <c r="A71" t="s">
        <v>587</v>
      </c>
      <c r="B71" s="152" t="s">
        <v>198</v>
      </c>
      <c r="C71" s="152" t="s">
        <v>584</v>
      </c>
      <c r="D71" s="152" t="s">
        <v>46</v>
      </c>
      <c r="E71" s="152" t="s">
        <v>100</v>
      </c>
      <c r="F71" s="15" t="str">
        <f>IFERROR(VLOOKUP(D71,'Tabelas auxiliares'!$A$3:$B$65,2,FALSE),"")</f>
        <v>PROGRAD - PRÓ-REITORIA DE GRADUAÇÃO</v>
      </c>
      <c r="G71" s="15" t="str">
        <f>IFERROR(VLOOKUP($B71,'Tabelas auxiliares'!$A$68:$C$108,2,FALSE),"")</f>
        <v>ADMINISTRAÇÃO GERAL</v>
      </c>
      <c r="H71" s="15" t="str">
        <f>IFERROR(VLOOKUP($B71,'Tabelas auxiliares'!$A$68:$C$108,3,FALSE),"")</f>
        <v>SUPRIMENTOS DE FUNDOS / PUBLICAÇÕES LEGAIS / ANUIDADES /ANOTAÇÃO DE RESPONSABILIDADE TÉCNICA/PROPRIEDADE INTELECTUAL  / CORREIOS / EXAMES PERIODICOS / AGENCIAMENTO DE TRANSPORTE INTERNACIONAL DE CARGAS/ DESEMBARAÇO ADUANEIRO / LAUDOS INSALUBRIDADE / CONSULTORIA</v>
      </c>
      <c r="I71" t="s">
        <v>759</v>
      </c>
      <c r="J71" t="s">
        <v>896</v>
      </c>
      <c r="K71" t="s">
        <v>903</v>
      </c>
      <c r="L71" t="s">
        <v>898</v>
      </c>
      <c r="M71" t="s">
        <v>899</v>
      </c>
      <c r="N71" t="s">
        <v>656</v>
      </c>
      <c r="O71" t="s">
        <v>657</v>
      </c>
      <c r="P71" t="s">
        <v>658</v>
      </c>
      <c r="Q71" t="s">
        <v>597</v>
      </c>
      <c r="R71" t="s">
        <v>593</v>
      </c>
      <c r="S71" t="s">
        <v>598</v>
      </c>
      <c r="T71" t="s">
        <v>145</v>
      </c>
      <c r="U71" t="s">
        <v>659</v>
      </c>
      <c r="V71" t="s">
        <v>904</v>
      </c>
      <c r="W71" t="s">
        <v>905</v>
      </c>
      <c r="X71" t="s">
        <v>906</v>
      </c>
      <c r="Y71" s="15" t="str">
        <f t="shared" si="2"/>
        <v>3</v>
      </c>
      <c r="Z71" s="15" t="str">
        <f>IF(T71="","",IF(AND(T71&lt;&gt;'Tabelas auxiliares'!$B$128,T71&lt;&gt;'Tabelas auxiliares'!$B$129,T71&lt;&gt;'Tabelas auxiliares'!$C$128,T71&lt;&gt;'Tabelas auxiliares'!$C$129,T71&lt;&gt;'Tabelas auxiliares'!$D$128),"FOLHA DE PESSOAL",IF(Y71='Tabelas auxiliares'!$A$129,"CUSTEIO",IF(Y71='Tabelas auxiliares'!$A$128,"INVESTIMENTO","ERRO - VERIFICAR"))))</f>
        <v>CUSTEIO</v>
      </c>
      <c r="AA71" s="26">
        <f t="shared" si="3"/>
        <v>500</v>
      </c>
      <c r="AD71" s="8">
        <v>500</v>
      </c>
      <c r="AE71" s="31"/>
      <c r="AF71" s="31"/>
      <c r="AG71" s="31"/>
      <c r="AH71" s="31"/>
      <c r="AI71" s="31"/>
      <c r="AJ71" s="31"/>
      <c r="AK71" s="31"/>
      <c r="AL71" s="31"/>
      <c r="AM71" s="31"/>
      <c r="AN71" s="31"/>
      <c r="AO71" s="31"/>
      <c r="AP71" s="31"/>
    </row>
    <row r="72" spans="1:42" x14ac:dyDescent="0.25">
      <c r="A72" t="s">
        <v>587</v>
      </c>
      <c r="B72" s="152" t="s">
        <v>198</v>
      </c>
      <c r="C72" s="152" t="s">
        <v>584</v>
      </c>
      <c r="D72" s="152" t="s">
        <v>46</v>
      </c>
      <c r="E72" s="152" t="s">
        <v>100</v>
      </c>
      <c r="F72" s="15" t="str">
        <f>IFERROR(VLOOKUP(D72,'Tabelas auxiliares'!$A$3:$B$65,2,FALSE),"")</f>
        <v>PROGRAD - PRÓ-REITORIA DE GRADUAÇÃO</v>
      </c>
      <c r="G72" s="15" t="str">
        <f>IFERROR(VLOOKUP($B72,'Tabelas auxiliares'!$A$68:$C$108,2,FALSE),"")</f>
        <v>ADMINISTRAÇÃO GERAL</v>
      </c>
      <c r="H72" s="15" t="str">
        <f>IFERROR(VLOOKUP($B72,'Tabelas auxiliares'!$A$68:$C$108,3,FALSE),"")</f>
        <v>SUPRIMENTOS DE FUNDOS / PUBLICAÇÕES LEGAIS / ANUIDADES /ANOTAÇÃO DE RESPONSABILIDADE TÉCNICA/PROPRIEDADE INTELECTUAL  / CORREIOS / EXAMES PERIODICOS / AGENCIAMENTO DE TRANSPORTE INTERNACIONAL DE CARGAS/ DESEMBARAÇO ADUANEIRO / LAUDOS INSALUBRIDADE / CONSULTORIA</v>
      </c>
      <c r="I72" t="s">
        <v>907</v>
      </c>
      <c r="J72" t="s">
        <v>908</v>
      </c>
      <c r="K72" t="s">
        <v>909</v>
      </c>
      <c r="L72" t="s">
        <v>910</v>
      </c>
      <c r="M72" t="s">
        <v>911</v>
      </c>
      <c r="N72" t="s">
        <v>656</v>
      </c>
      <c r="O72" t="s">
        <v>657</v>
      </c>
      <c r="P72" t="s">
        <v>658</v>
      </c>
      <c r="Q72" t="s">
        <v>597</v>
      </c>
      <c r="R72" t="s">
        <v>593</v>
      </c>
      <c r="S72" t="s">
        <v>598</v>
      </c>
      <c r="T72" t="s">
        <v>145</v>
      </c>
      <c r="U72" t="s">
        <v>659</v>
      </c>
      <c r="V72" t="s">
        <v>900</v>
      </c>
      <c r="W72" t="s">
        <v>901</v>
      </c>
      <c r="X72" t="s">
        <v>912</v>
      </c>
      <c r="Y72" s="15" t="str">
        <f t="shared" si="2"/>
        <v>3</v>
      </c>
      <c r="Z72" s="15" t="str">
        <f>IF(T72="","",IF(AND(T72&lt;&gt;'Tabelas auxiliares'!$B$128,T72&lt;&gt;'Tabelas auxiliares'!$B$129,T72&lt;&gt;'Tabelas auxiliares'!$C$128,T72&lt;&gt;'Tabelas auxiliares'!$C$129,T72&lt;&gt;'Tabelas auxiliares'!$D$128),"FOLHA DE PESSOAL",IF(Y72='Tabelas auxiliares'!$A$129,"CUSTEIO",IF(Y72='Tabelas auxiliares'!$A$128,"INVESTIMENTO","ERRO - VERIFICAR"))))</f>
        <v>CUSTEIO</v>
      </c>
      <c r="AA72" s="26">
        <f t="shared" si="3"/>
        <v>2000</v>
      </c>
      <c r="AD72" s="8">
        <v>2000</v>
      </c>
      <c r="AE72" s="31"/>
      <c r="AF72" s="31"/>
      <c r="AG72" s="31"/>
      <c r="AH72" s="31"/>
      <c r="AI72" s="31"/>
      <c r="AJ72" s="31"/>
      <c r="AK72" s="31"/>
      <c r="AL72" s="31"/>
      <c r="AM72" s="31"/>
      <c r="AN72" s="31"/>
      <c r="AO72" s="31"/>
      <c r="AP72" s="31"/>
    </row>
    <row r="73" spans="1:42" x14ac:dyDescent="0.25">
      <c r="A73" t="s">
        <v>587</v>
      </c>
      <c r="B73" s="152" t="s">
        <v>198</v>
      </c>
      <c r="C73" s="152" t="s">
        <v>584</v>
      </c>
      <c r="D73" s="152" t="s">
        <v>54</v>
      </c>
      <c r="E73" s="152" t="s">
        <v>100</v>
      </c>
      <c r="F73" s="15" t="str">
        <f>IFERROR(VLOOKUP(D73,'Tabelas auxiliares'!$A$3:$B$65,2,FALSE),"")</f>
        <v>PROAD - PRÓ-REITORIA DE ADMINISTRAÇÃO</v>
      </c>
      <c r="G73" s="15" t="str">
        <f>IFERROR(VLOOKUP($B73,'Tabelas auxiliares'!$A$68:$C$108,2,FALSE),"")</f>
        <v>ADMINISTRAÇÃO GERAL</v>
      </c>
      <c r="H73" s="15" t="str">
        <f>IFERROR(VLOOKUP($B73,'Tabelas auxiliares'!$A$68:$C$108,3,FALSE),"")</f>
        <v>SUPRIMENTOS DE FUNDOS / PUBLICAÇÕES LEGAIS / ANUIDADES /ANOTAÇÃO DE RESPONSABILIDADE TÉCNICA/PROPRIEDADE INTELECTUAL  / CORREIOS / EXAMES PERIODICOS / AGENCIAMENTO DE TRANSPORTE INTERNACIONAL DE CARGAS/ DESEMBARAÇO ADUANEIRO / LAUDOS INSALUBRIDADE / CONSULTORIA</v>
      </c>
      <c r="I73" t="s">
        <v>603</v>
      </c>
      <c r="J73" t="s">
        <v>913</v>
      </c>
      <c r="K73" t="s">
        <v>914</v>
      </c>
      <c r="L73" t="s">
        <v>915</v>
      </c>
      <c r="M73" t="s">
        <v>916</v>
      </c>
      <c r="N73" t="s">
        <v>656</v>
      </c>
      <c r="O73" t="s">
        <v>657</v>
      </c>
      <c r="P73" t="s">
        <v>658</v>
      </c>
      <c r="Q73" t="s">
        <v>597</v>
      </c>
      <c r="R73" t="s">
        <v>593</v>
      </c>
      <c r="S73" t="s">
        <v>598</v>
      </c>
      <c r="T73" t="s">
        <v>145</v>
      </c>
      <c r="U73" t="s">
        <v>659</v>
      </c>
      <c r="V73" t="s">
        <v>917</v>
      </c>
      <c r="W73" t="s">
        <v>918</v>
      </c>
      <c r="X73" t="s">
        <v>919</v>
      </c>
      <c r="Y73" s="15" t="str">
        <f t="shared" si="2"/>
        <v>3</v>
      </c>
      <c r="Z73" s="15" t="str">
        <f>IF(T73="","",IF(AND(T73&lt;&gt;'Tabelas auxiliares'!$B$128,T73&lt;&gt;'Tabelas auxiliares'!$B$129,T73&lt;&gt;'Tabelas auxiliares'!$C$128,T73&lt;&gt;'Tabelas auxiliares'!$C$129,T73&lt;&gt;'Tabelas auxiliares'!$D$128),"FOLHA DE PESSOAL",IF(Y73='Tabelas auxiliares'!$A$129,"CUSTEIO",IF(Y73='Tabelas auxiliares'!$A$128,"INVESTIMENTO","ERRO - VERIFICAR"))))</f>
        <v>CUSTEIO</v>
      </c>
      <c r="AA73" s="26">
        <f t="shared" si="3"/>
        <v>30760.92</v>
      </c>
      <c r="AB73" s="8">
        <v>15711.7</v>
      </c>
      <c r="AC73" s="8">
        <v>129.5</v>
      </c>
      <c r="AD73" s="8">
        <v>14919.72</v>
      </c>
      <c r="AE73" s="31"/>
      <c r="AF73" s="31"/>
      <c r="AG73" s="31"/>
      <c r="AH73" s="31"/>
      <c r="AI73" s="31"/>
      <c r="AJ73" s="31"/>
      <c r="AK73" s="31"/>
      <c r="AL73" s="31"/>
      <c r="AM73" s="31"/>
      <c r="AN73" s="31"/>
      <c r="AO73" s="31"/>
      <c r="AP73" s="31"/>
    </row>
    <row r="74" spans="1:42" x14ac:dyDescent="0.25">
      <c r="A74" t="s">
        <v>587</v>
      </c>
      <c r="B74" s="152" t="s">
        <v>198</v>
      </c>
      <c r="C74" s="152" t="s">
        <v>584</v>
      </c>
      <c r="D74" s="152" t="s">
        <v>54</v>
      </c>
      <c r="E74" s="152" t="s">
        <v>100</v>
      </c>
      <c r="F74" s="15" t="str">
        <f>IFERROR(VLOOKUP(D74,'Tabelas auxiliares'!$A$3:$B$65,2,FALSE),"")</f>
        <v>PROAD - PRÓ-REITORIA DE ADMINISTRAÇÃO</v>
      </c>
      <c r="G74" s="15" t="str">
        <f>IFERROR(VLOOKUP($B74,'Tabelas auxiliares'!$A$68:$C$108,2,FALSE),"")</f>
        <v>ADMINISTRAÇÃO GERAL</v>
      </c>
      <c r="H74" s="15" t="str">
        <f>IFERROR(VLOOKUP($B74,'Tabelas auxiliares'!$A$68:$C$108,3,FALSE),"")</f>
        <v>SUPRIMENTOS DE FUNDOS / PUBLICAÇÕES LEGAIS / ANUIDADES /ANOTAÇÃO DE RESPONSABILIDADE TÉCNICA/PROPRIEDADE INTELECTUAL  / CORREIOS / EXAMES PERIODICOS / AGENCIAMENTO DE TRANSPORTE INTERNACIONAL DE CARGAS/ DESEMBARAÇO ADUANEIRO / LAUDOS INSALUBRIDADE / CONSULTORIA</v>
      </c>
      <c r="I74" t="s">
        <v>920</v>
      </c>
      <c r="J74" t="s">
        <v>921</v>
      </c>
      <c r="K74" t="s">
        <v>922</v>
      </c>
      <c r="L74" t="s">
        <v>923</v>
      </c>
      <c r="M74" t="s">
        <v>924</v>
      </c>
      <c r="N74" t="s">
        <v>656</v>
      </c>
      <c r="O74" t="s">
        <v>657</v>
      </c>
      <c r="P74" t="s">
        <v>658</v>
      </c>
      <c r="Q74" t="s">
        <v>597</v>
      </c>
      <c r="R74" t="s">
        <v>593</v>
      </c>
      <c r="S74" t="s">
        <v>598</v>
      </c>
      <c r="T74" t="s">
        <v>145</v>
      </c>
      <c r="U74" t="s">
        <v>659</v>
      </c>
      <c r="V74" t="s">
        <v>917</v>
      </c>
      <c r="W74" t="s">
        <v>918</v>
      </c>
      <c r="X74" t="s">
        <v>925</v>
      </c>
      <c r="Y74" s="15" t="str">
        <f t="shared" si="2"/>
        <v>3</v>
      </c>
      <c r="Z74" s="15" t="str">
        <f>IF(T74="","",IF(AND(T74&lt;&gt;'Tabelas auxiliares'!$B$128,T74&lt;&gt;'Tabelas auxiliares'!$B$129,T74&lt;&gt;'Tabelas auxiliares'!$C$128,T74&lt;&gt;'Tabelas auxiliares'!$C$129,T74&lt;&gt;'Tabelas auxiliares'!$D$128),"FOLHA DE PESSOAL",IF(Y74='Tabelas auxiliares'!$A$129,"CUSTEIO",IF(Y74='Tabelas auxiliares'!$A$128,"INVESTIMENTO","ERRO - VERIFICAR"))))</f>
        <v>CUSTEIO</v>
      </c>
      <c r="AA74" s="26">
        <f t="shared" si="3"/>
        <v>6373.48</v>
      </c>
      <c r="AB74" s="8">
        <v>6373.48</v>
      </c>
      <c r="AE74" s="31"/>
      <c r="AF74" s="31"/>
      <c r="AG74" s="31"/>
      <c r="AH74" s="31"/>
      <c r="AI74" s="31"/>
      <c r="AJ74" s="31"/>
      <c r="AK74" s="31"/>
      <c r="AL74" s="31"/>
      <c r="AM74" s="31"/>
      <c r="AN74" s="31"/>
      <c r="AO74" s="31"/>
      <c r="AP74" s="31"/>
    </row>
    <row r="75" spans="1:42" x14ac:dyDescent="0.25">
      <c r="A75" t="s">
        <v>587</v>
      </c>
      <c r="B75" s="152" t="s">
        <v>198</v>
      </c>
      <c r="C75" s="152" t="s">
        <v>584</v>
      </c>
      <c r="D75" s="152" t="s">
        <v>54</v>
      </c>
      <c r="E75" s="152" t="s">
        <v>100</v>
      </c>
      <c r="F75" s="15" t="str">
        <f>IFERROR(VLOOKUP(D75,'Tabelas auxiliares'!$A$3:$B$65,2,FALSE),"")</f>
        <v>PROAD - PRÓ-REITORIA DE ADMINISTRAÇÃO</v>
      </c>
      <c r="G75" s="15" t="str">
        <f>IFERROR(VLOOKUP($B75,'Tabelas auxiliares'!$A$68:$C$108,2,FALSE),"")</f>
        <v>ADMINISTRAÇÃO GERAL</v>
      </c>
      <c r="H75" s="15" t="str">
        <f>IFERROR(VLOOKUP($B75,'Tabelas auxiliares'!$A$68:$C$108,3,FALSE),"")</f>
        <v>SUPRIMENTOS DE FUNDOS / PUBLICAÇÕES LEGAIS / ANUIDADES /ANOTAÇÃO DE RESPONSABILIDADE TÉCNICA/PROPRIEDADE INTELECTUAL  / CORREIOS / EXAMES PERIODICOS / AGENCIAMENTO DE TRANSPORTE INTERNACIONAL DE CARGAS/ DESEMBARAÇO ADUANEIRO / LAUDOS INSALUBRIDADE / CONSULTORIA</v>
      </c>
      <c r="I75" t="s">
        <v>926</v>
      </c>
      <c r="J75" t="s">
        <v>927</v>
      </c>
      <c r="K75" t="s">
        <v>928</v>
      </c>
      <c r="L75" t="s">
        <v>929</v>
      </c>
      <c r="M75" t="s">
        <v>930</v>
      </c>
      <c r="N75" t="s">
        <v>656</v>
      </c>
      <c r="O75" t="s">
        <v>657</v>
      </c>
      <c r="P75" t="s">
        <v>658</v>
      </c>
      <c r="Q75" t="s">
        <v>597</v>
      </c>
      <c r="R75" t="s">
        <v>593</v>
      </c>
      <c r="S75" t="s">
        <v>598</v>
      </c>
      <c r="T75" t="s">
        <v>145</v>
      </c>
      <c r="U75" t="s">
        <v>659</v>
      </c>
      <c r="V75" t="s">
        <v>931</v>
      </c>
      <c r="W75" t="s">
        <v>932</v>
      </c>
      <c r="X75" t="s">
        <v>933</v>
      </c>
      <c r="Y75" s="15" t="str">
        <f t="shared" si="2"/>
        <v>3</v>
      </c>
      <c r="Z75" s="15" t="str">
        <f>IF(T75="","",IF(AND(T75&lt;&gt;'Tabelas auxiliares'!$B$128,T75&lt;&gt;'Tabelas auxiliares'!$B$129,T75&lt;&gt;'Tabelas auxiliares'!$C$128,T75&lt;&gt;'Tabelas auxiliares'!$C$129,T75&lt;&gt;'Tabelas auxiliares'!$D$128),"FOLHA DE PESSOAL",IF(Y75='Tabelas auxiliares'!$A$129,"CUSTEIO",IF(Y75='Tabelas auxiliares'!$A$128,"INVESTIMENTO","ERRO - VERIFICAR"))))</f>
        <v>CUSTEIO</v>
      </c>
      <c r="AA75" s="26">
        <f t="shared" si="3"/>
        <v>15000</v>
      </c>
      <c r="AB75" s="8">
        <v>15000</v>
      </c>
      <c r="AE75" s="31"/>
      <c r="AF75" s="31"/>
      <c r="AG75" s="31"/>
      <c r="AH75" s="31"/>
      <c r="AI75" s="31"/>
      <c r="AJ75" s="31"/>
      <c r="AK75" s="31"/>
      <c r="AL75" s="31"/>
      <c r="AM75" s="31"/>
      <c r="AN75" s="31"/>
      <c r="AO75" s="31"/>
      <c r="AP75" s="31"/>
    </row>
    <row r="76" spans="1:42" x14ac:dyDescent="0.25">
      <c r="A76" t="s">
        <v>587</v>
      </c>
      <c r="B76" s="152" t="s">
        <v>198</v>
      </c>
      <c r="C76" s="152" t="s">
        <v>584</v>
      </c>
      <c r="D76" s="152" t="s">
        <v>513</v>
      </c>
      <c r="E76" s="152" t="s">
        <v>100</v>
      </c>
      <c r="F76" s="15" t="str">
        <f>IFERROR(VLOOKUP(D76,'Tabelas auxiliares'!$A$3:$B$65,2,FALSE),"")</f>
        <v>EDITORA DA UFABC</v>
      </c>
      <c r="G76" s="15" t="str">
        <f>IFERROR(VLOOKUP($B76,'Tabelas auxiliares'!$A$68:$C$108,2,FALSE),"")</f>
        <v>ADMINISTRAÇÃO GERAL</v>
      </c>
      <c r="H76" s="15" t="str">
        <f>IFERROR(VLOOKUP($B76,'Tabelas auxiliares'!$A$68:$C$108,3,FALSE),"")</f>
        <v>SUPRIMENTOS DE FUNDOS / PUBLICAÇÕES LEGAIS / ANUIDADES /ANOTAÇÃO DE RESPONSABILIDADE TÉCNICA/PROPRIEDADE INTELECTUAL  / CORREIOS / EXAMES PERIODICOS / AGENCIAMENTO DE TRANSPORTE INTERNACIONAL DE CARGAS/ DESEMBARAÇO ADUANEIRO / LAUDOS INSALUBRIDADE / CONSULTORIA</v>
      </c>
      <c r="I76" t="s">
        <v>744</v>
      </c>
      <c r="J76" t="s">
        <v>934</v>
      </c>
      <c r="K76" t="s">
        <v>935</v>
      </c>
      <c r="L76" t="s">
        <v>936</v>
      </c>
      <c r="M76" t="s">
        <v>937</v>
      </c>
      <c r="N76" t="s">
        <v>938</v>
      </c>
      <c r="O76" t="s">
        <v>939</v>
      </c>
      <c r="P76" t="s">
        <v>940</v>
      </c>
      <c r="Q76" t="s">
        <v>597</v>
      </c>
      <c r="R76" t="s">
        <v>593</v>
      </c>
      <c r="S76" t="s">
        <v>598</v>
      </c>
      <c r="T76" t="s">
        <v>145</v>
      </c>
      <c r="U76" t="s">
        <v>941</v>
      </c>
      <c r="V76" t="s">
        <v>942</v>
      </c>
      <c r="W76" t="s">
        <v>943</v>
      </c>
      <c r="X76" t="s">
        <v>944</v>
      </c>
      <c r="Y76" s="15" t="str">
        <f t="shared" si="2"/>
        <v>3</v>
      </c>
      <c r="Z76" s="15" t="str">
        <f>IF(T76="","",IF(AND(T76&lt;&gt;'Tabelas auxiliares'!$B$128,T76&lt;&gt;'Tabelas auxiliares'!$B$129,T76&lt;&gt;'Tabelas auxiliares'!$C$128,T76&lt;&gt;'Tabelas auxiliares'!$C$129,T76&lt;&gt;'Tabelas auxiliares'!$D$128),"FOLHA DE PESSOAL",IF(Y76='Tabelas auxiliares'!$A$129,"CUSTEIO",IF(Y76='Tabelas auxiliares'!$A$128,"INVESTIMENTO","ERRO - VERIFICAR"))))</f>
        <v>CUSTEIO</v>
      </c>
      <c r="AA76" s="26">
        <f t="shared" si="3"/>
        <v>2475</v>
      </c>
      <c r="AC76" s="8">
        <v>2475</v>
      </c>
      <c r="AE76" s="31"/>
      <c r="AF76" s="31"/>
      <c r="AG76" s="31"/>
      <c r="AH76" s="31"/>
      <c r="AI76" s="31"/>
      <c r="AJ76" s="31"/>
      <c r="AK76" s="31"/>
      <c r="AL76" s="31"/>
      <c r="AM76" s="31"/>
      <c r="AN76" s="31"/>
      <c r="AO76" s="31"/>
      <c r="AP76" s="31"/>
    </row>
    <row r="77" spans="1:42" x14ac:dyDescent="0.25">
      <c r="A77" t="s">
        <v>587</v>
      </c>
      <c r="B77" s="152" t="s">
        <v>199</v>
      </c>
      <c r="C77" s="152" t="s">
        <v>584</v>
      </c>
      <c r="D77" s="152" t="s">
        <v>28</v>
      </c>
      <c r="E77" s="152" t="s">
        <v>100</v>
      </c>
      <c r="F77" s="15" t="str">
        <f>IFERROR(VLOOKUP(D77,'Tabelas auxiliares'!$A$3:$B$65,2,FALSE),"")</f>
        <v>PU - PREFEITURA UNIVERSITÁRIA</v>
      </c>
      <c r="G77" s="15" t="str">
        <f>IFERROR(VLOOKUP($B77,'Tabelas auxiliares'!$A$68:$C$108,2,FALSE),"")</f>
        <v>ÁGUA / LUZ / GÁS (CONCESSIONÁRIAS)</v>
      </c>
      <c r="H77" s="15" t="str">
        <f>IFERROR(VLOOKUP($B77,'Tabelas auxiliares'!$A$68:$C$108,3,FALSE),"")</f>
        <v>ÁGUA E ESGOTO / ENERGIA ELÉTRICA / GÁS</v>
      </c>
      <c r="I77" t="s">
        <v>945</v>
      </c>
      <c r="J77" t="s">
        <v>946</v>
      </c>
      <c r="K77" t="s">
        <v>947</v>
      </c>
      <c r="L77" t="s">
        <v>948</v>
      </c>
      <c r="M77" t="s">
        <v>949</v>
      </c>
      <c r="N77" t="s">
        <v>656</v>
      </c>
      <c r="O77" t="s">
        <v>657</v>
      </c>
      <c r="P77" t="s">
        <v>658</v>
      </c>
      <c r="Q77" t="s">
        <v>597</v>
      </c>
      <c r="R77" t="s">
        <v>593</v>
      </c>
      <c r="S77" t="s">
        <v>598</v>
      </c>
      <c r="T77" t="s">
        <v>145</v>
      </c>
      <c r="U77" t="s">
        <v>659</v>
      </c>
      <c r="V77" t="s">
        <v>950</v>
      </c>
      <c r="W77" t="s">
        <v>951</v>
      </c>
      <c r="X77" t="s">
        <v>952</v>
      </c>
      <c r="Y77" s="15" t="str">
        <f t="shared" si="2"/>
        <v>3</v>
      </c>
      <c r="Z77" s="15" t="str">
        <f>IF(T77="","",IF(AND(T77&lt;&gt;'Tabelas auxiliares'!$B$128,T77&lt;&gt;'Tabelas auxiliares'!$B$129,T77&lt;&gt;'Tabelas auxiliares'!$C$128,T77&lt;&gt;'Tabelas auxiliares'!$C$129,T77&lt;&gt;'Tabelas auxiliares'!$D$128),"FOLHA DE PESSOAL",IF(Y77='Tabelas auxiliares'!$A$129,"CUSTEIO",IF(Y77='Tabelas auxiliares'!$A$128,"INVESTIMENTO","ERRO - VERIFICAR"))))</f>
        <v>CUSTEIO</v>
      </c>
      <c r="AA77" s="26">
        <f t="shared" si="3"/>
        <v>199918.74</v>
      </c>
      <c r="AB77" s="8">
        <v>59501.51</v>
      </c>
      <c r="AC77" s="8">
        <v>6850.47</v>
      </c>
      <c r="AD77" s="8">
        <v>133566.76</v>
      </c>
      <c r="AE77" s="31"/>
      <c r="AF77" s="31"/>
      <c r="AG77" s="31"/>
      <c r="AH77" s="31"/>
      <c r="AI77" s="31"/>
      <c r="AJ77" s="31"/>
      <c r="AK77" s="31"/>
      <c r="AL77" s="31"/>
      <c r="AM77" s="31"/>
      <c r="AN77" s="31"/>
      <c r="AO77" s="31"/>
      <c r="AP77" s="31"/>
    </row>
    <row r="78" spans="1:42" x14ac:dyDescent="0.25">
      <c r="A78" t="s">
        <v>587</v>
      </c>
      <c r="B78" s="152" t="s">
        <v>199</v>
      </c>
      <c r="C78" s="152" t="s">
        <v>584</v>
      </c>
      <c r="D78" s="152" t="s">
        <v>28</v>
      </c>
      <c r="E78" s="152" t="s">
        <v>100</v>
      </c>
      <c r="F78" s="15" t="str">
        <f>IFERROR(VLOOKUP(D78,'Tabelas auxiliares'!$A$3:$B$65,2,FALSE),"")</f>
        <v>PU - PREFEITURA UNIVERSITÁRIA</v>
      </c>
      <c r="G78" s="15" t="str">
        <f>IFERROR(VLOOKUP($B78,'Tabelas auxiliares'!$A$68:$C$108,2,FALSE),"")</f>
        <v>ÁGUA / LUZ / GÁS (CONCESSIONÁRIAS)</v>
      </c>
      <c r="H78" s="15" t="str">
        <f>IFERROR(VLOOKUP($B78,'Tabelas auxiliares'!$A$68:$C$108,3,FALSE),"")</f>
        <v>ÁGUA E ESGOTO / ENERGIA ELÉTRICA / GÁS</v>
      </c>
      <c r="I78" t="s">
        <v>610</v>
      </c>
      <c r="J78" t="s">
        <v>953</v>
      </c>
      <c r="K78" t="s">
        <v>954</v>
      </c>
      <c r="L78" t="s">
        <v>955</v>
      </c>
      <c r="M78" t="s">
        <v>956</v>
      </c>
      <c r="N78" t="s">
        <v>656</v>
      </c>
      <c r="O78" t="s">
        <v>657</v>
      </c>
      <c r="P78" t="s">
        <v>658</v>
      </c>
      <c r="Q78" t="s">
        <v>597</v>
      </c>
      <c r="R78" t="s">
        <v>593</v>
      </c>
      <c r="S78" t="s">
        <v>598</v>
      </c>
      <c r="T78" t="s">
        <v>145</v>
      </c>
      <c r="U78" t="s">
        <v>659</v>
      </c>
      <c r="V78" t="s">
        <v>957</v>
      </c>
      <c r="W78" t="s">
        <v>958</v>
      </c>
      <c r="X78" t="s">
        <v>959</v>
      </c>
      <c r="Y78" s="15" t="str">
        <f t="shared" si="2"/>
        <v>3</v>
      </c>
      <c r="Z78" s="15" t="str">
        <f>IF(T78="","",IF(AND(T78&lt;&gt;'Tabelas auxiliares'!$B$128,T78&lt;&gt;'Tabelas auxiliares'!$B$129,T78&lt;&gt;'Tabelas auxiliares'!$C$128,T78&lt;&gt;'Tabelas auxiliares'!$C$129,T78&lt;&gt;'Tabelas auxiliares'!$D$128),"FOLHA DE PESSOAL",IF(Y78='Tabelas auxiliares'!$A$129,"CUSTEIO",IF(Y78='Tabelas auxiliares'!$A$128,"INVESTIMENTO","ERRO - VERIFICAR"))))</f>
        <v>CUSTEIO</v>
      </c>
      <c r="AA78" s="26">
        <f t="shared" si="3"/>
        <v>500</v>
      </c>
      <c r="AB78" s="8">
        <v>412.35</v>
      </c>
      <c r="AD78" s="8">
        <v>87.65</v>
      </c>
      <c r="AE78" s="31"/>
      <c r="AF78" s="31"/>
      <c r="AG78" s="31"/>
      <c r="AH78" s="31"/>
      <c r="AI78" s="31"/>
      <c r="AJ78" s="31"/>
      <c r="AK78" s="31"/>
      <c r="AL78" s="31"/>
      <c r="AM78" s="31"/>
      <c r="AN78" s="31"/>
      <c r="AO78" s="31"/>
      <c r="AP78" s="31"/>
    </row>
    <row r="79" spans="1:42" x14ac:dyDescent="0.25">
      <c r="A79" t="s">
        <v>587</v>
      </c>
      <c r="B79" s="152" t="s">
        <v>199</v>
      </c>
      <c r="C79" s="152" t="s">
        <v>584</v>
      </c>
      <c r="D79" s="152" t="s">
        <v>28</v>
      </c>
      <c r="E79" s="152" t="s">
        <v>100</v>
      </c>
      <c r="F79" s="15" t="str">
        <f>IFERROR(VLOOKUP(D79,'Tabelas auxiliares'!$A$3:$B$65,2,FALSE),"")</f>
        <v>PU - PREFEITURA UNIVERSITÁRIA</v>
      </c>
      <c r="G79" s="15" t="str">
        <f>IFERROR(VLOOKUP($B79,'Tabelas auxiliares'!$A$68:$C$108,2,FALSE),"")</f>
        <v>ÁGUA / LUZ / GÁS (CONCESSIONÁRIAS)</v>
      </c>
      <c r="H79" s="15" t="str">
        <f>IFERROR(VLOOKUP($B79,'Tabelas auxiliares'!$A$68:$C$108,3,FALSE),"")</f>
        <v>ÁGUA E ESGOTO / ENERGIA ELÉTRICA / GÁS</v>
      </c>
      <c r="I79" t="s">
        <v>907</v>
      </c>
      <c r="J79" t="s">
        <v>960</v>
      </c>
      <c r="K79" t="s">
        <v>961</v>
      </c>
      <c r="L79" t="s">
        <v>962</v>
      </c>
      <c r="M79" t="s">
        <v>956</v>
      </c>
      <c r="N79" t="s">
        <v>656</v>
      </c>
      <c r="O79" t="s">
        <v>657</v>
      </c>
      <c r="P79" t="s">
        <v>658</v>
      </c>
      <c r="Q79" t="s">
        <v>597</v>
      </c>
      <c r="R79" t="s">
        <v>593</v>
      </c>
      <c r="S79" t="s">
        <v>598</v>
      </c>
      <c r="T79" t="s">
        <v>145</v>
      </c>
      <c r="U79" t="s">
        <v>659</v>
      </c>
      <c r="V79" t="s">
        <v>963</v>
      </c>
      <c r="W79" t="s">
        <v>964</v>
      </c>
      <c r="X79" t="s">
        <v>965</v>
      </c>
      <c r="Y79" s="15" t="str">
        <f t="shared" si="2"/>
        <v>3</v>
      </c>
      <c r="Z79" s="15" t="str">
        <f>IF(T79="","",IF(AND(T79&lt;&gt;'Tabelas auxiliares'!$B$128,T79&lt;&gt;'Tabelas auxiliares'!$B$129,T79&lt;&gt;'Tabelas auxiliares'!$C$128,T79&lt;&gt;'Tabelas auxiliares'!$C$129,T79&lt;&gt;'Tabelas auxiliares'!$D$128),"FOLHA DE PESSOAL",IF(Y79='Tabelas auxiliares'!$A$129,"CUSTEIO",IF(Y79='Tabelas auxiliares'!$A$128,"INVESTIMENTO","ERRO - VERIFICAR"))))</f>
        <v>CUSTEIO</v>
      </c>
      <c r="AA79" s="26">
        <f t="shared" si="3"/>
        <v>240000</v>
      </c>
      <c r="AB79" s="8">
        <v>82760.77</v>
      </c>
      <c r="AD79" s="8">
        <v>157239.23000000001</v>
      </c>
      <c r="AE79" s="31"/>
      <c r="AF79" s="31"/>
      <c r="AG79" s="31"/>
      <c r="AH79" s="31"/>
      <c r="AI79" s="31"/>
      <c r="AJ79" s="31"/>
      <c r="AK79" s="31"/>
      <c r="AL79" s="31"/>
      <c r="AM79" s="31"/>
      <c r="AN79" s="31"/>
      <c r="AO79" s="31"/>
      <c r="AP79" s="31"/>
    </row>
    <row r="80" spans="1:42" x14ac:dyDescent="0.25">
      <c r="A80" t="s">
        <v>587</v>
      </c>
      <c r="B80" s="152" t="s">
        <v>199</v>
      </c>
      <c r="C80" s="152" t="s">
        <v>584</v>
      </c>
      <c r="D80" s="152" t="s">
        <v>28</v>
      </c>
      <c r="E80" s="152" t="s">
        <v>100</v>
      </c>
      <c r="F80" s="15" t="str">
        <f>IFERROR(VLOOKUP(D80,'Tabelas auxiliares'!$A$3:$B$65,2,FALSE),"")</f>
        <v>PU - PREFEITURA UNIVERSITÁRIA</v>
      </c>
      <c r="G80" s="15" t="str">
        <f>IFERROR(VLOOKUP($B80,'Tabelas auxiliares'!$A$68:$C$108,2,FALSE),"")</f>
        <v>ÁGUA / LUZ / GÁS (CONCESSIONÁRIAS)</v>
      </c>
      <c r="H80" s="15" t="str">
        <f>IFERROR(VLOOKUP($B80,'Tabelas auxiliares'!$A$68:$C$108,3,FALSE),"")</f>
        <v>ÁGUA E ESGOTO / ENERGIA ELÉTRICA / GÁS</v>
      </c>
      <c r="I80" t="s">
        <v>754</v>
      </c>
      <c r="J80" t="s">
        <v>966</v>
      </c>
      <c r="K80" t="s">
        <v>967</v>
      </c>
      <c r="L80" t="s">
        <v>968</v>
      </c>
      <c r="M80" t="s">
        <v>956</v>
      </c>
      <c r="N80" t="s">
        <v>656</v>
      </c>
      <c r="O80" t="s">
        <v>657</v>
      </c>
      <c r="P80" t="s">
        <v>658</v>
      </c>
      <c r="Q80" t="s">
        <v>597</v>
      </c>
      <c r="R80" t="s">
        <v>593</v>
      </c>
      <c r="S80" t="s">
        <v>598</v>
      </c>
      <c r="T80" t="s">
        <v>145</v>
      </c>
      <c r="U80" t="s">
        <v>659</v>
      </c>
      <c r="V80" t="s">
        <v>963</v>
      </c>
      <c r="W80" t="s">
        <v>964</v>
      </c>
      <c r="X80" t="s">
        <v>969</v>
      </c>
      <c r="Y80" s="15" t="str">
        <f t="shared" si="2"/>
        <v>3</v>
      </c>
      <c r="Z80" s="15" t="str">
        <f>IF(T80="","",IF(AND(T80&lt;&gt;'Tabelas auxiliares'!$B$128,T80&lt;&gt;'Tabelas auxiliares'!$B$129,T80&lt;&gt;'Tabelas auxiliares'!$C$128,T80&lt;&gt;'Tabelas auxiliares'!$C$129,T80&lt;&gt;'Tabelas auxiliares'!$D$128),"FOLHA DE PESSOAL",IF(Y80='Tabelas auxiliares'!$A$129,"CUSTEIO",IF(Y80='Tabelas auxiliares'!$A$128,"INVESTIMENTO","ERRO - VERIFICAR"))))</f>
        <v>CUSTEIO</v>
      </c>
      <c r="AA80" s="26">
        <f t="shared" si="3"/>
        <v>300000</v>
      </c>
      <c r="AB80" s="8">
        <v>16304.36</v>
      </c>
      <c r="AD80" s="8">
        <v>283695.64</v>
      </c>
      <c r="AE80" s="31"/>
      <c r="AF80" s="31"/>
      <c r="AG80" s="31"/>
      <c r="AH80" s="31"/>
      <c r="AI80" s="31"/>
      <c r="AJ80" s="31"/>
      <c r="AK80" s="31"/>
      <c r="AL80" s="31"/>
      <c r="AM80" s="31"/>
      <c r="AN80" s="31"/>
      <c r="AO80" s="31"/>
      <c r="AP80" s="31"/>
    </row>
    <row r="81" spans="1:42" x14ac:dyDescent="0.25">
      <c r="A81" t="s">
        <v>587</v>
      </c>
      <c r="B81" s="152" t="s">
        <v>199</v>
      </c>
      <c r="C81" s="152" t="s">
        <v>584</v>
      </c>
      <c r="D81" s="152" t="s">
        <v>28</v>
      </c>
      <c r="E81" s="152" t="s">
        <v>100</v>
      </c>
      <c r="F81" s="15" t="str">
        <f>IFERROR(VLOOKUP(D81,'Tabelas auxiliares'!$A$3:$B$65,2,FALSE),"")</f>
        <v>PU - PREFEITURA UNIVERSITÁRIA</v>
      </c>
      <c r="G81" s="15" t="str">
        <f>IFERROR(VLOOKUP($B81,'Tabelas auxiliares'!$A$68:$C$108,2,FALSE),"")</f>
        <v>ÁGUA / LUZ / GÁS (CONCESSIONÁRIAS)</v>
      </c>
      <c r="H81" s="15" t="str">
        <f>IFERROR(VLOOKUP($B81,'Tabelas auxiliares'!$A$68:$C$108,3,FALSE),"")</f>
        <v>ÁGUA E ESGOTO / ENERGIA ELÉTRICA / GÁS</v>
      </c>
      <c r="I81" t="s">
        <v>970</v>
      </c>
      <c r="J81" t="s">
        <v>971</v>
      </c>
      <c r="K81" t="s">
        <v>972</v>
      </c>
      <c r="L81" t="s">
        <v>973</v>
      </c>
      <c r="M81" t="s">
        <v>949</v>
      </c>
      <c r="N81" t="s">
        <v>656</v>
      </c>
      <c r="O81" t="s">
        <v>657</v>
      </c>
      <c r="P81" t="s">
        <v>658</v>
      </c>
      <c r="Q81" t="s">
        <v>597</v>
      </c>
      <c r="R81" t="s">
        <v>593</v>
      </c>
      <c r="S81" t="s">
        <v>598</v>
      </c>
      <c r="T81" t="s">
        <v>145</v>
      </c>
      <c r="U81" t="s">
        <v>659</v>
      </c>
      <c r="V81" t="s">
        <v>950</v>
      </c>
      <c r="W81" t="s">
        <v>951</v>
      </c>
      <c r="X81" t="s">
        <v>974</v>
      </c>
      <c r="Y81" s="15" t="str">
        <f t="shared" si="2"/>
        <v>3</v>
      </c>
      <c r="Z81" s="15" t="str">
        <f>IF(T81="","",IF(AND(T81&lt;&gt;'Tabelas auxiliares'!$B$128,T81&lt;&gt;'Tabelas auxiliares'!$B$129,T81&lt;&gt;'Tabelas auxiliares'!$C$128,T81&lt;&gt;'Tabelas auxiliares'!$C$129,T81&lt;&gt;'Tabelas auxiliares'!$D$128),"FOLHA DE PESSOAL",IF(Y81='Tabelas auxiliares'!$A$129,"CUSTEIO",IF(Y81='Tabelas auxiliares'!$A$128,"INVESTIMENTO","ERRO - VERIFICAR"))))</f>
        <v>CUSTEIO</v>
      </c>
      <c r="AA81" s="26">
        <f t="shared" si="3"/>
        <v>200000</v>
      </c>
      <c r="AB81" s="8">
        <v>60291.18</v>
      </c>
      <c r="AC81" s="8">
        <v>13277.92</v>
      </c>
      <c r="AD81" s="8">
        <v>126430.9</v>
      </c>
      <c r="AE81" s="31"/>
      <c r="AF81" s="31"/>
      <c r="AG81" s="31"/>
      <c r="AH81" s="31"/>
      <c r="AI81" s="31"/>
      <c r="AJ81" s="31"/>
      <c r="AK81" s="31"/>
      <c r="AL81" s="31"/>
      <c r="AM81" s="31"/>
      <c r="AN81" s="31"/>
      <c r="AO81" s="31"/>
      <c r="AP81" s="31"/>
    </row>
    <row r="82" spans="1:42" x14ac:dyDescent="0.25">
      <c r="A82" t="s">
        <v>587</v>
      </c>
      <c r="B82" s="152" t="s">
        <v>199</v>
      </c>
      <c r="C82" s="152" t="s">
        <v>584</v>
      </c>
      <c r="D82" s="152" t="s">
        <v>28</v>
      </c>
      <c r="E82" s="152" t="s">
        <v>100</v>
      </c>
      <c r="F82" s="15" t="str">
        <f>IFERROR(VLOOKUP(D82,'Tabelas auxiliares'!$A$3:$B$65,2,FALSE),"")</f>
        <v>PU - PREFEITURA UNIVERSITÁRIA</v>
      </c>
      <c r="G82" s="15" t="str">
        <f>IFERROR(VLOOKUP($B82,'Tabelas auxiliares'!$A$68:$C$108,2,FALSE),"")</f>
        <v>ÁGUA / LUZ / GÁS (CONCESSIONÁRIAS)</v>
      </c>
      <c r="H82" s="15" t="str">
        <f>IFERROR(VLOOKUP($B82,'Tabelas auxiliares'!$A$68:$C$108,3,FALSE),"")</f>
        <v>ÁGUA E ESGOTO / ENERGIA ELÉTRICA / GÁS</v>
      </c>
      <c r="I82" t="s">
        <v>975</v>
      </c>
      <c r="J82" t="s">
        <v>953</v>
      </c>
      <c r="K82" t="s">
        <v>976</v>
      </c>
      <c r="L82" t="s">
        <v>977</v>
      </c>
      <c r="M82" t="s">
        <v>956</v>
      </c>
      <c r="N82" t="s">
        <v>656</v>
      </c>
      <c r="O82" t="s">
        <v>657</v>
      </c>
      <c r="P82" t="s">
        <v>658</v>
      </c>
      <c r="Q82" t="s">
        <v>597</v>
      </c>
      <c r="R82" t="s">
        <v>593</v>
      </c>
      <c r="S82" t="s">
        <v>598</v>
      </c>
      <c r="T82" t="s">
        <v>145</v>
      </c>
      <c r="U82" t="s">
        <v>659</v>
      </c>
      <c r="V82" t="s">
        <v>963</v>
      </c>
      <c r="W82" t="s">
        <v>964</v>
      </c>
      <c r="X82" t="s">
        <v>978</v>
      </c>
      <c r="Y82" s="15" t="str">
        <f t="shared" si="2"/>
        <v>3</v>
      </c>
      <c r="Z82" s="15" t="str">
        <f>IF(T82="","",IF(AND(T82&lt;&gt;'Tabelas auxiliares'!$B$128,T82&lt;&gt;'Tabelas auxiliares'!$B$129,T82&lt;&gt;'Tabelas auxiliares'!$C$128,T82&lt;&gt;'Tabelas auxiliares'!$C$129,T82&lt;&gt;'Tabelas auxiliares'!$D$128),"FOLHA DE PESSOAL",IF(Y82='Tabelas auxiliares'!$A$129,"CUSTEIO",IF(Y82='Tabelas auxiliares'!$A$128,"INVESTIMENTO","ERRO - VERIFICAR"))))</f>
        <v>CUSTEIO</v>
      </c>
      <c r="AA82" s="26">
        <f t="shared" si="3"/>
        <v>60000.000000000007</v>
      </c>
      <c r="AB82" s="8">
        <v>57112.160000000003</v>
      </c>
      <c r="AC82" s="8">
        <v>1239.08</v>
      </c>
      <c r="AD82" s="8">
        <v>1648.76</v>
      </c>
      <c r="AE82" s="31"/>
      <c r="AF82" s="31"/>
      <c r="AG82" s="31"/>
      <c r="AH82" s="31"/>
      <c r="AI82" s="31"/>
      <c r="AJ82" s="31"/>
      <c r="AK82" s="31"/>
      <c r="AL82" s="31"/>
      <c r="AM82" s="31"/>
      <c r="AN82" s="31"/>
      <c r="AO82" s="31"/>
      <c r="AP82" s="31"/>
    </row>
    <row r="83" spans="1:42" x14ac:dyDescent="0.25">
      <c r="A83" t="s">
        <v>587</v>
      </c>
      <c r="B83" s="152" t="s">
        <v>203</v>
      </c>
      <c r="C83" s="152" t="s">
        <v>575</v>
      </c>
      <c r="D83" s="152" t="s">
        <v>8</v>
      </c>
      <c r="E83" s="152" t="s">
        <v>100</v>
      </c>
      <c r="F83" s="15" t="str">
        <f>IFERROR(VLOOKUP(D83,'Tabelas auxiliares'!$A$3:$B$65,2,FALSE),"")</f>
        <v>PROPES - PRÓ-REITORIA DE PESQUISA / CEM</v>
      </c>
      <c r="G83" s="15" t="str">
        <f>IFERROR(VLOOKUP($B83,'Tabelas auxiliares'!$A$68:$C$108,2,FALSE),"")</f>
        <v>ASSISTÊNCIA - PESQUISA</v>
      </c>
      <c r="H83" s="15" t="str">
        <f>IFERROR(VLOOKUP($B83,'Tabelas auxiliares'!$A$68:$C$108,3,FALSE),"")</f>
        <v>BOLSAS DE INICIACAO CIENTIFICA / AUXILIO PARA EVENTOS ESTUDANTIS PESQUISA / AUXILIO PARA PARTICIPAÇÃO DE DOCENTES EM EVENTOS DE DIVULGAÇÃO CIENTIFICA E TECNOLÓGICA</v>
      </c>
      <c r="I83" t="s">
        <v>652</v>
      </c>
      <c r="J83" t="s">
        <v>979</v>
      </c>
      <c r="K83" t="s">
        <v>980</v>
      </c>
      <c r="L83" t="s">
        <v>981</v>
      </c>
      <c r="M83" t="s">
        <v>593</v>
      </c>
      <c r="N83" t="s">
        <v>656</v>
      </c>
      <c r="O83" t="s">
        <v>657</v>
      </c>
      <c r="P83" t="s">
        <v>658</v>
      </c>
      <c r="Q83" t="s">
        <v>597</v>
      </c>
      <c r="R83" t="s">
        <v>593</v>
      </c>
      <c r="S83" t="s">
        <v>598</v>
      </c>
      <c r="T83" t="s">
        <v>145</v>
      </c>
      <c r="U83" t="s">
        <v>659</v>
      </c>
      <c r="V83" t="s">
        <v>600</v>
      </c>
      <c r="W83" t="s">
        <v>601</v>
      </c>
      <c r="X83" t="s">
        <v>982</v>
      </c>
      <c r="Y83" s="15" t="str">
        <f t="shared" si="2"/>
        <v>3</v>
      </c>
      <c r="Z83" s="15" t="str">
        <f>IF(T83="","",IF(AND(T83&lt;&gt;'Tabelas auxiliares'!$B$128,T83&lt;&gt;'Tabelas auxiliares'!$B$129,T83&lt;&gt;'Tabelas auxiliares'!$C$128,T83&lt;&gt;'Tabelas auxiliares'!$C$129,T83&lt;&gt;'Tabelas auxiliares'!$D$128),"FOLHA DE PESSOAL",IF(Y83='Tabelas auxiliares'!$A$129,"CUSTEIO",IF(Y83='Tabelas auxiliares'!$A$128,"INVESTIMENTO","ERRO - VERIFICAR"))))</f>
        <v>CUSTEIO</v>
      </c>
      <c r="AA83" s="26">
        <f t="shared" si="3"/>
        <v>2100</v>
      </c>
      <c r="AD83" s="8">
        <v>2100</v>
      </c>
      <c r="AE83" s="31"/>
      <c r="AF83" s="31"/>
      <c r="AG83" s="31"/>
      <c r="AH83" s="31"/>
      <c r="AI83" s="31"/>
      <c r="AJ83" s="31"/>
      <c r="AK83" s="31"/>
      <c r="AL83" s="31"/>
      <c r="AM83" s="31"/>
      <c r="AN83" s="31"/>
      <c r="AO83" s="31"/>
      <c r="AP83" s="31"/>
    </row>
    <row r="84" spans="1:42" x14ac:dyDescent="0.25">
      <c r="A84" t="s">
        <v>587</v>
      </c>
      <c r="B84" s="152" t="s">
        <v>203</v>
      </c>
      <c r="C84" s="152" t="s">
        <v>575</v>
      </c>
      <c r="D84" s="152" t="s">
        <v>8</v>
      </c>
      <c r="E84" s="152" t="s">
        <v>100</v>
      </c>
      <c r="F84" s="15" t="str">
        <f>IFERROR(VLOOKUP(D84,'Tabelas auxiliares'!$A$3:$B$65,2,FALSE),"")</f>
        <v>PROPES - PRÓ-REITORIA DE PESQUISA / CEM</v>
      </c>
      <c r="G84" s="15" t="str">
        <f>IFERROR(VLOOKUP($B84,'Tabelas auxiliares'!$A$68:$C$108,2,FALSE),"")</f>
        <v>ASSISTÊNCIA - PESQUISA</v>
      </c>
      <c r="H84" s="15" t="str">
        <f>IFERROR(VLOOKUP($B84,'Tabelas auxiliares'!$A$68:$C$108,3,FALSE),"")</f>
        <v>BOLSAS DE INICIACAO CIENTIFICA / AUXILIO PARA EVENTOS ESTUDANTIS PESQUISA / AUXILIO PARA PARTICIPAÇÃO DE DOCENTES EM EVENTOS DE DIVULGAÇÃO CIENTIFICA E TECNOLÓGICA</v>
      </c>
      <c r="I84" t="s">
        <v>615</v>
      </c>
      <c r="J84" t="s">
        <v>979</v>
      </c>
      <c r="K84" t="s">
        <v>983</v>
      </c>
      <c r="L84" t="s">
        <v>984</v>
      </c>
      <c r="M84" t="s">
        <v>593</v>
      </c>
      <c r="N84" t="s">
        <v>672</v>
      </c>
      <c r="O84" t="s">
        <v>595</v>
      </c>
      <c r="P84" t="s">
        <v>682</v>
      </c>
      <c r="Q84" t="s">
        <v>597</v>
      </c>
      <c r="R84" t="s">
        <v>593</v>
      </c>
      <c r="S84" t="s">
        <v>598</v>
      </c>
      <c r="T84" t="s">
        <v>145</v>
      </c>
      <c r="U84" t="s">
        <v>683</v>
      </c>
      <c r="V84" t="s">
        <v>600</v>
      </c>
      <c r="W84" t="s">
        <v>601</v>
      </c>
      <c r="X84" t="s">
        <v>985</v>
      </c>
      <c r="Y84" s="15" t="str">
        <f t="shared" si="2"/>
        <v>3</v>
      </c>
      <c r="Z84" s="15" t="str">
        <f>IF(T84="","",IF(AND(T84&lt;&gt;'Tabelas auxiliares'!$B$128,T84&lt;&gt;'Tabelas auxiliares'!$B$129,T84&lt;&gt;'Tabelas auxiliares'!$C$128,T84&lt;&gt;'Tabelas auxiliares'!$C$129,T84&lt;&gt;'Tabelas auxiliares'!$D$128),"FOLHA DE PESSOAL",IF(Y84='Tabelas auxiliares'!$A$129,"CUSTEIO",IF(Y84='Tabelas auxiliares'!$A$128,"INVESTIMENTO","ERRO - VERIFICAR"))))</f>
        <v>CUSTEIO</v>
      </c>
      <c r="AA84" s="26">
        <f t="shared" si="3"/>
        <v>4200</v>
      </c>
      <c r="AC84" s="8">
        <v>2100</v>
      </c>
      <c r="AD84" s="8">
        <v>2100</v>
      </c>
      <c r="AE84" s="31"/>
      <c r="AF84" s="31"/>
      <c r="AG84" s="31"/>
      <c r="AH84" s="31"/>
      <c r="AI84" s="31"/>
      <c r="AJ84" s="31"/>
      <c r="AK84" s="31"/>
      <c r="AL84" s="31"/>
      <c r="AM84" s="31"/>
      <c r="AN84" s="31"/>
      <c r="AO84" s="31"/>
      <c r="AP84" s="31"/>
    </row>
    <row r="85" spans="1:42" x14ac:dyDescent="0.25">
      <c r="A85" t="s">
        <v>587</v>
      </c>
      <c r="B85" s="152" t="s">
        <v>203</v>
      </c>
      <c r="C85" s="152" t="s">
        <v>575</v>
      </c>
      <c r="D85" s="152" t="s">
        <v>8</v>
      </c>
      <c r="E85" s="152" t="s">
        <v>100</v>
      </c>
      <c r="F85" s="15" t="str">
        <f>IFERROR(VLOOKUP(D85,'Tabelas auxiliares'!$A$3:$B$65,2,FALSE),"")</f>
        <v>PROPES - PRÓ-REITORIA DE PESQUISA / CEM</v>
      </c>
      <c r="G85" s="15" t="str">
        <f>IFERROR(VLOOKUP($B85,'Tabelas auxiliares'!$A$68:$C$108,2,FALSE),"")</f>
        <v>ASSISTÊNCIA - PESQUISA</v>
      </c>
      <c r="H85" s="15" t="str">
        <f>IFERROR(VLOOKUP($B85,'Tabelas auxiliares'!$A$68:$C$108,3,FALSE),"")</f>
        <v>BOLSAS DE INICIACAO CIENTIFICA / AUXILIO PARA EVENTOS ESTUDANTIS PESQUISA / AUXILIO PARA PARTICIPAÇÃO DE DOCENTES EM EVENTOS DE DIVULGAÇÃO CIENTIFICA E TECNOLÓGICA</v>
      </c>
      <c r="I85" t="s">
        <v>986</v>
      </c>
      <c r="J85" t="s">
        <v>979</v>
      </c>
      <c r="K85" t="s">
        <v>987</v>
      </c>
      <c r="L85" t="s">
        <v>984</v>
      </c>
      <c r="M85" t="s">
        <v>593</v>
      </c>
      <c r="N85" t="s">
        <v>672</v>
      </c>
      <c r="O85" t="s">
        <v>657</v>
      </c>
      <c r="P85" t="s">
        <v>673</v>
      </c>
      <c r="Q85" t="s">
        <v>597</v>
      </c>
      <c r="R85" t="s">
        <v>593</v>
      </c>
      <c r="S85" t="s">
        <v>598</v>
      </c>
      <c r="T85" t="s">
        <v>145</v>
      </c>
      <c r="U85" t="s">
        <v>674</v>
      </c>
      <c r="V85" t="s">
        <v>600</v>
      </c>
      <c r="W85" t="s">
        <v>601</v>
      </c>
      <c r="X85" t="s">
        <v>988</v>
      </c>
      <c r="Y85" s="15" t="str">
        <f t="shared" si="2"/>
        <v>3</v>
      </c>
      <c r="Z85" s="15" t="str">
        <f>IF(T85="","",IF(AND(T85&lt;&gt;'Tabelas auxiliares'!$B$128,T85&lt;&gt;'Tabelas auxiliares'!$B$129,T85&lt;&gt;'Tabelas auxiliares'!$C$128,T85&lt;&gt;'Tabelas auxiliares'!$C$129,T85&lt;&gt;'Tabelas auxiliares'!$D$128),"FOLHA DE PESSOAL",IF(Y85='Tabelas auxiliares'!$A$129,"CUSTEIO",IF(Y85='Tabelas auxiliares'!$A$128,"INVESTIMENTO","ERRO - VERIFICAR"))))</f>
        <v>CUSTEIO</v>
      </c>
      <c r="AA85" s="26">
        <f t="shared" si="3"/>
        <v>2100</v>
      </c>
      <c r="AB85" s="8">
        <v>2100</v>
      </c>
      <c r="AE85" s="31"/>
      <c r="AF85" s="31"/>
      <c r="AG85" s="31"/>
      <c r="AH85" s="31"/>
      <c r="AI85" s="31"/>
      <c r="AJ85" s="31"/>
      <c r="AK85" s="31"/>
      <c r="AL85" s="31"/>
      <c r="AM85" s="31"/>
      <c r="AN85" s="31"/>
      <c r="AO85" s="31"/>
      <c r="AP85" s="31"/>
    </row>
    <row r="86" spans="1:42" x14ac:dyDescent="0.25">
      <c r="A86" t="s">
        <v>587</v>
      </c>
      <c r="B86" s="152" t="s">
        <v>203</v>
      </c>
      <c r="C86" s="152" t="s">
        <v>586</v>
      </c>
      <c r="D86" s="152" t="s">
        <v>8</v>
      </c>
      <c r="E86" s="152" t="s">
        <v>100</v>
      </c>
      <c r="F86" s="15" t="str">
        <f>IFERROR(VLOOKUP(D86,'Tabelas auxiliares'!$A$3:$B$65,2,FALSE),"")</f>
        <v>PROPES - PRÓ-REITORIA DE PESQUISA / CEM</v>
      </c>
      <c r="G86" s="15" t="str">
        <f>IFERROR(VLOOKUP($B86,'Tabelas auxiliares'!$A$68:$C$108,2,FALSE),"")</f>
        <v>ASSISTÊNCIA - PESQUISA</v>
      </c>
      <c r="H86" s="15" t="str">
        <f>IFERROR(VLOOKUP($B86,'Tabelas auxiliares'!$A$68:$C$108,3,FALSE),"")</f>
        <v>BOLSAS DE INICIACAO CIENTIFICA / AUXILIO PARA EVENTOS ESTUDANTIS PESQUISA / AUXILIO PARA PARTICIPAÇÃO DE DOCENTES EM EVENTOS DE DIVULGAÇÃO CIENTIFICA E TECNOLÓGICA</v>
      </c>
      <c r="I86" t="s">
        <v>652</v>
      </c>
      <c r="J86" t="s">
        <v>989</v>
      </c>
      <c r="K86" t="s">
        <v>990</v>
      </c>
      <c r="L86" t="s">
        <v>991</v>
      </c>
      <c r="M86" t="s">
        <v>593</v>
      </c>
      <c r="N86" t="s">
        <v>656</v>
      </c>
      <c r="O86" t="s">
        <v>657</v>
      </c>
      <c r="P86" t="s">
        <v>658</v>
      </c>
      <c r="Q86" t="s">
        <v>597</v>
      </c>
      <c r="R86" t="s">
        <v>593</v>
      </c>
      <c r="S86" t="s">
        <v>598</v>
      </c>
      <c r="T86" t="s">
        <v>145</v>
      </c>
      <c r="U86" t="s">
        <v>659</v>
      </c>
      <c r="V86" t="s">
        <v>600</v>
      </c>
      <c r="W86" t="s">
        <v>601</v>
      </c>
      <c r="X86" t="s">
        <v>992</v>
      </c>
      <c r="Y86" s="15" t="str">
        <f t="shared" si="2"/>
        <v>3</v>
      </c>
      <c r="Z86" s="15" t="str">
        <f>IF(T86="","",IF(AND(T86&lt;&gt;'Tabelas auxiliares'!$B$128,T86&lt;&gt;'Tabelas auxiliares'!$B$129,T86&lt;&gt;'Tabelas auxiliares'!$C$128,T86&lt;&gt;'Tabelas auxiliares'!$C$129,T86&lt;&gt;'Tabelas auxiliares'!$D$128),"FOLHA DE PESSOAL",IF(Y86='Tabelas auxiliares'!$A$129,"CUSTEIO",IF(Y86='Tabelas auxiliares'!$A$128,"INVESTIMENTO","ERRO - VERIFICAR"))))</f>
        <v>CUSTEIO</v>
      </c>
      <c r="AA86" s="26">
        <f t="shared" si="3"/>
        <v>800</v>
      </c>
      <c r="AD86" s="8">
        <v>800</v>
      </c>
      <c r="AE86" s="31"/>
      <c r="AF86" s="31"/>
      <c r="AG86" s="31"/>
      <c r="AH86" s="31"/>
      <c r="AI86" s="31"/>
      <c r="AJ86" s="31"/>
      <c r="AK86" s="31"/>
      <c r="AL86" s="31"/>
      <c r="AM86" s="31"/>
      <c r="AN86" s="31"/>
      <c r="AO86" s="31"/>
      <c r="AP86" s="31"/>
    </row>
    <row r="87" spans="1:42" x14ac:dyDescent="0.25">
      <c r="A87" t="s">
        <v>587</v>
      </c>
      <c r="B87" s="152" t="s">
        <v>203</v>
      </c>
      <c r="C87" s="152" t="s">
        <v>586</v>
      </c>
      <c r="D87" s="152" t="s">
        <v>8</v>
      </c>
      <c r="E87" s="152" t="s">
        <v>100</v>
      </c>
      <c r="F87" s="15" t="str">
        <f>IFERROR(VLOOKUP(D87,'Tabelas auxiliares'!$A$3:$B$65,2,FALSE),"")</f>
        <v>PROPES - PRÓ-REITORIA DE PESQUISA / CEM</v>
      </c>
      <c r="G87" s="15" t="str">
        <f>IFERROR(VLOOKUP($B87,'Tabelas auxiliares'!$A$68:$C$108,2,FALSE),"")</f>
        <v>ASSISTÊNCIA - PESQUISA</v>
      </c>
      <c r="H87" s="15" t="str">
        <f>IFERROR(VLOOKUP($B87,'Tabelas auxiliares'!$A$68:$C$108,3,FALSE),"")</f>
        <v>BOLSAS DE INICIACAO CIENTIFICA / AUXILIO PARA EVENTOS ESTUDANTIS PESQUISA / AUXILIO PARA PARTICIPAÇÃO DE DOCENTES EM EVENTOS DE DIVULGAÇÃO CIENTIFICA E TECNOLÓGICA</v>
      </c>
      <c r="I87" t="s">
        <v>652</v>
      </c>
      <c r="J87" t="s">
        <v>993</v>
      </c>
      <c r="K87" t="s">
        <v>994</v>
      </c>
      <c r="L87" t="s">
        <v>995</v>
      </c>
      <c r="M87" t="s">
        <v>593</v>
      </c>
      <c r="N87" t="s">
        <v>672</v>
      </c>
      <c r="O87" t="s">
        <v>657</v>
      </c>
      <c r="P87" t="s">
        <v>673</v>
      </c>
      <c r="Q87" t="s">
        <v>597</v>
      </c>
      <c r="R87" t="s">
        <v>593</v>
      </c>
      <c r="S87" t="s">
        <v>598</v>
      </c>
      <c r="T87" t="s">
        <v>145</v>
      </c>
      <c r="U87" t="s">
        <v>674</v>
      </c>
      <c r="V87" t="s">
        <v>600</v>
      </c>
      <c r="W87" t="s">
        <v>601</v>
      </c>
      <c r="X87" t="s">
        <v>996</v>
      </c>
      <c r="Y87" s="15" t="str">
        <f t="shared" si="2"/>
        <v>3</v>
      </c>
      <c r="Z87" s="15" t="str">
        <f>IF(T87="","",IF(AND(T87&lt;&gt;'Tabelas auxiliares'!$B$128,T87&lt;&gt;'Tabelas auxiliares'!$B$129,T87&lt;&gt;'Tabelas auxiliares'!$C$128,T87&lt;&gt;'Tabelas auxiliares'!$C$129,T87&lt;&gt;'Tabelas auxiliares'!$D$128),"FOLHA DE PESSOAL",IF(Y87='Tabelas auxiliares'!$A$129,"CUSTEIO",IF(Y87='Tabelas auxiliares'!$A$128,"INVESTIMENTO","ERRO - VERIFICAR"))))</f>
        <v>CUSTEIO</v>
      </c>
      <c r="AA87" s="26">
        <f t="shared" si="3"/>
        <v>1600</v>
      </c>
      <c r="AD87" s="8">
        <v>1600</v>
      </c>
      <c r="AE87" s="31"/>
      <c r="AF87" s="31"/>
      <c r="AG87" s="31"/>
      <c r="AH87" s="31"/>
      <c r="AI87" s="31"/>
      <c r="AJ87" s="31"/>
      <c r="AK87" s="31"/>
      <c r="AL87" s="31"/>
      <c r="AM87" s="31"/>
      <c r="AN87" s="31"/>
      <c r="AO87" s="31"/>
      <c r="AP87" s="31"/>
    </row>
    <row r="88" spans="1:42" x14ac:dyDescent="0.25">
      <c r="A88" t="s">
        <v>587</v>
      </c>
      <c r="B88" s="152" t="s">
        <v>203</v>
      </c>
      <c r="C88" s="152" t="s">
        <v>586</v>
      </c>
      <c r="D88" s="152" t="s">
        <v>8</v>
      </c>
      <c r="E88" s="152" t="s">
        <v>100</v>
      </c>
      <c r="F88" s="15" t="str">
        <f>IFERROR(VLOOKUP(D88,'Tabelas auxiliares'!$A$3:$B$65,2,FALSE),"")</f>
        <v>PROPES - PRÓ-REITORIA DE PESQUISA / CEM</v>
      </c>
      <c r="G88" s="15" t="str">
        <f>IFERROR(VLOOKUP($B88,'Tabelas auxiliares'!$A$68:$C$108,2,FALSE),"")</f>
        <v>ASSISTÊNCIA - PESQUISA</v>
      </c>
      <c r="H88" s="15" t="str">
        <f>IFERROR(VLOOKUP($B88,'Tabelas auxiliares'!$A$68:$C$108,3,FALSE),"")</f>
        <v>BOLSAS DE INICIACAO CIENTIFICA / AUXILIO PARA EVENTOS ESTUDANTIS PESQUISA / AUXILIO PARA PARTICIPAÇÃO DE DOCENTES EM EVENTOS DE DIVULGAÇÃO CIENTIFICA E TECNOLÓGICA</v>
      </c>
      <c r="I88" t="s">
        <v>652</v>
      </c>
      <c r="J88" t="s">
        <v>997</v>
      </c>
      <c r="K88" t="s">
        <v>998</v>
      </c>
      <c r="L88" t="s">
        <v>999</v>
      </c>
      <c r="M88" t="s">
        <v>593</v>
      </c>
      <c r="N88" t="s">
        <v>672</v>
      </c>
      <c r="O88" t="s">
        <v>657</v>
      </c>
      <c r="P88" t="s">
        <v>673</v>
      </c>
      <c r="Q88" t="s">
        <v>597</v>
      </c>
      <c r="R88" t="s">
        <v>593</v>
      </c>
      <c r="S88" t="s">
        <v>598</v>
      </c>
      <c r="T88" t="s">
        <v>145</v>
      </c>
      <c r="U88" t="s">
        <v>674</v>
      </c>
      <c r="V88" t="s">
        <v>600</v>
      </c>
      <c r="W88" t="s">
        <v>601</v>
      </c>
      <c r="X88" t="s">
        <v>1000</v>
      </c>
      <c r="Y88" s="15" t="str">
        <f t="shared" si="2"/>
        <v>3</v>
      </c>
      <c r="Z88" s="15" t="str">
        <f>IF(T88="","",IF(AND(T88&lt;&gt;'Tabelas auxiliares'!$B$128,T88&lt;&gt;'Tabelas auxiliares'!$B$129,T88&lt;&gt;'Tabelas auxiliares'!$C$128,T88&lt;&gt;'Tabelas auxiliares'!$C$129,T88&lt;&gt;'Tabelas auxiliares'!$D$128),"FOLHA DE PESSOAL",IF(Y88='Tabelas auxiliares'!$A$129,"CUSTEIO",IF(Y88='Tabelas auxiliares'!$A$128,"INVESTIMENTO","ERRO - VERIFICAR"))))</f>
        <v>CUSTEIO</v>
      </c>
      <c r="AA88" s="26">
        <f t="shared" si="3"/>
        <v>800</v>
      </c>
      <c r="AD88" s="8">
        <v>800</v>
      </c>
      <c r="AE88" s="31"/>
      <c r="AF88" s="31"/>
      <c r="AG88" s="31"/>
      <c r="AH88" s="31"/>
      <c r="AI88" s="31"/>
      <c r="AJ88" s="31"/>
      <c r="AK88" s="31"/>
      <c r="AL88" s="31"/>
      <c r="AM88" s="31"/>
      <c r="AN88" s="31"/>
      <c r="AO88" s="31"/>
      <c r="AP88" s="31"/>
    </row>
    <row r="89" spans="1:42" x14ac:dyDescent="0.25">
      <c r="A89" t="s">
        <v>587</v>
      </c>
      <c r="B89" s="152" t="s">
        <v>203</v>
      </c>
      <c r="C89" s="152" t="s">
        <v>586</v>
      </c>
      <c r="D89" s="152" t="s">
        <v>8</v>
      </c>
      <c r="E89" s="152" t="s">
        <v>100</v>
      </c>
      <c r="F89" s="15" t="str">
        <f>IFERROR(VLOOKUP(D89,'Tabelas auxiliares'!$A$3:$B$65,2,FALSE),"")</f>
        <v>PROPES - PRÓ-REITORIA DE PESQUISA / CEM</v>
      </c>
      <c r="G89" s="15" t="str">
        <f>IFERROR(VLOOKUP($B89,'Tabelas auxiliares'!$A$68:$C$108,2,FALSE),"")</f>
        <v>ASSISTÊNCIA - PESQUISA</v>
      </c>
      <c r="H89" s="15" t="str">
        <f>IFERROR(VLOOKUP($B89,'Tabelas auxiliares'!$A$68:$C$108,3,FALSE),"")</f>
        <v>BOLSAS DE INICIACAO CIENTIFICA / AUXILIO PARA EVENTOS ESTUDANTIS PESQUISA / AUXILIO PARA PARTICIPAÇÃO DE DOCENTES EM EVENTOS DE DIVULGAÇÃO CIENTIFICA E TECNOLÓGICA</v>
      </c>
      <c r="I89" t="s">
        <v>615</v>
      </c>
      <c r="J89" t="s">
        <v>989</v>
      </c>
      <c r="K89" t="s">
        <v>1001</v>
      </c>
      <c r="L89" t="s">
        <v>991</v>
      </c>
      <c r="M89" t="s">
        <v>593</v>
      </c>
      <c r="N89" t="s">
        <v>672</v>
      </c>
      <c r="O89" t="s">
        <v>595</v>
      </c>
      <c r="P89" t="s">
        <v>682</v>
      </c>
      <c r="Q89" t="s">
        <v>597</v>
      </c>
      <c r="R89" t="s">
        <v>593</v>
      </c>
      <c r="S89" t="s">
        <v>598</v>
      </c>
      <c r="T89" t="s">
        <v>145</v>
      </c>
      <c r="U89" t="s">
        <v>683</v>
      </c>
      <c r="V89" t="s">
        <v>600</v>
      </c>
      <c r="W89" t="s">
        <v>601</v>
      </c>
      <c r="X89" t="s">
        <v>1002</v>
      </c>
      <c r="Y89" s="15" t="str">
        <f t="shared" si="2"/>
        <v>3</v>
      </c>
      <c r="Z89" s="15" t="str">
        <f>IF(T89="","",IF(AND(T89&lt;&gt;'Tabelas auxiliares'!$B$128,T89&lt;&gt;'Tabelas auxiliares'!$B$129,T89&lt;&gt;'Tabelas auxiliares'!$C$128,T89&lt;&gt;'Tabelas auxiliares'!$C$129,T89&lt;&gt;'Tabelas auxiliares'!$D$128),"FOLHA DE PESSOAL",IF(Y89='Tabelas auxiliares'!$A$129,"CUSTEIO",IF(Y89='Tabelas auxiliares'!$A$128,"INVESTIMENTO","ERRO - VERIFICAR"))))</f>
        <v>CUSTEIO</v>
      </c>
      <c r="AA89" s="26">
        <f t="shared" si="3"/>
        <v>8800</v>
      </c>
      <c r="AB89" s="8">
        <v>7200</v>
      </c>
      <c r="AC89" s="8">
        <v>800</v>
      </c>
      <c r="AD89" s="8">
        <v>800</v>
      </c>
      <c r="AE89" s="31"/>
      <c r="AF89" s="31"/>
      <c r="AG89" s="31"/>
      <c r="AH89" s="31"/>
      <c r="AI89" s="31"/>
      <c r="AJ89" s="31"/>
      <c r="AK89" s="31"/>
      <c r="AL89" s="31"/>
      <c r="AM89" s="31"/>
      <c r="AN89" s="31"/>
      <c r="AO89" s="31"/>
      <c r="AP89" s="31"/>
    </row>
    <row r="90" spans="1:42" x14ac:dyDescent="0.25">
      <c r="A90" t="s">
        <v>587</v>
      </c>
      <c r="B90" s="152" t="s">
        <v>203</v>
      </c>
      <c r="C90" s="152" t="s">
        <v>586</v>
      </c>
      <c r="D90" s="152" t="s">
        <v>8</v>
      </c>
      <c r="E90" s="152" t="s">
        <v>100</v>
      </c>
      <c r="F90" s="15" t="str">
        <f>IFERROR(VLOOKUP(D90,'Tabelas auxiliares'!$A$3:$B$65,2,FALSE),"")</f>
        <v>PROPES - PRÓ-REITORIA DE PESQUISA / CEM</v>
      </c>
      <c r="G90" s="15" t="str">
        <f>IFERROR(VLOOKUP($B90,'Tabelas auxiliares'!$A$68:$C$108,2,FALSE),"")</f>
        <v>ASSISTÊNCIA - PESQUISA</v>
      </c>
      <c r="H90" s="15" t="str">
        <f>IFERROR(VLOOKUP($B90,'Tabelas auxiliares'!$A$68:$C$108,3,FALSE),"")</f>
        <v>BOLSAS DE INICIACAO CIENTIFICA / AUXILIO PARA EVENTOS ESTUDANTIS PESQUISA / AUXILIO PARA PARTICIPAÇÃO DE DOCENTES EM EVENTOS DE DIVULGAÇÃO CIENTIFICA E TECNOLÓGICA</v>
      </c>
      <c r="I90" t="s">
        <v>615</v>
      </c>
      <c r="J90" t="s">
        <v>993</v>
      </c>
      <c r="K90" t="s">
        <v>1003</v>
      </c>
      <c r="L90" t="s">
        <v>1004</v>
      </c>
      <c r="M90" t="s">
        <v>593</v>
      </c>
      <c r="N90" t="s">
        <v>672</v>
      </c>
      <c r="O90" t="s">
        <v>595</v>
      </c>
      <c r="P90" t="s">
        <v>682</v>
      </c>
      <c r="Q90" t="s">
        <v>597</v>
      </c>
      <c r="R90" t="s">
        <v>593</v>
      </c>
      <c r="S90" t="s">
        <v>598</v>
      </c>
      <c r="T90" t="s">
        <v>145</v>
      </c>
      <c r="U90" t="s">
        <v>683</v>
      </c>
      <c r="V90" t="s">
        <v>600</v>
      </c>
      <c r="W90" t="s">
        <v>601</v>
      </c>
      <c r="X90" t="s">
        <v>1005</v>
      </c>
      <c r="Y90" s="15" t="str">
        <f t="shared" si="2"/>
        <v>3</v>
      </c>
      <c r="Z90" s="15" t="str">
        <f>IF(T90="","",IF(AND(T90&lt;&gt;'Tabelas auxiliares'!$B$128,T90&lt;&gt;'Tabelas auxiliares'!$B$129,T90&lt;&gt;'Tabelas auxiliares'!$C$128,T90&lt;&gt;'Tabelas auxiliares'!$C$129,T90&lt;&gt;'Tabelas auxiliares'!$D$128),"FOLHA DE PESSOAL",IF(Y90='Tabelas auxiliares'!$A$129,"CUSTEIO",IF(Y90='Tabelas auxiliares'!$A$128,"INVESTIMENTO","ERRO - VERIFICAR"))))</f>
        <v>CUSTEIO</v>
      </c>
      <c r="AA90" s="26">
        <f t="shared" si="3"/>
        <v>17600</v>
      </c>
      <c r="AB90" s="8">
        <v>14400</v>
      </c>
      <c r="AC90" s="8">
        <v>1600</v>
      </c>
      <c r="AD90" s="8">
        <v>1600</v>
      </c>
      <c r="AE90" s="31"/>
      <c r="AF90" s="31"/>
      <c r="AG90" s="31"/>
      <c r="AH90" s="31"/>
      <c r="AI90" s="31"/>
      <c r="AJ90" s="31"/>
      <c r="AK90" s="31"/>
      <c r="AL90" s="31"/>
      <c r="AM90" s="31"/>
      <c r="AN90" s="31"/>
      <c r="AO90" s="31"/>
      <c r="AP90" s="31"/>
    </row>
    <row r="91" spans="1:42" x14ac:dyDescent="0.25">
      <c r="A91" t="s">
        <v>587</v>
      </c>
      <c r="B91" s="152" t="s">
        <v>203</v>
      </c>
      <c r="C91" s="152" t="s">
        <v>586</v>
      </c>
      <c r="D91" s="152" t="s">
        <v>8</v>
      </c>
      <c r="E91" s="152" t="s">
        <v>100</v>
      </c>
      <c r="F91" s="15" t="str">
        <f>IFERROR(VLOOKUP(D91,'Tabelas auxiliares'!$A$3:$B$65,2,FALSE),"")</f>
        <v>PROPES - PRÓ-REITORIA DE PESQUISA / CEM</v>
      </c>
      <c r="G91" s="15" t="str">
        <f>IFERROR(VLOOKUP($B91,'Tabelas auxiliares'!$A$68:$C$108,2,FALSE),"")</f>
        <v>ASSISTÊNCIA - PESQUISA</v>
      </c>
      <c r="H91" s="15" t="str">
        <f>IFERROR(VLOOKUP($B91,'Tabelas auxiliares'!$A$68:$C$108,3,FALSE),"")</f>
        <v>BOLSAS DE INICIACAO CIENTIFICA / AUXILIO PARA EVENTOS ESTUDANTIS PESQUISA / AUXILIO PARA PARTICIPAÇÃO DE DOCENTES EM EVENTOS DE DIVULGAÇÃO CIENTIFICA E TECNOLÓGICA</v>
      </c>
      <c r="I91" t="s">
        <v>615</v>
      </c>
      <c r="J91" t="s">
        <v>997</v>
      </c>
      <c r="K91" t="s">
        <v>1006</v>
      </c>
      <c r="L91" t="s">
        <v>1007</v>
      </c>
      <c r="M91" t="s">
        <v>593</v>
      </c>
      <c r="N91" t="s">
        <v>672</v>
      </c>
      <c r="O91" t="s">
        <v>595</v>
      </c>
      <c r="P91" t="s">
        <v>682</v>
      </c>
      <c r="Q91" t="s">
        <v>597</v>
      </c>
      <c r="R91" t="s">
        <v>593</v>
      </c>
      <c r="S91" t="s">
        <v>598</v>
      </c>
      <c r="T91" t="s">
        <v>145</v>
      </c>
      <c r="U91" t="s">
        <v>683</v>
      </c>
      <c r="V91" t="s">
        <v>600</v>
      </c>
      <c r="W91" t="s">
        <v>601</v>
      </c>
      <c r="X91" t="s">
        <v>1008</v>
      </c>
      <c r="Y91" s="15" t="str">
        <f t="shared" si="2"/>
        <v>3</v>
      </c>
      <c r="Z91" s="15" t="str">
        <f>IF(T91="","",IF(AND(T91&lt;&gt;'Tabelas auxiliares'!$B$128,T91&lt;&gt;'Tabelas auxiliares'!$B$129,T91&lt;&gt;'Tabelas auxiliares'!$C$128,T91&lt;&gt;'Tabelas auxiliares'!$C$129,T91&lt;&gt;'Tabelas auxiliares'!$D$128),"FOLHA DE PESSOAL",IF(Y91='Tabelas auxiliares'!$A$129,"CUSTEIO",IF(Y91='Tabelas auxiliares'!$A$128,"INVESTIMENTO","ERRO - VERIFICAR"))))</f>
        <v>CUSTEIO</v>
      </c>
      <c r="AA91" s="26">
        <f t="shared" si="3"/>
        <v>8800</v>
      </c>
      <c r="AB91" s="8">
        <v>7200</v>
      </c>
      <c r="AC91" s="8">
        <v>800</v>
      </c>
      <c r="AD91" s="8">
        <v>800</v>
      </c>
      <c r="AE91" s="31"/>
      <c r="AF91" s="31"/>
      <c r="AG91" s="31"/>
      <c r="AH91" s="31"/>
      <c r="AI91" s="31"/>
      <c r="AJ91" s="31"/>
      <c r="AK91" s="31"/>
      <c r="AL91" s="31"/>
      <c r="AM91" s="31"/>
      <c r="AN91" s="31"/>
      <c r="AO91" s="31"/>
      <c r="AP91" s="31"/>
    </row>
    <row r="92" spans="1:42" x14ac:dyDescent="0.25">
      <c r="A92" t="s">
        <v>587</v>
      </c>
      <c r="B92" s="152" t="s">
        <v>203</v>
      </c>
      <c r="C92" s="152" t="s">
        <v>586</v>
      </c>
      <c r="D92" s="152" t="s">
        <v>14</v>
      </c>
      <c r="E92" s="152" t="s">
        <v>100</v>
      </c>
      <c r="F92" s="15" t="str">
        <f>IFERROR(VLOOKUP(D92,'Tabelas auxiliares'!$A$3:$B$65,2,FALSE),"")</f>
        <v>NÚCLEOS ESTRATÉGICOS</v>
      </c>
      <c r="G92" s="15" t="str">
        <f>IFERROR(VLOOKUP($B92,'Tabelas auxiliares'!$A$68:$C$108,2,FALSE),"")</f>
        <v>ASSISTÊNCIA - PESQUISA</v>
      </c>
      <c r="H92" s="15" t="str">
        <f>IFERROR(VLOOKUP($B92,'Tabelas auxiliares'!$A$68:$C$108,3,FALSE),"")</f>
        <v>BOLSAS DE INICIACAO CIENTIFICA / AUXILIO PARA EVENTOS ESTUDANTIS PESQUISA / AUXILIO PARA PARTICIPAÇÃO DE DOCENTES EM EVENTOS DE DIVULGAÇÃO CIENTIFICA E TECNOLÓGICA</v>
      </c>
      <c r="I92" t="s">
        <v>652</v>
      </c>
      <c r="J92" t="s">
        <v>1009</v>
      </c>
      <c r="K92" t="s">
        <v>1010</v>
      </c>
      <c r="L92" t="s">
        <v>1011</v>
      </c>
      <c r="M92" t="s">
        <v>593</v>
      </c>
      <c r="N92" t="s">
        <v>656</v>
      </c>
      <c r="O92" t="s">
        <v>657</v>
      </c>
      <c r="P92" t="s">
        <v>658</v>
      </c>
      <c r="Q92" t="s">
        <v>597</v>
      </c>
      <c r="R92" t="s">
        <v>593</v>
      </c>
      <c r="S92" t="s">
        <v>598</v>
      </c>
      <c r="T92" t="s">
        <v>145</v>
      </c>
      <c r="U92" t="s">
        <v>659</v>
      </c>
      <c r="V92" t="s">
        <v>600</v>
      </c>
      <c r="W92" t="s">
        <v>601</v>
      </c>
      <c r="X92" t="s">
        <v>1012</v>
      </c>
      <c r="Y92" s="15" t="str">
        <f t="shared" si="2"/>
        <v>3</v>
      </c>
      <c r="Z92" s="15" t="str">
        <f>IF(T92="","",IF(AND(T92&lt;&gt;'Tabelas auxiliares'!$B$128,T92&lt;&gt;'Tabelas auxiliares'!$B$129,T92&lt;&gt;'Tabelas auxiliares'!$C$128,T92&lt;&gt;'Tabelas auxiliares'!$C$129,T92&lt;&gt;'Tabelas auxiliares'!$D$128),"FOLHA DE PESSOAL",IF(Y92='Tabelas auxiliares'!$A$129,"CUSTEIO",IF(Y92='Tabelas auxiliares'!$A$128,"INVESTIMENTO","ERRO - VERIFICAR"))))</f>
        <v>CUSTEIO</v>
      </c>
      <c r="AA92" s="26">
        <f t="shared" si="3"/>
        <v>21000</v>
      </c>
      <c r="AB92" s="8">
        <v>18900</v>
      </c>
      <c r="AD92" s="8">
        <v>2100</v>
      </c>
      <c r="AE92" s="31"/>
      <c r="AF92" s="31"/>
      <c r="AG92" s="31"/>
      <c r="AH92" s="31"/>
      <c r="AI92" s="31"/>
      <c r="AJ92" s="31"/>
      <c r="AK92" s="31"/>
      <c r="AL92" s="31"/>
      <c r="AM92" s="31"/>
      <c r="AN92" s="31"/>
      <c r="AO92" s="31"/>
      <c r="AP92" s="31"/>
    </row>
    <row r="93" spans="1:42" x14ac:dyDescent="0.25">
      <c r="A93" t="s">
        <v>587</v>
      </c>
      <c r="B93" s="152" t="s">
        <v>203</v>
      </c>
      <c r="C93" s="152" t="s">
        <v>586</v>
      </c>
      <c r="D93" s="152" t="s">
        <v>14</v>
      </c>
      <c r="E93" s="152" t="s">
        <v>100</v>
      </c>
      <c r="F93" s="15" t="str">
        <f>IFERROR(VLOOKUP(D93,'Tabelas auxiliares'!$A$3:$B$65,2,FALSE),"")</f>
        <v>NÚCLEOS ESTRATÉGICOS</v>
      </c>
      <c r="G93" s="15" t="str">
        <f>IFERROR(VLOOKUP($B93,'Tabelas auxiliares'!$A$68:$C$108,2,FALSE),"")</f>
        <v>ASSISTÊNCIA - PESQUISA</v>
      </c>
      <c r="H93" s="15" t="str">
        <f>IFERROR(VLOOKUP($B93,'Tabelas auxiliares'!$A$68:$C$108,3,FALSE),"")</f>
        <v>BOLSAS DE INICIACAO CIENTIFICA / AUXILIO PARA EVENTOS ESTUDANTIS PESQUISA / AUXILIO PARA PARTICIPAÇÃO DE DOCENTES EM EVENTOS DE DIVULGAÇÃO CIENTIFICA E TECNOLÓGICA</v>
      </c>
      <c r="I93" t="s">
        <v>652</v>
      </c>
      <c r="J93" t="s">
        <v>1013</v>
      </c>
      <c r="K93" t="s">
        <v>1014</v>
      </c>
      <c r="L93" t="s">
        <v>1015</v>
      </c>
      <c r="M93" t="s">
        <v>593</v>
      </c>
      <c r="N93" t="s">
        <v>656</v>
      </c>
      <c r="O93" t="s">
        <v>657</v>
      </c>
      <c r="P93" t="s">
        <v>658</v>
      </c>
      <c r="Q93" t="s">
        <v>597</v>
      </c>
      <c r="R93" t="s">
        <v>593</v>
      </c>
      <c r="S93" t="s">
        <v>598</v>
      </c>
      <c r="T93" t="s">
        <v>145</v>
      </c>
      <c r="U93" t="s">
        <v>659</v>
      </c>
      <c r="V93" t="s">
        <v>600</v>
      </c>
      <c r="W93" t="s">
        <v>601</v>
      </c>
      <c r="X93" t="s">
        <v>1016</v>
      </c>
      <c r="Y93" s="15" t="str">
        <f t="shared" si="2"/>
        <v>3</v>
      </c>
      <c r="Z93" s="15" t="str">
        <f>IF(T93="","",IF(AND(T93&lt;&gt;'Tabelas auxiliares'!$B$128,T93&lt;&gt;'Tabelas auxiliares'!$B$129,T93&lt;&gt;'Tabelas auxiliares'!$C$128,T93&lt;&gt;'Tabelas auxiliares'!$C$129,T93&lt;&gt;'Tabelas auxiliares'!$D$128),"FOLHA DE PESSOAL",IF(Y93='Tabelas auxiliares'!$A$129,"CUSTEIO",IF(Y93='Tabelas auxiliares'!$A$128,"INVESTIMENTO","ERRO - VERIFICAR"))))</f>
        <v>CUSTEIO</v>
      </c>
      <c r="AA93" s="26">
        <f t="shared" si="3"/>
        <v>2100</v>
      </c>
      <c r="AD93" s="8">
        <v>2100</v>
      </c>
      <c r="AE93" s="31"/>
      <c r="AF93" s="31"/>
      <c r="AG93" s="31"/>
      <c r="AH93" s="31"/>
      <c r="AI93" s="31"/>
      <c r="AJ93" s="31"/>
      <c r="AK93" s="31"/>
      <c r="AL93" s="31"/>
      <c r="AM93" s="31"/>
      <c r="AN93" s="31"/>
      <c r="AO93" s="31"/>
      <c r="AP93" s="31"/>
    </row>
    <row r="94" spans="1:42" x14ac:dyDescent="0.25">
      <c r="A94" t="s">
        <v>587</v>
      </c>
      <c r="B94" s="152" t="s">
        <v>203</v>
      </c>
      <c r="C94" s="152" t="s">
        <v>586</v>
      </c>
      <c r="D94" s="152" t="s">
        <v>14</v>
      </c>
      <c r="E94" s="152" t="s">
        <v>100</v>
      </c>
      <c r="F94" s="15" t="str">
        <f>IFERROR(VLOOKUP(D94,'Tabelas auxiliares'!$A$3:$B$65,2,FALSE),"")</f>
        <v>NÚCLEOS ESTRATÉGICOS</v>
      </c>
      <c r="G94" s="15" t="str">
        <f>IFERROR(VLOOKUP($B94,'Tabelas auxiliares'!$A$68:$C$108,2,FALSE),"")</f>
        <v>ASSISTÊNCIA - PESQUISA</v>
      </c>
      <c r="H94" s="15" t="str">
        <f>IFERROR(VLOOKUP($B94,'Tabelas auxiliares'!$A$68:$C$108,3,FALSE),"")</f>
        <v>BOLSAS DE INICIACAO CIENTIFICA / AUXILIO PARA EVENTOS ESTUDANTIS PESQUISA / AUXILIO PARA PARTICIPAÇÃO DE DOCENTES EM EVENTOS DE DIVULGAÇÃO CIENTIFICA E TECNOLÓGICA</v>
      </c>
      <c r="I94" t="s">
        <v>615</v>
      </c>
      <c r="J94" t="s">
        <v>1009</v>
      </c>
      <c r="K94" t="s">
        <v>1017</v>
      </c>
      <c r="L94" t="s">
        <v>1011</v>
      </c>
      <c r="M94" t="s">
        <v>593</v>
      </c>
      <c r="N94" t="s">
        <v>672</v>
      </c>
      <c r="O94" t="s">
        <v>595</v>
      </c>
      <c r="P94" t="s">
        <v>682</v>
      </c>
      <c r="Q94" t="s">
        <v>597</v>
      </c>
      <c r="R94" t="s">
        <v>593</v>
      </c>
      <c r="S94" t="s">
        <v>598</v>
      </c>
      <c r="T94" t="s">
        <v>145</v>
      </c>
      <c r="U94" t="s">
        <v>683</v>
      </c>
      <c r="V94" t="s">
        <v>600</v>
      </c>
      <c r="W94" t="s">
        <v>601</v>
      </c>
      <c r="X94" t="s">
        <v>1018</v>
      </c>
      <c r="Y94" s="15" t="str">
        <f t="shared" si="2"/>
        <v>3</v>
      </c>
      <c r="Z94" s="15" t="str">
        <f>IF(T94="","",IF(AND(T94&lt;&gt;'Tabelas auxiliares'!$B$128,T94&lt;&gt;'Tabelas auxiliares'!$B$129,T94&lt;&gt;'Tabelas auxiliares'!$C$128,T94&lt;&gt;'Tabelas auxiliares'!$C$129,T94&lt;&gt;'Tabelas auxiliares'!$D$128),"FOLHA DE PESSOAL",IF(Y94='Tabelas auxiliares'!$A$129,"CUSTEIO",IF(Y94='Tabelas auxiliares'!$A$128,"INVESTIMENTO","ERRO - VERIFICAR"))))</f>
        <v>CUSTEIO</v>
      </c>
      <c r="AA94" s="26">
        <f t="shared" si="3"/>
        <v>4200</v>
      </c>
      <c r="AC94" s="8">
        <v>2100</v>
      </c>
      <c r="AD94" s="8">
        <v>2100</v>
      </c>
      <c r="AE94" s="31"/>
      <c r="AF94" s="31"/>
      <c r="AG94" s="31"/>
      <c r="AH94" s="31"/>
      <c r="AI94" s="31"/>
      <c r="AJ94" s="31"/>
      <c r="AK94" s="31"/>
      <c r="AL94" s="31"/>
      <c r="AM94" s="31"/>
      <c r="AN94" s="31"/>
      <c r="AO94" s="31"/>
      <c r="AP94" s="31"/>
    </row>
    <row r="95" spans="1:42" x14ac:dyDescent="0.25">
      <c r="A95" t="s">
        <v>587</v>
      </c>
      <c r="B95" s="152" t="s">
        <v>203</v>
      </c>
      <c r="C95" s="152" t="s">
        <v>586</v>
      </c>
      <c r="D95" s="152" t="s">
        <v>14</v>
      </c>
      <c r="E95" s="152" t="s">
        <v>100</v>
      </c>
      <c r="F95" s="15" t="str">
        <f>IFERROR(VLOOKUP(D95,'Tabelas auxiliares'!$A$3:$B$65,2,FALSE),"")</f>
        <v>NÚCLEOS ESTRATÉGICOS</v>
      </c>
      <c r="G95" s="15" t="str">
        <f>IFERROR(VLOOKUP($B95,'Tabelas auxiliares'!$A$68:$C$108,2,FALSE),"")</f>
        <v>ASSISTÊNCIA - PESQUISA</v>
      </c>
      <c r="H95" s="15" t="str">
        <f>IFERROR(VLOOKUP($B95,'Tabelas auxiliares'!$A$68:$C$108,3,FALSE),"")</f>
        <v>BOLSAS DE INICIACAO CIENTIFICA / AUXILIO PARA EVENTOS ESTUDANTIS PESQUISA / AUXILIO PARA PARTICIPAÇÃO DE DOCENTES EM EVENTOS DE DIVULGAÇÃO CIENTIFICA E TECNOLÓGICA</v>
      </c>
      <c r="I95" t="s">
        <v>615</v>
      </c>
      <c r="J95" t="s">
        <v>1013</v>
      </c>
      <c r="K95" t="s">
        <v>1019</v>
      </c>
      <c r="L95" t="s">
        <v>1015</v>
      </c>
      <c r="M95" t="s">
        <v>593</v>
      </c>
      <c r="N95" t="s">
        <v>672</v>
      </c>
      <c r="O95" t="s">
        <v>595</v>
      </c>
      <c r="P95" t="s">
        <v>682</v>
      </c>
      <c r="Q95" t="s">
        <v>597</v>
      </c>
      <c r="R95" t="s">
        <v>593</v>
      </c>
      <c r="S95" t="s">
        <v>598</v>
      </c>
      <c r="T95" t="s">
        <v>145</v>
      </c>
      <c r="U95" t="s">
        <v>683</v>
      </c>
      <c r="V95" t="s">
        <v>600</v>
      </c>
      <c r="W95" t="s">
        <v>601</v>
      </c>
      <c r="X95" t="s">
        <v>1020</v>
      </c>
      <c r="Y95" s="15" t="str">
        <f t="shared" si="2"/>
        <v>3</v>
      </c>
      <c r="Z95" s="15" t="str">
        <f>IF(T95="","",IF(AND(T95&lt;&gt;'Tabelas auxiliares'!$B$128,T95&lt;&gt;'Tabelas auxiliares'!$B$129,T95&lt;&gt;'Tabelas auxiliares'!$C$128,T95&lt;&gt;'Tabelas auxiliares'!$C$129,T95&lt;&gt;'Tabelas auxiliares'!$D$128),"FOLHA DE PESSOAL",IF(Y95='Tabelas auxiliares'!$A$129,"CUSTEIO",IF(Y95='Tabelas auxiliares'!$A$128,"INVESTIMENTO","ERRO - VERIFICAR"))))</f>
        <v>CUSTEIO</v>
      </c>
      <c r="AA95" s="26">
        <f t="shared" si="3"/>
        <v>2100</v>
      </c>
      <c r="AD95" s="8">
        <v>2100</v>
      </c>
      <c r="AE95" s="31"/>
      <c r="AF95" s="31"/>
      <c r="AG95" s="31"/>
      <c r="AH95" s="31"/>
      <c r="AI95" s="31"/>
      <c r="AJ95" s="31"/>
      <c r="AK95" s="31"/>
      <c r="AL95" s="31"/>
      <c r="AM95" s="31"/>
      <c r="AN95" s="31"/>
      <c r="AO95" s="31"/>
      <c r="AP95" s="31"/>
    </row>
    <row r="96" spans="1:42" x14ac:dyDescent="0.25">
      <c r="A96" t="s">
        <v>587</v>
      </c>
      <c r="B96" s="152" t="s">
        <v>204</v>
      </c>
      <c r="C96" s="152" t="s">
        <v>578</v>
      </c>
      <c r="D96" s="152" t="s">
        <v>48</v>
      </c>
      <c r="E96" s="152" t="s">
        <v>100</v>
      </c>
      <c r="F96" s="15" t="str">
        <f>IFERROR(VLOOKUP(D96,'Tabelas auxiliares'!$A$3:$B$65,2,FALSE),"")</f>
        <v>PROEC - PRÓ-REITORIA DE EXTENSÃO E CULTURA</v>
      </c>
      <c r="G96" s="15" t="str">
        <f>IFERROR(VLOOKUP($B96,'Tabelas auxiliares'!$A$68:$C$108,2,FALSE),"")</f>
        <v>ASSISTÊNCIA - EXTENSÃO</v>
      </c>
      <c r="H96" s="15" t="str">
        <f>IFERROR(VLOOKUP($B96,'Tabelas auxiliares'!$A$68:$C$108,3,FALSE),"")</f>
        <v xml:space="preserve">BOLSAS DE EXTENSAO / TAXA DE INSCRICAO DE EVENTOS / AUXILIO PARA EVENTO </v>
      </c>
      <c r="I96" t="s">
        <v>701</v>
      </c>
      <c r="J96" t="s">
        <v>1021</v>
      </c>
      <c r="K96" t="s">
        <v>1022</v>
      </c>
      <c r="L96" t="s">
        <v>1023</v>
      </c>
      <c r="M96" t="s">
        <v>593</v>
      </c>
      <c r="N96" t="s">
        <v>672</v>
      </c>
      <c r="O96" t="s">
        <v>595</v>
      </c>
      <c r="P96" t="s">
        <v>682</v>
      </c>
      <c r="Q96" t="s">
        <v>597</v>
      </c>
      <c r="R96" t="s">
        <v>593</v>
      </c>
      <c r="S96" t="s">
        <v>598</v>
      </c>
      <c r="T96" t="s">
        <v>145</v>
      </c>
      <c r="U96" t="s">
        <v>683</v>
      </c>
      <c r="V96" t="s">
        <v>600</v>
      </c>
      <c r="W96" t="s">
        <v>601</v>
      </c>
      <c r="X96" t="s">
        <v>1024</v>
      </c>
      <c r="Y96" s="15" t="str">
        <f t="shared" si="2"/>
        <v>3</v>
      </c>
      <c r="Z96" s="15" t="str">
        <f>IF(T96="","",IF(AND(T96&lt;&gt;'Tabelas auxiliares'!$B$128,T96&lt;&gt;'Tabelas auxiliares'!$B$129,T96&lt;&gt;'Tabelas auxiliares'!$C$128,T96&lt;&gt;'Tabelas auxiliares'!$C$129,T96&lt;&gt;'Tabelas auxiliares'!$D$128),"FOLHA DE PESSOAL",IF(Y96='Tabelas auxiliares'!$A$129,"CUSTEIO",IF(Y96='Tabelas auxiliares'!$A$128,"INVESTIMENTO","ERRO - VERIFICAR"))))</f>
        <v>CUSTEIO</v>
      </c>
      <c r="AA96" s="26">
        <f t="shared" si="3"/>
        <v>25200</v>
      </c>
      <c r="AB96" s="8">
        <v>25200</v>
      </c>
      <c r="AE96" s="31"/>
      <c r="AF96" s="31"/>
      <c r="AG96" s="31"/>
      <c r="AH96" s="31"/>
      <c r="AI96" s="31"/>
      <c r="AJ96" s="31"/>
      <c r="AK96" s="31"/>
      <c r="AL96" s="31"/>
      <c r="AM96" s="31"/>
      <c r="AN96" s="31"/>
      <c r="AO96" s="31"/>
      <c r="AP96" s="31"/>
    </row>
    <row r="97" spans="1:42" x14ac:dyDescent="0.25">
      <c r="A97" t="s">
        <v>587</v>
      </c>
      <c r="B97" s="152" t="s">
        <v>205</v>
      </c>
      <c r="C97" s="152" t="s">
        <v>588</v>
      </c>
      <c r="D97" s="152" t="s">
        <v>76</v>
      </c>
      <c r="E97" s="152" t="s">
        <v>100</v>
      </c>
      <c r="F97" s="15" t="str">
        <f>IFERROR(VLOOKUP(D97,'Tabelas auxiliares'!$A$3:$B$65,2,FALSE),"")</f>
        <v>NETEL - NÚCLEO EDUCACIONAL DE TECNOLOGIAS E LÍNGUAS</v>
      </c>
      <c r="G97" s="15" t="str">
        <f>IFERROR(VLOOKUP($B97,'Tabelas auxiliares'!$A$68:$C$108,2,FALSE),"")</f>
        <v>ASSISTÊNCIA - GRADUAÇÃO</v>
      </c>
      <c r="H97" s="15" t="str">
        <f>IFERROR(VLOOKUP($B97,'Tabelas auxiliares'!$A$68:$C$108,3,FALSE),"")</f>
        <v>MONITORIA ACADEMICA DA GRADUACAO / MONITORIA SEMIPRESENCIAL / AUXILIO PARA EVENTOS ESTUDANTIS / AUXILIO PARA ATIVIDADE EXTRASSALA / AUXILIO ACESSIBILIDADE / MONITORIA INCLUSIVA</v>
      </c>
      <c r="I97" t="s">
        <v>829</v>
      </c>
      <c r="J97" t="s">
        <v>1025</v>
      </c>
      <c r="K97" t="s">
        <v>1026</v>
      </c>
      <c r="L97" t="s">
        <v>1027</v>
      </c>
      <c r="M97" t="s">
        <v>593</v>
      </c>
      <c r="N97" t="s">
        <v>656</v>
      </c>
      <c r="O97" t="s">
        <v>657</v>
      </c>
      <c r="P97" t="s">
        <v>658</v>
      </c>
      <c r="Q97" t="s">
        <v>597</v>
      </c>
      <c r="R97" t="s">
        <v>593</v>
      </c>
      <c r="S97" t="s">
        <v>598</v>
      </c>
      <c r="T97" t="s">
        <v>145</v>
      </c>
      <c r="U97" t="s">
        <v>659</v>
      </c>
      <c r="V97" t="s">
        <v>600</v>
      </c>
      <c r="W97" t="s">
        <v>601</v>
      </c>
      <c r="X97" t="s">
        <v>1028</v>
      </c>
      <c r="Y97" s="15" t="str">
        <f t="shared" si="2"/>
        <v>3</v>
      </c>
      <c r="Z97" s="15" t="str">
        <f>IF(T97="","",IF(AND(T97&lt;&gt;'Tabelas auxiliares'!$B$128,T97&lt;&gt;'Tabelas auxiliares'!$B$129,T97&lt;&gt;'Tabelas auxiliares'!$C$128,T97&lt;&gt;'Tabelas auxiliares'!$C$129,T97&lt;&gt;'Tabelas auxiliares'!$D$128),"FOLHA DE PESSOAL",IF(Y97='Tabelas auxiliares'!$A$129,"CUSTEIO",IF(Y97='Tabelas auxiliares'!$A$128,"INVESTIMENTO","ERRO - VERIFICAR"))))</f>
        <v>CUSTEIO</v>
      </c>
      <c r="AA97" s="26">
        <f t="shared" si="3"/>
        <v>1100</v>
      </c>
      <c r="AD97" s="8">
        <v>1100</v>
      </c>
      <c r="AE97" s="31"/>
      <c r="AF97" s="31"/>
      <c r="AG97" s="31"/>
      <c r="AH97" s="31"/>
      <c r="AI97" s="31"/>
      <c r="AJ97" s="31"/>
      <c r="AK97" s="31"/>
      <c r="AL97" s="31"/>
      <c r="AM97" s="31"/>
      <c r="AN97" s="31"/>
      <c r="AO97" s="31"/>
      <c r="AP97" s="31"/>
    </row>
    <row r="98" spans="1:42" x14ac:dyDescent="0.25">
      <c r="A98" t="s">
        <v>587</v>
      </c>
      <c r="B98" s="152" t="s">
        <v>211</v>
      </c>
      <c r="C98" s="152" t="s">
        <v>584</v>
      </c>
      <c r="D98" s="152" t="s">
        <v>68</v>
      </c>
      <c r="E98" s="152" t="s">
        <v>100</v>
      </c>
      <c r="F98" s="15" t="str">
        <f>IFERROR(VLOOKUP(D98,'Tabelas auxiliares'!$A$3:$B$65,2,FALSE),"")</f>
        <v>BIBLIOTECA</v>
      </c>
      <c r="G98" s="15" t="str">
        <f>IFERROR(VLOOKUP($B98,'Tabelas auxiliares'!$A$68:$C$108,2,FALSE),"")</f>
        <v>ACERVO BIBLIOGRÁFICO</v>
      </c>
      <c r="H98" s="15" t="str">
        <f>IFERROR(VLOOKUP($B98,'Tabelas auxiliares'!$A$68:$C$108,3,FALSE),"")</f>
        <v>LIVROS / ASSINATURA DE JORNAIS E REVISTAS / PERIÓDICOS / BASES ACADÊMICAS/ENCADERNAÇÃO E REENCADERNAÇÃO DE LIVROS DO ACERVO</v>
      </c>
      <c r="I98" t="s">
        <v>861</v>
      </c>
      <c r="J98" t="s">
        <v>1029</v>
      </c>
      <c r="K98" t="s">
        <v>1030</v>
      </c>
      <c r="L98" t="s">
        <v>1031</v>
      </c>
      <c r="M98" t="s">
        <v>1032</v>
      </c>
      <c r="N98" t="s">
        <v>656</v>
      </c>
      <c r="O98" t="s">
        <v>657</v>
      </c>
      <c r="P98" t="s">
        <v>658</v>
      </c>
      <c r="Q98" t="s">
        <v>597</v>
      </c>
      <c r="R98" t="s">
        <v>593</v>
      </c>
      <c r="S98" t="s">
        <v>598</v>
      </c>
      <c r="T98" t="s">
        <v>145</v>
      </c>
      <c r="U98" t="s">
        <v>659</v>
      </c>
      <c r="V98" t="s">
        <v>1033</v>
      </c>
      <c r="W98" t="s">
        <v>1034</v>
      </c>
      <c r="X98" t="s">
        <v>1035</v>
      </c>
      <c r="Y98" s="15" t="str">
        <f t="shared" si="2"/>
        <v>3</v>
      </c>
      <c r="Z98" s="15" t="str">
        <f>IF(T98="","",IF(AND(T98&lt;&gt;'Tabelas auxiliares'!$B$128,T98&lt;&gt;'Tabelas auxiliares'!$B$129,T98&lt;&gt;'Tabelas auxiliares'!$C$128,T98&lt;&gt;'Tabelas auxiliares'!$C$129,T98&lt;&gt;'Tabelas auxiliares'!$D$128),"FOLHA DE PESSOAL",IF(Y98='Tabelas auxiliares'!$A$129,"CUSTEIO",IF(Y98='Tabelas auxiliares'!$A$128,"INVESTIMENTO","ERRO - VERIFICAR"))))</f>
        <v>CUSTEIO</v>
      </c>
      <c r="AA98" s="26">
        <f t="shared" si="3"/>
        <v>7000</v>
      </c>
      <c r="AB98" s="8">
        <v>4515.53</v>
      </c>
      <c r="AD98" s="8">
        <v>2484.4699999999998</v>
      </c>
      <c r="AE98" s="31"/>
      <c r="AF98" s="31"/>
      <c r="AG98" s="31"/>
      <c r="AH98" s="31"/>
      <c r="AI98" s="31"/>
      <c r="AJ98" s="31"/>
      <c r="AK98" s="31"/>
      <c r="AL98" s="31"/>
      <c r="AM98" s="31"/>
      <c r="AN98" s="31"/>
      <c r="AO98" s="31"/>
      <c r="AP98" s="31"/>
    </row>
    <row r="99" spans="1:42" x14ac:dyDescent="0.25">
      <c r="A99" t="s">
        <v>587</v>
      </c>
      <c r="B99" s="152" t="s">
        <v>211</v>
      </c>
      <c r="C99" s="152" t="s">
        <v>584</v>
      </c>
      <c r="D99" s="152" t="s">
        <v>68</v>
      </c>
      <c r="E99" s="152" t="s">
        <v>100</v>
      </c>
      <c r="F99" s="15" t="str">
        <f>IFERROR(VLOOKUP(D99,'Tabelas auxiliares'!$A$3:$B$65,2,FALSE),"")</f>
        <v>BIBLIOTECA</v>
      </c>
      <c r="G99" s="15" t="str">
        <f>IFERROR(VLOOKUP($B99,'Tabelas auxiliares'!$A$68:$C$108,2,FALSE),"")</f>
        <v>ACERVO BIBLIOGRÁFICO</v>
      </c>
      <c r="H99" s="15" t="str">
        <f>IFERROR(VLOOKUP($B99,'Tabelas auxiliares'!$A$68:$C$108,3,FALSE),"")</f>
        <v>LIVROS / ASSINATURA DE JORNAIS E REVISTAS / PERIÓDICOS / BASES ACADÊMICAS/ENCADERNAÇÃO E REENCADERNAÇÃO DE LIVROS DO ACERVO</v>
      </c>
      <c r="I99" t="s">
        <v>1036</v>
      </c>
      <c r="J99" t="s">
        <v>1037</v>
      </c>
      <c r="K99" t="s">
        <v>1038</v>
      </c>
      <c r="L99" t="s">
        <v>1039</v>
      </c>
      <c r="M99" t="s">
        <v>1040</v>
      </c>
      <c r="N99" t="s">
        <v>656</v>
      </c>
      <c r="O99" t="s">
        <v>657</v>
      </c>
      <c r="P99" t="s">
        <v>658</v>
      </c>
      <c r="Q99" t="s">
        <v>597</v>
      </c>
      <c r="R99" t="s">
        <v>593</v>
      </c>
      <c r="S99" t="s">
        <v>598</v>
      </c>
      <c r="T99" t="s">
        <v>145</v>
      </c>
      <c r="U99" t="s">
        <v>659</v>
      </c>
      <c r="V99" t="s">
        <v>1041</v>
      </c>
      <c r="W99" t="s">
        <v>1042</v>
      </c>
      <c r="X99" t="s">
        <v>1043</v>
      </c>
      <c r="Y99" s="15" t="str">
        <f t="shared" si="2"/>
        <v>3</v>
      </c>
      <c r="Z99" s="15" t="str">
        <f>IF(T99="","",IF(AND(T99&lt;&gt;'Tabelas auxiliares'!$B$128,T99&lt;&gt;'Tabelas auxiliares'!$B$129,T99&lt;&gt;'Tabelas auxiliares'!$C$128,T99&lt;&gt;'Tabelas auxiliares'!$C$129,T99&lt;&gt;'Tabelas auxiliares'!$D$128),"FOLHA DE PESSOAL",IF(Y99='Tabelas auxiliares'!$A$129,"CUSTEIO",IF(Y99='Tabelas auxiliares'!$A$128,"INVESTIMENTO","ERRO - VERIFICAR"))))</f>
        <v>CUSTEIO</v>
      </c>
      <c r="AA99" s="26">
        <f t="shared" si="3"/>
        <v>14157</v>
      </c>
      <c r="AB99" s="8">
        <v>14157</v>
      </c>
      <c r="AE99" s="31"/>
      <c r="AF99" s="31"/>
      <c r="AG99" s="31"/>
      <c r="AH99" s="31"/>
      <c r="AI99" s="31"/>
      <c r="AJ99" s="31"/>
      <c r="AK99" s="31"/>
      <c r="AL99" s="31"/>
      <c r="AM99" s="31"/>
      <c r="AN99" s="31"/>
      <c r="AO99" s="31"/>
      <c r="AP99" s="31"/>
    </row>
    <row r="100" spans="1:42" x14ac:dyDescent="0.25">
      <c r="A100" t="s">
        <v>587</v>
      </c>
      <c r="B100" s="152" t="s">
        <v>213</v>
      </c>
      <c r="C100" s="152" t="s">
        <v>584</v>
      </c>
      <c r="D100" s="152" t="s">
        <v>79</v>
      </c>
      <c r="E100" s="152" t="s">
        <v>100</v>
      </c>
      <c r="F100" s="15" t="str">
        <f>IFERROR(VLOOKUP(D100,'Tabelas auxiliares'!$A$3:$B$65,2,FALSE),"")</f>
        <v>SUGEPE - CAPACITAÇÃO</v>
      </c>
      <c r="G100" s="15" t="str">
        <f>IFERROR(VLOOKUP($B100,'Tabelas auxiliares'!$A$68:$C$108,2,FALSE),"")</f>
        <v>CAPACITAÇÃO</v>
      </c>
      <c r="H100" s="15" t="str">
        <f>IFERROR(VLOOKUP($B100,'Tabelas auxiliares'!$A$68:$C$108,3,FALSE),"")</f>
        <v>CURSO EXTERNO / INSCRICOES PARA CURSO / CURSOS IN COMPANY</v>
      </c>
      <c r="I100" t="s">
        <v>634</v>
      </c>
      <c r="J100" t="s">
        <v>1044</v>
      </c>
      <c r="K100" t="s">
        <v>1045</v>
      </c>
      <c r="L100" t="s">
        <v>1046</v>
      </c>
      <c r="M100" t="s">
        <v>1047</v>
      </c>
      <c r="N100" t="s">
        <v>1048</v>
      </c>
      <c r="O100" t="s">
        <v>657</v>
      </c>
      <c r="P100" t="s">
        <v>1049</v>
      </c>
      <c r="Q100" t="s">
        <v>597</v>
      </c>
      <c r="R100" t="s">
        <v>593</v>
      </c>
      <c r="S100" t="s">
        <v>598</v>
      </c>
      <c r="T100" t="s">
        <v>145</v>
      </c>
      <c r="U100" t="s">
        <v>1050</v>
      </c>
      <c r="V100" t="s">
        <v>1051</v>
      </c>
      <c r="W100" t="s">
        <v>1052</v>
      </c>
      <c r="X100" t="s">
        <v>1053</v>
      </c>
      <c r="Y100" s="15" t="str">
        <f t="shared" si="2"/>
        <v>3</v>
      </c>
      <c r="Z100" s="15" t="str">
        <f>IF(T100="","",IF(AND(T100&lt;&gt;'Tabelas auxiliares'!$B$128,T100&lt;&gt;'Tabelas auxiliares'!$B$129,T100&lt;&gt;'Tabelas auxiliares'!$C$128,T100&lt;&gt;'Tabelas auxiliares'!$C$129,T100&lt;&gt;'Tabelas auxiliares'!$D$128),"FOLHA DE PESSOAL",IF(Y100='Tabelas auxiliares'!$A$129,"CUSTEIO",IF(Y100='Tabelas auxiliares'!$A$128,"INVESTIMENTO","ERRO - VERIFICAR"))))</f>
        <v>CUSTEIO</v>
      </c>
      <c r="AA100" s="26">
        <f t="shared" si="3"/>
        <v>4690</v>
      </c>
      <c r="AB100" s="8">
        <v>4690</v>
      </c>
      <c r="AE100" s="31"/>
      <c r="AF100" s="31"/>
      <c r="AG100" s="31"/>
      <c r="AH100" s="31"/>
      <c r="AI100" s="31"/>
      <c r="AJ100" s="31"/>
      <c r="AK100" s="31"/>
      <c r="AL100" s="31"/>
      <c r="AM100" s="31"/>
      <c r="AN100" s="31"/>
      <c r="AO100" s="31"/>
      <c r="AP100" s="31"/>
    </row>
    <row r="101" spans="1:42" x14ac:dyDescent="0.25">
      <c r="A101" t="s">
        <v>587</v>
      </c>
      <c r="B101" s="152" t="s">
        <v>215</v>
      </c>
      <c r="C101" s="152" t="s">
        <v>584</v>
      </c>
      <c r="D101" s="152" t="s">
        <v>81</v>
      </c>
      <c r="E101" s="152" t="s">
        <v>100</v>
      </c>
      <c r="F101" s="15" t="str">
        <f>IFERROR(VLOOKUP(D101,'Tabelas auxiliares'!$A$3:$B$65,2,FALSE),"")</f>
        <v>SUGEPE - SUPERINTENDÊNCIA DE GESTÃO DE PESSOAS</v>
      </c>
      <c r="G101" s="15" t="str">
        <f>IFERROR(VLOOKUP($B101,'Tabelas auxiliares'!$A$68:$C$108,2,FALSE),"")</f>
        <v>CURSOS E CONCURSOS</v>
      </c>
      <c r="H101" s="15" t="str">
        <f>IFERROR(VLOOKUP($B101,'Tabelas auxiliares'!$A$68:$C$108,3,FALSE),"")</f>
        <v>FOLHA DE PAGAMENTO (ENCARGOS DE CURSO E CONCURSO)</v>
      </c>
      <c r="I101" t="s">
        <v>1054</v>
      </c>
      <c r="J101" t="s">
        <v>1055</v>
      </c>
      <c r="K101" t="s">
        <v>1056</v>
      </c>
      <c r="L101" t="s">
        <v>1057</v>
      </c>
      <c r="M101" t="s">
        <v>593</v>
      </c>
      <c r="N101" t="s">
        <v>656</v>
      </c>
      <c r="O101" t="s">
        <v>657</v>
      </c>
      <c r="P101" t="s">
        <v>658</v>
      </c>
      <c r="Q101" t="s">
        <v>597</v>
      </c>
      <c r="R101" t="s">
        <v>593</v>
      </c>
      <c r="S101" t="s">
        <v>598</v>
      </c>
      <c r="T101" t="s">
        <v>145</v>
      </c>
      <c r="U101" t="s">
        <v>659</v>
      </c>
      <c r="V101" t="s">
        <v>1058</v>
      </c>
      <c r="W101" t="s">
        <v>1059</v>
      </c>
      <c r="X101" t="s">
        <v>1060</v>
      </c>
      <c r="Y101" s="15" t="str">
        <f t="shared" si="2"/>
        <v>3</v>
      </c>
      <c r="Z101" s="15" t="str">
        <f>IF(T101="","",IF(AND(T101&lt;&gt;'Tabelas auxiliares'!$B$128,T101&lt;&gt;'Tabelas auxiliares'!$B$129,T101&lt;&gt;'Tabelas auxiliares'!$C$128,T101&lt;&gt;'Tabelas auxiliares'!$C$129,T101&lt;&gt;'Tabelas auxiliares'!$D$128),"FOLHA DE PESSOAL",IF(Y101='Tabelas auxiliares'!$A$129,"CUSTEIO",IF(Y101='Tabelas auxiliares'!$A$128,"INVESTIMENTO","ERRO - VERIFICAR"))))</f>
        <v>CUSTEIO</v>
      </c>
      <c r="AA101" s="26">
        <f t="shared" si="3"/>
        <v>34000</v>
      </c>
      <c r="AB101" s="8">
        <v>34000</v>
      </c>
      <c r="AE101" s="31"/>
      <c r="AF101" s="31"/>
      <c r="AG101" s="31"/>
      <c r="AH101" s="31"/>
      <c r="AI101" s="31"/>
      <c r="AJ101" s="31"/>
      <c r="AK101" s="31"/>
      <c r="AL101" s="31"/>
      <c r="AM101" s="31"/>
      <c r="AN101" s="31"/>
      <c r="AO101" s="31"/>
      <c r="AP101" s="31"/>
    </row>
    <row r="102" spans="1:42" x14ac:dyDescent="0.25">
      <c r="A102" t="s">
        <v>587</v>
      </c>
      <c r="B102" s="152" t="s">
        <v>250</v>
      </c>
      <c r="C102" s="152" t="s">
        <v>584</v>
      </c>
      <c r="D102" s="152" t="s">
        <v>48</v>
      </c>
      <c r="E102" s="152" t="s">
        <v>100</v>
      </c>
      <c r="F102" s="15" t="str">
        <f>IFERROR(VLOOKUP(D102,'Tabelas auxiliares'!$A$3:$B$65,2,FALSE),"")</f>
        <v>PROEC - PRÓ-REITORIA DE EXTENSÃO E CULTURA</v>
      </c>
      <c r="G102" s="15" t="str">
        <f>IFERROR(VLOOKUP($B102,'Tabelas auxiliares'!$A$68:$C$108,2,FALSE),"")</f>
        <v>CONVÊNIOS</v>
      </c>
      <c r="H102" s="15" t="str">
        <f>IFERROR(VLOOKUP($B102,'Tabelas auxiliares'!$A$68:$C$108,3,FALSE),"")</f>
        <v>BOLSA CONVENIOS / PARCERIAS ACIC / FUNDAÇÃO DE APOIO</v>
      </c>
      <c r="I102" t="s">
        <v>1061</v>
      </c>
      <c r="J102" t="s">
        <v>1062</v>
      </c>
      <c r="K102" t="s">
        <v>1063</v>
      </c>
      <c r="L102" t="s">
        <v>1064</v>
      </c>
      <c r="M102" t="s">
        <v>1065</v>
      </c>
      <c r="N102" t="s">
        <v>656</v>
      </c>
      <c r="O102" t="s">
        <v>657</v>
      </c>
      <c r="P102" t="s">
        <v>658</v>
      </c>
      <c r="Q102" t="s">
        <v>597</v>
      </c>
      <c r="R102" t="s">
        <v>593</v>
      </c>
      <c r="S102" t="s">
        <v>598</v>
      </c>
      <c r="T102" t="s">
        <v>145</v>
      </c>
      <c r="U102" t="s">
        <v>659</v>
      </c>
      <c r="V102" t="s">
        <v>1066</v>
      </c>
      <c r="W102" t="s">
        <v>1067</v>
      </c>
      <c r="X102" t="s">
        <v>1068</v>
      </c>
      <c r="Y102" s="15" t="str">
        <f t="shared" si="2"/>
        <v>3</v>
      </c>
      <c r="Z102" s="15" t="str">
        <f>IF(T102="","",IF(AND(T102&lt;&gt;'Tabelas auxiliares'!$B$128,T102&lt;&gt;'Tabelas auxiliares'!$B$129,T102&lt;&gt;'Tabelas auxiliares'!$C$128,T102&lt;&gt;'Tabelas auxiliares'!$C$129,T102&lt;&gt;'Tabelas auxiliares'!$D$128),"FOLHA DE PESSOAL",IF(Y102='Tabelas auxiliares'!$A$129,"CUSTEIO",IF(Y102='Tabelas auxiliares'!$A$128,"INVESTIMENTO","ERRO - VERIFICAR"))))</f>
        <v>CUSTEIO</v>
      </c>
      <c r="AA102" s="26">
        <f t="shared" si="3"/>
        <v>36800</v>
      </c>
      <c r="AB102" s="8">
        <v>36800</v>
      </c>
      <c r="AE102" s="31"/>
      <c r="AF102" s="31"/>
      <c r="AG102" s="31"/>
      <c r="AH102" s="31"/>
      <c r="AI102" s="31"/>
      <c r="AJ102" s="31"/>
      <c r="AK102" s="31"/>
      <c r="AL102" s="31"/>
      <c r="AM102" s="31"/>
      <c r="AN102" s="31"/>
      <c r="AO102" s="31"/>
      <c r="AP102" s="31"/>
    </row>
    <row r="103" spans="1:42" x14ac:dyDescent="0.25">
      <c r="A103" t="s">
        <v>587</v>
      </c>
      <c r="B103" s="152" t="s">
        <v>250</v>
      </c>
      <c r="C103" s="152" t="s">
        <v>584</v>
      </c>
      <c r="D103" s="152" t="s">
        <v>48</v>
      </c>
      <c r="E103" s="152" t="s">
        <v>100</v>
      </c>
      <c r="F103" s="15" t="str">
        <f>IFERROR(VLOOKUP(D103,'Tabelas auxiliares'!$A$3:$B$65,2,FALSE),"")</f>
        <v>PROEC - PRÓ-REITORIA DE EXTENSÃO E CULTURA</v>
      </c>
      <c r="G103" s="15" t="str">
        <f>IFERROR(VLOOKUP($B103,'Tabelas auxiliares'!$A$68:$C$108,2,FALSE),"")</f>
        <v>CONVÊNIOS</v>
      </c>
      <c r="H103" s="15" t="str">
        <f>IFERROR(VLOOKUP($B103,'Tabelas auxiliares'!$A$68:$C$108,3,FALSE),"")</f>
        <v>BOLSA CONVENIOS / PARCERIAS ACIC / FUNDAÇÃO DE APOIO</v>
      </c>
      <c r="I103" t="s">
        <v>1061</v>
      </c>
      <c r="J103" t="s">
        <v>1062</v>
      </c>
      <c r="K103" t="s">
        <v>1069</v>
      </c>
      <c r="L103" t="s">
        <v>1070</v>
      </c>
      <c r="M103" t="s">
        <v>1065</v>
      </c>
      <c r="N103" t="s">
        <v>656</v>
      </c>
      <c r="O103" t="s">
        <v>657</v>
      </c>
      <c r="P103" t="s">
        <v>658</v>
      </c>
      <c r="Q103" t="s">
        <v>597</v>
      </c>
      <c r="R103" t="s">
        <v>593</v>
      </c>
      <c r="S103" t="s">
        <v>598</v>
      </c>
      <c r="T103" t="s">
        <v>145</v>
      </c>
      <c r="U103" t="s">
        <v>659</v>
      </c>
      <c r="V103" t="s">
        <v>1066</v>
      </c>
      <c r="W103" t="s">
        <v>1067</v>
      </c>
      <c r="X103" t="s">
        <v>1071</v>
      </c>
      <c r="Y103" s="15" t="str">
        <f t="shared" si="2"/>
        <v>3</v>
      </c>
      <c r="Z103" s="15" t="str">
        <f>IF(T103="","",IF(AND(T103&lt;&gt;'Tabelas auxiliares'!$B$128,T103&lt;&gt;'Tabelas auxiliares'!$B$129,T103&lt;&gt;'Tabelas auxiliares'!$C$128,T103&lt;&gt;'Tabelas auxiliares'!$C$129,T103&lt;&gt;'Tabelas auxiliares'!$D$128),"FOLHA DE PESSOAL",IF(Y103='Tabelas auxiliares'!$A$129,"CUSTEIO",IF(Y103='Tabelas auxiliares'!$A$128,"INVESTIMENTO","ERRO - VERIFICAR"))))</f>
        <v>CUSTEIO</v>
      </c>
      <c r="AA103" s="26">
        <f t="shared" si="3"/>
        <v>363200</v>
      </c>
      <c r="AB103" s="8">
        <v>363200</v>
      </c>
      <c r="AE103" s="31"/>
      <c r="AF103" s="31"/>
      <c r="AG103" s="31"/>
      <c r="AH103" s="31"/>
      <c r="AI103" s="31"/>
      <c r="AJ103" s="31"/>
      <c r="AK103" s="31"/>
      <c r="AL103" s="31"/>
      <c r="AM103" s="31"/>
      <c r="AN103" s="31"/>
      <c r="AO103" s="31"/>
      <c r="AP103" s="31"/>
    </row>
    <row r="104" spans="1:42" x14ac:dyDescent="0.25">
      <c r="A104" t="s">
        <v>587</v>
      </c>
      <c r="B104" s="152" t="s">
        <v>250</v>
      </c>
      <c r="C104" s="152" t="s">
        <v>584</v>
      </c>
      <c r="D104" s="152" t="s">
        <v>77</v>
      </c>
      <c r="E104" s="152" t="s">
        <v>100</v>
      </c>
      <c r="F104" s="15" t="str">
        <f>IFERROR(VLOOKUP(D104,'Tabelas auxiliares'!$A$3:$B$65,2,FALSE),"")</f>
        <v>AGÊNCIA DE INOVAÇÃO</v>
      </c>
      <c r="G104" s="15" t="str">
        <f>IFERROR(VLOOKUP($B104,'Tabelas auxiliares'!$A$68:$C$108,2,FALSE),"")</f>
        <v>CONVÊNIOS</v>
      </c>
      <c r="H104" s="15" t="str">
        <f>IFERROR(VLOOKUP($B104,'Tabelas auxiliares'!$A$68:$C$108,3,FALSE),"")</f>
        <v>BOLSA CONVENIOS / PARCERIAS ACIC / FUNDAÇÃO DE APOIO</v>
      </c>
      <c r="I104" t="s">
        <v>740</v>
      </c>
      <c r="J104" t="s">
        <v>1072</v>
      </c>
      <c r="K104" t="s">
        <v>1073</v>
      </c>
      <c r="L104" t="s">
        <v>1074</v>
      </c>
      <c r="M104" t="s">
        <v>1075</v>
      </c>
      <c r="N104" t="s">
        <v>656</v>
      </c>
      <c r="O104" t="s">
        <v>657</v>
      </c>
      <c r="P104" t="s">
        <v>658</v>
      </c>
      <c r="Q104" t="s">
        <v>597</v>
      </c>
      <c r="R104" t="s">
        <v>593</v>
      </c>
      <c r="S104" t="s">
        <v>598</v>
      </c>
      <c r="T104" t="s">
        <v>145</v>
      </c>
      <c r="U104" t="s">
        <v>659</v>
      </c>
      <c r="V104" t="s">
        <v>1066</v>
      </c>
      <c r="W104" t="s">
        <v>1067</v>
      </c>
      <c r="X104" t="s">
        <v>1076</v>
      </c>
      <c r="Y104" s="15" t="str">
        <f t="shared" si="2"/>
        <v>3</v>
      </c>
      <c r="Z104" s="15" t="str">
        <f>IF(T104="","",IF(AND(T104&lt;&gt;'Tabelas auxiliares'!$B$128,T104&lt;&gt;'Tabelas auxiliares'!$B$129,T104&lt;&gt;'Tabelas auxiliares'!$C$128,T104&lt;&gt;'Tabelas auxiliares'!$C$129,T104&lt;&gt;'Tabelas auxiliares'!$D$128),"FOLHA DE PESSOAL",IF(Y104='Tabelas auxiliares'!$A$129,"CUSTEIO",IF(Y104='Tabelas auxiliares'!$A$128,"INVESTIMENTO","ERRO - VERIFICAR"))))</f>
        <v>CUSTEIO</v>
      </c>
      <c r="AA104" s="26">
        <f t="shared" si="3"/>
        <v>160000</v>
      </c>
      <c r="AD104" s="8">
        <v>160000</v>
      </c>
      <c r="AE104" s="31"/>
      <c r="AF104" s="31"/>
      <c r="AG104" s="31"/>
      <c r="AH104" s="31"/>
      <c r="AI104" s="31"/>
      <c r="AJ104" s="31"/>
      <c r="AK104" s="31"/>
      <c r="AL104" s="31"/>
      <c r="AM104" s="31"/>
      <c r="AN104" s="31"/>
      <c r="AO104" s="31"/>
      <c r="AP104" s="31"/>
    </row>
    <row r="105" spans="1:42" x14ac:dyDescent="0.25">
      <c r="A105" t="s">
        <v>587</v>
      </c>
      <c r="B105" s="152" t="s">
        <v>357</v>
      </c>
      <c r="C105" s="152" t="s">
        <v>584</v>
      </c>
      <c r="D105" s="152" t="s">
        <v>20</v>
      </c>
      <c r="E105" s="152" t="s">
        <v>100</v>
      </c>
      <c r="F105" s="15" t="str">
        <f>IFERROR(VLOOKUP(D105,'Tabelas auxiliares'!$A$3:$B$65,2,FALSE),"")</f>
        <v>ACI - ASSESSORIA DE COMUNICAÇÃO E IMPRENSA</v>
      </c>
      <c r="G105" s="15" t="str">
        <f>IFERROR(VLOOKUP($B105,'Tabelas auxiliares'!$A$68:$C$108,2,FALSE),"")</f>
        <v>COMUNICAÇÃO E DIVULGAÇÃO INSTITUCIONAL</v>
      </c>
      <c r="H105" s="15" t="str">
        <f>IFERROR(VLOOKUP($B105,'Tabelas auxiliares'!$A$68:$C$108,3,FALSE),"")</f>
        <v>ASSESSORIA PARA DIVULGAÇÃO CIENTÍFICA/BANCO DE IMAGENS /CONFECÇÃO DE BANNERS E FAIXAS/MAILING, CLIPPING/MONITORAMENTO DE REDES SOCIAIS/ Serviço de mensagens automatizadas para aplicativos/SERVIÇOS GRÁFICOS - IMPRESSÃO OFFSET.</v>
      </c>
      <c r="I105" t="s">
        <v>759</v>
      </c>
      <c r="J105" t="s">
        <v>1077</v>
      </c>
      <c r="K105" t="s">
        <v>1078</v>
      </c>
      <c r="L105" t="s">
        <v>1079</v>
      </c>
      <c r="M105" t="s">
        <v>1080</v>
      </c>
      <c r="N105" t="s">
        <v>656</v>
      </c>
      <c r="O105" t="s">
        <v>657</v>
      </c>
      <c r="P105" t="s">
        <v>658</v>
      </c>
      <c r="Q105" t="s">
        <v>597</v>
      </c>
      <c r="R105" t="s">
        <v>593</v>
      </c>
      <c r="S105" t="s">
        <v>598</v>
      </c>
      <c r="T105" t="s">
        <v>145</v>
      </c>
      <c r="U105" t="s">
        <v>659</v>
      </c>
      <c r="V105" t="s">
        <v>1081</v>
      </c>
      <c r="W105" t="s">
        <v>1082</v>
      </c>
      <c r="X105" t="s">
        <v>1083</v>
      </c>
      <c r="Y105" s="15" t="str">
        <f t="shared" si="2"/>
        <v>3</v>
      </c>
      <c r="Z105" s="15" t="str">
        <f>IF(T105="","",IF(AND(T105&lt;&gt;'Tabelas auxiliares'!$B$128,T105&lt;&gt;'Tabelas auxiliares'!$B$129,T105&lt;&gt;'Tabelas auxiliares'!$C$128,T105&lt;&gt;'Tabelas auxiliares'!$C$129,T105&lt;&gt;'Tabelas auxiliares'!$D$128),"FOLHA DE PESSOAL",IF(Y105='Tabelas auxiliares'!$A$129,"CUSTEIO",IF(Y105='Tabelas auxiliares'!$A$128,"INVESTIMENTO","ERRO - VERIFICAR"))))</f>
        <v>CUSTEIO</v>
      </c>
      <c r="AA105" s="26">
        <f t="shared" si="3"/>
        <v>1187.31</v>
      </c>
      <c r="AB105" s="8">
        <v>1187.31</v>
      </c>
      <c r="AE105" s="31"/>
      <c r="AF105" s="31"/>
      <c r="AG105" s="31"/>
      <c r="AH105" s="31"/>
      <c r="AI105" s="31"/>
      <c r="AJ105" s="31"/>
      <c r="AK105" s="31"/>
      <c r="AL105" s="31"/>
      <c r="AM105" s="31"/>
      <c r="AN105" s="31"/>
      <c r="AO105" s="31"/>
      <c r="AP105" s="31"/>
    </row>
    <row r="106" spans="1:42" x14ac:dyDescent="0.25">
      <c r="A106" t="s">
        <v>587</v>
      </c>
      <c r="B106" s="152" t="s">
        <v>357</v>
      </c>
      <c r="C106" s="152" t="s">
        <v>584</v>
      </c>
      <c r="D106" s="152" t="s">
        <v>24</v>
      </c>
      <c r="E106" s="152" t="s">
        <v>100</v>
      </c>
      <c r="F106" s="15" t="str">
        <f>IFERROR(VLOOKUP(D106,'Tabelas auxiliares'!$A$3:$B$65,2,FALSE),"")</f>
        <v>ACI - SERVIÇOS GRÁFICOS * D.U.C</v>
      </c>
      <c r="G106" s="15" t="str">
        <f>IFERROR(VLOOKUP($B106,'Tabelas auxiliares'!$A$68:$C$108,2,FALSE),"")</f>
        <v>COMUNICAÇÃO E DIVULGAÇÃO INSTITUCIONAL</v>
      </c>
      <c r="H106" s="15" t="str">
        <f>IFERROR(VLOOKUP($B106,'Tabelas auxiliares'!$A$68:$C$108,3,FALSE),"")</f>
        <v>ASSESSORIA PARA DIVULGAÇÃO CIENTÍFICA/BANCO DE IMAGENS /CONFECÇÃO DE BANNERS E FAIXAS/MAILING, CLIPPING/MONITORAMENTO DE REDES SOCIAIS/ Serviço de mensagens automatizadas para aplicativos/SERVIÇOS GRÁFICOS - IMPRESSÃO OFFSET.</v>
      </c>
      <c r="I106" t="s">
        <v>740</v>
      </c>
      <c r="J106" t="s">
        <v>1084</v>
      </c>
      <c r="K106" t="s">
        <v>1085</v>
      </c>
      <c r="L106" t="s">
        <v>1086</v>
      </c>
      <c r="M106" t="s">
        <v>1087</v>
      </c>
      <c r="N106" t="s">
        <v>656</v>
      </c>
      <c r="O106" t="s">
        <v>657</v>
      </c>
      <c r="P106" t="s">
        <v>658</v>
      </c>
      <c r="Q106" t="s">
        <v>597</v>
      </c>
      <c r="R106" t="s">
        <v>593</v>
      </c>
      <c r="S106" t="s">
        <v>598</v>
      </c>
      <c r="T106" t="s">
        <v>145</v>
      </c>
      <c r="U106" t="s">
        <v>659</v>
      </c>
      <c r="V106" t="s">
        <v>1088</v>
      </c>
      <c r="W106" t="s">
        <v>1089</v>
      </c>
      <c r="X106" t="s">
        <v>1090</v>
      </c>
      <c r="Y106" s="15" t="str">
        <f t="shared" si="2"/>
        <v>3</v>
      </c>
      <c r="Z106" s="15" t="str">
        <f>IF(T106="","",IF(AND(T106&lt;&gt;'Tabelas auxiliares'!$B$128,T106&lt;&gt;'Tabelas auxiliares'!$B$129,T106&lt;&gt;'Tabelas auxiliares'!$C$128,T106&lt;&gt;'Tabelas auxiliares'!$C$129,T106&lt;&gt;'Tabelas auxiliares'!$D$128),"FOLHA DE PESSOAL",IF(Y106='Tabelas auxiliares'!$A$129,"CUSTEIO",IF(Y106='Tabelas auxiliares'!$A$128,"INVESTIMENTO","ERRO - VERIFICAR"))))</f>
        <v>CUSTEIO</v>
      </c>
      <c r="AA106" s="26">
        <f t="shared" si="3"/>
        <v>3636</v>
      </c>
      <c r="AB106" s="8">
        <v>3636</v>
      </c>
      <c r="AE106" s="31"/>
      <c r="AF106" s="31"/>
      <c r="AG106" s="31"/>
      <c r="AH106" s="31"/>
      <c r="AI106" s="31"/>
      <c r="AJ106" s="31"/>
      <c r="AK106" s="31"/>
      <c r="AL106" s="31"/>
      <c r="AM106" s="31"/>
      <c r="AN106" s="31"/>
      <c r="AO106" s="31"/>
      <c r="AP106" s="31"/>
    </row>
    <row r="107" spans="1:42" x14ac:dyDescent="0.25">
      <c r="A107" t="s">
        <v>587</v>
      </c>
      <c r="B107" s="152" t="s">
        <v>357</v>
      </c>
      <c r="C107" s="152" t="s">
        <v>584</v>
      </c>
      <c r="D107" s="152" t="s">
        <v>24</v>
      </c>
      <c r="E107" s="152" t="s">
        <v>100</v>
      </c>
      <c r="F107" s="15" t="str">
        <f>IFERROR(VLOOKUP(D107,'Tabelas auxiliares'!$A$3:$B$65,2,FALSE),"")</f>
        <v>ACI - SERVIÇOS GRÁFICOS * D.U.C</v>
      </c>
      <c r="G107" s="15" t="str">
        <f>IFERROR(VLOOKUP($B107,'Tabelas auxiliares'!$A$68:$C$108,2,FALSE),"")</f>
        <v>COMUNICAÇÃO E DIVULGAÇÃO INSTITUCIONAL</v>
      </c>
      <c r="H107" s="15" t="str">
        <f>IFERROR(VLOOKUP($B107,'Tabelas auxiliares'!$A$68:$C$108,3,FALSE),"")</f>
        <v>ASSESSORIA PARA DIVULGAÇÃO CIENTÍFICA/BANCO DE IMAGENS /CONFECÇÃO DE BANNERS E FAIXAS/MAILING, CLIPPING/MONITORAMENTO DE REDES SOCIAIS/ Serviço de mensagens automatizadas para aplicativos/SERVIÇOS GRÁFICOS - IMPRESSÃO OFFSET.</v>
      </c>
      <c r="I107" t="s">
        <v>603</v>
      </c>
      <c r="J107" t="s">
        <v>1091</v>
      </c>
      <c r="K107" t="s">
        <v>1092</v>
      </c>
      <c r="L107" t="s">
        <v>1093</v>
      </c>
      <c r="M107" t="s">
        <v>1094</v>
      </c>
      <c r="N107" t="s">
        <v>656</v>
      </c>
      <c r="O107" t="s">
        <v>657</v>
      </c>
      <c r="P107" t="s">
        <v>658</v>
      </c>
      <c r="Q107" t="s">
        <v>597</v>
      </c>
      <c r="R107" t="s">
        <v>593</v>
      </c>
      <c r="S107" t="s">
        <v>598</v>
      </c>
      <c r="T107" t="s">
        <v>145</v>
      </c>
      <c r="U107" t="s">
        <v>659</v>
      </c>
      <c r="V107" t="s">
        <v>1095</v>
      </c>
      <c r="W107" t="s">
        <v>1096</v>
      </c>
      <c r="X107" t="s">
        <v>1097</v>
      </c>
      <c r="Y107" s="15" t="str">
        <f t="shared" si="2"/>
        <v>3</v>
      </c>
      <c r="Z107" s="15" t="str">
        <f>IF(T107="","",IF(AND(T107&lt;&gt;'Tabelas auxiliares'!$B$128,T107&lt;&gt;'Tabelas auxiliares'!$B$129,T107&lt;&gt;'Tabelas auxiliares'!$C$128,T107&lt;&gt;'Tabelas auxiliares'!$C$129,T107&lt;&gt;'Tabelas auxiliares'!$D$128),"FOLHA DE PESSOAL",IF(Y107='Tabelas auxiliares'!$A$129,"CUSTEIO",IF(Y107='Tabelas auxiliares'!$A$128,"INVESTIMENTO","ERRO - VERIFICAR"))))</f>
        <v>CUSTEIO</v>
      </c>
      <c r="AA107" s="26">
        <f t="shared" si="3"/>
        <v>38364</v>
      </c>
      <c r="AB107" s="8">
        <v>38364</v>
      </c>
      <c r="AE107" s="31"/>
      <c r="AF107" s="31"/>
      <c r="AG107" s="31"/>
      <c r="AH107" s="31"/>
      <c r="AI107" s="31"/>
      <c r="AJ107" s="31"/>
      <c r="AK107" s="31"/>
      <c r="AL107" s="31"/>
      <c r="AM107" s="31"/>
      <c r="AN107" s="31"/>
      <c r="AO107" s="31"/>
      <c r="AP107" s="31"/>
    </row>
    <row r="108" spans="1:42" x14ac:dyDescent="0.25">
      <c r="A108" t="s">
        <v>587</v>
      </c>
      <c r="B108" s="152" t="s">
        <v>221</v>
      </c>
      <c r="C108" s="152" t="s">
        <v>584</v>
      </c>
      <c r="D108" s="152" t="s">
        <v>52</v>
      </c>
      <c r="E108" s="152" t="s">
        <v>100</v>
      </c>
      <c r="F108" s="15" t="str">
        <f>IFERROR(VLOOKUP(D108,'Tabelas auxiliares'!$A$3:$B$65,2,FALSE),"")</f>
        <v>PROEC - REALIZAÇÃO DE EVENTOS * D.U.C</v>
      </c>
      <c r="G108" s="15" t="str">
        <f>IFERROR(VLOOKUP($B108,'Tabelas auxiliares'!$A$68:$C$108,2,FALSE),"")</f>
        <v>EVENTOS INSTITUCIONAIS</v>
      </c>
      <c r="H108" s="15" t="str">
        <f>IFERROR(VLOOKUP($B108,'Tabelas auxiliares'!$A$68:$C$108,3,FALSE),"")</f>
        <v>BUFFET / ESTANDES / AQUISICAO DE PLACAS COMEMORATIVAS E AFINS / SERVIÇOS DE SOM, IMAGEM E PALCO / SERVIÇOS DE LAVANDERIA EVENTOS / SERVIÇOS DE TRADUÇÃO</v>
      </c>
      <c r="I108" t="s">
        <v>1098</v>
      </c>
      <c r="J108" t="s">
        <v>1099</v>
      </c>
      <c r="K108" t="s">
        <v>1100</v>
      </c>
      <c r="L108" t="s">
        <v>1101</v>
      </c>
      <c r="M108" t="s">
        <v>1102</v>
      </c>
      <c r="N108" t="s">
        <v>656</v>
      </c>
      <c r="O108" t="s">
        <v>657</v>
      </c>
      <c r="P108" t="s">
        <v>658</v>
      </c>
      <c r="Q108" t="s">
        <v>597</v>
      </c>
      <c r="R108" t="s">
        <v>593</v>
      </c>
      <c r="S108" t="s">
        <v>598</v>
      </c>
      <c r="T108" t="s">
        <v>145</v>
      </c>
      <c r="U108" t="s">
        <v>659</v>
      </c>
      <c r="V108" t="s">
        <v>1103</v>
      </c>
      <c r="W108" t="s">
        <v>1104</v>
      </c>
      <c r="X108" t="s">
        <v>1105</v>
      </c>
      <c r="Y108" s="15" t="str">
        <f t="shared" si="2"/>
        <v>3</v>
      </c>
      <c r="Z108" s="15" t="str">
        <f>IF(T108="","",IF(AND(T108&lt;&gt;'Tabelas auxiliares'!$B$128,T108&lt;&gt;'Tabelas auxiliares'!$B$129,T108&lt;&gt;'Tabelas auxiliares'!$C$128,T108&lt;&gt;'Tabelas auxiliares'!$C$129,T108&lt;&gt;'Tabelas auxiliares'!$D$128),"FOLHA DE PESSOAL",IF(Y108='Tabelas auxiliares'!$A$129,"CUSTEIO",IF(Y108='Tabelas auxiliares'!$A$128,"INVESTIMENTO","ERRO - VERIFICAR"))))</f>
        <v>CUSTEIO</v>
      </c>
      <c r="AA108" s="26">
        <f t="shared" si="3"/>
        <v>12214</v>
      </c>
      <c r="AC108" s="8">
        <v>610.70000000000005</v>
      </c>
      <c r="AD108" s="8">
        <v>11603.3</v>
      </c>
      <c r="AE108" s="31"/>
      <c r="AF108" s="31"/>
      <c r="AG108" s="31"/>
      <c r="AH108" s="31"/>
      <c r="AI108" s="31"/>
      <c r="AJ108" s="31"/>
      <c r="AK108" s="31"/>
      <c r="AL108" s="31"/>
      <c r="AM108" s="31"/>
      <c r="AN108" s="31"/>
      <c r="AO108" s="31"/>
      <c r="AP108" s="31"/>
    </row>
    <row r="109" spans="1:42" x14ac:dyDescent="0.25">
      <c r="A109" t="s">
        <v>587</v>
      </c>
      <c r="B109" s="152" t="s">
        <v>223</v>
      </c>
      <c r="C109" s="152" t="s">
        <v>584</v>
      </c>
      <c r="D109" s="152" t="s">
        <v>83</v>
      </c>
      <c r="E109" s="152" t="s">
        <v>100</v>
      </c>
      <c r="F109" s="15" t="str">
        <f>IFERROR(VLOOKUP(D109,'Tabelas auxiliares'!$A$3:$B$65,2,FALSE),"")</f>
        <v>SUGEPE-FOLHA - PASEP + AUX. MORADIA</v>
      </c>
      <c r="G109" s="15" t="str">
        <f>IFERROR(VLOOKUP($B109,'Tabelas auxiliares'!$A$68:$C$108,2,FALSE),"")</f>
        <v>FOLHA DE PAGAMENTO - GERAL</v>
      </c>
      <c r="H109" s="15" t="str">
        <f>IFERROR(VLOOKUP($B109,'Tabelas auxiliares'!$A$68:$C$108,3,FALSE),"")</f>
        <v>FOLHA DE PAGAMENTO / CONTRIBUICAO PARA O PSS / SUBSTITUICOES / INSS PATRONAL / PASEP</v>
      </c>
      <c r="I109" t="s">
        <v>589</v>
      </c>
      <c r="J109" t="s">
        <v>1106</v>
      </c>
      <c r="K109" t="s">
        <v>1107</v>
      </c>
      <c r="L109" t="s">
        <v>1108</v>
      </c>
      <c r="M109" t="s">
        <v>1109</v>
      </c>
      <c r="N109" t="s">
        <v>108</v>
      </c>
      <c r="O109" t="s">
        <v>657</v>
      </c>
      <c r="P109" t="s">
        <v>1110</v>
      </c>
      <c r="Q109" t="s">
        <v>597</v>
      </c>
      <c r="R109" t="s">
        <v>593</v>
      </c>
      <c r="S109" t="s">
        <v>598</v>
      </c>
      <c r="T109" t="s">
        <v>1111</v>
      </c>
      <c r="U109" t="s">
        <v>117</v>
      </c>
      <c r="V109" t="s">
        <v>1112</v>
      </c>
      <c r="W109" t="s">
        <v>1113</v>
      </c>
      <c r="X109" t="s">
        <v>1114</v>
      </c>
      <c r="Y109" s="15" t="str">
        <f t="shared" si="2"/>
        <v>3</v>
      </c>
      <c r="Z109" s="15" t="str">
        <f>IF(T109="","",IF(AND(T109&lt;&gt;'Tabelas auxiliares'!$B$128,T109&lt;&gt;'Tabelas auxiliares'!$B$129,T109&lt;&gt;'Tabelas auxiliares'!$C$128,T109&lt;&gt;'Tabelas auxiliares'!$C$129,T109&lt;&gt;'Tabelas auxiliares'!$D$128),"FOLHA DE PESSOAL",IF(Y109='Tabelas auxiliares'!$A$129,"CUSTEIO",IF(Y109='Tabelas auxiliares'!$A$128,"INVESTIMENTO","ERRO - VERIFICAR"))))</f>
        <v>FOLHA DE PESSOAL</v>
      </c>
      <c r="AA109" s="26">
        <f t="shared" si="3"/>
        <v>5492.68</v>
      </c>
      <c r="AD109" s="8">
        <v>5492.68</v>
      </c>
      <c r="AE109" s="31"/>
      <c r="AF109" s="31"/>
      <c r="AG109" s="31"/>
      <c r="AH109" s="31"/>
      <c r="AI109" s="31"/>
      <c r="AJ109" s="31"/>
      <c r="AK109" s="31"/>
      <c r="AL109" s="31"/>
      <c r="AM109" s="31"/>
      <c r="AN109" s="31"/>
      <c r="AO109" s="31"/>
      <c r="AP109" s="31"/>
    </row>
    <row r="110" spans="1:42" x14ac:dyDescent="0.25">
      <c r="A110" t="s">
        <v>587</v>
      </c>
      <c r="B110" s="152" t="s">
        <v>223</v>
      </c>
      <c r="C110" s="152" t="s">
        <v>584</v>
      </c>
      <c r="D110" s="152" t="s">
        <v>83</v>
      </c>
      <c r="E110" s="152" t="s">
        <v>100</v>
      </c>
      <c r="F110" s="15" t="str">
        <f>IFERROR(VLOOKUP(D110,'Tabelas auxiliares'!$A$3:$B$65,2,FALSE),"")</f>
        <v>SUGEPE-FOLHA - PASEP + AUX. MORADIA</v>
      </c>
      <c r="G110" s="15" t="str">
        <f>IFERROR(VLOOKUP($B110,'Tabelas auxiliares'!$A$68:$C$108,2,FALSE),"")</f>
        <v>FOLHA DE PAGAMENTO - GERAL</v>
      </c>
      <c r="H110" s="15" t="str">
        <f>IFERROR(VLOOKUP($B110,'Tabelas auxiliares'!$A$68:$C$108,3,FALSE),"")</f>
        <v>FOLHA DE PAGAMENTO / CONTRIBUICAO PARA O PSS / SUBSTITUICOES / INSS PATRONAL / PASEP</v>
      </c>
      <c r="I110" t="s">
        <v>945</v>
      </c>
      <c r="J110" t="s">
        <v>1106</v>
      </c>
      <c r="K110" t="s">
        <v>1115</v>
      </c>
      <c r="L110" t="s">
        <v>1108</v>
      </c>
      <c r="M110" t="s">
        <v>1116</v>
      </c>
      <c r="N110" t="s">
        <v>656</v>
      </c>
      <c r="O110" t="s">
        <v>657</v>
      </c>
      <c r="P110" t="s">
        <v>658</v>
      </c>
      <c r="Q110" t="s">
        <v>597</v>
      </c>
      <c r="R110" t="s">
        <v>593</v>
      </c>
      <c r="S110" t="s">
        <v>598</v>
      </c>
      <c r="T110" t="s">
        <v>145</v>
      </c>
      <c r="U110" t="s">
        <v>659</v>
      </c>
      <c r="V110" t="s">
        <v>1117</v>
      </c>
      <c r="W110" t="s">
        <v>1118</v>
      </c>
      <c r="X110" t="s">
        <v>1119</v>
      </c>
      <c r="Y110" s="15" t="str">
        <f t="shared" si="2"/>
        <v>3</v>
      </c>
      <c r="Z110" s="15" t="str">
        <f>IF(T110="","",IF(AND(T110&lt;&gt;'Tabelas auxiliares'!$B$128,T110&lt;&gt;'Tabelas auxiliares'!$B$129,T110&lt;&gt;'Tabelas auxiliares'!$C$128,T110&lt;&gt;'Tabelas auxiliares'!$C$129,T110&lt;&gt;'Tabelas auxiliares'!$D$128),"FOLHA DE PESSOAL",IF(Y110='Tabelas auxiliares'!$A$129,"CUSTEIO",IF(Y110='Tabelas auxiliares'!$A$128,"INVESTIMENTO","ERRO - VERIFICAR"))))</f>
        <v>CUSTEIO</v>
      </c>
      <c r="AA110" s="26">
        <f t="shared" si="3"/>
        <v>74998.3</v>
      </c>
      <c r="AD110" s="8">
        <v>74998.3</v>
      </c>
      <c r="AE110" s="31"/>
      <c r="AF110" s="31"/>
      <c r="AG110" s="31"/>
      <c r="AH110" s="31"/>
      <c r="AI110" s="31"/>
      <c r="AJ110" s="31"/>
      <c r="AK110" s="31"/>
      <c r="AL110" s="31"/>
      <c r="AM110" s="31"/>
      <c r="AN110" s="31"/>
      <c r="AO110" s="31"/>
      <c r="AP110" s="31"/>
    </row>
    <row r="111" spans="1:42" x14ac:dyDescent="0.25">
      <c r="A111" t="s">
        <v>587</v>
      </c>
      <c r="B111" s="152" t="s">
        <v>223</v>
      </c>
      <c r="C111" s="152" t="s">
        <v>584</v>
      </c>
      <c r="D111" s="152" t="s">
        <v>83</v>
      </c>
      <c r="E111" s="152" t="s">
        <v>100</v>
      </c>
      <c r="F111" s="15" t="str">
        <f>IFERROR(VLOOKUP(D111,'Tabelas auxiliares'!$A$3:$B$65,2,FALSE),"")</f>
        <v>SUGEPE-FOLHA - PASEP + AUX. MORADIA</v>
      </c>
      <c r="G111" s="15" t="str">
        <f>IFERROR(VLOOKUP($B111,'Tabelas auxiliares'!$A$68:$C$108,2,FALSE),"")</f>
        <v>FOLHA DE PAGAMENTO - GERAL</v>
      </c>
      <c r="H111" s="15" t="str">
        <f>IFERROR(VLOOKUP($B111,'Tabelas auxiliares'!$A$68:$C$108,3,FALSE),"")</f>
        <v>FOLHA DE PAGAMENTO / CONTRIBUICAO PARA O PSS / SUBSTITUICOES / INSS PATRONAL / PASEP</v>
      </c>
      <c r="I111" t="s">
        <v>945</v>
      </c>
      <c r="J111" t="s">
        <v>1106</v>
      </c>
      <c r="K111" t="s">
        <v>1120</v>
      </c>
      <c r="L111" t="s">
        <v>1108</v>
      </c>
      <c r="M111" t="s">
        <v>1121</v>
      </c>
      <c r="N111" t="s">
        <v>108</v>
      </c>
      <c r="O111" t="s">
        <v>657</v>
      </c>
      <c r="P111" t="s">
        <v>1110</v>
      </c>
      <c r="Q111" t="s">
        <v>597</v>
      </c>
      <c r="R111" t="s">
        <v>593</v>
      </c>
      <c r="S111" t="s">
        <v>598</v>
      </c>
      <c r="T111" t="s">
        <v>1111</v>
      </c>
      <c r="U111" t="s">
        <v>117</v>
      </c>
      <c r="V111" t="s">
        <v>1122</v>
      </c>
      <c r="W111" t="s">
        <v>1123</v>
      </c>
      <c r="X111" t="s">
        <v>1124</v>
      </c>
      <c r="Y111" s="15" t="str">
        <f t="shared" si="2"/>
        <v>3</v>
      </c>
      <c r="Z111" s="15" t="str">
        <f>IF(T111="","",IF(AND(T111&lt;&gt;'Tabelas auxiliares'!$B$128,T111&lt;&gt;'Tabelas auxiliares'!$B$129,T111&lt;&gt;'Tabelas auxiliares'!$C$128,T111&lt;&gt;'Tabelas auxiliares'!$C$129,T111&lt;&gt;'Tabelas auxiliares'!$D$128),"FOLHA DE PESSOAL",IF(Y111='Tabelas auxiliares'!$A$129,"CUSTEIO",IF(Y111='Tabelas auxiliares'!$A$128,"INVESTIMENTO","ERRO - VERIFICAR"))))</f>
        <v>FOLHA DE PESSOAL</v>
      </c>
      <c r="AA111" s="26">
        <f t="shared" si="3"/>
        <v>167191.10999999999</v>
      </c>
      <c r="AD111" s="8">
        <v>167191.10999999999</v>
      </c>
      <c r="AE111" s="31"/>
      <c r="AF111" s="31"/>
      <c r="AG111" s="31"/>
      <c r="AH111" s="31"/>
      <c r="AI111" s="31"/>
      <c r="AJ111" s="31"/>
      <c r="AK111" s="31"/>
      <c r="AL111" s="31"/>
      <c r="AM111" s="31"/>
      <c r="AN111" s="31"/>
      <c r="AO111" s="31"/>
      <c r="AP111" s="31"/>
    </row>
    <row r="112" spans="1:42" x14ac:dyDescent="0.25">
      <c r="A112" t="s">
        <v>587</v>
      </c>
      <c r="B112" s="152" t="s">
        <v>223</v>
      </c>
      <c r="C112" s="152" t="s">
        <v>584</v>
      </c>
      <c r="D112" s="152" t="s">
        <v>83</v>
      </c>
      <c r="E112" s="152" t="s">
        <v>100</v>
      </c>
      <c r="F112" s="15" t="str">
        <f>IFERROR(VLOOKUP(D112,'Tabelas auxiliares'!$A$3:$B$65,2,FALSE),"")</f>
        <v>SUGEPE-FOLHA - PASEP + AUX. MORADIA</v>
      </c>
      <c r="G112" s="15" t="str">
        <f>IFERROR(VLOOKUP($B112,'Tabelas auxiliares'!$A$68:$C$108,2,FALSE),"")</f>
        <v>FOLHA DE PAGAMENTO - GERAL</v>
      </c>
      <c r="H112" s="15" t="str">
        <f>IFERROR(VLOOKUP($B112,'Tabelas auxiliares'!$A$68:$C$108,3,FALSE),"")</f>
        <v>FOLHA DE PAGAMENTO / CONTRIBUICAO PARA O PSS / SUBSTITUICOES / INSS PATRONAL / PASEP</v>
      </c>
      <c r="I112" t="s">
        <v>945</v>
      </c>
      <c r="J112" t="s">
        <v>1106</v>
      </c>
      <c r="K112" t="s">
        <v>1120</v>
      </c>
      <c r="L112" t="s">
        <v>1108</v>
      </c>
      <c r="M112" t="s">
        <v>1121</v>
      </c>
      <c r="N112" t="s">
        <v>108</v>
      </c>
      <c r="O112" t="s">
        <v>657</v>
      </c>
      <c r="P112" t="s">
        <v>1110</v>
      </c>
      <c r="Q112" t="s">
        <v>597</v>
      </c>
      <c r="R112" t="s">
        <v>593</v>
      </c>
      <c r="S112" t="s">
        <v>598</v>
      </c>
      <c r="T112" t="s">
        <v>1111</v>
      </c>
      <c r="U112" t="s">
        <v>117</v>
      </c>
      <c r="V112" t="s">
        <v>1125</v>
      </c>
      <c r="W112" t="s">
        <v>1126</v>
      </c>
      <c r="X112" t="s">
        <v>1127</v>
      </c>
      <c r="Y112" s="15" t="str">
        <f t="shared" si="2"/>
        <v>3</v>
      </c>
      <c r="Z112" s="15" t="str">
        <f>IF(T112="","",IF(AND(T112&lt;&gt;'Tabelas auxiliares'!$B$128,T112&lt;&gt;'Tabelas auxiliares'!$B$129,T112&lt;&gt;'Tabelas auxiliares'!$C$128,T112&lt;&gt;'Tabelas auxiliares'!$C$129,T112&lt;&gt;'Tabelas auxiliares'!$D$128),"FOLHA DE PESSOAL",IF(Y112='Tabelas auxiliares'!$A$129,"CUSTEIO",IF(Y112='Tabelas auxiliares'!$A$128,"INVESTIMENTO","ERRO - VERIFICAR"))))</f>
        <v>FOLHA DE PESSOAL</v>
      </c>
      <c r="AA112" s="26">
        <f t="shared" si="3"/>
        <v>8333.4599999999991</v>
      </c>
      <c r="AD112" s="8">
        <v>8333.4599999999991</v>
      </c>
      <c r="AE112" s="31"/>
      <c r="AF112" s="31"/>
      <c r="AG112" s="31"/>
      <c r="AH112" s="31"/>
      <c r="AI112" s="31"/>
      <c r="AJ112" s="31"/>
      <c r="AK112" s="31"/>
      <c r="AL112" s="31"/>
      <c r="AM112" s="31"/>
      <c r="AN112" s="31"/>
      <c r="AO112" s="31"/>
      <c r="AP112" s="31"/>
    </row>
    <row r="113" spans="1:42" x14ac:dyDescent="0.25">
      <c r="A113" t="s">
        <v>587</v>
      </c>
      <c r="B113" s="152" t="s">
        <v>223</v>
      </c>
      <c r="C113" s="152" t="s">
        <v>584</v>
      </c>
      <c r="D113" s="152" t="s">
        <v>83</v>
      </c>
      <c r="E113" s="152" t="s">
        <v>100</v>
      </c>
      <c r="F113" s="15" t="str">
        <f>IFERROR(VLOOKUP(D113,'Tabelas auxiliares'!$A$3:$B$65,2,FALSE),"")</f>
        <v>SUGEPE-FOLHA - PASEP + AUX. MORADIA</v>
      </c>
      <c r="G113" s="15" t="str">
        <f>IFERROR(VLOOKUP($B113,'Tabelas auxiliares'!$A$68:$C$108,2,FALSE),"")</f>
        <v>FOLHA DE PAGAMENTO - GERAL</v>
      </c>
      <c r="H113" s="15" t="str">
        <f>IFERROR(VLOOKUP($B113,'Tabelas auxiliares'!$A$68:$C$108,3,FALSE),"")</f>
        <v>FOLHA DE PAGAMENTO / CONTRIBUICAO PARA O PSS / SUBSTITUICOES / INSS PATRONAL / PASEP</v>
      </c>
      <c r="I113" t="s">
        <v>1128</v>
      </c>
      <c r="J113" t="s">
        <v>1129</v>
      </c>
      <c r="K113" t="s">
        <v>1130</v>
      </c>
      <c r="L113" t="s">
        <v>1131</v>
      </c>
      <c r="M113" t="s">
        <v>1132</v>
      </c>
      <c r="N113" t="s">
        <v>107</v>
      </c>
      <c r="O113" t="s">
        <v>657</v>
      </c>
      <c r="P113" t="s">
        <v>1133</v>
      </c>
      <c r="Q113" t="s">
        <v>597</v>
      </c>
      <c r="R113" t="s">
        <v>593</v>
      </c>
      <c r="S113" t="s">
        <v>598</v>
      </c>
      <c r="T113" t="s">
        <v>1134</v>
      </c>
      <c r="U113" t="s">
        <v>101</v>
      </c>
      <c r="V113" t="s">
        <v>1135</v>
      </c>
      <c r="W113" t="s">
        <v>1136</v>
      </c>
      <c r="X113" t="s">
        <v>1137</v>
      </c>
      <c r="Y113" s="15" t="str">
        <f t="shared" si="2"/>
        <v>3</v>
      </c>
      <c r="Z113" s="15" t="str">
        <f>IF(T113="","",IF(AND(T113&lt;&gt;'Tabelas auxiliares'!$B$128,T113&lt;&gt;'Tabelas auxiliares'!$B$129,T113&lt;&gt;'Tabelas auxiliares'!$C$128,T113&lt;&gt;'Tabelas auxiliares'!$C$129,T113&lt;&gt;'Tabelas auxiliares'!$D$128),"FOLHA DE PESSOAL",IF(Y113='Tabelas auxiliares'!$A$129,"CUSTEIO",IF(Y113='Tabelas auxiliares'!$A$128,"INVESTIMENTO","ERRO - VERIFICAR"))))</f>
        <v>FOLHA DE PESSOAL</v>
      </c>
      <c r="AA113" s="26">
        <f t="shared" si="3"/>
        <v>23640.78</v>
      </c>
      <c r="AB113" s="8">
        <v>17785.259999999998</v>
      </c>
      <c r="AD113" s="8">
        <v>5855.52</v>
      </c>
      <c r="AE113" s="31"/>
      <c r="AF113" s="31"/>
      <c r="AG113" s="31"/>
      <c r="AH113" s="31"/>
      <c r="AI113" s="31"/>
      <c r="AJ113" s="31"/>
      <c r="AK113" s="31"/>
      <c r="AL113" s="31"/>
      <c r="AM113" s="31"/>
      <c r="AN113" s="31"/>
      <c r="AO113" s="31"/>
      <c r="AP113" s="31"/>
    </row>
    <row r="114" spans="1:42" x14ac:dyDescent="0.25">
      <c r="A114" t="s">
        <v>587</v>
      </c>
      <c r="B114" s="152" t="s">
        <v>223</v>
      </c>
      <c r="C114" s="152" t="s">
        <v>584</v>
      </c>
      <c r="D114" s="152" t="s">
        <v>83</v>
      </c>
      <c r="E114" s="152" t="s">
        <v>100</v>
      </c>
      <c r="F114" s="15" t="str">
        <f>IFERROR(VLOOKUP(D114,'Tabelas auxiliares'!$A$3:$B$65,2,FALSE),"")</f>
        <v>SUGEPE-FOLHA - PASEP + AUX. MORADIA</v>
      </c>
      <c r="G114" s="15" t="str">
        <f>IFERROR(VLOOKUP($B114,'Tabelas auxiliares'!$A$68:$C$108,2,FALSE),"")</f>
        <v>FOLHA DE PAGAMENTO - GERAL</v>
      </c>
      <c r="H114" s="15" t="str">
        <f>IFERROR(VLOOKUP($B114,'Tabelas auxiliares'!$A$68:$C$108,3,FALSE),"")</f>
        <v>FOLHA DE PAGAMENTO / CONTRIBUICAO PARA O PSS / SUBSTITUICOES / INSS PATRONAL / PASEP</v>
      </c>
      <c r="I114" t="s">
        <v>1128</v>
      </c>
      <c r="J114" t="s">
        <v>1138</v>
      </c>
      <c r="K114" t="s">
        <v>1139</v>
      </c>
      <c r="L114" t="s">
        <v>1140</v>
      </c>
      <c r="M114" t="s">
        <v>1132</v>
      </c>
      <c r="N114" t="s">
        <v>107</v>
      </c>
      <c r="O114" t="s">
        <v>657</v>
      </c>
      <c r="P114" t="s">
        <v>1133</v>
      </c>
      <c r="Q114" t="s">
        <v>597</v>
      </c>
      <c r="R114" t="s">
        <v>593</v>
      </c>
      <c r="S114" t="s">
        <v>598</v>
      </c>
      <c r="T114" t="s">
        <v>1134</v>
      </c>
      <c r="U114" t="s">
        <v>101</v>
      </c>
      <c r="V114" t="s">
        <v>1135</v>
      </c>
      <c r="W114" t="s">
        <v>1136</v>
      </c>
      <c r="X114" t="s">
        <v>1141</v>
      </c>
      <c r="Y114" s="15" t="str">
        <f t="shared" si="2"/>
        <v>3</v>
      </c>
      <c r="Z114" s="15" t="str">
        <f>IF(T114="","",IF(AND(T114&lt;&gt;'Tabelas auxiliares'!$B$128,T114&lt;&gt;'Tabelas auxiliares'!$B$129,T114&lt;&gt;'Tabelas auxiliares'!$C$128,T114&lt;&gt;'Tabelas auxiliares'!$C$129,T114&lt;&gt;'Tabelas auxiliares'!$D$128),"FOLHA DE PESSOAL",IF(Y114='Tabelas auxiliares'!$A$129,"CUSTEIO",IF(Y114='Tabelas auxiliares'!$A$128,"INVESTIMENTO","ERRO - VERIFICAR"))))</f>
        <v>FOLHA DE PESSOAL</v>
      </c>
      <c r="AA114" s="26">
        <f t="shared" si="3"/>
        <v>69057.7</v>
      </c>
      <c r="AB114" s="8">
        <v>51762.42</v>
      </c>
      <c r="AD114" s="8">
        <v>17295.28</v>
      </c>
      <c r="AE114" s="31"/>
      <c r="AF114" s="31"/>
      <c r="AG114" s="31"/>
      <c r="AH114" s="31"/>
      <c r="AI114" s="31"/>
      <c r="AJ114" s="31"/>
      <c r="AK114" s="31"/>
      <c r="AL114" s="31"/>
      <c r="AM114" s="31"/>
      <c r="AN114" s="31"/>
      <c r="AO114" s="31"/>
      <c r="AP114" s="31"/>
    </row>
    <row r="115" spans="1:42" x14ac:dyDescent="0.25">
      <c r="A115" t="s">
        <v>587</v>
      </c>
      <c r="B115" s="152" t="s">
        <v>223</v>
      </c>
      <c r="C115" s="152" t="s">
        <v>584</v>
      </c>
      <c r="D115" s="152" t="s">
        <v>83</v>
      </c>
      <c r="E115" s="152" t="s">
        <v>100</v>
      </c>
      <c r="F115" s="15" t="str">
        <f>IFERROR(VLOOKUP(D115,'Tabelas auxiliares'!$A$3:$B$65,2,FALSE),"")</f>
        <v>SUGEPE-FOLHA - PASEP + AUX. MORADIA</v>
      </c>
      <c r="G115" s="15" t="str">
        <f>IFERROR(VLOOKUP($B115,'Tabelas auxiliares'!$A$68:$C$108,2,FALSE),"")</f>
        <v>FOLHA DE PAGAMENTO - GERAL</v>
      </c>
      <c r="H115" s="15" t="str">
        <f>IFERROR(VLOOKUP($B115,'Tabelas auxiliares'!$A$68:$C$108,3,FALSE),"")</f>
        <v>FOLHA DE PAGAMENTO / CONTRIBUICAO PARA O PSS / SUBSTITUICOES / INSS PATRONAL / PASEP</v>
      </c>
      <c r="I115" t="s">
        <v>1142</v>
      </c>
      <c r="J115" t="s">
        <v>1143</v>
      </c>
      <c r="K115" t="s">
        <v>1144</v>
      </c>
      <c r="L115" t="s">
        <v>1145</v>
      </c>
      <c r="M115" t="s">
        <v>593</v>
      </c>
      <c r="N115" t="s">
        <v>106</v>
      </c>
      <c r="O115" t="s">
        <v>657</v>
      </c>
      <c r="P115" t="s">
        <v>1146</v>
      </c>
      <c r="Q115" t="s">
        <v>597</v>
      </c>
      <c r="R115" t="s">
        <v>593</v>
      </c>
      <c r="S115" t="s">
        <v>1147</v>
      </c>
      <c r="T115" t="s">
        <v>1111</v>
      </c>
      <c r="U115" t="s">
        <v>116</v>
      </c>
      <c r="V115" t="s">
        <v>1148</v>
      </c>
      <c r="W115" t="s">
        <v>1149</v>
      </c>
      <c r="X115" t="s">
        <v>1150</v>
      </c>
      <c r="Y115" s="15" t="str">
        <f t="shared" si="2"/>
        <v>3</v>
      </c>
      <c r="Z115" s="15" t="str">
        <f>IF(T115="","",IF(AND(T115&lt;&gt;'Tabelas auxiliares'!$B$128,T115&lt;&gt;'Tabelas auxiliares'!$B$129,T115&lt;&gt;'Tabelas auxiliares'!$C$128,T115&lt;&gt;'Tabelas auxiliares'!$C$129,T115&lt;&gt;'Tabelas auxiliares'!$D$128),"FOLHA DE PESSOAL",IF(Y115='Tabelas auxiliares'!$A$129,"CUSTEIO",IF(Y115='Tabelas auxiliares'!$A$128,"INVESTIMENTO","ERRO - VERIFICAR"))))</f>
        <v>FOLHA DE PESSOAL</v>
      </c>
      <c r="AA115" s="26">
        <f t="shared" si="3"/>
        <v>658044.54</v>
      </c>
      <c r="AD115" s="8">
        <v>658044.54</v>
      </c>
      <c r="AE115" s="31"/>
      <c r="AF115" s="31"/>
      <c r="AG115" s="31"/>
      <c r="AH115" s="31"/>
      <c r="AI115" s="31"/>
      <c r="AJ115" s="31"/>
      <c r="AK115" s="31"/>
      <c r="AL115" s="31"/>
      <c r="AM115" s="31"/>
      <c r="AN115" s="31"/>
      <c r="AO115" s="31"/>
      <c r="AP115" s="31"/>
    </row>
    <row r="116" spans="1:42" x14ac:dyDescent="0.25">
      <c r="A116" t="s">
        <v>587</v>
      </c>
      <c r="B116" s="152" t="s">
        <v>223</v>
      </c>
      <c r="C116" s="152" t="s">
        <v>584</v>
      </c>
      <c r="D116" s="152" t="s">
        <v>83</v>
      </c>
      <c r="E116" s="152" t="s">
        <v>100</v>
      </c>
      <c r="F116" s="15" t="str">
        <f>IFERROR(VLOOKUP(D116,'Tabelas auxiliares'!$A$3:$B$65,2,FALSE),"")</f>
        <v>SUGEPE-FOLHA - PASEP + AUX. MORADIA</v>
      </c>
      <c r="G116" s="15" t="str">
        <f>IFERROR(VLOOKUP($B116,'Tabelas auxiliares'!$A$68:$C$108,2,FALSE),"")</f>
        <v>FOLHA DE PAGAMENTO - GERAL</v>
      </c>
      <c r="H116" s="15" t="str">
        <f>IFERROR(VLOOKUP($B116,'Tabelas auxiliares'!$A$68:$C$108,3,FALSE),"")</f>
        <v>FOLHA DE PAGAMENTO / CONTRIBUICAO PARA O PSS / SUBSTITUICOES / INSS PATRONAL / PASEP</v>
      </c>
      <c r="I116" t="s">
        <v>1142</v>
      </c>
      <c r="J116" t="s">
        <v>1143</v>
      </c>
      <c r="K116" t="s">
        <v>1144</v>
      </c>
      <c r="L116" t="s">
        <v>1145</v>
      </c>
      <c r="M116" t="s">
        <v>593</v>
      </c>
      <c r="N116" t="s">
        <v>106</v>
      </c>
      <c r="O116" t="s">
        <v>657</v>
      </c>
      <c r="P116" t="s">
        <v>1146</v>
      </c>
      <c r="Q116" t="s">
        <v>597</v>
      </c>
      <c r="R116" t="s">
        <v>593</v>
      </c>
      <c r="S116" t="s">
        <v>1147</v>
      </c>
      <c r="T116" t="s">
        <v>1111</v>
      </c>
      <c r="U116" t="s">
        <v>116</v>
      </c>
      <c r="V116" t="s">
        <v>1151</v>
      </c>
      <c r="W116" t="s">
        <v>1152</v>
      </c>
      <c r="X116" t="s">
        <v>1153</v>
      </c>
      <c r="Y116" s="15" t="str">
        <f t="shared" si="2"/>
        <v>3</v>
      </c>
      <c r="Z116" s="15" t="str">
        <f>IF(T116="","",IF(AND(T116&lt;&gt;'Tabelas auxiliares'!$B$128,T116&lt;&gt;'Tabelas auxiliares'!$B$129,T116&lt;&gt;'Tabelas auxiliares'!$C$128,T116&lt;&gt;'Tabelas auxiliares'!$C$129,T116&lt;&gt;'Tabelas auxiliares'!$D$128),"FOLHA DE PESSOAL",IF(Y116='Tabelas auxiliares'!$A$129,"CUSTEIO",IF(Y116='Tabelas auxiliares'!$A$128,"INVESTIMENTO","ERRO - VERIFICAR"))))</f>
        <v>FOLHA DE PESSOAL</v>
      </c>
      <c r="AA116" s="26">
        <f t="shared" si="3"/>
        <v>192202.3</v>
      </c>
      <c r="AD116" s="8">
        <v>192202.3</v>
      </c>
      <c r="AE116" s="31"/>
      <c r="AF116" s="31"/>
      <c r="AG116" s="31"/>
      <c r="AH116" s="31"/>
      <c r="AI116" s="31"/>
      <c r="AJ116" s="31"/>
      <c r="AK116" s="31"/>
      <c r="AL116" s="31"/>
      <c r="AM116" s="31"/>
      <c r="AN116" s="31"/>
      <c r="AO116" s="31"/>
      <c r="AP116" s="31"/>
    </row>
    <row r="117" spans="1:42" x14ac:dyDescent="0.25">
      <c r="A117" t="s">
        <v>587</v>
      </c>
      <c r="B117" s="152" t="s">
        <v>223</v>
      </c>
      <c r="C117" s="152" t="s">
        <v>584</v>
      </c>
      <c r="D117" s="152" t="s">
        <v>83</v>
      </c>
      <c r="E117" s="152" t="s">
        <v>100</v>
      </c>
      <c r="F117" s="15" t="str">
        <f>IFERROR(VLOOKUP(D117,'Tabelas auxiliares'!$A$3:$B$65,2,FALSE),"")</f>
        <v>SUGEPE-FOLHA - PASEP + AUX. MORADIA</v>
      </c>
      <c r="G117" s="15" t="str">
        <f>IFERROR(VLOOKUP($B117,'Tabelas auxiliares'!$A$68:$C$108,2,FALSE),"")</f>
        <v>FOLHA DE PAGAMENTO - GERAL</v>
      </c>
      <c r="H117" s="15" t="str">
        <f>IFERROR(VLOOKUP($B117,'Tabelas auxiliares'!$A$68:$C$108,3,FALSE),"")</f>
        <v>FOLHA DE PAGAMENTO / CONTRIBUICAO PARA O PSS / SUBSTITUICOES / INSS PATRONAL / PASEP</v>
      </c>
      <c r="I117" t="s">
        <v>1142</v>
      </c>
      <c r="J117" t="s">
        <v>1143</v>
      </c>
      <c r="K117" t="s">
        <v>1144</v>
      </c>
      <c r="L117" t="s">
        <v>1145</v>
      </c>
      <c r="M117" t="s">
        <v>593</v>
      </c>
      <c r="N117" t="s">
        <v>106</v>
      </c>
      <c r="O117" t="s">
        <v>657</v>
      </c>
      <c r="P117" t="s">
        <v>1146</v>
      </c>
      <c r="Q117" t="s">
        <v>597</v>
      </c>
      <c r="R117" t="s">
        <v>593</v>
      </c>
      <c r="S117" t="s">
        <v>1147</v>
      </c>
      <c r="T117" t="s">
        <v>1111</v>
      </c>
      <c r="U117" t="s">
        <v>116</v>
      </c>
      <c r="V117" t="s">
        <v>1154</v>
      </c>
      <c r="W117" t="s">
        <v>1155</v>
      </c>
      <c r="X117" t="s">
        <v>1156</v>
      </c>
      <c r="Y117" s="15" t="str">
        <f t="shared" si="2"/>
        <v>3</v>
      </c>
      <c r="Z117" s="15" t="str">
        <f>IF(T117="","",IF(AND(T117&lt;&gt;'Tabelas auxiliares'!$B$128,T117&lt;&gt;'Tabelas auxiliares'!$B$129,T117&lt;&gt;'Tabelas auxiliares'!$C$128,T117&lt;&gt;'Tabelas auxiliares'!$C$129,T117&lt;&gt;'Tabelas auxiliares'!$D$128),"FOLHA DE PESSOAL",IF(Y117='Tabelas auxiliares'!$A$129,"CUSTEIO",IF(Y117='Tabelas auxiliares'!$A$128,"INVESTIMENTO","ERRO - VERIFICAR"))))</f>
        <v>FOLHA DE PESSOAL</v>
      </c>
      <c r="AA117" s="26">
        <f t="shared" si="3"/>
        <v>11156.1</v>
      </c>
      <c r="AD117" s="8">
        <v>11156.1</v>
      </c>
      <c r="AE117" s="31"/>
      <c r="AF117" s="31"/>
      <c r="AG117" s="31"/>
      <c r="AH117" s="31"/>
      <c r="AI117" s="31"/>
      <c r="AJ117" s="31"/>
      <c r="AK117" s="31"/>
      <c r="AL117" s="31"/>
      <c r="AM117" s="31"/>
      <c r="AN117" s="31"/>
      <c r="AO117" s="31"/>
      <c r="AP117" s="31"/>
    </row>
    <row r="118" spans="1:42" x14ac:dyDescent="0.25">
      <c r="A118" t="s">
        <v>587</v>
      </c>
      <c r="B118" s="152" t="s">
        <v>223</v>
      </c>
      <c r="C118" s="152" t="s">
        <v>584</v>
      </c>
      <c r="D118" s="152" t="s">
        <v>83</v>
      </c>
      <c r="E118" s="152" t="s">
        <v>100</v>
      </c>
      <c r="F118" s="15" t="str">
        <f>IFERROR(VLOOKUP(D118,'Tabelas auxiliares'!$A$3:$B$65,2,FALSE),"")</f>
        <v>SUGEPE-FOLHA - PASEP + AUX. MORADIA</v>
      </c>
      <c r="G118" s="15" t="str">
        <f>IFERROR(VLOOKUP($B118,'Tabelas auxiliares'!$A$68:$C$108,2,FALSE),"")</f>
        <v>FOLHA DE PAGAMENTO - GERAL</v>
      </c>
      <c r="H118" s="15" t="str">
        <f>IFERROR(VLOOKUP($B118,'Tabelas auxiliares'!$A$68:$C$108,3,FALSE),"")</f>
        <v>FOLHA DE PAGAMENTO / CONTRIBUICAO PARA O PSS / SUBSTITUICOES / INSS PATRONAL / PASEP</v>
      </c>
      <c r="I118" t="s">
        <v>1142</v>
      </c>
      <c r="J118" t="s">
        <v>1143</v>
      </c>
      <c r="K118" t="s">
        <v>1144</v>
      </c>
      <c r="L118" t="s">
        <v>1145</v>
      </c>
      <c r="M118" t="s">
        <v>593</v>
      </c>
      <c r="N118" t="s">
        <v>106</v>
      </c>
      <c r="O118" t="s">
        <v>657</v>
      </c>
      <c r="P118" t="s">
        <v>1146</v>
      </c>
      <c r="Q118" t="s">
        <v>597</v>
      </c>
      <c r="R118" t="s">
        <v>593</v>
      </c>
      <c r="S118" t="s">
        <v>1147</v>
      </c>
      <c r="T118" t="s">
        <v>1111</v>
      </c>
      <c r="U118" t="s">
        <v>116</v>
      </c>
      <c r="V118" t="s">
        <v>1157</v>
      </c>
      <c r="W118" t="s">
        <v>1158</v>
      </c>
      <c r="X118" t="s">
        <v>1159</v>
      </c>
      <c r="Y118" s="15" t="str">
        <f t="shared" si="2"/>
        <v>3</v>
      </c>
      <c r="Z118" s="15" t="str">
        <f>IF(T118="","",IF(AND(T118&lt;&gt;'Tabelas auxiliares'!$B$128,T118&lt;&gt;'Tabelas auxiliares'!$B$129,T118&lt;&gt;'Tabelas auxiliares'!$C$128,T118&lt;&gt;'Tabelas auxiliares'!$C$129,T118&lt;&gt;'Tabelas auxiliares'!$D$128),"FOLHA DE PESSOAL",IF(Y118='Tabelas auxiliares'!$A$129,"CUSTEIO",IF(Y118='Tabelas auxiliares'!$A$128,"INVESTIMENTO","ERRO - VERIFICAR"))))</f>
        <v>FOLHA DE PESSOAL</v>
      </c>
      <c r="AA118" s="26">
        <f t="shared" si="3"/>
        <v>252.37</v>
      </c>
      <c r="AD118" s="8">
        <v>252.37</v>
      </c>
      <c r="AE118" s="31"/>
      <c r="AF118" s="31"/>
      <c r="AG118" s="31"/>
      <c r="AH118" s="31"/>
      <c r="AI118" s="31"/>
      <c r="AJ118" s="31"/>
      <c r="AK118" s="31"/>
      <c r="AL118" s="31"/>
      <c r="AM118" s="31"/>
      <c r="AN118" s="31"/>
      <c r="AO118" s="31"/>
      <c r="AP118" s="31"/>
    </row>
    <row r="119" spans="1:42" x14ac:dyDescent="0.25">
      <c r="A119" t="s">
        <v>587</v>
      </c>
      <c r="B119" s="152" t="s">
        <v>223</v>
      </c>
      <c r="C119" s="152" t="s">
        <v>584</v>
      </c>
      <c r="D119" s="152" t="s">
        <v>83</v>
      </c>
      <c r="E119" s="152" t="s">
        <v>100</v>
      </c>
      <c r="F119" s="15" t="str">
        <f>IFERROR(VLOOKUP(D119,'Tabelas auxiliares'!$A$3:$B$65,2,FALSE),"")</f>
        <v>SUGEPE-FOLHA - PASEP + AUX. MORADIA</v>
      </c>
      <c r="G119" s="15" t="str">
        <f>IFERROR(VLOOKUP($B119,'Tabelas auxiliares'!$A$68:$C$108,2,FALSE),"")</f>
        <v>FOLHA DE PAGAMENTO - GERAL</v>
      </c>
      <c r="H119" s="15" t="str">
        <f>IFERROR(VLOOKUP($B119,'Tabelas auxiliares'!$A$68:$C$108,3,FALSE),"")</f>
        <v>FOLHA DE PAGAMENTO / CONTRIBUICAO PARA O PSS / SUBSTITUICOES / INSS PATRONAL / PASEP</v>
      </c>
      <c r="I119" t="s">
        <v>1142</v>
      </c>
      <c r="J119" t="s">
        <v>1143</v>
      </c>
      <c r="K119" t="s">
        <v>1160</v>
      </c>
      <c r="L119" t="s">
        <v>1145</v>
      </c>
      <c r="M119" t="s">
        <v>593</v>
      </c>
      <c r="N119" t="s">
        <v>106</v>
      </c>
      <c r="O119" t="s">
        <v>657</v>
      </c>
      <c r="P119" t="s">
        <v>1146</v>
      </c>
      <c r="Q119" t="s">
        <v>597</v>
      </c>
      <c r="R119" t="s">
        <v>593</v>
      </c>
      <c r="S119" t="s">
        <v>1147</v>
      </c>
      <c r="T119" t="s">
        <v>1111</v>
      </c>
      <c r="U119" t="s">
        <v>116</v>
      </c>
      <c r="V119" t="s">
        <v>1161</v>
      </c>
      <c r="W119" t="s">
        <v>1162</v>
      </c>
      <c r="X119" t="s">
        <v>1163</v>
      </c>
      <c r="Y119" s="15" t="str">
        <f t="shared" si="2"/>
        <v>3</v>
      </c>
      <c r="Z119" s="15" t="str">
        <f>IF(T119="","",IF(AND(T119&lt;&gt;'Tabelas auxiliares'!$B$128,T119&lt;&gt;'Tabelas auxiliares'!$B$129,T119&lt;&gt;'Tabelas auxiliares'!$C$128,T119&lt;&gt;'Tabelas auxiliares'!$C$129,T119&lt;&gt;'Tabelas auxiliares'!$D$128),"FOLHA DE PESSOAL",IF(Y119='Tabelas auxiliares'!$A$129,"CUSTEIO",IF(Y119='Tabelas auxiliares'!$A$128,"INVESTIMENTO","ERRO - VERIFICAR"))))</f>
        <v>FOLHA DE PESSOAL</v>
      </c>
      <c r="AA119" s="26">
        <f t="shared" si="3"/>
        <v>109962.55</v>
      </c>
      <c r="AD119" s="8">
        <v>109962.55</v>
      </c>
      <c r="AE119" s="31"/>
      <c r="AF119" s="31"/>
      <c r="AG119" s="31"/>
      <c r="AH119" s="31"/>
      <c r="AI119" s="31"/>
      <c r="AJ119" s="31"/>
      <c r="AK119" s="31"/>
      <c r="AL119" s="31"/>
      <c r="AM119" s="31"/>
      <c r="AN119" s="31"/>
      <c r="AO119" s="31"/>
      <c r="AP119" s="31"/>
    </row>
    <row r="120" spans="1:42" x14ac:dyDescent="0.25">
      <c r="A120" t="s">
        <v>587</v>
      </c>
      <c r="B120" s="152" t="s">
        <v>223</v>
      </c>
      <c r="C120" s="152" t="s">
        <v>584</v>
      </c>
      <c r="D120" s="152" t="s">
        <v>83</v>
      </c>
      <c r="E120" s="152" t="s">
        <v>100</v>
      </c>
      <c r="F120" s="15" t="str">
        <f>IFERROR(VLOOKUP(D120,'Tabelas auxiliares'!$A$3:$B$65,2,FALSE),"")</f>
        <v>SUGEPE-FOLHA - PASEP + AUX. MORADIA</v>
      </c>
      <c r="G120" s="15" t="str">
        <f>IFERROR(VLOOKUP($B120,'Tabelas auxiliares'!$A$68:$C$108,2,FALSE),"")</f>
        <v>FOLHA DE PAGAMENTO - GERAL</v>
      </c>
      <c r="H120" s="15" t="str">
        <f>IFERROR(VLOOKUP($B120,'Tabelas auxiliares'!$A$68:$C$108,3,FALSE),"")</f>
        <v>FOLHA DE PAGAMENTO / CONTRIBUICAO PARA O PSS / SUBSTITUICOES / INSS PATRONAL / PASEP</v>
      </c>
      <c r="I120" t="s">
        <v>1142</v>
      </c>
      <c r="J120" t="s">
        <v>1143</v>
      </c>
      <c r="K120" t="s">
        <v>1160</v>
      </c>
      <c r="L120" t="s">
        <v>1145</v>
      </c>
      <c r="M120" t="s">
        <v>593</v>
      </c>
      <c r="N120" t="s">
        <v>106</v>
      </c>
      <c r="O120" t="s">
        <v>657</v>
      </c>
      <c r="P120" t="s">
        <v>1146</v>
      </c>
      <c r="Q120" t="s">
        <v>597</v>
      </c>
      <c r="R120" t="s">
        <v>593</v>
      </c>
      <c r="S120" t="s">
        <v>1147</v>
      </c>
      <c r="T120" t="s">
        <v>1111</v>
      </c>
      <c r="U120" t="s">
        <v>116</v>
      </c>
      <c r="V120" t="s">
        <v>1164</v>
      </c>
      <c r="W120" t="s">
        <v>1165</v>
      </c>
      <c r="X120" t="s">
        <v>1166</v>
      </c>
      <c r="Y120" s="15" t="str">
        <f t="shared" si="2"/>
        <v>3</v>
      </c>
      <c r="Z120" s="15" t="str">
        <f>IF(T120="","",IF(AND(T120&lt;&gt;'Tabelas auxiliares'!$B$128,T120&lt;&gt;'Tabelas auxiliares'!$B$129,T120&lt;&gt;'Tabelas auxiliares'!$C$128,T120&lt;&gt;'Tabelas auxiliares'!$C$129,T120&lt;&gt;'Tabelas auxiliares'!$D$128),"FOLHA DE PESSOAL",IF(Y120='Tabelas auxiliares'!$A$129,"CUSTEIO",IF(Y120='Tabelas auxiliares'!$A$128,"INVESTIMENTO","ERRO - VERIFICAR"))))</f>
        <v>FOLHA DE PESSOAL</v>
      </c>
      <c r="AA120" s="26">
        <f t="shared" si="3"/>
        <v>3327.11</v>
      </c>
      <c r="AD120" s="8">
        <v>3327.11</v>
      </c>
      <c r="AE120" s="31"/>
      <c r="AF120" s="31"/>
      <c r="AG120" s="31"/>
      <c r="AH120" s="31"/>
      <c r="AI120" s="31"/>
      <c r="AJ120" s="31"/>
      <c r="AK120" s="31"/>
      <c r="AL120" s="31"/>
      <c r="AM120" s="31"/>
      <c r="AN120" s="31"/>
      <c r="AO120" s="31"/>
      <c r="AP120" s="31"/>
    </row>
    <row r="121" spans="1:42" x14ac:dyDescent="0.25">
      <c r="A121" t="s">
        <v>587</v>
      </c>
      <c r="B121" s="152" t="s">
        <v>223</v>
      </c>
      <c r="C121" s="152" t="s">
        <v>584</v>
      </c>
      <c r="D121" s="152" t="s">
        <v>83</v>
      </c>
      <c r="E121" s="152" t="s">
        <v>100</v>
      </c>
      <c r="F121" s="15" t="str">
        <f>IFERROR(VLOOKUP(D121,'Tabelas auxiliares'!$A$3:$B$65,2,FALSE),"")</f>
        <v>SUGEPE-FOLHA - PASEP + AUX. MORADIA</v>
      </c>
      <c r="G121" s="15" t="str">
        <f>IFERROR(VLOOKUP($B121,'Tabelas auxiliares'!$A$68:$C$108,2,FALSE),"")</f>
        <v>FOLHA DE PAGAMENTO - GERAL</v>
      </c>
      <c r="H121" s="15" t="str">
        <f>IFERROR(VLOOKUP($B121,'Tabelas auxiliares'!$A$68:$C$108,3,FALSE),"")</f>
        <v>FOLHA DE PAGAMENTO / CONTRIBUICAO PARA O PSS / SUBSTITUICOES / INSS PATRONAL / PASEP</v>
      </c>
      <c r="I121" t="s">
        <v>1142</v>
      </c>
      <c r="J121" t="s">
        <v>1143</v>
      </c>
      <c r="K121" t="s">
        <v>1167</v>
      </c>
      <c r="L121" t="s">
        <v>1145</v>
      </c>
      <c r="M121" t="s">
        <v>593</v>
      </c>
      <c r="N121" t="s">
        <v>108</v>
      </c>
      <c r="O121" t="s">
        <v>657</v>
      </c>
      <c r="P121" t="s">
        <v>1110</v>
      </c>
      <c r="Q121" t="s">
        <v>597</v>
      </c>
      <c r="R121" t="s">
        <v>593</v>
      </c>
      <c r="S121" t="s">
        <v>598</v>
      </c>
      <c r="T121" t="s">
        <v>1111</v>
      </c>
      <c r="U121" t="s">
        <v>117</v>
      </c>
      <c r="V121" t="s">
        <v>1168</v>
      </c>
      <c r="W121" t="s">
        <v>1169</v>
      </c>
      <c r="X121" t="s">
        <v>1170</v>
      </c>
      <c r="Y121" s="15" t="str">
        <f t="shared" si="2"/>
        <v>3</v>
      </c>
      <c r="Z121" s="15" t="str">
        <f>IF(T121="","",IF(AND(T121&lt;&gt;'Tabelas auxiliares'!$B$128,T121&lt;&gt;'Tabelas auxiliares'!$B$129,T121&lt;&gt;'Tabelas auxiliares'!$C$128,T121&lt;&gt;'Tabelas auxiliares'!$C$129,T121&lt;&gt;'Tabelas auxiliares'!$D$128),"FOLHA DE PESSOAL",IF(Y121='Tabelas auxiliares'!$A$129,"CUSTEIO",IF(Y121='Tabelas auxiliares'!$A$128,"INVESTIMENTO","ERRO - VERIFICAR"))))</f>
        <v>FOLHA DE PESSOAL</v>
      </c>
      <c r="AA121" s="26">
        <f t="shared" si="3"/>
        <v>773023.38</v>
      </c>
      <c r="AD121" s="8">
        <v>773023.38</v>
      </c>
      <c r="AE121" s="31"/>
      <c r="AF121" s="31"/>
      <c r="AG121" s="31"/>
      <c r="AH121" s="31"/>
      <c r="AI121" s="31"/>
      <c r="AJ121" s="31"/>
      <c r="AK121" s="31"/>
      <c r="AL121" s="31"/>
      <c r="AM121" s="31"/>
      <c r="AN121" s="31"/>
      <c r="AO121" s="31"/>
      <c r="AP121" s="31"/>
    </row>
    <row r="122" spans="1:42" x14ac:dyDescent="0.25">
      <c r="A122" t="s">
        <v>587</v>
      </c>
      <c r="B122" s="152" t="s">
        <v>223</v>
      </c>
      <c r="C122" s="152" t="s">
        <v>584</v>
      </c>
      <c r="D122" s="152" t="s">
        <v>83</v>
      </c>
      <c r="E122" s="152" t="s">
        <v>100</v>
      </c>
      <c r="F122" s="15" t="str">
        <f>IFERROR(VLOOKUP(D122,'Tabelas auxiliares'!$A$3:$B$65,2,FALSE),"")</f>
        <v>SUGEPE-FOLHA - PASEP + AUX. MORADIA</v>
      </c>
      <c r="G122" s="15" t="str">
        <f>IFERROR(VLOOKUP($B122,'Tabelas auxiliares'!$A$68:$C$108,2,FALSE),"")</f>
        <v>FOLHA DE PAGAMENTO - GERAL</v>
      </c>
      <c r="H122" s="15" t="str">
        <f>IFERROR(VLOOKUP($B122,'Tabelas auxiliares'!$A$68:$C$108,3,FALSE),"")</f>
        <v>FOLHA DE PAGAMENTO / CONTRIBUICAO PARA O PSS / SUBSTITUICOES / INSS PATRONAL / PASEP</v>
      </c>
      <c r="I122" t="s">
        <v>1142</v>
      </c>
      <c r="J122" t="s">
        <v>1143</v>
      </c>
      <c r="K122" t="s">
        <v>1167</v>
      </c>
      <c r="L122" t="s">
        <v>1145</v>
      </c>
      <c r="M122" t="s">
        <v>593</v>
      </c>
      <c r="N122" t="s">
        <v>108</v>
      </c>
      <c r="O122" t="s">
        <v>657</v>
      </c>
      <c r="P122" t="s">
        <v>1110</v>
      </c>
      <c r="Q122" t="s">
        <v>597</v>
      </c>
      <c r="R122" t="s">
        <v>593</v>
      </c>
      <c r="S122" t="s">
        <v>598</v>
      </c>
      <c r="T122" t="s">
        <v>1111</v>
      </c>
      <c r="U122" t="s">
        <v>117</v>
      </c>
      <c r="V122" t="s">
        <v>1171</v>
      </c>
      <c r="W122" t="s">
        <v>1172</v>
      </c>
      <c r="X122" t="s">
        <v>1173</v>
      </c>
      <c r="Y122" s="15" t="str">
        <f t="shared" si="2"/>
        <v>3</v>
      </c>
      <c r="Z122" s="15" t="str">
        <f>IF(T122="","",IF(AND(T122&lt;&gt;'Tabelas auxiliares'!$B$128,T122&lt;&gt;'Tabelas auxiliares'!$B$129,T122&lt;&gt;'Tabelas auxiliares'!$C$128,T122&lt;&gt;'Tabelas auxiliares'!$C$129,T122&lt;&gt;'Tabelas auxiliares'!$D$128),"FOLHA DE PESSOAL",IF(Y122='Tabelas auxiliares'!$A$129,"CUSTEIO",IF(Y122='Tabelas auxiliares'!$A$128,"INVESTIMENTO","ERRO - VERIFICAR"))))</f>
        <v>FOLHA DE PESSOAL</v>
      </c>
      <c r="AA122" s="26">
        <f t="shared" si="3"/>
        <v>9745.17</v>
      </c>
      <c r="AD122" s="8">
        <v>9745.17</v>
      </c>
      <c r="AE122" s="31"/>
      <c r="AF122" s="31"/>
      <c r="AG122" s="31"/>
      <c r="AH122" s="31"/>
      <c r="AI122" s="31"/>
      <c r="AJ122" s="31"/>
      <c r="AK122" s="31"/>
      <c r="AL122" s="31"/>
      <c r="AM122" s="31"/>
      <c r="AN122" s="31"/>
      <c r="AO122" s="31"/>
      <c r="AP122" s="31"/>
    </row>
    <row r="123" spans="1:42" x14ac:dyDescent="0.25">
      <c r="A123" t="s">
        <v>587</v>
      </c>
      <c r="B123" s="152" t="s">
        <v>223</v>
      </c>
      <c r="C123" s="152" t="s">
        <v>584</v>
      </c>
      <c r="D123" s="152" t="s">
        <v>83</v>
      </c>
      <c r="E123" s="152" t="s">
        <v>100</v>
      </c>
      <c r="F123" s="15" t="str">
        <f>IFERROR(VLOOKUP(D123,'Tabelas auxiliares'!$A$3:$B$65,2,FALSE),"")</f>
        <v>SUGEPE-FOLHA - PASEP + AUX. MORADIA</v>
      </c>
      <c r="G123" s="15" t="str">
        <f>IFERROR(VLOOKUP($B123,'Tabelas auxiliares'!$A$68:$C$108,2,FALSE),"")</f>
        <v>FOLHA DE PAGAMENTO - GERAL</v>
      </c>
      <c r="H123" s="15" t="str">
        <f>IFERROR(VLOOKUP($B123,'Tabelas auxiliares'!$A$68:$C$108,3,FALSE),"")</f>
        <v>FOLHA DE PAGAMENTO / CONTRIBUICAO PARA O PSS / SUBSTITUICOES / INSS PATRONAL / PASEP</v>
      </c>
      <c r="I123" t="s">
        <v>1142</v>
      </c>
      <c r="J123" t="s">
        <v>1143</v>
      </c>
      <c r="K123" t="s">
        <v>1167</v>
      </c>
      <c r="L123" t="s">
        <v>1145</v>
      </c>
      <c r="M123" t="s">
        <v>593</v>
      </c>
      <c r="N123" t="s">
        <v>108</v>
      </c>
      <c r="O123" t="s">
        <v>657</v>
      </c>
      <c r="P123" t="s">
        <v>1110</v>
      </c>
      <c r="Q123" t="s">
        <v>597</v>
      </c>
      <c r="R123" t="s">
        <v>593</v>
      </c>
      <c r="S123" t="s">
        <v>598</v>
      </c>
      <c r="T123" t="s">
        <v>1111</v>
      </c>
      <c r="U123" t="s">
        <v>117</v>
      </c>
      <c r="V123" t="s">
        <v>1174</v>
      </c>
      <c r="W123" t="s">
        <v>1175</v>
      </c>
      <c r="X123" t="s">
        <v>1176</v>
      </c>
      <c r="Y123" s="15" t="str">
        <f t="shared" si="2"/>
        <v>3</v>
      </c>
      <c r="Z123" s="15" t="str">
        <f>IF(T123="","",IF(AND(T123&lt;&gt;'Tabelas auxiliares'!$B$128,T123&lt;&gt;'Tabelas auxiliares'!$B$129,T123&lt;&gt;'Tabelas auxiliares'!$C$128,T123&lt;&gt;'Tabelas auxiliares'!$C$129,T123&lt;&gt;'Tabelas auxiliares'!$D$128),"FOLHA DE PESSOAL",IF(Y123='Tabelas auxiliares'!$A$129,"CUSTEIO",IF(Y123='Tabelas auxiliares'!$A$128,"INVESTIMENTO","ERRO - VERIFICAR"))))</f>
        <v>FOLHA DE PESSOAL</v>
      </c>
      <c r="AA123" s="26">
        <f t="shared" si="3"/>
        <v>7751.82</v>
      </c>
      <c r="AD123" s="8">
        <v>7751.82</v>
      </c>
      <c r="AE123" s="31"/>
      <c r="AF123" s="31"/>
      <c r="AG123" s="31"/>
      <c r="AH123" s="31"/>
      <c r="AI123" s="31"/>
      <c r="AJ123" s="31"/>
      <c r="AK123" s="31"/>
      <c r="AL123" s="31"/>
      <c r="AM123" s="31"/>
      <c r="AN123" s="31"/>
      <c r="AO123" s="31"/>
      <c r="AP123" s="31"/>
    </row>
    <row r="124" spans="1:42" x14ac:dyDescent="0.25">
      <c r="A124" t="s">
        <v>587</v>
      </c>
      <c r="B124" s="152" t="s">
        <v>223</v>
      </c>
      <c r="C124" s="152" t="s">
        <v>584</v>
      </c>
      <c r="D124" s="152" t="s">
        <v>83</v>
      </c>
      <c r="E124" s="152" t="s">
        <v>100</v>
      </c>
      <c r="F124" s="15" t="str">
        <f>IFERROR(VLOOKUP(D124,'Tabelas auxiliares'!$A$3:$B$65,2,FALSE),"")</f>
        <v>SUGEPE-FOLHA - PASEP + AUX. MORADIA</v>
      </c>
      <c r="G124" s="15" t="str">
        <f>IFERROR(VLOOKUP($B124,'Tabelas auxiliares'!$A$68:$C$108,2,FALSE),"")</f>
        <v>FOLHA DE PAGAMENTO - GERAL</v>
      </c>
      <c r="H124" s="15" t="str">
        <f>IFERROR(VLOOKUP($B124,'Tabelas auxiliares'!$A$68:$C$108,3,FALSE),"")</f>
        <v>FOLHA DE PAGAMENTO / CONTRIBUICAO PARA O PSS / SUBSTITUICOES / INSS PATRONAL / PASEP</v>
      </c>
      <c r="I124" t="s">
        <v>1142</v>
      </c>
      <c r="J124" t="s">
        <v>1143</v>
      </c>
      <c r="K124" t="s">
        <v>1167</v>
      </c>
      <c r="L124" t="s">
        <v>1145</v>
      </c>
      <c r="M124" t="s">
        <v>593</v>
      </c>
      <c r="N124" t="s">
        <v>108</v>
      </c>
      <c r="O124" t="s">
        <v>657</v>
      </c>
      <c r="P124" t="s">
        <v>1110</v>
      </c>
      <c r="Q124" t="s">
        <v>597</v>
      </c>
      <c r="R124" t="s">
        <v>593</v>
      </c>
      <c r="S124" t="s">
        <v>598</v>
      </c>
      <c r="T124" t="s">
        <v>1111</v>
      </c>
      <c r="U124" t="s">
        <v>117</v>
      </c>
      <c r="V124" t="s">
        <v>1177</v>
      </c>
      <c r="W124" t="s">
        <v>1178</v>
      </c>
      <c r="X124" t="s">
        <v>1179</v>
      </c>
      <c r="Y124" s="15" t="str">
        <f t="shared" si="2"/>
        <v>3</v>
      </c>
      <c r="Z124" s="15" t="str">
        <f>IF(T124="","",IF(AND(T124&lt;&gt;'Tabelas auxiliares'!$B$128,T124&lt;&gt;'Tabelas auxiliares'!$B$129,T124&lt;&gt;'Tabelas auxiliares'!$C$128,T124&lt;&gt;'Tabelas auxiliares'!$C$129,T124&lt;&gt;'Tabelas auxiliares'!$D$128),"FOLHA DE PESSOAL",IF(Y124='Tabelas auxiliares'!$A$129,"CUSTEIO",IF(Y124='Tabelas auxiliares'!$A$128,"INVESTIMENTO","ERRO - VERIFICAR"))))</f>
        <v>FOLHA DE PESSOAL</v>
      </c>
      <c r="AA124" s="26">
        <f t="shared" si="3"/>
        <v>11812.31</v>
      </c>
      <c r="AD124" s="8">
        <v>11812.31</v>
      </c>
      <c r="AE124" s="31"/>
      <c r="AF124" s="31"/>
      <c r="AG124" s="31"/>
      <c r="AH124" s="31"/>
      <c r="AI124" s="31"/>
      <c r="AJ124" s="31"/>
      <c r="AK124" s="31"/>
      <c r="AL124" s="31"/>
      <c r="AM124" s="31"/>
      <c r="AN124" s="31"/>
      <c r="AO124" s="31"/>
      <c r="AP124" s="31"/>
    </row>
    <row r="125" spans="1:42" x14ac:dyDescent="0.25">
      <c r="A125" t="s">
        <v>587</v>
      </c>
      <c r="B125" s="152" t="s">
        <v>223</v>
      </c>
      <c r="C125" s="152" t="s">
        <v>584</v>
      </c>
      <c r="D125" s="152" t="s">
        <v>83</v>
      </c>
      <c r="E125" s="152" t="s">
        <v>100</v>
      </c>
      <c r="F125" s="15" t="str">
        <f>IFERROR(VLOOKUP(D125,'Tabelas auxiliares'!$A$3:$B$65,2,FALSE),"")</f>
        <v>SUGEPE-FOLHA - PASEP + AUX. MORADIA</v>
      </c>
      <c r="G125" s="15" t="str">
        <f>IFERROR(VLOOKUP($B125,'Tabelas auxiliares'!$A$68:$C$108,2,FALSE),"")</f>
        <v>FOLHA DE PAGAMENTO - GERAL</v>
      </c>
      <c r="H125" s="15" t="str">
        <f>IFERROR(VLOOKUP($B125,'Tabelas auxiliares'!$A$68:$C$108,3,FALSE),"")</f>
        <v>FOLHA DE PAGAMENTO / CONTRIBUICAO PARA O PSS / SUBSTITUICOES / INSS PATRONAL / PASEP</v>
      </c>
      <c r="I125" t="s">
        <v>1142</v>
      </c>
      <c r="J125" t="s">
        <v>1143</v>
      </c>
      <c r="K125" t="s">
        <v>1180</v>
      </c>
      <c r="L125" t="s">
        <v>1145</v>
      </c>
      <c r="M125" t="s">
        <v>593</v>
      </c>
      <c r="N125" t="s">
        <v>108</v>
      </c>
      <c r="O125" t="s">
        <v>657</v>
      </c>
      <c r="P125" t="s">
        <v>1110</v>
      </c>
      <c r="Q125" t="s">
        <v>597</v>
      </c>
      <c r="R125" t="s">
        <v>593</v>
      </c>
      <c r="S125" t="s">
        <v>598</v>
      </c>
      <c r="T125" t="s">
        <v>1111</v>
      </c>
      <c r="U125" t="s">
        <v>117</v>
      </c>
      <c r="V125" t="s">
        <v>1112</v>
      </c>
      <c r="W125" t="s">
        <v>1113</v>
      </c>
      <c r="X125" t="s">
        <v>1181</v>
      </c>
      <c r="Y125" s="15" t="str">
        <f t="shared" si="2"/>
        <v>3</v>
      </c>
      <c r="Z125" s="15" t="str">
        <f>IF(T125="","",IF(AND(T125&lt;&gt;'Tabelas auxiliares'!$B$128,T125&lt;&gt;'Tabelas auxiliares'!$B$129,T125&lt;&gt;'Tabelas auxiliares'!$C$128,T125&lt;&gt;'Tabelas auxiliares'!$C$129,T125&lt;&gt;'Tabelas auxiliares'!$D$128),"FOLHA DE PESSOAL",IF(Y125='Tabelas auxiliares'!$A$129,"CUSTEIO",IF(Y125='Tabelas auxiliares'!$A$128,"INVESTIMENTO","ERRO - VERIFICAR"))))</f>
        <v>FOLHA DE PESSOAL</v>
      </c>
      <c r="AA125" s="26">
        <f t="shared" si="3"/>
        <v>11185732.300000001</v>
      </c>
      <c r="AD125" s="8">
        <v>11185732.300000001</v>
      </c>
      <c r="AE125" s="31"/>
      <c r="AF125" s="31"/>
      <c r="AG125" s="31"/>
      <c r="AH125" s="31"/>
      <c r="AI125" s="31"/>
      <c r="AJ125" s="31"/>
      <c r="AK125" s="31"/>
      <c r="AL125" s="31"/>
      <c r="AM125" s="31"/>
      <c r="AN125" s="31"/>
      <c r="AO125" s="31"/>
      <c r="AP125" s="31"/>
    </row>
    <row r="126" spans="1:42" x14ac:dyDescent="0.25">
      <c r="A126" t="s">
        <v>587</v>
      </c>
      <c r="B126" s="152" t="s">
        <v>223</v>
      </c>
      <c r="C126" s="152" t="s">
        <v>584</v>
      </c>
      <c r="D126" s="152" t="s">
        <v>83</v>
      </c>
      <c r="E126" s="152" t="s">
        <v>100</v>
      </c>
      <c r="F126" s="15" t="str">
        <f>IFERROR(VLOOKUP(D126,'Tabelas auxiliares'!$A$3:$B$65,2,FALSE),"")</f>
        <v>SUGEPE-FOLHA - PASEP + AUX. MORADIA</v>
      </c>
      <c r="G126" s="15" t="str">
        <f>IFERROR(VLOOKUP($B126,'Tabelas auxiliares'!$A$68:$C$108,2,FALSE),"")</f>
        <v>FOLHA DE PAGAMENTO - GERAL</v>
      </c>
      <c r="H126" s="15" t="str">
        <f>IFERROR(VLOOKUP($B126,'Tabelas auxiliares'!$A$68:$C$108,3,FALSE),"")</f>
        <v>FOLHA DE PAGAMENTO / CONTRIBUICAO PARA O PSS / SUBSTITUICOES / INSS PATRONAL / PASEP</v>
      </c>
      <c r="I126" t="s">
        <v>1142</v>
      </c>
      <c r="J126" t="s">
        <v>1143</v>
      </c>
      <c r="K126" t="s">
        <v>1180</v>
      </c>
      <c r="L126" t="s">
        <v>1145</v>
      </c>
      <c r="M126" t="s">
        <v>593</v>
      </c>
      <c r="N126" t="s">
        <v>108</v>
      </c>
      <c r="O126" t="s">
        <v>657</v>
      </c>
      <c r="P126" t="s">
        <v>1110</v>
      </c>
      <c r="Q126" t="s">
        <v>597</v>
      </c>
      <c r="R126" t="s">
        <v>593</v>
      </c>
      <c r="S126" t="s">
        <v>598</v>
      </c>
      <c r="T126" t="s">
        <v>1111</v>
      </c>
      <c r="U126" t="s">
        <v>117</v>
      </c>
      <c r="V126" t="s">
        <v>1182</v>
      </c>
      <c r="W126" t="s">
        <v>1183</v>
      </c>
      <c r="X126" t="s">
        <v>1184</v>
      </c>
      <c r="Y126" s="15" t="str">
        <f t="shared" si="2"/>
        <v>3</v>
      </c>
      <c r="Z126" s="15" t="str">
        <f>IF(T126="","",IF(AND(T126&lt;&gt;'Tabelas auxiliares'!$B$128,T126&lt;&gt;'Tabelas auxiliares'!$B$129,T126&lt;&gt;'Tabelas auxiliares'!$C$128,T126&lt;&gt;'Tabelas auxiliares'!$C$129,T126&lt;&gt;'Tabelas auxiliares'!$D$128),"FOLHA DE PESSOAL",IF(Y126='Tabelas auxiliares'!$A$129,"CUSTEIO",IF(Y126='Tabelas auxiliares'!$A$128,"INVESTIMENTO","ERRO - VERIFICAR"))))</f>
        <v>FOLHA DE PESSOAL</v>
      </c>
      <c r="AA126" s="26">
        <f t="shared" si="3"/>
        <v>1423.18</v>
      </c>
      <c r="AD126" s="8">
        <v>1423.18</v>
      </c>
      <c r="AE126" s="31"/>
      <c r="AF126" s="31"/>
      <c r="AG126" s="31"/>
      <c r="AH126" s="31"/>
      <c r="AI126" s="31"/>
      <c r="AJ126" s="31"/>
      <c r="AK126" s="31"/>
      <c r="AL126" s="31"/>
      <c r="AM126" s="31"/>
      <c r="AN126" s="31"/>
      <c r="AO126" s="31"/>
      <c r="AP126" s="31"/>
    </row>
    <row r="127" spans="1:42" x14ac:dyDescent="0.25">
      <c r="A127" t="s">
        <v>587</v>
      </c>
      <c r="B127" s="152" t="s">
        <v>223</v>
      </c>
      <c r="C127" s="152" t="s">
        <v>584</v>
      </c>
      <c r="D127" s="152" t="s">
        <v>83</v>
      </c>
      <c r="E127" s="152" t="s">
        <v>100</v>
      </c>
      <c r="F127" s="15" t="str">
        <f>IFERROR(VLOOKUP(D127,'Tabelas auxiliares'!$A$3:$B$65,2,FALSE),"")</f>
        <v>SUGEPE-FOLHA - PASEP + AUX. MORADIA</v>
      </c>
      <c r="G127" s="15" t="str">
        <f>IFERROR(VLOOKUP($B127,'Tabelas auxiliares'!$A$68:$C$108,2,FALSE),"")</f>
        <v>FOLHA DE PAGAMENTO - GERAL</v>
      </c>
      <c r="H127" s="15" t="str">
        <f>IFERROR(VLOOKUP($B127,'Tabelas auxiliares'!$A$68:$C$108,3,FALSE),"")</f>
        <v>FOLHA DE PAGAMENTO / CONTRIBUICAO PARA O PSS / SUBSTITUICOES / INSS PATRONAL / PASEP</v>
      </c>
      <c r="I127" t="s">
        <v>1142</v>
      </c>
      <c r="J127" t="s">
        <v>1143</v>
      </c>
      <c r="K127" t="s">
        <v>1180</v>
      </c>
      <c r="L127" t="s">
        <v>1145</v>
      </c>
      <c r="M127" t="s">
        <v>593</v>
      </c>
      <c r="N127" t="s">
        <v>108</v>
      </c>
      <c r="O127" t="s">
        <v>657</v>
      </c>
      <c r="P127" t="s">
        <v>1110</v>
      </c>
      <c r="Q127" t="s">
        <v>597</v>
      </c>
      <c r="R127" t="s">
        <v>593</v>
      </c>
      <c r="S127" t="s">
        <v>598</v>
      </c>
      <c r="T127" t="s">
        <v>1111</v>
      </c>
      <c r="U127" t="s">
        <v>117</v>
      </c>
      <c r="V127" t="s">
        <v>1185</v>
      </c>
      <c r="W127" t="s">
        <v>1186</v>
      </c>
      <c r="X127" t="s">
        <v>1187</v>
      </c>
      <c r="Y127" s="15" t="str">
        <f t="shared" si="2"/>
        <v>3</v>
      </c>
      <c r="Z127" s="15" t="str">
        <f>IF(T127="","",IF(AND(T127&lt;&gt;'Tabelas auxiliares'!$B$128,T127&lt;&gt;'Tabelas auxiliares'!$B$129,T127&lt;&gt;'Tabelas auxiliares'!$C$128,T127&lt;&gt;'Tabelas auxiliares'!$C$129,T127&lt;&gt;'Tabelas auxiliares'!$D$128),"FOLHA DE PESSOAL",IF(Y127='Tabelas auxiliares'!$A$129,"CUSTEIO",IF(Y127='Tabelas auxiliares'!$A$128,"INVESTIMENTO","ERRO - VERIFICAR"))))</f>
        <v>FOLHA DE PESSOAL</v>
      </c>
      <c r="AA127" s="26">
        <f t="shared" si="3"/>
        <v>582.34</v>
      </c>
      <c r="AD127" s="8">
        <v>582.34</v>
      </c>
      <c r="AE127" s="31"/>
      <c r="AF127" s="31"/>
      <c r="AG127" s="31"/>
      <c r="AH127" s="31"/>
      <c r="AI127" s="31"/>
      <c r="AJ127" s="31"/>
      <c r="AK127" s="31"/>
      <c r="AL127" s="31"/>
      <c r="AM127" s="31"/>
      <c r="AN127" s="31"/>
      <c r="AO127" s="31"/>
      <c r="AP127" s="31"/>
    </row>
    <row r="128" spans="1:42" x14ac:dyDescent="0.25">
      <c r="A128" t="s">
        <v>587</v>
      </c>
      <c r="B128" s="152" t="s">
        <v>223</v>
      </c>
      <c r="C128" s="152" t="s">
        <v>584</v>
      </c>
      <c r="D128" s="152" t="s">
        <v>83</v>
      </c>
      <c r="E128" s="152" t="s">
        <v>100</v>
      </c>
      <c r="F128" s="15" t="str">
        <f>IFERROR(VLOOKUP(D128,'Tabelas auxiliares'!$A$3:$B$65,2,FALSE),"")</f>
        <v>SUGEPE-FOLHA - PASEP + AUX. MORADIA</v>
      </c>
      <c r="G128" s="15" t="str">
        <f>IFERROR(VLOOKUP($B128,'Tabelas auxiliares'!$A$68:$C$108,2,FALSE),"")</f>
        <v>FOLHA DE PAGAMENTO - GERAL</v>
      </c>
      <c r="H128" s="15" t="str">
        <f>IFERROR(VLOOKUP($B128,'Tabelas auxiliares'!$A$68:$C$108,3,FALSE),"")</f>
        <v>FOLHA DE PAGAMENTO / CONTRIBUICAO PARA O PSS / SUBSTITUICOES / INSS PATRONAL / PASEP</v>
      </c>
      <c r="I128" t="s">
        <v>1142</v>
      </c>
      <c r="J128" t="s">
        <v>1143</v>
      </c>
      <c r="K128" t="s">
        <v>1180</v>
      </c>
      <c r="L128" t="s">
        <v>1145</v>
      </c>
      <c r="M128" t="s">
        <v>593</v>
      </c>
      <c r="N128" t="s">
        <v>108</v>
      </c>
      <c r="O128" t="s">
        <v>657</v>
      </c>
      <c r="P128" t="s">
        <v>1110</v>
      </c>
      <c r="Q128" t="s">
        <v>597</v>
      </c>
      <c r="R128" t="s">
        <v>593</v>
      </c>
      <c r="S128" t="s">
        <v>598</v>
      </c>
      <c r="T128" t="s">
        <v>1111</v>
      </c>
      <c r="U128" t="s">
        <v>117</v>
      </c>
      <c r="V128" t="s">
        <v>1188</v>
      </c>
      <c r="W128" t="s">
        <v>1189</v>
      </c>
      <c r="X128" t="s">
        <v>1190</v>
      </c>
      <c r="Y128" s="15" t="str">
        <f t="shared" si="2"/>
        <v>3</v>
      </c>
      <c r="Z128" s="15" t="str">
        <f>IF(T128="","",IF(AND(T128&lt;&gt;'Tabelas auxiliares'!$B$128,T128&lt;&gt;'Tabelas auxiliares'!$B$129,T128&lt;&gt;'Tabelas auxiliares'!$C$128,T128&lt;&gt;'Tabelas auxiliares'!$C$129,T128&lt;&gt;'Tabelas auxiliares'!$D$128),"FOLHA DE PESSOAL",IF(Y128='Tabelas auxiliares'!$A$129,"CUSTEIO",IF(Y128='Tabelas auxiliares'!$A$128,"INVESTIMENTO","ERRO - VERIFICAR"))))</f>
        <v>FOLHA DE PESSOAL</v>
      </c>
      <c r="AA128" s="26">
        <f t="shared" si="3"/>
        <v>15171.5</v>
      </c>
      <c r="AD128" s="8">
        <v>15171.5</v>
      </c>
      <c r="AE128" s="31"/>
      <c r="AF128" s="31"/>
      <c r="AG128" s="31"/>
      <c r="AH128" s="31"/>
      <c r="AI128" s="31"/>
      <c r="AJ128" s="31"/>
      <c r="AK128" s="31"/>
      <c r="AL128" s="31"/>
      <c r="AM128" s="31"/>
      <c r="AN128" s="31"/>
      <c r="AO128" s="31"/>
      <c r="AP128" s="31"/>
    </row>
    <row r="129" spans="1:42" x14ac:dyDescent="0.25">
      <c r="A129" t="s">
        <v>587</v>
      </c>
      <c r="B129" s="152" t="s">
        <v>223</v>
      </c>
      <c r="C129" s="152" t="s">
        <v>584</v>
      </c>
      <c r="D129" s="152" t="s">
        <v>83</v>
      </c>
      <c r="E129" s="152" t="s">
        <v>100</v>
      </c>
      <c r="F129" s="15" t="str">
        <f>IFERROR(VLOOKUP(D129,'Tabelas auxiliares'!$A$3:$B$65,2,FALSE),"")</f>
        <v>SUGEPE-FOLHA - PASEP + AUX. MORADIA</v>
      </c>
      <c r="G129" s="15" t="str">
        <f>IFERROR(VLOOKUP($B129,'Tabelas auxiliares'!$A$68:$C$108,2,FALSE),"")</f>
        <v>FOLHA DE PAGAMENTO - GERAL</v>
      </c>
      <c r="H129" s="15" t="str">
        <f>IFERROR(VLOOKUP($B129,'Tabelas auxiliares'!$A$68:$C$108,3,FALSE),"")</f>
        <v>FOLHA DE PAGAMENTO / CONTRIBUICAO PARA O PSS / SUBSTITUICOES / INSS PATRONAL / PASEP</v>
      </c>
      <c r="I129" t="s">
        <v>1142</v>
      </c>
      <c r="J129" t="s">
        <v>1143</v>
      </c>
      <c r="K129" t="s">
        <v>1180</v>
      </c>
      <c r="L129" t="s">
        <v>1145</v>
      </c>
      <c r="M129" t="s">
        <v>593</v>
      </c>
      <c r="N129" t="s">
        <v>108</v>
      </c>
      <c r="O129" t="s">
        <v>657</v>
      </c>
      <c r="P129" t="s">
        <v>1110</v>
      </c>
      <c r="Q129" t="s">
        <v>597</v>
      </c>
      <c r="R129" t="s">
        <v>593</v>
      </c>
      <c r="S129" t="s">
        <v>598</v>
      </c>
      <c r="T129" t="s">
        <v>1111</v>
      </c>
      <c r="U129" t="s">
        <v>117</v>
      </c>
      <c r="V129" t="s">
        <v>1191</v>
      </c>
      <c r="W129" t="s">
        <v>1192</v>
      </c>
      <c r="X129" t="s">
        <v>1193</v>
      </c>
      <c r="Y129" s="15" t="str">
        <f t="shared" si="2"/>
        <v>3</v>
      </c>
      <c r="Z129" s="15" t="str">
        <f>IF(T129="","",IF(AND(T129&lt;&gt;'Tabelas auxiliares'!$B$128,T129&lt;&gt;'Tabelas auxiliares'!$B$129,T129&lt;&gt;'Tabelas auxiliares'!$C$128,T129&lt;&gt;'Tabelas auxiliares'!$C$129,T129&lt;&gt;'Tabelas auxiliares'!$D$128),"FOLHA DE PESSOAL",IF(Y129='Tabelas auxiliares'!$A$129,"CUSTEIO",IF(Y129='Tabelas auxiliares'!$A$128,"INVESTIMENTO","ERRO - VERIFICAR"))))</f>
        <v>FOLHA DE PESSOAL</v>
      </c>
      <c r="AA129" s="26">
        <f t="shared" si="3"/>
        <v>95865.09</v>
      </c>
      <c r="AD129" s="8">
        <v>95865.09</v>
      </c>
      <c r="AE129" s="31"/>
      <c r="AF129" s="31"/>
      <c r="AG129" s="31"/>
      <c r="AH129" s="31"/>
      <c r="AI129" s="31"/>
      <c r="AJ129" s="31"/>
      <c r="AK129" s="31"/>
      <c r="AL129" s="31"/>
      <c r="AM129" s="31"/>
      <c r="AN129" s="31"/>
      <c r="AO129" s="31"/>
      <c r="AP129" s="31"/>
    </row>
    <row r="130" spans="1:42" x14ac:dyDescent="0.25">
      <c r="A130" t="s">
        <v>587</v>
      </c>
      <c r="B130" s="152" t="s">
        <v>223</v>
      </c>
      <c r="C130" s="152" t="s">
        <v>584</v>
      </c>
      <c r="D130" s="152" t="s">
        <v>83</v>
      </c>
      <c r="E130" s="152" t="s">
        <v>100</v>
      </c>
      <c r="F130" s="15" t="str">
        <f>IFERROR(VLOOKUP(D130,'Tabelas auxiliares'!$A$3:$B$65,2,FALSE),"")</f>
        <v>SUGEPE-FOLHA - PASEP + AUX. MORADIA</v>
      </c>
      <c r="G130" s="15" t="str">
        <f>IFERROR(VLOOKUP($B130,'Tabelas auxiliares'!$A$68:$C$108,2,FALSE),"")</f>
        <v>FOLHA DE PAGAMENTO - GERAL</v>
      </c>
      <c r="H130" s="15" t="str">
        <f>IFERROR(VLOOKUP($B130,'Tabelas auxiliares'!$A$68:$C$108,3,FALSE),"")</f>
        <v>FOLHA DE PAGAMENTO / CONTRIBUICAO PARA O PSS / SUBSTITUICOES / INSS PATRONAL / PASEP</v>
      </c>
      <c r="I130" t="s">
        <v>1142</v>
      </c>
      <c r="J130" t="s">
        <v>1143</v>
      </c>
      <c r="K130" t="s">
        <v>1180</v>
      </c>
      <c r="L130" t="s">
        <v>1145</v>
      </c>
      <c r="M130" t="s">
        <v>593</v>
      </c>
      <c r="N130" t="s">
        <v>108</v>
      </c>
      <c r="O130" t="s">
        <v>657</v>
      </c>
      <c r="P130" t="s">
        <v>1110</v>
      </c>
      <c r="Q130" t="s">
        <v>597</v>
      </c>
      <c r="R130" t="s">
        <v>593</v>
      </c>
      <c r="S130" t="s">
        <v>598</v>
      </c>
      <c r="T130" t="s">
        <v>1111</v>
      </c>
      <c r="U130" t="s">
        <v>117</v>
      </c>
      <c r="V130" t="s">
        <v>1194</v>
      </c>
      <c r="W130" t="s">
        <v>1195</v>
      </c>
      <c r="X130" t="s">
        <v>1196</v>
      </c>
      <c r="Y130" s="15" t="str">
        <f t="shared" si="2"/>
        <v>3</v>
      </c>
      <c r="Z130" s="15" t="str">
        <f>IF(T130="","",IF(AND(T130&lt;&gt;'Tabelas auxiliares'!$B$128,T130&lt;&gt;'Tabelas auxiliares'!$B$129,T130&lt;&gt;'Tabelas auxiliares'!$C$128,T130&lt;&gt;'Tabelas auxiliares'!$C$129,T130&lt;&gt;'Tabelas auxiliares'!$D$128),"FOLHA DE PESSOAL",IF(Y130='Tabelas auxiliares'!$A$129,"CUSTEIO",IF(Y130='Tabelas auxiliares'!$A$128,"INVESTIMENTO","ERRO - VERIFICAR"))))</f>
        <v>FOLHA DE PESSOAL</v>
      </c>
      <c r="AA130" s="26">
        <f t="shared" si="3"/>
        <v>6576.66</v>
      </c>
      <c r="AD130" s="8">
        <v>6576.66</v>
      </c>
      <c r="AE130" s="31"/>
      <c r="AF130" s="31"/>
      <c r="AG130" s="31"/>
      <c r="AH130" s="31"/>
      <c r="AI130" s="31"/>
      <c r="AJ130" s="31"/>
      <c r="AK130" s="31"/>
      <c r="AL130" s="31"/>
      <c r="AM130" s="31"/>
      <c r="AN130" s="31"/>
      <c r="AO130" s="31"/>
      <c r="AP130" s="31"/>
    </row>
    <row r="131" spans="1:42" x14ac:dyDescent="0.25">
      <c r="A131" t="s">
        <v>587</v>
      </c>
      <c r="B131" s="152" t="s">
        <v>223</v>
      </c>
      <c r="C131" s="152" t="s">
        <v>584</v>
      </c>
      <c r="D131" s="152" t="s">
        <v>83</v>
      </c>
      <c r="E131" s="152" t="s">
        <v>100</v>
      </c>
      <c r="F131" s="15" t="str">
        <f>IFERROR(VLOOKUP(D131,'Tabelas auxiliares'!$A$3:$B$65,2,FALSE),"")</f>
        <v>SUGEPE-FOLHA - PASEP + AUX. MORADIA</v>
      </c>
      <c r="G131" s="15" t="str">
        <f>IFERROR(VLOOKUP($B131,'Tabelas auxiliares'!$A$68:$C$108,2,FALSE),"")</f>
        <v>FOLHA DE PAGAMENTO - GERAL</v>
      </c>
      <c r="H131" s="15" t="str">
        <f>IFERROR(VLOOKUP($B131,'Tabelas auxiliares'!$A$68:$C$108,3,FALSE),"")</f>
        <v>FOLHA DE PAGAMENTO / CONTRIBUICAO PARA O PSS / SUBSTITUICOES / INSS PATRONAL / PASEP</v>
      </c>
      <c r="I131" t="s">
        <v>1142</v>
      </c>
      <c r="J131" t="s">
        <v>1143</v>
      </c>
      <c r="K131" t="s">
        <v>1180</v>
      </c>
      <c r="L131" t="s">
        <v>1145</v>
      </c>
      <c r="M131" t="s">
        <v>593</v>
      </c>
      <c r="N131" t="s">
        <v>108</v>
      </c>
      <c r="O131" t="s">
        <v>657</v>
      </c>
      <c r="P131" t="s">
        <v>1110</v>
      </c>
      <c r="Q131" t="s">
        <v>597</v>
      </c>
      <c r="R131" t="s">
        <v>593</v>
      </c>
      <c r="S131" t="s">
        <v>598</v>
      </c>
      <c r="T131" t="s">
        <v>1111</v>
      </c>
      <c r="U131" t="s">
        <v>117</v>
      </c>
      <c r="V131" t="s">
        <v>1197</v>
      </c>
      <c r="W131" t="s">
        <v>1198</v>
      </c>
      <c r="X131" t="s">
        <v>1199</v>
      </c>
      <c r="Y131" s="15" t="str">
        <f t="shared" si="2"/>
        <v>3</v>
      </c>
      <c r="Z131" s="15" t="str">
        <f>IF(T131="","",IF(AND(T131&lt;&gt;'Tabelas auxiliares'!$B$128,T131&lt;&gt;'Tabelas auxiliares'!$B$129,T131&lt;&gt;'Tabelas auxiliares'!$C$128,T131&lt;&gt;'Tabelas auxiliares'!$C$129,T131&lt;&gt;'Tabelas auxiliares'!$D$128),"FOLHA DE PESSOAL",IF(Y131='Tabelas auxiliares'!$A$129,"CUSTEIO",IF(Y131='Tabelas auxiliares'!$A$128,"INVESTIMENTO","ERRO - VERIFICAR"))))</f>
        <v>FOLHA DE PESSOAL</v>
      </c>
      <c r="AA131" s="26">
        <f t="shared" si="3"/>
        <v>9402808.4499999993</v>
      </c>
      <c r="AD131" s="8">
        <v>9402808.4499999993</v>
      </c>
      <c r="AE131" s="31"/>
      <c r="AF131" s="31"/>
      <c r="AG131" s="31"/>
      <c r="AH131" s="31"/>
      <c r="AI131" s="31"/>
      <c r="AJ131" s="31"/>
      <c r="AK131" s="31"/>
      <c r="AL131" s="31"/>
      <c r="AM131" s="31"/>
      <c r="AN131" s="31"/>
      <c r="AO131" s="31"/>
      <c r="AP131" s="31"/>
    </row>
    <row r="132" spans="1:42" x14ac:dyDescent="0.25">
      <c r="A132" t="s">
        <v>587</v>
      </c>
      <c r="B132" s="152" t="s">
        <v>223</v>
      </c>
      <c r="C132" s="152" t="s">
        <v>584</v>
      </c>
      <c r="D132" s="152" t="s">
        <v>83</v>
      </c>
      <c r="E132" s="152" t="s">
        <v>100</v>
      </c>
      <c r="F132" s="15" t="str">
        <f>IFERROR(VLOOKUP(D132,'Tabelas auxiliares'!$A$3:$B$65,2,FALSE),"")</f>
        <v>SUGEPE-FOLHA - PASEP + AUX. MORADIA</v>
      </c>
      <c r="G132" s="15" t="str">
        <f>IFERROR(VLOOKUP($B132,'Tabelas auxiliares'!$A$68:$C$108,2,FALSE),"")</f>
        <v>FOLHA DE PAGAMENTO - GERAL</v>
      </c>
      <c r="H132" s="15" t="str">
        <f>IFERROR(VLOOKUP($B132,'Tabelas auxiliares'!$A$68:$C$108,3,FALSE),"")</f>
        <v>FOLHA DE PAGAMENTO / CONTRIBUICAO PARA O PSS / SUBSTITUICOES / INSS PATRONAL / PASEP</v>
      </c>
      <c r="I132" t="s">
        <v>1142</v>
      </c>
      <c r="J132" t="s">
        <v>1143</v>
      </c>
      <c r="K132" t="s">
        <v>1180</v>
      </c>
      <c r="L132" t="s">
        <v>1145</v>
      </c>
      <c r="M132" t="s">
        <v>593</v>
      </c>
      <c r="N132" t="s">
        <v>108</v>
      </c>
      <c r="O132" t="s">
        <v>657</v>
      </c>
      <c r="P132" t="s">
        <v>1110</v>
      </c>
      <c r="Q132" t="s">
        <v>597</v>
      </c>
      <c r="R132" t="s">
        <v>593</v>
      </c>
      <c r="S132" t="s">
        <v>598</v>
      </c>
      <c r="T132" t="s">
        <v>1111</v>
      </c>
      <c r="U132" t="s">
        <v>117</v>
      </c>
      <c r="V132" t="s">
        <v>1200</v>
      </c>
      <c r="W132" t="s">
        <v>1201</v>
      </c>
      <c r="X132" t="s">
        <v>1202</v>
      </c>
      <c r="Y132" s="15" t="str">
        <f t="shared" ref="Y132:Y299" si="4">LEFT(V132,1)</f>
        <v>3</v>
      </c>
      <c r="Z132" s="15" t="str">
        <f>IF(T132="","",IF(AND(T132&lt;&gt;'Tabelas auxiliares'!$B$128,T132&lt;&gt;'Tabelas auxiliares'!$B$129,T132&lt;&gt;'Tabelas auxiliares'!$C$128,T132&lt;&gt;'Tabelas auxiliares'!$C$129,T132&lt;&gt;'Tabelas auxiliares'!$D$128),"FOLHA DE PESSOAL",IF(Y132='Tabelas auxiliares'!$A$129,"CUSTEIO",IF(Y132='Tabelas auxiliares'!$A$128,"INVESTIMENTO","ERRO - VERIFICAR"))))</f>
        <v>FOLHA DE PESSOAL</v>
      </c>
      <c r="AA132" s="26">
        <f t="shared" si="3"/>
        <v>155101.85999999999</v>
      </c>
      <c r="AD132" s="8">
        <v>155101.85999999999</v>
      </c>
      <c r="AE132" s="31"/>
      <c r="AF132" s="31"/>
      <c r="AG132" s="31"/>
      <c r="AH132" s="31"/>
      <c r="AI132" s="31"/>
      <c r="AJ132" s="31"/>
      <c r="AK132" s="31"/>
      <c r="AL132" s="31"/>
      <c r="AM132" s="31"/>
      <c r="AN132" s="31"/>
      <c r="AO132" s="31"/>
      <c r="AP132" s="31"/>
    </row>
    <row r="133" spans="1:42" x14ac:dyDescent="0.25">
      <c r="A133" t="s">
        <v>587</v>
      </c>
      <c r="B133" s="152" t="s">
        <v>223</v>
      </c>
      <c r="C133" s="152" t="s">
        <v>584</v>
      </c>
      <c r="D133" s="152" t="s">
        <v>83</v>
      </c>
      <c r="E133" s="152" t="s">
        <v>100</v>
      </c>
      <c r="F133" s="15" t="str">
        <f>IFERROR(VLOOKUP(D133,'Tabelas auxiliares'!$A$3:$B$65,2,FALSE),"")</f>
        <v>SUGEPE-FOLHA - PASEP + AUX. MORADIA</v>
      </c>
      <c r="G133" s="15" t="str">
        <f>IFERROR(VLOOKUP($B133,'Tabelas auxiliares'!$A$68:$C$108,2,FALSE),"")</f>
        <v>FOLHA DE PAGAMENTO - GERAL</v>
      </c>
      <c r="H133" s="15" t="str">
        <f>IFERROR(VLOOKUP($B133,'Tabelas auxiliares'!$A$68:$C$108,3,FALSE),"")</f>
        <v>FOLHA DE PAGAMENTO / CONTRIBUICAO PARA O PSS / SUBSTITUICOES / INSS PATRONAL / PASEP</v>
      </c>
      <c r="I133" t="s">
        <v>1142</v>
      </c>
      <c r="J133" t="s">
        <v>1143</v>
      </c>
      <c r="K133" t="s">
        <v>1180</v>
      </c>
      <c r="L133" t="s">
        <v>1145</v>
      </c>
      <c r="M133" t="s">
        <v>593</v>
      </c>
      <c r="N133" t="s">
        <v>108</v>
      </c>
      <c r="O133" t="s">
        <v>657</v>
      </c>
      <c r="P133" t="s">
        <v>1110</v>
      </c>
      <c r="Q133" t="s">
        <v>597</v>
      </c>
      <c r="R133" t="s">
        <v>593</v>
      </c>
      <c r="S133" t="s">
        <v>598</v>
      </c>
      <c r="T133" t="s">
        <v>1111</v>
      </c>
      <c r="U133" t="s">
        <v>117</v>
      </c>
      <c r="V133" t="s">
        <v>1203</v>
      </c>
      <c r="W133" t="s">
        <v>1204</v>
      </c>
      <c r="X133" t="s">
        <v>1205</v>
      </c>
      <c r="Y133" s="15" t="str">
        <f t="shared" si="4"/>
        <v>3</v>
      </c>
      <c r="Z133" s="15" t="str">
        <f>IF(T133="","",IF(AND(T133&lt;&gt;'Tabelas auxiliares'!$B$128,T133&lt;&gt;'Tabelas auxiliares'!$B$129,T133&lt;&gt;'Tabelas auxiliares'!$C$128,T133&lt;&gt;'Tabelas auxiliares'!$C$129,T133&lt;&gt;'Tabelas auxiliares'!$D$128),"FOLHA DE PESSOAL",IF(Y133='Tabelas auxiliares'!$A$129,"CUSTEIO",IF(Y133='Tabelas auxiliares'!$A$128,"INVESTIMENTO","ERRO - VERIFICAR"))))</f>
        <v>FOLHA DE PESSOAL</v>
      </c>
      <c r="AA133" s="26">
        <f t="shared" ref="AA133:AA300" si="5">IF(AB133+AC133+AD133&lt;&gt;0,AB133+AC133+AD133,"")</f>
        <v>342111.43</v>
      </c>
      <c r="AD133" s="8">
        <v>342111.43</v>
      </c>
      <c r="AE133" s="31"/>
      <c r="AF133" s="31"/>
      <c r="AG133" s="31"/>
      <c r="AH133" s="31"/>
      <c r="AI133" s="31"/>
      <c r="AJ133" s="31"/>
      <c r="AK133" s="31"/>
      <c r="AL133" s="31"/>
      <c r="AM133" s="31"/>
      <c r="AN133" s="31"/>
      <c r="AO133" s="31"/>
      <c r="AP133" s="31"/>
    </row>
    <row r="134" spans="1:42" x14ac:dyDescent="0.25">
      <c r="A134" t="s">
        <v>587</v>
      </c>
      <c r="B134" s="152" t="s">
        <v>223</v>
      </c>
      <c r="C134" s="152" t="s">
        <v>584</v>
      </c>
      <c r="D134" s="152" t="s">
        <v>83</v>
      </c>
      <c r="E134" s="152" t="s">
        <v>100</v>
      </c>
      <c r="F134" s="15" t="str">
        <f>IFERROR(VLOOKUP(D134,'Tabelas auxiliares'!$A$3:$B$65,2,FALSE),"")</f>
        <v>SUGEPE-FOLHA - PASEP + AUX. MORADIA</v>
      </c>
      <c r="G134" s="15" t="str">
        <f>IFERROR(VLOOKUP($B134,'Tabelas auxiliares'!$A$68:$C$108,2,FALSE),"")</f>
        <v>FOLHA DE PAGAMENTO - GERAL</v>
      </c>
      <c r="H134" s="15" t="str">
        <f>IFERROR(VLOOKUP($B134,'Tabelas auxiliares'!$A$68:$C$108,3,FALSE),"")</f>
        <v>FOLHA DE PAGAMENTO / CONTRIBUICAO PARA O PSS / SUBSTITUICOES / INSS PATRONAL / PASEP</v>
      </c>
      <c r="I134" t="s">
        <v>1142</v>
      </c>
      <c r="J134" t="s">
        <v>1143</v>
      </c>
      <c r="K134" t="s">
        <v>1180</v>
      </c>
      <c r="L134" t="s">
        <v>1145</v>
      </c>
      <c r="M134" t="s">
        <v>593</v>
      </c>
      <c r="N134" t="s">
        <v>108</v>
      </c>
      <c r="O134" t="s">
        <v>657</v>
      </c>
      <c r="P134" t="s">
        <v>1110</v>
      </c>
      <c r="Q134" t="s">
        <v>597</v>
      </c>
      <c r="R134" t="s">
        <v>593</v>
      </c>
      <c r="S134" t="s">
        <v>598</v>
      </c>
      <c r="T134" t="s">
        <v>1111</v>
      </c>
      <c r="U134" t="s">
        <v>117</v>
      </c>
      <c r="V134" t="s">
        <v>1206</v>
      </c>
      <c r="W134" t="s">
        <v>1207</v>
      </c>
      <c r="X134" t="s">
        <v>1208</v>
      </c>
      <c r="Y134" s="15" t="str">
        <f t="shared" si="4"/>
        <v>3</v>
      </c>
      <c r="Z134" s="15" t="str">
        <f>IF(T134="","",IF(AND(T134&lt;&gt;'Tabelas auxiliares'!$B$128,T134&lt;&gt;'Tabelas auxiliares'!$B$129,T134&lt;&gt;'Tabelas auxiliares'!$C$128,T134&lt;&gt;'Tabelas auxiliares'!$C$129,T134&lt;&gt;'Tabelas auxiliares'!$D$128),"FOLHA DE PESSOAL",IF(Y134='Tabelas auxiliares'!$A$129,"CUSTEIO",IF(Y134='Tabelas auxiliares'!$A$128,"INVESTIMENTO","ERRO - VERIFICAR"))))</f>
        <v>FOLHA DE PESSOAL</v>
      </c>
      <c r="AA134" s="26">
        <f t="shared" si="5"/>
        <v>4034.68</v>
      </c>
      <c r="AD134" s="8">
        <v>4034.68</v>
      </c>
      <c r="AE134" s="31"/>
      <c r="AF134" s="31"/>
      <c r="AG134" s="31"/>
      <c r="AH134" s="31"/>
      <c r="AI134" s="31"/>
      <c r="AJ134" s="31"/>
      <c r="AK134" s="31"/>
      <c r="AL134" s="31"/>
      <c r="AM134" s="31"/>
      <c r="AN134" s="31"/>
      <c r="AO134" s="31"/>
      <c r="AP134" s="31"/>
    </row>
    <row r="135" spans="1:42" x14ac:dyDescent="0.25">
      <c r="A135" t="s">
        <v>587</v>
      </c>
      <c r="B135" s="152" t="s">
        <v>223</v>
      </c>
      <c r="C135" s="152" t="s">
        <v>584</v>
      </c>
      <c r="D135" s="152" t="s">
        <v>83</v>
      </c>
      <c r="E135" s="152" t="s">
        <v>100</v>
      </c>
      <c r="F135" s="15" t="str">
        <f>IFERROR(VLOOKUP(D135,'Tabelas auxiliares'!$A$3:$B$65,2,FALSE),"")</f>
        <v>SUGEPE-FOLHA - PASEP + AUX. MORADIA</v>
      </c>
      <c r="G135" s="15" t="str">
        <f>IFERROR(VLOOKUP($B135,'Tabelas auxiliares'!$A$68:$C$108,2,FALSE),"")</f>
        <v>FOLHA DE PAGAMENTO - GERAL</v>
      </c>
      <c r="H135" s="15" t="str">
        <f>IFERROR(VLOOKUP($B135,'Tabelas auxiliares'!$A$68:$C$108,3,FALSE),"")</f>
        <v>FOLHA DE PAGAMENTO / CONTRIBUICAO PARA O PSS / SUBSTITUICOES / INSS PATRONAL / PASEP</v>
      </c>
      <c r="I135" t="s">
        <v>1142</v>
      </c>
      <c r="J135" t="s">
        <v>1143</v>
      </c>
      <c r="K135" t="s">
        <v>1180</v>
      </c>
      <c r="L135" t="s">
        <v>1145</v>
      </c>
      <c r="M135" t="s">
        <v>593</v>
      </c>
      <c r="N135" t="s">
        <v>108</v>
      </c>
      <c r="O135" t="s">
        <v>657</v>
      </c>
      <c r="P135" t="s">
        <v>1110</v>
      </c>
      <c r="Q135" t="s">
        <v>597</v>
      </c>
      <c r="R135" t="s">
        <v>593</v>
      </c>
      <c r="S135" t="s">
        <v>598</v>
      </c>
      <c r="T135" t="s">
        <v>1111</v>
      </c>
      <c r="U135" t="s">
        <v>117</v>
      </c>
      <c r="V135" t="s">
        <v>1209</v>
      </c>
      <c r="W135" t="s">
        <v>1210</v>
      </c>
      <c r="X135" t="s">
        <v>1211</v>
      </c>
      <c r="Y135" s="15" t="str">
        <f t="shared" si="4"/>
        <v>3</v>
      </c>
      <c r="Z135" s="15" t="str">
        <f>IF(T135="","",IF(AND(T135&lt;&gt;'Tabelas auxiliares'!$B$128,T135&lt;&gt;'Tabelas auxiliares'!$B$129,T135&lt;&gt;'Tabelas auxiliares'!$C$128,T135&lt;&gt;'Tabelas auxiliares'!$C$129,T135&lt;&gt;'Tabelas auxiliares'!$D$128),"FOLHA DE PESSOAL",IF(Y135='Tabelas auxiliares'!$A$129,"CUSTEIO",IF(Y135='Tabelas auxiliares'!$A$128,"INVESTIMENTO","ERRO - VERIFICAR"))))</f>
        <v>FOLHA DE PESSOAL</v>
      </c>
      <c r="AA135" s="26">
        <f t="shared" si="5"/>
        <v>53154.559999999998</v>
      </c>
      <c r="AD135" s="8">
        <v>53154.559999999998</v>
      </c>
      <c r="AE135" s="31"/>
      <c r="AF135" s="31"/>
      <c r="AG135" s="31"/>
      <c r="AH135" s="31"/>
      <c r="AI135" s="31"/>
      <c r="AJ135" s="31"/>
      <c r="AK135" s="31"/>
      <c r="AL135" s="31"/>
      <c r="AM135" s="31"/>
      <c r="AN135" s="31"/>
      <c r="AO135" s="31"/>
      <c r="AP135" s="31"/>
    </row>
    <row r="136" spans="1:42" x14ac:dyDescent="0.25">
      <c r="A136" t="s">
        <v>587</v>
      </c>
      <c r="B136" s="152" t="s">
        <v>223</v>
      </c>
      <c r="C136" s="152" t="s">
        <v>584</v>
      </c>
      <c r="D136" s="152" t="s">
        <v>83</v>
      </c>
      <c r="E136" s="152" t="s">
        <v>100</v>
      </c>
      <c r="F136" s="15" t="str">
        <f>IFERROR(VLOOKUP(D136,'Tabelas auxiliares'!$A$3:$B$65,2,FALSE),"")</f>
        <v>SUGEPE-FOLHA - PASEP + AUX. MORADIA</v>
      </c>
      <c r="G136" s="15" t="str">
        <f>IFERROR(VLOOKUP($B136,'Tabelas auxiliares'!$A$68:$C$108,2,FALSE),"")</f>
        <v>FOLHA DE PAGAMENTO - GERAL</v>
      </c>
      <c r="H136" s="15" t="str">
        <f>IFERROR(VLOOKUP($B136,'Tabelas auxiliares'!$A$68:$C$108,3,FALSE),"")</f>
        <v>FOLHA DE PAGAMENTO / CONTRIBUICAO PARA O PSS / SUBSTITUICOES / INSS PATRONAL / PASEP</v>
      </c>
      <c r="I136" t="s">
        <v>1142</v>
      </c>
      <c r="J136" t="s">
        <v>1143</v>
      </c>
      <c r="K136" t="s">
        <v>1180</v>
      </c>
      <c r="L136" t="s">
        <v>1145</v>
      </c>
      <c r="M136" t="s">
        <v>593</v>
      </c>
      <c r="N136" t="s">
        <v>108</v>
      </c>
      <c r="O136" t="s">
        <v>657</v>
      </c>
      <c r="P136" t="s">
        <v>1110</v>
      </c>
      <c r="Q136" t="s">
        <v>597</v>
      </c>
      <c r="R136" t="s">
        <v>593</v>
      </c>
      <c r="S136" t="s">
        <v>598</v>
      </c>
      <c r="T136" t="s">
        <v>1111</v>
      </c>
      <c r="U136" t="s">
        <v>117</v>
      </c>
      <c r="V136" t="s">
        <v>1212</v>
      </c>
      <c r="W136" t="s">
        <v>1213</v>
      </c>
      <c r="X136" t="s">
        <v>1214</v>
      </c>
      <c r="Y136" s="15" t="str">
        <f t="shared" si="4"/>
        <v>3</v>
      </c>
      <c r="Z136" s="15" t="str">
        <f>IF(T136="","",IF(AND(T136&lt;&gt;'Tabelas auxiliares'!$B$128,T136&lt;&gt;'Tabelas auxiliares'!$B$129,T136&lt;&gt;'Tabelas auxiliares'!$C$128,T136&lt;&gt;'Tabelas auxiliares'!$C$129,T136&lt;&gt;'Tabelas auxiliares'!$D$128),"FOLHA DE PESSOAL",IF(Y136='Tabelas auxiliares'!$A$129,"CUSTEIO",IF(Y136='Tabelas auxiliares'!$A$128,"INVESTIMENTO","ERRO - VERIFICAR"))))</f>
        <v>FOLHA DE PESSOAL</v>
      </c>
      <c r="AA136" s="26">
        <f t="shared" si="5"/>
        <v>449317.8</v>
      </c>
      <c r="AD136" s="8">
        <v>449317.8</v>
      </c>
      <c r="AE136" s="31"/>
      <c r="AF136" s="31"/>
      <c r="AG136" s="31"/>
      <c r="AH136" s="31"/>
      <c r="AI136" s="31"/>
      <c r="AJ136" s="31"/>
      <c r="AK136" s="31"/>
      <c r="AL136" s="31"/>
      <c r="AM136" s="31"/>
      <c r="AN136" s="31"/>
      <c r="AO136" s="31"/>
      <c r="AP136" s="31"/>
    </row>
    <row r="137" spans="1:42" x14ac:dyDescent="0.25">
      <c r="A137" t="s">
        <v>587</v>
      </c>
      <c r="B137" s="152" t="s">
        <v>223</v>
      </c>
      <c r="C137" s="152" t="s">
        <v>584</v>
      </c>
      <c r="D137" s="152" t="s">
        <v>83</v>
      </c>
      <c r="E137" s="152" t="s">
        <v>100</v>
      </c>
      <c r="F137" s="15" t="str">
        <f>IFERROR(VLOOKUP(D137,'Tabelas auxiliares'!$A$3:$B$65,2,FALSE),"")</f>
        <v>SUGEPE-FOLHA - PASEP + AUX. MORADIA</v>
      </c>
      <c r="G137" s="15" t="str">
        <f>IFERROR(VLOOKUP($B137,'Tabelas auxiliares'!$A$68:$C$108,2,FALSE),"")</f>
        <v>FOLHA DE PAGAMENTO - GERAL</v>
      </c>
      <c r="H137" s="15" t="str">
        <f>IFERROR(VLOOKUP($B137,'Tabelas auxiliares'!$A$68:$C$108,3,FALSE),"")</f>
        <v>FOLHA DE PAGAMENTO / CONTRIBUICAO PARA O PSS / SUBSTITUICOES / INSS PATRONAL / PASEP</v>
      </c>
      <c r="I137" t="s">
        <v>1142</v>
      </c>
      <c r="J137" t="s">
        <v>1143</v>
      </c>
      <c r="K137" t="s">
        <v>1180</v>
      </c>
      <c r="L137" t="s">
        <v>1145</v>
      </c>
      <c r="M137" t="s">
        <v>593</v>
      </c>
      <c r="N137" t="s">
        <v>108</v>
      </c>
      <c r="O137" t="s">
        <v>657</v>
      </c>
      <c r="P137" t="s">
        <v>1110</v>
      </c>
      <c r="Q137" t="s">
        <v>597</v>
      </c>
      <c r="R137" t="s">
        <v>593</v>
      </c>
      <c r="S137" t="s">
        <v>598</v>
      </c>
      <c r="T137" t="s">
        <v>1111</v>
      </c>
      <c r="U137" t="s">
        <v>117</v>
      </c>
      <c r="V137" t="s">
        <v>1215</v>
      </c>
      <c r="W137" t="s">
        <v>1216</v>
      </c>
      <c r="X137" t="s">
        <v>1217</v>
      </c>
      <c r="Y137" s="15" t="str">
        <f t="shared" si="4"/>
        <v>3</v>
      </c>
      <c r="Z137" s="15" t="str">
        <f>IF(T137="","",IF(AND(T137&lt;&gt;'Tabelas auxiliares'!$B$128,T137&lt;&gt;'Tabelas auxiliares'!$B$129,T137&lt;&gt;'Tabelas auxiliares'!$C$128,T137&lt;&gt;'Tabelas auxiliares'!$C$129,T137&lt;&gt;'Tabelas auxiliares'!$D$128),"FOLHA DE PESSOAL",IF(Y137='Tabelas auxiliares'!$A$129,"CUSTEIO",IF(Y137='Tabelas auxiliares'!$A$128,"INVESTIMENTO","ERRO - VERIFICAR"))))</f>
        <v>FOLHA DE PESSOAL</v>
      </c>
      <c r="AA137" s="26">
        <f t="shared" si="5"/>
        <v>438210.64</v>
      </c>
      <c r="AD137" s="8">
        <v>438210.64</v>
      </c>
      <c r="AE137" s="31"/>
      <c r="AF137" s="31"/>
      <c r="AG137" s="31"/>
      <c r="AH137" s="31"/>
      <c r="AI137" s="31"/>
      <c r="AJ137" s="31"/>
      <c r="AK137" s="31"/>
      <c r="AL137" s="31"/>
      <c r="AM137" s="31"/>
      <c r="AN137" s="31"/>
      <c r="AO137" s="31"/>
      <c r="AP137" s="31"/>
    </row>
    <row r="138" spans="1:42" x14ac:dyDescent="0.25">
      <c r="A138" t="s">
        <v>587</v>
      </c>
      <c r="B138" s="152" t="s">
        <v>223</v>
      </c>
      <c r="C138" s="152" t="s">
        <v>584</v>
      </c>
      <c r="D138" s="152" t="s">
        <v>83</v>
      </c>
      <c r="E138" s="152" t="s">
        <v>100</v>
      </c>
      <c r="F138" s="15" t="str">
        <f>IFERROR(VLOOKUP(D138,'Tabelas auxiliares'!$A$3:$B$65,2,FALSE),"")</f>
        <v>SUGEPE-FOLHA - PASEP + AUX. MORADIA</v>
      </c>
      <c r="G138" s="15" t="str">
        <f>IFERROR(VLOOKUP($B138,'Tabelas auxiliares'!$A$68:$C$108,2,FALSE),"")</f>
        <v>FOLHA DE PAGAMENTO - GERAL</v>
      </c>
      <c r="H138" s="15" t="str">
        <f>IFERROR(VLOOKUP($B138,'Tabelas auxiliares'!$A$68:$C$108,3,FALSE),"")</f>
        <v>FOLHA DE PAGAMENTO / CONTRIBUICAO PARA O PSS / SUBSTITUICOES / INSS PATRONAL / PASEP</v>
      </c>
      <c r="I138" t="s">
        <v>1142</v>
      </c>
      <c r="J138" t="s">
        <v>1143</v>
      </c>
      <c r="K138" t="s">
        <v>1218</v>
      </c>
      <c r="L138" t="s">
        <v>1145</v>
      </c>
      <c r="M138" t="s">
        <v>593</v>
      </c>
      <c r="N138" t="s">
        <v>108</v>
      </c>
      <c r="O138" t="s">
        <v>657</v>
      </c>
      <c r="P138" t="s">
        <v>1110</v>
      </c>
      <c r="Q138" t="s">
        <v>597</v>
      </c>
      <c r="R138" t="s">
        <v>593</v>
      </c>
      <c r="S138" t="s">
        <v>598</v>
      </c>
      <c r="T138" t="s">
        <v>1111</v>
      </c>
      <c r="U138" t="s">
        <v>117</v>
      </c>
      <c r="V138" t="s">
        <v>1219</v>
      </c>
      <c r="W138" t="s">
        <v>1220</v>
      </c>
      <c r="X138" t="s">
        <v>1221</v>
      </c>
      <c r="Y138" s="15" t="str">
        <f t="shared" si="4"/>
        <v>3</v>
      </c>
      <c r="Z138" s="15" t="str">
        <f>IF(T138="","",IF(AND(T138&lt;&gt;'Tabelas auxiliares'!$B$128,T138&lt;&gt;'Tabelas auxiliares'!$B$129,T138&lt;&gt;'Tabelas auxiliares'!$C$128,T138&lt;&gt;'Tabelas auxiliares'!$C$129,T138&lt;&gt;'Tabelas auxiliares'!$D$128),"FOLHA DE PESSOAL",IF(Y138='Tabelas auxiliares'!$A$129,"CUSTEIO",IF(Y138='Tabelas auxiliares'!$A$128,"INVESTIMENTO","ERRO - VERIFICAR"))))</f>
        <v>FOLHA DE PESSOAL</v>
      </c>
      <c r="AA138" s="26">
        <f t="shared" si="5"/>
        <v>41559.71</v>
      </c>
      <c r="AD138" s="8">
        <v>41559.71</v>
      </c>
      <c r="AE138" s="31"/>
      <c r="AF138" s="31"/>
      <c r="AG138" s="31"/>
      <c r="AH138" s="31"/>
      <c r="AI138" s="31"/>
      <c r="AJ138" s="31"/>
      <c r="AK138" s="31"/>
      <c r="AL138" s="31"/>
      <c r="AM138" s="31"/>
      <c r="AN138" s="31"/>
      <c r="AO138" s="31"/>
      <c r="AP138" s="31"/>
    </row>
    <row r="139" spans="1:42" x14ac:dyDescent="0.25">
      <c r="A139" t="s">
        <v>587</v>
      </c>
      <c r="B139" s="152" t="s">
        <v>223</v>
      </c>
      <c r="C139" s="152" t="s">
        <v>584</v>
      </c>
      <c r="D139" s="152" t="s">
        <v>83</v>
      </c>
      <c r="E139" s="152" t="s">
        <v>100</v>
      </c>
      <c r="F139" s="15" t="str">
        <f>IFERROR(VLOOKUP(D139,'Tabelas auxiliares'!$A$3:$B$65,2,FALSE),"")</f>
        <v>SUGEPE-FOLHA - PASEP + AUX. MORADIA</v>
      </c>
      <c r="G139" s="15" t="str">
        <f>IFERROR(VLOOKUP($B139,'Tabelas auxiliares'!$A$68:$C$108,2,FALSE),"")</f>
        <v>FOLHA DE PAGAMENTO - GERAL</v>
      </c>
      <c r="H139" s="15" t="str">
        <f>IFERROR(VLOOKUP($B139,'Tabelas auxiliares'!$A$68:$C$108,3,FALSE),"")</f>
        <v>FOLHA DE PAGAMENTO / CONTRIBUICAO PARA O PSS / SUBSTITUICOES / INSS PATRONAL / PASEP</v>
      </c>
      <c r="I139" t="s">
        <v>1142</v>
      </c>
      <c r="J139" t="s">
        <v>1143</v>
      </c>
      <c r="K139" t="s">
        <v>1222</v>
      </c>
      <c r="L139" t="s">
        <v>1145</v>
      </c>
      <c r="M139" t="s">
        <v>593</v>
      </c>
      <c r="N139" t="s">
        <v>108</v>
      </c>
      <c r="O139" t="s">
        <v>657</v>
      </c>
      <c r="P139" t="s">
        <v>1110</v>
      </c>
      <c r="Q139" t="s">
        <v>597</v>
      </c>
      <c r="R139" t="s">
        <v>593</v>
      </c>
      <c r="S139" t="s">
        <v>598</v>
      </c>
      <c r="T139" t="s">
        <v>1111</v>
      </c>
      <c r="U139" t="s">
        <v>117</v>
      </c>
      <c r="V139" t="s">
        <v>1223</v>
      </c>
      <c r="W139" t="s">
        <v>1224</v>
      </c>
      <c r="X139" t="s">
        <v>1225</v>
      </c>
      <c r="Y139" s="15" t="str">
        <f t="shared" si="4"/>
        <v>3</v>
      </c>
      <c r="Z139" s="15" t="str">
        <f>IF(T139="","",IF(AND(T139&lt;&gt;'Tabelas auxiliares'!$B$128,T139&lt;&gt;'Tabelas auxiliares'!$B$129,T139&lt;&gt;'Tabelas auxiliares'!$C$128,T139&lt;&gt;'Tabelas auxiliares'!$C$129,T139&lt;&gt;'Tabelas auxiliares'!$D$128),"FOLHA DE PESSOAL",IF(Y139='Tabelas auxiliares'!$A$129,"CUSTEIO",IF(Y139='Tabelas auxiliares'!$A$128,"INVESTIMENTO","ERRO - VERIFICAR"))))</f>
        <v>FOLHA DE PESSOAL</v>
      </c>
      <c r="AA139" s="26">
        <f t="shared" si="5"/>
        <v>3945.24</v>
      </c>
      <c r="AD139" s="8">
        <v>3945.24</v>
      </c>
      <c r="AE139" s="31"/>
      <c r="AF139" s="31"/>
      <c r="AG139" s="31"/>
      <c r="AH139" s="31"/>
      <c r="AI139" s="31"/>
      <c r="AJ139" s="31"/>
      <c r="AK139" s="31"/>
      <c r="AL139" s="31"/>
      <c r="AM139" s="31"/>
      <c r="AN139" s="31"/>
      <c r="AO139" s="31"/>
      <c r="AP139" s="31"/>
    </row>
    <row r="140" spans="1:42" x14ac:dyDescent="0.25">
      <c r="A140" t="s">
        <v>587</v>
      </c>
      <c r="B140" s="152" t="s">
        <v>223</v>
      </c>
      <c r="C140" s="152" t="s">
        <v>584</v>
      </c>
      <c r="D140" s="152" t="s">
        <v>83</v>
      </c>
      <c r="E140" s="152" t="s">
        <v>100</v>
      </c>
      <c r="F140" s="15" t="str">
        <f>IFERROR(VLOOKUP(D140,'Tabelas auxiliares'!$A$3:$B$65,2,FALSE),"")</f>
        <v>SUGEPE-FOLHA - PASEP + AUX. MORADIA</v>
      </c>
      <c r="G140" s="15" t="str">
        <f>IFERROR(VLOOKUP($B140,'Tabelas auxiliares'!$A$68:$C$108,2,FALSE),"")</f>
        <v>FOLHA DE PAGAMENTO - GERAL</v>
      </c>
      <c r="H140" s="15" t="str">
        <f>IFERROR(VLOOKUP($B140,'Tabelas auxiliares'!$A$68:$C$108,3,FALSE),"")</f>
        <v>FOLHA DE PAGAMENTO / CONTRIBUICAO PARA O PSS / SUBSTITUICOES / INSS PATRONAL / PASEP</v>
      </c>
      <c r="I140" t="s">
        <v>1142</v>
      </c>
      <c r="J140" t="s">
        <v>1143</v>
      </c>
      <c r="K140" t="s">
        <v>1226</v>
      </c>
      <c r="L140" t="s">
        <v>1145</v>
      </c>
      <c r="M140" t="s">
        <v>593</v>
      </c>
      <c r="N140" t="s">
        <v>108</v>
      </c>
      <c r="O140" t="s">
        <v>657</v>
      </c>
      <c r="P140" t="s">
        <v>1110</v>
      </c>
      <c r="Q140" t="s">
        <v>597</v>
      </c>
      <c r="R140" t="s">
        <v>593</v>
      </c>
      <c r="S140" t="s">
        <v>598</v>
      </c>
      <c r="T140" t="s">
        <v>1111</v>
      </c>
      <c r="U140" t="s">
        <v>117</v>
      </c>
      <c r="V140" t="s">
        <v>1227</v>
      </c>
      <c r="W140" t="s">
        <v>1228</v>
      </c>
      <c r="X140" t="s">
        <v>1229</v>
      </c>
      <c r="Y140" s="15" t="str">
        <f t="shared" si="4"/>
        <v>3</v>
      </c>
      <c r="Z140" s="15" t="str">
        <f>IF(T140="","",IF(AND(T140&lt;&gt;'Tabelas auxiliares'!$B$128,T140&lt;&gt;'Tabelas auxiliares'!$B$129,T140&lt;&gt;'Tabelas auxiliares'!$C$128,T140&lt;&gt;'Tabelas auxiliares'!$C$129,T140&lt;&gt;'Tabelas auxiliares'!$D$128),"FOLHA DE PESSOAL",IF(Y140='Tabelas auxiliares'!$A$129,"CUSTEIO",IF(Y140='Tabelas auxiliares'!$A$128,"INVESTIMENTO","ERRO - VERIFICAR"))))</f>
        <v>FOLHA DE PESSOAL</v>
      </c>
      <c r="AA140" s="26">
        <f t="shared" si="5"/>
        <v>17254.32</v>
      </c>
      <c r="AD140" s="8">
        <v>17254.32</v>
      </c>
      <c r="AE140" s="31"/>
      <c r="AF140" s="31"/>
      <c r="AG140" s="31"/>
      <c r="AH140" s="31"/>
      <c r="AI140" s="31"/>
      <c r="AJ140" s="31"/>
      <c r="AK140" s="31"/>
      <c r="AL140" s="31"/>
      <c r="AM140" s="31"/>
      <c r="AN140" s="31"/>
      <c r="AO140" s="31"/>
      <c r="AP140" s="31"/>
    </row>
    <row r="141" spans="1:42" x14ac:dyDescent="0.25">
      <c r="A141" t="s">
        <v>587</v>
      </c>
      <c r="B141" s="152" t="s">
        <v>223</v>
      </c>
      <c r="C141" s="152" t="s">
        <v>584</v>
      </c>
      <c r="D141" s="152" t="s">
        <v>83</v>
      </c>
      <c r="E141" s="152" t="s">
        <v>100</v>
      </c>
      <c r="F141" s="15" t="str">
        <f>IFERROR(VLOOKUP(D141,'Tabelas auxiliares'!$A$3:$B$65,2,FALSE),"")</f>
        <v>SUGEPE-FOLHA - PASEP + AUX. MORADIA</v>
      </c>
      <c r="G141" s="15" t="str">
        <f>IFERROR(VLOOKUP($B141,'Tabelas auxiliares'!$A$68:$C$108,2,FALSE),"")</f>
        <v>FOLHA DE PAGAMENTO - GERAL</v>
      </c>
      <c r="H141" s="15" t="str">
        <f>IFERROR(VLOOKUP($B141,'Tabelas auxiliares'!$A$68:$C$108,3,FALSE),"")</f>
        <v>FOLHA DE PAGAMENTO / CONTRIBUICAO PARA O PSS / SUBSTITUICOES / INSS PATRONAL / PASEP</v>
      </c>
      <c r="I141" t="s">
        <v>1142</v>
      </c>
      <c r="J141" t="s">
        <v>1143</v>
      </c>
      <c r="K141" t="s">
        <v>1230</v>
      </c>
      <c r="L141" t="s">
        <v>1145</v>
      </c>
      <c r="M141" t="s">
        <v>1231</v>
      </c>
      <c r="N141" t="s">
        <v>108</v>
      </c>
      <c r="O141" t="s">
        <v>657</v>
      </c>
      <c r="P141" t="s">
        <v>1110</v>
      </c>
      <c r="Q141" t="s">
        <v>597</v>
      </c>
      <c r="R141" t="s">
        <v>593</v>
      </c>
      <c r="S141" t="s">
        <v>598</v>
      </c>
      <c r="T141" t="s">
        <v>1111</v>
      </c>
      <c r="U141" t="s">
        <v>117</v>
      </c>
      <c r="V141" t="s">
        <v>1232</v>
      </c>
      <c r="W141" t="s">
        <v>1233</v>
      </c>
      <c r="X141" t="s">
        <v>1234</v>
      </c>
      <c r="Y141" s="15" t="str">
        <f t="shared" si="4"/>
        <v>3</v>
      </c>
      <c r="Z141" s="15" t="str">
        <f>IF(T141="","",IF(AND(T141&lt;&gt;'Tabelas auxiliares'!$B$128,T141&lt;&gt;'Tabelas auxiliares'!$B$129,T141&lt;&gt;'Tabelas auxiliares'!$C$128,T141&lt;&gt;'Tabelas auxiliares'!$C$129,T141&lt;&gt;'Tabelas auxiliares'!$D$128),"FOLHA DE PESSOAL",IF(Y141='Tabelas auxiliares'!$A$129,"CUSTEIO",IF(Y141='Tabelas auxiliares'!$A$128,"INVESTIMENTO","ERRO - VERIFICAR"))))</f>
        <v>FOLHA DE PESSOAL</v>
      </c>
      <c r="AA141" s="26">
        <f t="shared" si="5"/>
        <v>187984.02</v>
      </c>
      <c r="AD141" s="8">
        <v>187984.02</v>
      </c>
      <c r="AE141" s="31"/>
      <c r="AF141" s="31"/>
      <c r="AG141" s="31"/>
      <c r="AH141" s="31"/>
      <c r="AI141" s="31"/>
      <c r="AJ141" s="31"/>
      <c r="AK141" s="31"/>
      <c r="AL141" s="31"/>
      <c r="AM141" s="31"/>
      <c r="AN141" s="31"/>
      <c r="AO141" s="31"/>
      <c r="AP141" s="31"/>
    </row>
    <row r="142" spans="1:42" x14ac:dyDescent="0.25">
      <c r="A142" t="s">
        <v>587</v>
      </c>
      <c r="B142" s="152" t="s">
        <v>223</v>
      </c>
      <c r="C142" s="152" t="s">
        <v>584</v>
      </c>
      <c r="D142" s="152" t="s">
        <v>83</v>
      </c>
      <c r="E142" s="152" t="s">
        <v>100</v>
      </c>
      <c r="F142" s="15" t="str">
        <f>IFERROR(VLOOKUP(D142,'Tabelas auxiliares'!$A$3:$B$65,2,FALSE),"")</f>
        <v>SUGEPE-FOLHA - PASEP + AUX. MORADIA</v>
      </c>
      <c r="G142" s="15" t="str">
        <f>IFERROR(VLOOKUP($B142,'Tabelas auxiliares'!$A$68:$C$108,2,FALSE),"")</f>
        <v>FOLHA DE PAGAMENTO - GERAL</v>
      </c>
      <c r="H142" s="15" t="str">
        <f>IFERROR(VLOOKUP($B142,'Tabelas auxiliares'!$A$68:$C$108,3,FALSE),"")</f>
        <v>FOLHA DE PAGAMENTO / CONTRIBUICAO PARA O PSS / SUBSTITUICOES / INSS PATRONAL / PASEP</v>
      </c>
      <c r="I142" t="s">
        <v>1142</v>
      </c>
      <c r="J142" t="s">
        <v>1143</v>
      </c>
      <c r="K142" t="s">
        <v>1235</v>
      </c>
      <c r="L142" t="s">
        <v>1145</v>
      </c>
      <c r="M142" t="s">
        <v>1236</v>
      </c>
      <c r="N142" t="s">
        <v>107</v>
      </c>
      <c r="O142" t="s">
        <v>657</v>
      </c>
      <c r="P142" t="s">
        <v>1133</v>
      </c>
      <c r="Q142" t="s">
        <v>597</v>
      </c>
      <c r="R142" t="s">
        <v>593</v>
      </c>
      <c r="S142" t="s">
        <v>598</v>
      </c>
      <c r="T142" t="s">
        <v>1134</v>
      </c>
      <c r="U142" t="s">
        <v>101</v>
      </c>
      <c r="V142" t="s">
        <v>1135</v>
      </c>
      <c r="W142" t="s">
        <v>1136</v>
      </c>
      <c r="X142" t="s">
        <v>1237</v>
      </c>
      <c r="Y142" s="15" t="str">
        <f t="shared" si="4"/>
        <v>3</v>
      </c>
      <c r="Z142" s="15" t="str">
        <f>IF(T142="","",IF(AND(T142&lt;&gt;'Tabelas auxiliares'!$B$128,T142&lt;&gt;'Tabelas auxiliares'!$B$129,T142&lt;&gt;'Tabelas auxiliares'!$C$128,T142&lt;&gt;'Tabelas auxiliares'!$C$129,T142&lt;&gt;'Tabelas auxiliares'!$D$128),"FOLHA DE PESSOAL",IF(Y142='Tabelas auxiliares'!$A$129,"CUSTEIO",IF(Y142='Tabelas auxiliares'!$A$128,"INVESTIMENTO","ERRO - VERIFICAR"))))</f>
        <v>FOLHA DE PESSOAL</v>
      </c>
      <c r="AA142" s="26">
        <f t="shared" si="5"/>
        <v>4624057.0599999996</v>
      </c>
      <c r="AD142" s="8">
        <v>4624057.0599999996</v>
      </c>
      <c r="AE142" s="31"/>
      <c r="AF142" s="31"/>
      <c r="AG142" s="31"/>
      <c r="AH142" s="31"/>
      <c r="AI142" s="31"/>
      <c r="AJ142" s="31"/>
      <c r="AK142" s="31"/>
      <c r="AL142" s="31"/>
      <c r="AM142" s="31"/>
      <c r="AN142" s="31"/>
      <c r="AO142" s="31"/>
      <c r="AP142" s="31"/>
    </row>
    <row r="143" spans="1:42" x14ac:dyDescent="0.25">
      <c r="A143" t="s">
        <v>587</v>
      </c>
      <c r="B143" s="152" t="s">
        <v>223</v>
      </c>
      <c r="C143" s="152" t="s">
        <v>584</v>
      </c>
      <c r="D143" s="152" t="s">
        <v>83</v>
      </c>
      <c r="E143" s="152" t="s">
        <v>100</v>
      </c>
      <c r="F143" s="15" t="str">
        <f>IFERROR(VLOOKUP(D143,'Tabelas auxiliares'!$A$3:$B$65,2,FALSE),"")</f>
        <v>SUGEPE-FOLHA - PASEP + AUX. MORADIA</v>
      </c>
      <c r="G143" s="15" t="str">
        <f>IFERROR(VLOOKUP($B143,'Tabelas auxiliares'!$A$68:$C$108,2,FALSE),"")</f>
        <v>FOLHA DE PAGAMENTO - GERAL</v>
      </c>
      <c r="H143" s="15" t="str">
        <f>IFERROR(VLOOKUP($B143,'Tabelas auxiliares'!$A$68:$C$108,3,FALSE),"")</f>
        <v>FOLHA DE PAGAMENTO / CONTRIBUICAO PARA O PSS / SUBSTITUICOES / INSS PATRONAL / PASEP</v>
      </c>
      <c r="I143" t="s">
        <v>1142</v>
      </c>
      <c r="J143" t="s">
        <v>1143</v>
      </c>
      <c r="K143" t="s">
        <v>1238</v>
      </c>
      <c r="L143" t="s">
        <v>1145</v>
      </c>
      <c r="M143" t="s">
        <v>1116</v>
      </c>
      <c r="N143" t="s">
        <v>656</v>
      </c>
      <c r="O143" t="s">
        <v>657</v>
      </c>
      <c r="P143" t="s">
        <v>658</v>
      </c>
      <c r="Q143" t="s">
        <v>597</v>
      </c>
      <c r="R143" t="s">
        <v>593</v>
      </c>
      <c r="S143" t="s">
        <v>598</v>
      </c>
      <c r="T143" t="s">
        <v>145</v>
      </c>
      <c r="U143" t="s">
        <v>659</v>
      </c>
      <c r="V143" t="s">
        <v>1117</v>
      </c>
      <c r="W143" t="s">
        <v>1118</v>
      </c>
      <c r="X143" t="s">
        <v>1239</v>
      </c>
      <c r="Y143" s="15" t="str">
        <f t="shared" si="4"/>
        <v>3</v>
      </c>
      <c r="Z143" s="15" t="str">
        <f>IF(T143="","",IF(AND(T143&lt;&gt;'Tabelas auxiliares'!$B$128,T143&lt;&gt;'Tabelas auxiliares'!$B$129,T143&lt;&gt;'Tabelas auxiliares'!$C$128,T143&lt;&gt;'Tabelas auxiliares'!$C$129,T143&lt;&gt;'Tabelas auxiliares'!$D$128),"FOLHA DE PESSOAL",IF(Y143='Tabelas auxiliares'!$A$129,"CUSTEIO",IF(Y143='Tabelas auxiliares'!$A$128,"INVESTIMENTO","ERRO - VERIFICAR"))))</f>
        <v>CUSTEIO</v>
      </c>
      <c r="AA143" s="26">
        <f t="shared" si="5"/>
        <v>230151.82</v>
      </c>
      <c r="AD143" s="8">
        <v>230151.82</v>
      </c>
      <c r="AE143" s="31"/>
      <c r="AF143" s="31"/>
      <c r="AG143" s="31"/>
      <c r="AH143" s="31"/>
      <c r="AI143" s="31"/>
      <c r="AJ143" s="31"/>
      <c r="AK143" s="31"/>
      <c r="AL143" s="31"/>
      <c r="AM143" s="31"/>
      <c r="AN143" s="31"/>
      <c r="AO143" s="31"/>
      <c r="AP143" s="31"/>
    </row>
    <row r="144" spans="1:42" x14ac:dyDescent="0.25">
      <c r="A144" t="s">
        <v>587</v>
      </c>
      <c r="B144" s="152" t="s">
        <v>223</v>
      </c>
      <c r="C144" s="152" t="s">
        <v>584</v>
      </c>
      <c r="D144" s="152" t="s">
        <v>83</v>
      </c>
      <c r="E144" s="152" t="s">
        <v>100</v>
      </c>
      <c r="F144" s="15" t="str">
        <f>IFERROR(VLOOKUP(D144,'Tabelas auxiliares'!$A$3:$B$65,2,FALSE),"")</f>
        <v>SUGEPE-FOLHA - PASEP + AUX. MORADIA</v>
      </c>
      <c r="G144" s="15" t="str">
        <f>IFERROR(VLOOKUP($B144,'Tabelas auxiliares'!$A$68:$C$108,2,FALSE),"")</f>
        <v>FOLHA DE PAGAMENTO - GERAL</v>
      </c>
      <c r="H144" s="15" t="str">
        <f>IFERROR(VLOOKUP($B144,'Tabelas auxiliares'!$A$68:$C$108,3,FALSE),"")</f>
        <v>FOLHA DE PAGAMENTO / CONTRIBUICAO PARA O PSS / SUBSTITUICOES / INSS PATRONAL / PASEP</v>
      </c>
      <c r="I144" t="s">
        <v>1240</v>
      </c>
      <c r="J144" t="s">
        <v>1143</v>
      </c>
      <c r="K144" t="s">
        <v>1241</v>
      </c>
      <c r="L144" t="s">
        <v>1145</v>
      </c>
      <c r="M144" t="s">
        <v>1121</v>
      </c>
      <c r="N144" t="s">
        <v>108</v>
      </c>
      <c r="O144" t="s">
        <v>657</v>
      </c>
      <c r="P144" t="s">
        <v>1110</v>
      </c>
      <c r="Q144" t="s">
        <v>597</v>
      </c>
      <c r="R144" t="s">
        <v>593</v>
      </c>
      <c r="S144" t="s">
        <v>598</v>
      </c>
      <c r="T144" t="s">
        <v>1111</v>
      </c>
      <c r="U144" t="s">
        <v>117</v>
      </c>
      <c r="V144" t="s">
        <v>1122</v>
      </c>
      <c r="W144" t="s">
        <v>1123</v>
      </c>
      <c r="X144" t="s">
        <v>1242</v>
      </c>
      <c r="Y144" s="15" t="str">
        <f t="shared" si="4"/>
        <v>3</v>
      </c>
      <c r="Z144" s="15" t="str">
        <f>IF(T144="","",IF(AND(T144&lt;&gt;'Tabelas auxiliares'!$B$128,T144&lt;&gt;'Tabelas auxiliares'!$B$129,T144&lt;&gt;'Tabelas auxiliares'!$C$128,T144&lt;&gt;'Tabelas auxiliares'!$C$129,T144&lt;&gt;'Tabelas auxiliares'!$D$128),"FOLHA DE PESSOAL",IF(Y144='Tabelas auxiliares'!$A$129,"CUSTEIO",IF(Y144='Tabelas auxiliares'!$A$128,"INVESTIMENTO","ERRO - VERIFICAR"))))</f>
        <v>FOLHA DE PESSOAL</v>
      </c>
      <c r="AA144" s="26">
        <f t="shared" si="5"/>
        <v>159685.71</v>
      </c>
      <c r="AD144" s="8">
        <v>159685.71</v>
      </c>
      <c r="AE144" s="31"/>
      <c r="AF144" s="31"/>
      <c r="AG144" s="31"/>
      <c r="AH144" s="31"/>
      <c r="AI144" s="31"/>
      <c r="AJ144" s="31"/>
      <c r="AK144" s="31"/>
      <c r="AL144" s="31"/>
      <c r="AM144" s="31"/>
      <c r="AN144" s="31"/>
      <c r="AO144" s="31"/>
      <c r="AP144" s="31"/>
    </row>
    <row r="145" spans="1:42" x14ac:dyDescent="0.25">
      <c r="A145" t="s">
        <v>587</v>
      </c>
      <c r="B145" s="152" t="s">
        <v>223</v>
      </c>
      <c r="C145" s="152" t="s">
        <v>584</v>
      </c>
      <c r="D145" s="152" t="s">
        <v>83</v>
      </c>
      <c r="E145" s="152" t="s">
        <v>100</v>
      </c>
      <c r="F145" s="15" t="str">
        <f>IFERROR(VLOOKUP(D145,'Tabelas auxiliares'!$A$3:$B$65,2,FALSE),"")</f>
        <v>SUGEPE-FOLHA - PASEP + AUX. MORADIA</v>
      </c>
      <c r="G145" s="15" t="str">
        <f>IFERROR(VLOOKUP($B145,'Tabelas auxiliares'!$A$68:$C$108,2,FALSE),"")</f>
        <v>FOLHA DE PAGAMENTO - GERAL</v>
      </c>
      <c r="H145" s="15" t="str">
        <f>IFERROR(VLOOKUP($B145,'Tabelas auxiliares'!$A$68:$C$108,3,FALSE),"")</f>
        <v>FOLHA DE PAGAMENTO / CONTRIBUICAO PARA O PSS / SUBSTITUICOES / INSS PATRONAL / PASEP</v>
      </c>
      <c r="I145" t="s">
        <v>1240</v>
      </c>
      <c r="J145" t="s">
        <v>1143</v>
      </c>
      <c r="K145" t="s">
        <v>1241</v>
      </c>
      <c r="L145" t="s">
        <v>1145</v>
      </c>
      <c r="M145" t="s">
        <v>1121</v>
      </c>
      <c r="N145" t="s">
        <v>108</v>
      </c>
      <c r="O145" t="s">
        <v>657</v>
      </c>
      <c r="P145" t="s">
        <v>1110</v>
      </c>
      <c r="Q145" t="s">
        <v>597</v>
      </c>
      <c r="R145" t="s">
        <v>593</v>
      </c>
      <c r="S145" t="s">
        <v>598</v>
      </c>
      <c r="T145" t="s">
        <v>1111</v>
      </c>
      <c r="U145" t="s">
        <v>117</v>
      </c>
      <c r="V145" t="s">
        <v>1125</v>
      </c>
      <c r="W145" t="s">
        <v>1126</v>
      </c>
      <c r="X145" t="s">
        <v>1243</v>
      </c>
      <c r="Y145" s="15" t="str">
        <f t="shared" si="4"/>
        <v>3</v>
      </c>
      <c r="Z145" s="15" t="str">
        <f>IF(T145="","",IF(AND(T145&lt;&gt;'Tabelas auxiliares'!$B$128,T145&lt;&gt;'Tabelas auxiliares'!$B$129,T145&lt;&gt;'Tabelas auxiliares'!$C$128,T145&lt;&gt;'Tabelas auxiliares'!$C$129,T145&lt;&gt;'Tabelas auxiliares'!$D$128),"FOLHA DE PESSOAL",IF(Y145='Tabelas auxiliares'!$A$129,"CUSTEIO",IF(Y145='Tabelas auxiliares'!$A$128,"INVESTIMENTO","ERRO - VERIFICAR"))))</f>
        <v>FOLHA DE PESSOAL</v>
      </c>
      <c r="AA145" s="26">
        <f t="shared" si="5"/>
        <v>7984.28</v>
      </c>
      <c r="AD145" s="8">
        <v>7984.28</v>
      </c>
      <c r="AE145" s="31"/>
      <c r="AF145" s="31"/>
      <c r="AG145" s="31"/>
      <c r="AH145" s="31"/>
      <c r="AI145" s="31"/>
      <c r="AJ145" s="31"/>
      <c r="AK145" s="31"/>
      <c r="AL145" s="31"/>
      <c r="AM145" s="31"/>
      <c r="AN145" s="31"/>
      <c r="AO145" s="31"/>
      <c r="AP145" s="31"/>
    </row>
    <row r="146" spans="1:42" x14ac:dyDescent="0.25">
      <c r="A146" t="s">
        <v>587</v>
      </c>
      <c r="B146" s="152" t="s">
        <v>223</v>
      </c>
      <c r="C146" s="152" t="s">
        <v>584</v>
      </c>
      <c r="D146" s="152" t="s">
        <v>83</v>
      </c>
      <c r="E146" s="152" t="s">
        <v>100</v>
      </c>
      <c r="F146" s="15" t="str">
        <f>IFERROR(VLOOKUP(D146,'Tabelas auxiliares'!$A$3:$B$65,2,FALSE),"")</f>
        <v>SUGEPE-FOLHA - PASEP + AUX. MORADIA</v>
      </c>
      <c r="G146" s="15" t="str">
        <f>IFERROR(VLOOKUP($B146,'Tabelas auxiliares'!$A$68:$C$108,2,FALSE),"")</f>
        <v>FOLHA DE PAGAMENTO - GERAL</v>
      </c>
      <c r="H146" s="15" t="str">
        <f>IFERROR(VLOOKUP($B146,'Tabelas auxiliares'!$A$68:$C$108,3,FALSE),"")</f>
        <v>FOLHA DE PAGAMENTO / CONTRIBUICAO PARA O PSS / SUBSTITUICOES / INSS PATRONAL / PASEP</v>
      </c>
      <c r="I146" t="s">
        <v>1244</v>
      </c>
      <c r="J146" t="s">
        <v>1245</v>
      </c>
      <c r="K146" t="s">
        <v>1246</v>
      </c>
      <c r="L146" t="s">
        <v>1247</v>
      </c>
      <c r="M146" t="s">
        <v>593</v>
      </c>
      <c r="N146" t="s">
        <v>106</v>
      </c>
      <c r="O146" t="s">
        <v>657</v>
      </c>
      <c r="P146" t="s">
        <v>1146</v>
      </c>
      <c r="Q146" t="s">
        <v>597</v>
      </c>
      <c r="R146" t="s">
        <v>593</v>
      </c>
      <c r="S146" t="s">
        <v>1147</v>
      </c>
      <c r="T146" t="s">
        <v>1111</v>
      </c>
      <c r="U146" t="s">
        <v>116</v>
      </c>
      <c r="V146" t="s">
        <v>1148</v>
      </c>
      <c r="W146" t="s">
        <v>1149</v>
      </c>
      <c r="X146" t="s">
        <v>1248</v>
      </c>
      <c r="Y146" s="15" t="str">
        <f t="shared" si="4"/>
        <v>3</v>
      </c>
      <c r="Z146" s="15" t="str">
        <f>IF(T146="","",IF(AND(T146&lt;&gt;'Tabelas auxiliares'!$B$128,T146&lt;&gt;'Tabelas auxiliares'!$B$129,T146&lt;&gt;'Tabelas auxiliares'!$C$128,T146&lt;&gt;'Tabelas auxiliares'!$C$129,T146&lt;&gt;'Tabelas auxiliares'!$D$128),"FOLHA DE PESSOAL",IF(Y146='Tabelas auxiliares'!$A$129,"CUSTEIO",IF(Y146='Tabelas auxiliares'!$A$128,"INVESTIMENTO","ERRO - VERIFICAR"))))</f>
        <v>FOLHA DE PESSOAL</v>
      </c>
      <c r="AA146" s="26">
        <f t="shared" si="5"/>
        <v>660124.47</v>
      </c>
      <c r="AB146" s="8">
        <v>3177.69</v>
      </c>
      <c r="AD146" s="8">
        <v>656946.78</v>
      </c>
      <c r="AE146" s="31"/>
      <c r="AF146" s="31"/>
      <c r="AG146" s="31"/>
      <c r="AH146" s="31"/>
      <c r="AI146" s="31"/>
      <c r="AJ146" s="31"/>
      <c r="AK146" s="31"/>
      <c r="AL146" s="31"/>
      <c r="AM146" s="31"/>
      <c r="AN146" s="31"/>
      <c r="AO146" s="31"/>
      <c r="AP146" s="31"/>
    </row>
    <row r="147" spans="1:42" x14ac:dyDescent="0.25">
      <c r="A147" t="s">
        <v>587</v>
      </c>
      <c r="B147" s="152" t="s">
        <v>223</v>
      </c>
      <c r="C147" s="152" t="s">
        <v>584</v>
      </c>
      <c r="D147" s="152" t="s">
        <v>83</v>
      </c>
      <c r="E147" s="152" t="s">
        <v>100</v>
      </c>
      <c r="F147" s="15" t="str">
        <f>IFERROR(VLOOKUP(D147,'Tabelas auxiliares'!$A$3:$B$65,2,FALSE),"")</f>
        <v>SUGEPE-FOLHA - PASEP + AUX. MORADIA</v>
      </c>
      <c r="G147" s="15" t="str">
        <f>IFERROR(VLOOKUP($B147,'Tabelas auxiliares'!$A$68:$C$108,2,FALSE),"")</f>
        <v>FOLHA DE PAGAMENTO - GERAL</v>
      </c>
      <c r="H147" s="15" t="str">
        <f>IFERROR(VLOOKUP($B147,'Tabelas auxiliares'!$A$68:$C$108,3,FALSE),"")</f>
        <v>FOLHA DE PAGAMENTO / CONTRIBUICAO PARA O PSS / SUBSTITUICOES / INSS PATRONAL / PASEP</v>
      </c>
      <c r="I147" t="s">
        <v>1244</v>
      </c>
      <c r="J147" t="s">
        <v>1245</v>
      </c>
      <c r="K147" t="s">
        <v>1246</v>
      </c>
      <c r="L147" t="s">
        <v>1247</v>
      </c>
      <c r="M147" t="s">
        <v>593</v>
      </c>
      <c r="N147" t="s">
        <v>106</v>
      </c>
      <c r="O147" t="s">
        <v>657</v>
      </c>
      <c r="P147" t="s">
        <v>1146</v>
      </c>
      <c r="Q147" t="s">
        <v>597</v>
      </c>
      <c r="R147" t="s">
        <v>593</v>
      </c>
      <c r="S147" t="s">
        <v>1147</v>
      </c>
      <c r="T147" t="s">
        <v>1111</v>
      </c>
      <c r="U147" t="s">
        <v>116</v>
      </c>
      <c r="V147" t="s">
        <v>1151</v>
      </c>
      <c r="W147" t="s">
        <v>1152</v>
      </c>
      <c r="X147" t="s">
        <v>1249</v>
      </c>
      <c r="Y147" s="15" t="str">
        <f t="shared" si="4"/>
        <v>3</v>
      </c>
      <c r="Z147" s="15" t="str">
        <f>IF(T147="","",IF(AND(T147&lt;&gt;'Tabelas auxiliares'!$B$128,T147&lt;&gt;'Tabelas auxiliares'!$B$129,T147&lt;&gt;'Tabelas auxiliares'!$C$128,T147&lt;&gt;'Tabelas auxiliares'!$C$129,T147&lt;&gt;'Tabelas auxiliares'!$D$128),"FOLHA DE PESSOAL",IF(Y147='Tabelas auxiliares'!$A$129,"CUSTEIO",IF(Y147='Tabelas auxiliares'!$A$128,"INVESTIMENTO","ERRO - VERIFICAR"))))</f>
        <v>FOLHA DE PESSOAL</v>
      </c>
      <c r="AA147" s="26">
        <f t="shared" si="5"/>
        <v>23366.230000000003</v>
      </c>
      <c r="AB147" s="8">
        <v>14019.79</v>
      </c>
      <c r="AD147" s="8">
        <v>9346.44</v>
      </c>
      <c r="AE147" s="31"/>
      <c r="AF147" s="31"/>
      <c r="AG147" s="31"/>
      <c r="AH147" s="31"/>
      <c r="AI147" s="31"/>
      <c r="AJ147" s="31"/>
      <c r="AK147" s="31"/>
      <c r="AL147" s="31"/>
      <c r="AM147" s="31"/>
      <c r="AN147" s="31"/>
      <c r="AO147" s="31"/>
      <c r="AP147" s="31"/>
    </row>
    <row r="148" spans="1:42" x14ac:dyDescent="0.25">
      <c r="A148" t="s">
        <v>587</v>
      </c>
      <c r="B148" s="152" t="s">
        <v>223</v>
      </c>
      <c r="C148" s="152" t="s">
        <v>584</v>
      </c>
      <c r="D148" s="152" t="s">
        <v>83</v>
      </c>
      <c r="E148" s="152" t="s">
        <v>100</v>
      </c>
      <c r="F148" s="15" t="str">
        <f>IFERROR(VLOOKUP(D148,'Tabelas auxiliares'!$A$3:$B$65,2,FALSE),"")</f>
        <v>SUGEPE-FOLHA - PASEP + AUX. MORADIA</v>
      </c>
      <c r="G148" s="15" t="str">
        <f>IFERROR(VLOOKUP($B148,'Tabelas auxiliares'!$A$68:$C$108,2,FALSE),"")</f>
        <v>FOLHA DE PAGAMENTO - GERAL</v>
      </c>
      <c r="H148" s="15" t="str">
        <f>IFERROR(VLOOKUP($B148,'Tabelas auxiliares'!$A$68:$C$108,3,FALSE),"")</f>
        <v>FOLHA DE PAGAMENTO / CONTRIBUICAO PARA O PSS / SUBSTITUICOES / INSS PATRONAL / PASEP</v>
      </c>
      <c r="I148" t="s">
        <v>1244</v>
      </c>
      <c r="J148" t="s">
        <v>1245</v>
      </c>
      <c r="K148" t="s">
        <v>1246</v>
      </c>
      <c r="L148" t="s">
        <v>1247</v>
      </c>
      <c r="M148" t="s">
        <v>593</v>
      </c>
      <c r="N148" t="s">
        <v>106</v>
      </c>
      <c r="O148" t="s">
        <v>657</v>
      </c>
      <c r="P148" t="s">
        <v>1146</v>
      </c>
      <c r="Q148" t="s">
        <v>597</v>
      </c>
      <c r="R148" t="s">
        <v>593</v>
      </c>
      <c r="S148" t="s">
        <v>1147</v>
      </c>
      <c r="T148" t="s">
        <v>1111</v>
      </c>
      <c r="U148" t="s">
        <v>116</v>
      </c>
      <c r="V148" t="s">
        <v>1154</v>
      </c>
      <c r="W148" t="s">
        <v>1155</v>
      </c>
      <c r="X148" t="s">
        <v>1250</v>
      </c>
      <c r="Y148" s="15" t="str">
        <f t="shared" si="4"/>
        <v>3</v>
      </c>
      <c r="Z148" s="15" t="str">
        <f>IF(T148="","",IF(AND(T148&lt;&gt;'Tabelas auxiliares'!$B$128,T148&lt;&gt;'Tabelas auxiliares'!$B$129,T148&lt;&gt;'Tabelas auxiliares'!$C$128,T148&lt;&gt;'Tabelas auxiliares'!$C$129,T148&lt;&gt;'Tabelas auxiliares'!$D$128),"FOLHA DE PESSOAL",IF(Y148='Tabelas auxiliares'!$A$129,"CUSTEIO",IF(Y148='Tabelas auxiliares'!$A$128,"INVESTIMENTO","ERRO - VERIFICAR"))))</f>
        <v>FOLHA DE PESSOAL</v>
      </c>
      <c r="AA148" s="26">
        <f t="shared" si="5"/>
        <v>11156.1</v>
      </c>
      <c r="AD148" s="8">
        <v>11156.1</v>
      </c>
      <c r="AE148" s="31"/>
      <c r="AF148" s="31"/>
      <c r="AG148" s="31"/>
      <c r="AH148" s="31"/>
      <c r="AI148" s="31"/>
      <c r="AJ148" s="31"/>
      <c r="AK148" s="31"/>
      <c r="AL148" s="31"/>
      <c r="AM148" s="31"/>
      <c r="AN148" s="31"/>
      <c r="AO148" s="31"/>
      <c r="AP148" s="31"/>
    </row>
    <row r="149" spans="1:42" x14ac:dyDescent="0.25">
      <c r="A149" t="s">
        <v>587</v>
      </c>
      <c r="B149" s="152" t="s">
        <v>223</v>
      </c>
      <c r="C149" s="152" t="s">
        <v>584</v>
      </c>
      <c r="D149" s="152" t="s">
        <v>83</v>
      </c>
      <c r="E149" s="152" t="s">
        <v>100</v>
      </c>
      <c r="F149" s="15" t="str">
        <f>IFERROR(VLOOKUP(D149,'Tabelas auxiliares'!$A$3:$B$65,2,FALSE),"")</f>
        <v>SUGEPE-FOLHA - PASEP + AUX. MORADIA</v>
      </c>
      <c r="G149" s="15" t="str">
        <f>IFERROR(VLOOKUP($B149,'Tabelas auxiliares'!$A$68:$C$108,2,FALSE),"")</f>
        <v>FOLHA DE PAGAMENTO - GERAL</v>
      </c>
      <c r="H149" s="15" t="str">
        <f>IFERROR(VLOOKUP($B149,'Tabelas auxiliares'!$A$68:$C$108,3,FALSE),"")</f>
        <v>FOLHA DE PAGAMENTO / CONTRIBUICAO PARA O PSS / SUBSTITUICOES / INSS PATRONAL / PASEP</v>
      </c>
      <c r="I149" t="s">
        <v>1244</v>
      </c>
      <c r="J149" t="s">
        <v>1245</v>
      </c>
      <c r="K149" t="s">
        <v>1246</v>
      </c>
      <c r="L149" t="s">
        <v>1247</v>
      </c>
      <c r="M149" t="s">
        <v>593</v>
      </c>
      <c r="N149" t="s">
        <v>106</v>
      </c>
      <c r="O149" t="s">
        <v>657</v>
      </c>
      <c r="P149" t="s">
        <v>1146</v>
      </c>
      <c r="Q149" t="s">
        <v>597</v>
      </c>
      <c r="R149" t="s">
        <v>593</v>
      </c>
      <c r="S149" t="s">
        <v>1147</v>
      </c>
      <c r="T149" t="s">
        <v>1111</v>
      </c>
      <c r="U149" t="s">
        <v>116</v>
      </c>
      <c r="V149" t="s">
        <v>1157</v>
      </c>
      <c r="W149" t="s">
        <v>1158</v>
      </c>
      <c r="X149" t="s">
        <v>1251</v>
      </c>
      <c r="Y149" s="15" t="str">
        <f t="shared" si="4"/>
        <v>3</v>
      </c>
      <c r="Z149" s="15" t="str">
        <f>IF(T149="","",IF(AND(T149&lt;&gt;'Tabelas auxiliares'!$B$128,T149&lt;&gt;'Tabelas auxiliares'!$B$129,T149&lt;&gt;'Tabelas auxiliares'!$C$128,T149&lt;&gt;'Tabelas auxiliares'!$C$129,T149&lt;&gt;'Tabelas auxiliares'!$D$128),"FOLHA DE PESSOAL",IF(Y149='Tabelas auxiliares'!$A$129,"CUSTEIO",IF(Y149='Tabelas auxiliares'!$A$128,"INVESTIMENTO","ERRO - VERIFICAR"))))</f>
        <v>FOLHA DE PESSOAL</v>
      </c>
      <c r="AA149" s="26">
        <f t="shared" si="5"/>
        <v>252.37</v>
      </c>
      <c r="AD149" s="8">
        <v>252.37</v>
      </c>
      <c r="AE149" s="31"/>
      <c r="AF149" s="31"/>
      <c r="AG149" s="31"/>
      <c r="AH149" s="31"/>
      <c r="AI149" s="31"/>
      <c r="AJ149" s="31"/>
      <c r="AK149" s="31"/>
      <c r="AL149" s="31"/>
      <c r="AM149" s="31"/>
      <c r="AN149" s="31"/>
      <c r="AO149" s="31"/>
      <c r="AP149" s="31"/>
    </row>
    <row r="150" spans="1:42" x14ac:dyDescent="0.25">
      <c r="A150" t="s">
        <v>587</v>
      </c>
      <c r="B150" s="152" t="s">
        <v>223</v>
      </c>
      <c r="C150" s="152" t="s">
        <v>584</v>
      </c>
      <c r="D150" s="152" t="s">
        <v>83</v>
      </c>
      <c r="E150" s="152" t="s">
        <v>100</v>
      </c>
      <c r="F150" s="15" t="str">
        <f>IFERROR(VLOOKUP(D150,'Tabelas auxiliares'!$A$3:$B$65,2,FALSE),"")</f>
        <v>SUGEPE-FOLHA - PASEP + AUX. MORADIA</v>
      </c>
      <c r="G150" s="15" t="str">
        <f>IFERROR(VLOOKUP($B150,'Tabelas auxiliares'!$A$68:$C$108,2,FALSE),"")</f>
        <v>FOLHA DE PAGAMENTO - GERAL</v>
      </c>
      <c r="H150" s="15" t="str">
        <f>IFERROR(VLOOKUP($B150,'Tabelas auxiliares'!$A$68:$C$108,3,FALSE),"")</f>
        <v>FOLHA DE PAGAMENTO / CONTRIBUICAO PARA O PSS / SUBSTITUICOES / INSS PATRONAL / PASEP</v>
      </c>
      <c r="I150" t="s">
        <v>1244</v>
      </c>
      <c r="J150" t="s">
        <v>1245</v>
      </c>
      <c r="K150" t="s">
        <v>1252</v>
      </c>
      <c r="L150" t="s">
        <v>1247</v>
      </c>
      <c r="M150" t="s">
        <v>593</v>
      </c>
      <c r="N150" t="s">
        <v>106</v>
      </c>
      <c r="O150" t="s">
        <v>657</v>
      </c>
      <c r="P150" t="s">
        <v>1146</v>
      </c>
      <c r="Q150" t="s">
        <v>597</v>
      </c>
      <c r="R150" t="s">
        <v>593</v>
      </c>
      <c r="S150" t="s">
        <v>1147</v>
      </c>
      <c r="T150" t="s">
        <v>1111</v>
      </c>
      <c r="U150" t="s">
        <v>116</v>
      </c>
      <c r="V150" t="s">
        <v>1161</v>
      </c>
      <c r="W150" t="s">
        <v>1162</v>
      </c>
      <c r="X150" t="s">
        <v>1253</v>
      </c>
      <c r="Y150" s="15" t="str">
        <f t="shared" si="4"/>
        <v>3</v>
      </c>
      <c r="Z150" s="15" t="str">
        <f>IF(T150="","",IF(AND(T150&lt;&gt;'Tabelas auxiliares'!$B$128,T150&lt;&gt;'Tabelas auxiliares'!$B$129,T150&lt;&gt;'Tabelas auxiliares'!$C$128,T150&lt;&gt;'Tabelas auxiliares'!$C$129,T150&lt;&gt;'Tabelas auxiliares'!$D$128),"FOLHA DE PESSOAL",IF(Y150='Tabelas auxiliares'!$A$129,"CUSTEIO",IF(Y150='Tabelas auxiliares'!$A$128,"INVESTIMENTO","ERRO - VERIFICAR"))))</f>
        <v>FOLHA DE PESSOAL</v>
      </c>
      <c r="AA150" s="26">
        <f t="shared" si="5"/>
        <v>109962.55</v>
      </c>
      <c r="AD150" s="8">
        <v>109962.55</v>
      </c>
      <c r="AE150" s="31"/>
      <c r="AF150" s="31"/>
      <c r="AG150" s="31"/>
      <c r="AH150" s="31"/>
      <c r="AI150" s="31"/>
      <c r="AJ150" s="31"/>
      <c r="AK150" s="31"/>
      <c r="AL150" s="31"/>
      <c r="AM150" s="31"/>
      <c r="AN150" s="31"/>
      <c r="AO150" s="31"/>
      <c r="AP150" s="31"/>
    </row>
    <row r="151" spans="1:42" x14ac:dyDescent="0.25">
      <c r="A151" t="s">
        <v>587</v>
      </c>
      <c r="B151" s="152" t="s">
        <v>223</v>
      </c>
      <c r="C151" s="152" t="s">
        <v>584</v>
      </c>
      <c r="D151" s="152" t="s">
        <v>83</v>
      </c>
      <c r="E151" s="152" t="s">
        <v>100</v>
      </c>
      <c r="F151" s="15" t="str">
        <f>IFERROR(VLOOKUP(D151,'Tabelas auxiliares'!$A$3:$B$65,2,FALSE),"")</f>
        <v>SUGEPE-FOLHA - PASEP + AUX. MORADIA</v>
      </c>
      <c r="G151" s="15" t="str">
        <f>IFERROR(VLOOKUP($B151,'Tabelas auxiliares'!$A$68:$C$108,2,FALSE),"")</f>
        <v>FOLHA DE PAGAMENTO - GERAL</v>
      </c>
      <c r="H151" s="15" t="str">
        <f>IFERROR(VLOOKUP($B151,'Tabelas auxiliares'!$A$68:$C$108,3,FALSE),"")</f>
        <v>FOLHA DE PAGAMENTO / CONTRIBUICAO PARA O PSS / SUBSTITUICOES / INSS PATRONAL / PASEP</v>
      </c>
      <c r="I151" t="s">
        <v>1244</v>
      </c>
      <c r="J151" t="s">
        <v>1245</v>
      </c>
      <c r="K151" t="s">
        <v>1254</v>
      </c>
      <c r="L151" t="s">
        <v>1247</v>
      </c>
      <c r="M151" t="s">
        <v>593</v>
      </c>
      <c r="N151" t="s">
        <v>108</v>
      </c>
      <c r="O151" t="s">
        <v>657</v>
      </c>
      <c r="P151" t="s">
        <v>1110</v>
      </c>
      <c r="Q151" t="s">
        <v>597</v>
      </c>
      <c r="R151" t="s">
        <v>593</v>
      </c>
      <c r="S151" t="s">
        <v>598</v>
      </c>
      <c r="T151" t="s">
        <v>1111</v>
      </c>
      <c r="U151" t="s">
        <v>117</v>
      </c>
      <c r="V151" t="s">
        <v>1168</v>
      </c>
      <c r="W151" t="s">
        <v>1169</v>
      </c>
      <c r="X151" t="s">
        <v>1255</v>
      </c>
      <c r="Y151" s="15" t="str">
        <f t="shared" si="4"/>
        <v>3</v>
      </c>
      <c r="Z151" s="15" t="str">
        <f>IF(T151="","",IF(AND(T151&lt;&gt;'Tabelas auxiliares'!$B$128,T151&lt;&gt;'Tabelas auxiliares'!$B$129,T151&lt;&gt;'Tabelas auxiliares'!$C$128,T151&lt;&gt;'Tabelas auxiliares'!$C$129,T151&lt;&gt;'Tabelas auxiliares'!$D$128),"FOLHA DE PESSOAL",IF(Y151='Tabelas auxiliares'!$A$129,"CUSTEIO",IF(Y151='Tabelas auxiliares'!$A$128,"INVESTIMENTO","ERRO - VERIFICAR"))))</f>
        <v>FOLHA DE PESSOAL</v>
      </c>
      <c r="AA151" s="26">
        <f t="shared" si="5"/>
        <v>723669.77</v>
      </c>
      <c r="AB151" s="8">
        <v>993.41</v>
      </c>
      <c r="AD151" s="8">
        <v>722676.36</v>
      </c>
      <c r="AE151" s="31"/>
      <c r="AF151" s="31"/>
      <c r="AG151" s="31"/>
      <c r="AH151" s="31"/>
      <c r="AI151" s="31"/>
      <c r="AJ151" s="31"/>
      <c r="AK151" s="31"/>
      <c r="AL151" s="31"/>
      <c r="AM151" s="31"/>
      <c r="AN151" s="31"/>
      <c r="AO151" s="31"/>
      <c r="AP151" s="31"/>
    </row>
    <row r="152" spans="1:42" x14ac:dyDescent="0.25">
      <c r="A152" t="s">
        <v>587</v>
      </c>
      <c r="B152" s="152" t="s">
        <v>223</v>
      </c>
      <c r="C152" s="152" t="s">
        <v>584</v>
      </c>
      <c r="D152" s="152" t="s">
        <v>83</v>
      </c>
      <c r="E152" s="152" t="s">
        <v>100</v>
      </c>
      <c r="F152" s="15" t="str">
        <f>IFERROR(VLOOKUP(D152,'Tabelas auxiliares'!$A$3:$B$65,2,FALSE),"")</f>
        <v>SUGEPE-FOLHA - PASEP + AUX. MORADIA</v>
      </c>
      <c r="G152" s="15" t="str">
        <f>IFERROR(VLOOKUP($B152,'Tabelas auxiliares'!$A$68:$C$108,2,FALSE),"")</f>
        <v>FOLHA DE PAGAMENTO - GERAL</v>
      </c>
      <c r="H152" s="15" t="str">
        <f>IFERROR(VLOOKUP($B152,'Tabelas auxiliares'!$A$68:$C$108,3,FALSE),"")</f>
        <v>FOLHA DE PAGAMENTO / CONTRIBUICAO PARA O PSS / SUBSTITUICOES / INSS PATRONAL / PASEP</v>
      </c>
      <c r="I152" t="s">
        <v>1244</v>
      </c>
      <c r="J152" t="s">
        <v>1245</v>
      </c>
      <c r="K152" t="s">
        <v>1254</v>
      </c>
      <c r="L152" t="s">
        <v>1247</v>
      </c>
      <c r="M152" t="s">
        <v>593</v>
      </c>
      <c r="N152" t="s">
        <v>108</v>
      </c>
      <c r="O152" t="s">
        <v>657</v>
      </c>
      <c r="P152" t="s">
        <v>1110</v>
      </c>
      <c r="Q152" t="s">
        <v>597</v>
      </c>
      <c r="R152" t="s">
        <v>593</v>
      </c>
      <c r="S152" t="s">
        <v>598</v>
      </c>
      <c r="T152" t="s">
        <v>1111</v>
      </c>
      <c r="U152" t="s">
        <v>117</v>
      </c>
      <c r="V152" t="s">
        <v>1171</v>
      </c>
      <c r="W152" t="s">
        <v>1172</v>
      </c>
      <c r="X152" t="s">
        <v>1256</v>
      </c>
      <c r="Y152" s="15" t="str">
        <f t="shared" si="4"/>
        <v>3</v>
      </c>
      <c r="Z152" s="15" t="str">
        <f>IF(T152="","",IF(AND(T152&lt;&gt;'Tabelas auxiliares'!$B$128,T152&lt;&gt;'Tabelas auxiliares'!$B$129,T152&lt;&gt;'Tabelas auxiliares'!$C$128,T152&lt;&gt;'Tabelas auxiliares'!$C$129,T152&lt;&gt;'Tabelas auxiliares'!$D$128),"FOLHA DE PESSOAL",IF(Y152='Tabelas auxiliares'!$A$129,"CUSTEIO",IF(Y152='Tabelas auxiliares'!$A$128,"INVESTIMENTO","ERRO - VERIFICAR"))))</f>
        <v>FOLHA DE PESSOAL</v>
      </c>
      <c r="AA152" s="26">
        <f t="shared" si="5"/>
        <v>140852.10999999999</v>
      </c>
      <c r="AD152" s="8">
        <v>140852.10999999999</v>
      </c>
      <c r="AE152" s="31"/>
      <c r="AF152" s="31"/>
      <c r="AG152" s="31"/>
      <c r="AH152" s="31"/>
      <c r="AI152" s="31"/>
      <c r="AJ152" s="31"/>
      <c r="AK152" s="31"/>
      <c r="AL152" s="31"/>
      <c r="AM152" s="31"/>
      <c r="AN152" s="31"/>
      <c r="AO152" s="31"/>
      <c r="AP152" s="31"/>
    </row>
    <row r="153" spans="1:42" x14ac:dyDescent="0.25">
      <c r="A153" t="s">
        <v>587</v>
      </c>
      <c r="B153" s="152" t="s">
        <v>223</v>
      </c>
      <c r="C153" s="152" t="s">
        <v>584</v>
      </c>
      <c r="D153" s="152" t="s">
        <v>83</v>
      </c>
      <c r="E153" s="152" t="s">
        <v>100</v>
      </c>
      <c r="F153" s="15" t="str">
        <f>IFERROR(VLOOKUP(D153,'Tabelas auxiliares'!$A$3:$B$65,2,FALSE),"")</f>
        <v>SUGEPE-FOLHA - PASEP + AUX. MORADIA</v>
      </c>
      <c r="G153" s="15" t="str">
        <f>IFERROR(VLOOKUP($B153,'Tabelas auxiliares'!$A$68:$C$108,2,FALSE),"")</f>
        <v>FOLHA DE PAGAMENTO - GERAL</v>
      </c>
      <c r="H153" s="15" t="str">
        <f>IFERROR(VLOOKUP($B153,'Tabelas auxiliares'!$A$68:$C$108,3,FALSE),"")</f>
        <v>FOLHA DE PAGAMENTO / CONTRIBUICAO PARA O PSS / SUBSTITUICOES / INSS PATRONAL / PASEP</v>
      </c>
      <c r="I153" t="s">
        <v>1244</v>
      </c>
      <c r="J153" t="s">
        <v>1245</v>
      </c>
      <c r="K153" t="s">
        <v>1254</v>
      </c>
      <c r="L153" t="s">
        <v>1247</v>
      </c>
      <c r="M153" t="s">
        <v>593</v>
      </c>
      <c r="N153" t="s">
        <v>108</v>
      </c>
      <c r="O153" t="s">
        <v>657</v>
      </c>
      <c r="P153" t="s">
        <v>1110</v>
      </c>
      <c r="Q153" t="s">
        <v>597</v>
      </c>
      <c r="R153" t="s">
        <v>593</v>
      </c>
      <c r="S153" t="s">
        <v>598</v>
      </c>
      <c r="T153" t="s">
        <v>1111</v>
      </c>
      <c r="U153" t="s">
        <v>117</v>
      </c>
      <c r="V153" t="s">
        <v>1174</v>
      </c>
      <c r="W153" t="s">
        <v>1175</v>
      </c>
      <c r="X153" t="s">
        <v>1257</v>
      </c>
      <c r="Y153" s="15" t="str">
        <f t="shared" si="4"/>
        <v>3</v>
      </c>
      <c r="Z153" s="15" t="str">
        <f>IF(T153="","",IF(AND(T153&lt;&gt;'Tabelas auxiliares'!$B$128,T153&lt;&gt;'Tabelas auxiliares'!$B$129,T153&lt;&gt;'Tabelas auxiliares'!$C$128,T153&lt;&gt;'Tabelas auxiliares'!$C$129,T153&lt;&gt;'Tabelas auxiliares'!$D$128),"FOLHA DE PESSOAL",IF(Y153='Tabelas auxiliares'!$A$129,"CUSTEIO",IF(Y153='Tabelas auxiliares'!$A$128,"INVESTIMENTO","ERRO - VERIFICAR"))))</f>
        <v>FOLHA DE PESSOAL</v>
      </c>
      <c r="AA153" s="26">
        <f t="shared" si="5"/>
        <v>14100.4</v>
      </c>
      <c r="AD153" s="8">
        <v>14100.4</v>
      </c>
      <c r="AE153" s="31"/>
      <c r="AF153" s="31"/>
      <c r="AG153" s="31"/>
      <c r="AH153" s="31"/>
      <c r="AI153" s="31"/>
      <c r="AJ153" s="31"/>
      <c r="AK153" s="31"/>
      <c r="AL153" s="31"/>
      <c r="AM153" s="31"/>
      <c r="AN153" s="31"/>
      <c r="AO153" s="31"/>
      <c r="AP153" s="31"/>
    </row>
    <row r="154" spans="1:42" x14ac:dyDescent="0.25">
      <c r="A154" t="s">
        <v>587</v>
      </c>
      <c r="B154" s="152" t="s">
        <v>223</v>
      </c>
      <c r="C154" s="152" t="s">
        <v>584</v>
      </c>
      <c r="D154" s="152" t="s">
        <v>83</v>
      </c>
      <c r="E154" s="152" t="s">
        <v>100</v>
      </c>
      <c r="F154" s="15" t="str">
        <f>IFERROR(VLOOKUP(D154,'Tabelas auxiliares'!$A$3:$B$65,2,FALSE),"")</f>
        <v>SUGEPE-FOLHA - PASEP + AUX. MORADIA</v>
      </c>
      <c r="G154" s="15" t="str">
        <f>IFERROR(VLOOKUP($B154,'Tabelas auxiliares'!$A$68:$C$108,2,FALSE),"")</f>
        <v>FOLHA DE PAGAMENTO - GERAL</v>
      </c>
      <c r="H154" s="15" t="str">
        <f>IFERROR(VLOOKUP($B154,'Tabelas auxiliares'!$A$68:$C$108,3,FALSE),"")</f>
        <v>FOLHA DE PAGAMENTO / CONTRIBUICAO PARA O PSS / SUBSTITUICOES / INSS PATRONAL / PASEP</v>
      </c>
      <c r="I154" t="s">
        <v>1244</v>
      </c>
      <c r="J154" t="s">
        <v>1245</v>
      </c>
      <c r="K154" t="s">
        <v>1254</v>
      </c>
      <c r="L154" t="s">
        <v>1247</v>
      </c>
      <c r="M154" t="s">
        <v>593</v>
      </c>
      <c r="N154" t="s">
        <v>108</v>
      </c>
      <c r="O154" t="s">
        <v>657</v>
      </c>
      <c r="P154" t="s">
        <v>1110</v>
      </c>
      <c r="Q154" t="s">
        <v>597</v>
      </c>
      <c r="R154" t="s">
        <v>593</v>
      </c>
      <c r="S154" t="s">
        <v>598</v>
      </c>
      <c r="T154" t="s">
        <v>1111</v>
      </c>
      <c r="U154" t="s">
        <v>117</v>
      </c>
      <c r="V154" t="s">
        <v>1177</v>
      </c>
      <c r="W154" t="s">
        <v>1178</v>
      </c>
      <c r="X154" t="s">
        <v>1258</v>
      </c>
      <c r="Y154" s="15" t="str">
        <f t="shared" si="4"/>
        <v>3</v>
      </c>
      <c r="Z154" s="15" t="str">
        <f>IF(T154="","",IF(AND(T154&lt;&gt;'Tabelas auxiliares'!$B$128,T154&lt;&gt;'Tabelas auxiliares'!$B$129,T154&lt;&gt;'Tabelas auxiliares'!$C$128,T154&lt;&gt;'Tabelas auxiliares'!$C$129,T154&lt;&gt;'Tabelas auxiliares'!$D$128),"FOLHA DE PESSOAL",IF(Y154='Tabelas auxiliares'!$A$129,"CUSTEIO",IF(Y154='Tabelas auxiliares'!$A$128,"INVESTIMENTO","ERRO - VERIFICAR"))))</f>
        <v>FOLHA DE PESSOAL</v>
      </c>
      <c r="AA154" s="26">
        <f t="shared" si="5"/>
        <v>51380.31</v>
      </c>
      <c r="AB154" s="8">
        <v>6201.46</v>
      </c>
      <c r="AD154" s="8">
        <v>45178.85</v>
      </c>
      <c r="AE154" s="31"/>
      <c r="AF154" s="31"/>
      <c r="AG154" s="31"/>
      <c r="AH154" s="31"/>
      <c r="AI154" s="31"/>
      <c r="AJ154" s="31"/>
      <c r="AK154" s="31"/>
      <c r="AL154" s="31"/>
      <c r="AM154" s="31"/>
      <c r="AN154" s="31"/>
      <c r="AO154" s="31"/>
      <c r="AP154" s="31"/>
    </row>
    <row r="155" spans="1:42" x14ac:dyDescent="0.25">
      <c r="A155" t="s">
        <v>587</v>
      </c>
      <c r="B155" s="152" t="s">
        <v>223</v>
      </c>
      <c r="C155" s="152" t="s">
        <v>584</v>
      </c>
      <c r="D155" s="152" t="s">
        <v>83</v>
      </c>
      <c r="E155" s="152" t="s">
        <v>100</v>
      </c>
      <c r="F155" s="15" t="str">
        <f>IFERROR(VLOOKUP(D155,'Tabelas auxiliares'!$A$3:$B$65,2,FALSE),"")</f>
        <v>SUGEPE-FOLHA - PASEP + AUX. MORADIA</v>
      </c>
      <c r="G155" s="15" t="str">
        <f>IFERROR(VLOOKUP($B155,'Tabelas auxiliares'!$A$68:$C$108,2,FALSE),"")</f>
        <v>FOLHA DE PAGAMENTO - GERAL</v>
      </c>
      <c r="H155" s="15" t="str">
        <f>IFERROR(VLOOKUP($B155,'Tabelas auxiliares'!$A$68:$C$108,3,FALSE),"")</f>
        <v>FOLHA DE PAGAMENTO / CONTRIBUICAO PARA O PSS / SUBSTITUICOES / INSS PATRONAL / PASEP</v>
      </c>
      <c r="I155" t="s">
        <v>1244</v>
      </c>
      <c r="J155" t="s">
        <v>1245</v>
      </c>
      <c r="K155" t="s">
        <v>1259</v>
      </c>
      <c r="L155" t="s">
        <v>1247</v>
      </c>
      <c r="M155" t="s">
        <v>593</v>
      </c>
      <c r="N155" t="s">
        <v>108</v>
      </c>
      <c r="O155" t="s">
        <v>657</v>
      </c>
      <c r="P155" t="s">
        <v>1110</v>
      </c>
      <c r="Q155" t="s">
        <v>597</v>
      </c>
      <c r="R155" t="s">
        <v>593</v>
      </c>
      <c r="S155" t="s">
        <v>598</v>
      </c>
      <c r="T155" t="s">
        <v>1111</v>
      </c>
      <c r="U155" t="s">
        <v>117</v>
      </c>
      <c r="V155" t="s">
        <v>1112</v>
      </c>
      <c r="W155" t="s">
        <v>1113</v>
      </c>
      <c r="X155" t="s">
        <v>1260</v>
      </c>
      <c r="Y155" s="15" t="str">
        <f t="shared" si="4"/>
        <v>3</v>
      </c>
      <c r="Z155" s="15" t="str">
        <f>IF(T155="","",IF(AND(T155&lt;&gt;'Tabelas auxiliares'!$B$128,T155&lt;&gt;'Tabelas auxiliares'!$B$129,T155&lt;&gt;'Tabelas auxiliares'!$C$128,T155&lt;&gt;'Tabelas auxiliares'!$C$129,T155&lt;&gt;'Tabelas auxiliares'!$D$128),"FOLHA DE PESSOAL",IF(Y155='Tabelas auxiliares'!$A$129,"CUSTEIO",IF(Y155='Tabelas auxiliares'!$A$128,"INVESTIMENTO","ERRO - VERIFICAR"))))</f>
        <v>FOLHA DE PESSOAL</v>
      </c>
      <c r="AA155" s="26">
        <f t="shared" si="5"/>
        <v>11213101.229999999</v>
      </c>
      <c r="AB155" s="8">
        <v>83009.2</v>
      </c>
      <c r="AD155" s="8">
        <v>11130092.029999999</v>
      </c>
      <c r="AE155" s="31"/>
      <c r="AF155" s="31"/>
      <c r="AG155" s="31"/>
      <c r="AH155" s="31"/>
      <c r="AI155" s="31"/>
      <c r="AJ155" s="31"/>
      <c r="AK155" s="31"/>
      <c r="AL155" s="31"/>
      <c r="AM155" s="31"/>
      <c r="AN155" s="31"/>
      <c r="AO155" s="31"/>
      <c r="AP155" s="31"/>
    </row>
    <row r="156" spans="1:42" x14ac:dyDescent="0.25">
      <c r="A156" t="s">
        <v>587</v>
      </c>
      <c r="B156" s="152" t="s">
        <v>223</v>
      </c>
      <c r="C156" s="152" t="s">
        <v>584</v>
      </c>
      <c r="D156" s="152" t="s">
        <v>83</v>
      </c>
      <c r="E156" s="152" t="s">
        <v>100</v>
      </c>
      <c r="F156" s="15" t="str">
        <f>IFERROR(VLOOKUP(D156,'Tabelas auxiliares'!$A$3:$B$65,2,FALSE),"")</f>
        <v>SUGEPE-FOLHA - PASEP + AUX. MORADIA</v>
      </c>
      <c r="G156" s="15" t="str">
        <f>IFERROR(VLOOKUP($B156,'Tabelas auxiliares'!$A$68:$C$108,2,FALSE),"")</f>
        <v>FOLHA DE PAGAMENTO - GERAL</v>
      </c>
      <c r="H156" s="15" t="str">
        <f>IFERROR(VLOOKUP($B156,'Tabelas auxiliares'!$A$68:$C$108,3,FALSE),"")</f>
        <v>FOLHA DE PAGAMENTO / CONTRIBUICAO PARA O PSS / SUBSTITUICOES / INSS PATRONAL / PASEP</v>
      </c>
      <c r="I156" t="s">
        <v>1244</v>
      </c>
      <c r="J156" t="s">
        <v>1245</v>
      </c>
      <c r="K156" t="s">
        <v>1259</v>
      </c>
      <c r="L156" t="s">
        <v>1247</v>
      </c>
      <c r="M156" t="s">
        <v>593</v>
      </c>
      <c r="N156" t="s">
        <v>108</v>
      </c>
      <c r="O156" t="s">
        <v>657</v>
      </c>
      <c r="P156" t="s">
        <v>1110</v>
      </c>
      <c r="Q156" t="s">
        <v>597</v>
      </c>
      <c r="R156" t="s">
        <v>593</v>
      </c>
      <c r="S156" t="s">
        <v>598</v>
      </c>
      <c r="T156" t="s">
        <v>1111</v>
      </c>
      <c r="U156" t="s">
        <v>117</v>
      </c>
      <c r="V156" t="s">
        <v>1182</v>
      </c>
      <c r="W156" t="s">
        <v>1183</v>
      </c>
      <c r="X156" t="s">
        <v>1261</v>
      </c>
      <c r="Y156" s="15" t="str">
        <f t="shared" si="4"/>
        <v>3</v>
      </c>
      <c r="Z156" s="15" t="str">
        <f>IF(T156="","",IF(AND(T156&lt;&gt;'Tabelas auxiliares'!$B$128,T156&lt;&gt;'Tabelas auxiliares'!$B$129,T156&lt;&gt;'Tabelas auxiliares'!$C$128,T156&lt;&gt;'Tabelas auxiliares'!$C$129,T156&lt;&gt;'Tabelas auxiliares'!$D$128),"FOLHA DE PESSOAL",IF(Y156='Tabelas auxiliares'!$A$129,"CUSTEIO",IF(Y156='Tabelas auxiliares'!$A$128,"INVESTIMENTO","ERRO - VERIFICAR"))))</f>
        <v>FOLHA DE PESSOAL</v>
      </c>
      <c r="AA156" s="26">
        <f t="shared" si="5"/>
        <v>850.9</v>
      </c>
      <c r="AD156" s="8">
        <v>850.9</v>
      </c>
      <c r="AE156" s="31"/>
      <c r="AF156" s="31"/>
      <c r="AG156" s="31"/>
      <c r="AH156" s="31"/>
      <c r="AI156" s="31"/>
      <c r="AJ156" s="31"/>
      <c r="AK156" s="31"/>
      <c r="AL156" s="31"/>
      <c r="AM156" s="31"/>
      <c r="AN156" s="31"/>
      <c r="AO156" s="31"/>
      <c r="AP156" s="31"/>
    </row>
    <row r="157" spans="1:42" x14ac:dyDescent="0.25">
      <c r="A157" t="s">
        <v>587</v>
      </c>
      <c r="B157" s="152" t="s">
        <v>223</v>
      </c>
      <c r="C157" s="152" t="s">
        <v>584</v>
      </c>
      <c r="D157" s="152" t="s">
        <v>83</v>
      </c>
      <c r="E157" s="152" t="s">
        <v>100</v>
      </c>
      <c r="F157" s="15" t="str">
        <f>IFERROR(VLOOKUP(D157,'Tabelas auxiliares'!$A$3:$B$65,2,FALSE),"")</f>
        <v>SUGEPE-FOLHA - PASEP + AUX. MORADIA</v>
      </c>
      <c r="G157" s="15" t="str">
        <f>IFERROR(VLOOKUP($B157,'Tabelas auxiliares'!$A$68:$C$108,2,FALSE),"")</f>
        <v>FOLHA DE PAGAMENTO - GERAL</v>
      </c>
      <c r="H157" s="15" t="str">
        <f>IFERROR(VLOOKUP($B157,'Tabelas auxiliares'!$A$68:$C$108,3,FALSE),"")</f>
        <v>FOLHA DE PAGAMENTO / CONTRIBUICAO PARA O PSS / SUBSTITUICOES / INSS PATRONAL / PASEP</v>
      </c>
      <c r="I157" t="s">
        <v>1244</v>
      </c>
      <c r="J157" t="s">
        <v>1245</v>
      </c>
      <c r="K157" t="s">
        <v>1259</v>
      </c>
      <c r="L157" t="s">
        <v>1247</v>
      </c>
      <c r="M157" t="s">
        <v>593</v>
      </c>
      <c r="N157" t="s">
        <v>108</v>
      </c>
      <c r="O157" t="s">
        <v>657</v>
      </c>
      <c r="P157" t="s">
        <v>1110</v>
      </c>
      <c r="Q157" t="s">
        <v>597</v>
      </c>
      <c r="R157" t="s">
        <v>593</v>
      </c>
      <c r="S157" t="s">
        <v>598</v>
      </c>
      <c r="T157" t="s">
        <v>1111</v>
      </c>
      <c r="U157" t="s">
        <v>117</v>
      </c>
      <c r="V157" t="s">
        <v>1185</v>
      </c>
      <c r="W157" t="s">
        <v>1186</v>
      </c>
      <c r="X157" t="s">
        <v>1262</v>
      </c>
      <c r="Y157" s="15" t="str">
        <f t="shared" si="4"/>
        <v>3</v>
      </c>
      <c r="Z157" s="15" t="str">
        <f>IF(T157="","",IF(AND(T157&lt;&gt;'Tabelas auxiliares'!$B$128,T157&lt;&gt;'Tabelas auxiliares'!$B$129,T157&lt;&gt;'Tabelas auxiliares'!$C$128,T157&lt;&gt;'Tabelas auxiliares'!$C$129,T157&lt;&gt;'Tabelas auxiliares'!$D$128),"FOLHA DE PESSOAL",IF(Y157='Tabelas auxiliares'!$A$129,"CUSTEIO",IF(Y157='Tabelas auxiliares'!$A$128,"INVESTIMENTO","ERRO - VERIFICAR"))))</f>
        <v>FOLHA DE PESSOAL</v>
      </c>
      <c r="AA157" s="26">
        <f t="shared" si="5"/>
        <v>582.34</v>
      </c>
      <c r="AD157" s="8">
        <v>582.34</v>
      </c>
      <c r="AE157" s="31"/>
      <c r="AF157" s="31"/>
      <c r="AG157" s="31"/>
      <c r="AH157" s="31"/>
      <c r="AI157" s="31"/>
      <c r="AJ157" s="31"/>
      <c r="AK157" s="31"/>
      <c r="AL157" s="31"/>
      <c r="AM157" s="31"/>
      <c r="AN157" s="31"/>
      <c r="AO157" s="31"/>
      <c r="AP157" s="31"/>
    </row>
    <row r="158" spans="1:42" x14ac:dyDescent="0.25">
      <c r="A158" t="s">
        <v>587</v>
      </c>
      <c r="B158" s="152" t="s">
        <v>223</v>
      </c>
      <c r="C158" s="152" t="s">
        <v>584</v>
      </c>
      <c r="D158" s="152" t="s">
        <v>83</v>
      </c>
      <c r="E158" s="152" t="s">
        <v>100</v>
      </c>
      <c r="F158" s="15" t="str">
        <f>IFERROR(VLOOKUP(D158,'Tabelas auxiliares'!$A$3:$B$65,2,FALSE),"")</f>
        <v>SUGEPE-FOLHA - PASEP + AUX. MORADIA</v>
      </c>
      <c r="G158" s="15" t="str">
        <f>IFERROR(VLOOKUP($B158,'Tabelas auxiliares'!$A$68:$C$108,2,FALSE),"")</f>
        <v>FOLHA DE PAGAMENTO - GERAL</v>
      </c>
      <c r="H158" s="15" t="str">
        <f>IFERROR(VLOOKUP($B158,'Tabelas auxiliares'!$A$68:$C$108,3,FALSE),"")</f>
        <v>FOLHA DE PAGAMENTO / CONTRIBUICAO PARA O PSS / SUBSTITUICOES / INSS PATRONAL / PASEP</v>
      </c>
      <c r="I158" t="s">
        <v>1244</v>
      </c>
      <c r="J158" t="s">
        <v>1245</v>
      </c>
      <c r="K158" t="s">
        <v>1259</v>
      </c>
      <c r="L158" t="s">
        <v>1247</v>
      </c>
      <c r="M158" t="s">
        <v>593</v>
      </c>
      <c r="N158" t="s">
        <v>108</v>
      </c>
      <c r="O158" t="s">
        <v>657</v>
      </c>
      <c r="P158" t="s">
        <v>1110</v>
      </c>
      <c r="Q158" t="s">
        <v>597</v>
      </c>
      <c r="R158" t="s">
        <v>593</v>
      </c>
      <c r="S158" t="s">
        <v>598</v>
      </c>
      <c r="T158" t="s">
        <v>1111</v>
      </c>
      <c r="U158" t="s">
        <v>117</v>
      </c>
      <c r="V158" t="s">
        <v>1188</v>
      </c>
      <c r="W158" t="s">
        <v>1189</v>
      </c>
      <c r="X158" t="s">
        <v>1263</v>
      </c>
      <c r="Y158" s="15" t="str">
        <f t="shared" si="4"/>
        <v>3</v>
      </c>
      <c r="Z158" s="15" t="str">
        <f>IF(T158="","",IF(AND(T158&lt;&gt;'Tabelas auxiliares'!$B$128,T158&lt;&gt;'Tabelas auxiliares'!$B$129,T158&lt;&gt;'Tabelas auxiliares'!$C$128,T158&lt;&gt;'Tabelas auxiliares'!$C$129,T158&lt;&gt;'Tabelas auxiliares'!$D$128),"FOLHA DE PESSOAL",IF(Y158='Tabelas auxiliares'!$A$129,"CUSTEIO",IF(Y158='Tabelas auxiliares'!$A$128,"INVESTIMENTO","ERRO - VERIFICAR"))))</f>
        <v>FOLHA DE PESSOAL</v>
      </c>
      <c r="AA158" s="26">
        <f t="shared" si="5"/>
        <v>15171.5</v>
      </c>
      <c r="AD158" s="8">
        <v>15171.5</v>
      </c>
      <c r="AE158" s="31"/>
      <c r="AF158" s="31"/>
      <c r="AG158" s="31"/>
      <c r="AH158" s="31"/>
      <c r="AI158" s="31"/>
      <c r="AJ158" s="31"/>
      <c r="AK158" s="31"/>
      <c r="AL158" s="31"/>
      <c r="AM158" s="31"/>
      <c r="AN158" s="31"/>
      <c r="AO158" s="31"/>
      <c r="AP158" s="31"/>
    </row>
    <row r="159" spans="1:42" x14ac:dyDescent="0.25">
      <c r="A159" t="s">
        <v>587</v>
      </c>
      <c r="B159" s="152" t="s">
        <v>223</v>
      </c>
      <c r="C159" s="152" t="s">
        <v>584</v>
      </c>
      <c r="D159" s="152" t="s">
        <v>83</v>
      </c>
      <c r="E159" s="152" t="s">
        <v>100</v>
      </c>
      <c r="F159" s="15" t="str">
        <f>IFERROR(VLOOKUP(D159,'Tabelas auxiliares'!$A$3:$B$65,2,FALSE),"")</f>
        <v>SUGEPE-FOLHA - PASEP + AUX. MORADIA</v>
      </c>
      <c r="G159" s="15" t="str">
        <f>IFERROR(VLOOKUP($B159,'Tabelas auxiliares'!$A$68:$C$108,2,FALSE),"")</f>
        <v>FOLHA DE PAGAMENTO - GERAL</v>
      </c>
      <c r="H159" s="15" t="str">
        <f>IFERROR(VLOOKUP($B159,'Tabelas auxiliares'!$A$68:$C$108,3,FALSE),"")</f>
        <v>FOLHA DE PAGAMENTO / CONTRIBUICAO PARA O PSS / SUBSTITUICOES / INSS PATRONAL / PASEP</v>
      </c>
      <c r="I159" t="s">
        <v>1244</v>
      </c>
      <c r="J159" t="s">
        <v>1245</v>
      </c>
      <c r="K159" t="s">
        <v>1259</v>
      </c>
      <c r="L159" t="s">
        <v>1247</v>
      </c>
      <c r="M159" t="s">
        <v>593</v>
      </c>
      <c r="N159" t="s">
        <v>108</v>
      </c>
      <c r="O159" t="s">
        <v>657</v>
      </c>
      <c r="P159" t="s">
        <v>1110</v>
      </c>
      <c r="Q159" t="s">
        <v>597</v>
      </c>
      <c r="R159" t="s">
        <v>593</v>
      </c>
      <c r="S159" t="s">
        <v>598</v>
      </c>
      <c r="T159" t="s">
        <v>1111</v>
      </c>
      <c r="U159" t="s">
        <v>117</v>
      </c>
      <c r="V159" t="s">
        <v>1191</v>
      </c>
      <c r="W159" t="s">
        <v>1192</v>
      </c>
      <c r="X159" t="s">
        <v>1264</v>
      </c>
      <c r="Y159" s="15" t="str">
        <f t="shared" si="4"/>
        <v>3</v>
      </c>
      <c r="Z159" s="15" t="str">
        <f>IF(T159="","",IF(AND(T159&lt;&gt;'Tabelas auxiliares'!$B$128,T159&lt;&gt;'Tabelas auxiliares'!$B$129,T159&lt;&gt;'Tabelas auxiliares'!$C$128,T159&lt;&gt;'Tabelas auxiliares'!$C$129,T159&lt;&gt;'Tabelas auxiliares'!$D$128),"FOLHA DE PESSOAL",IF(Y159='Tabelas auxiliares'!$A$129,"CUSTEIO",IF(Y159='Tabelas auxiliares'!$A$128,"INVESTIMENTO","ERRO - VERIFICAR"))))</f>
        <v>FOLHA DE PESSOAL</v>
      </c>
      <c r="AA159" s="26">
        <f t="shared" si="5"/>
        <v>99021.92</v>
      </c>
      <c r="AD159" s="8">
        <v>99021.92</v>
      </c>
      <c r="AE159" s="31"/>
      <c r="AF159" s="31"/>
      <c r="AG159" s="31"/>
      <c r="AH159" s="31"/>
      <c r="AI159" s="31"/>
      <c r="AJ159" s="31"/>
      <c r="AK159" s="31"/>
      <c r="AL159" s="31"/>
      <c r="AM159" s="31"/>
      <c r="AN159" s="31"/>
      <c r="AO159" s="31"/>
      <c r="AP159" s="31"/>
    </row>
    <row r="160" spans="1:42" x14ac:dyDescent="0.25">
      <c r="A160" t="s">
        <v>587</v>
      </c>
      <c r="B160" s="152" t="s">
        <v>223</v>
      </c>
      <c r="C160" s="152" t="s">
        <v>584</v>
      </c>
      <c r="D160" s="152" t="s">
        <v>83</v>
      </c>
      <c r="E160" s="152" t="s">
        <v>100</v>
      </c>
      <c r="F160" s="15" t="str">
        <f>IFERROR(VLOOKUP(D160,'Tabelas auxiliares'!$A$3:$B$65,2,FALSE),"")</f>
        <v>SUGEPE-FOLHA - PASEP + AUX. MORADIA</v>
      </c>
      <c r="G160" s="15" t="str">
        <f>IFERROR(VLOOKUP($B160,'Tabelas auxiliares'!$A$68:$C$108,2,FALSE),"")</f>
        <v>FOLHA DE PAGAMENTO - GERAL</v>
      </c>
      <c r="H160" s="15" t="str">
        <f>IFERROR(VLOOKUP($B160,'Tabelas auxiliares'!$A$68:$C$108,3,FALSE),"")</f>
        <v>FOLHA DE PAGAMENTO / CONTRIBUICAO PARA O PSS / SUBSTITUICOES / INSS PATRONAL / PASEP</v>
      </c>
      <c r="I160" t="s">
        <v>1244</v>
      </c>
      <c r="J160" t="s">
        <v>1245</v>
      </c>
      <c r="K160" t="s">
        <v>1259</v>
      </c>
      <c r="L160" t="s">
        <v>1247</v>
      </c>
      <c r="M160" t="s">
        <v>593</v>
      </c>
      <c r="N160" t="s">
        <v>108</v>
      </c>
      <c r="O160" t="s">
        <v>657</v>
      </c>
      <c r="P160" t="s">
        <v>1110</v>
      </c>
      <c r="Q160" t="s">
        <v>597</v>
      </c>
      <c r="R160" t="s">
        <v>593</v>
      </c>
      <c r="S160" t="s">
        <v>598</v>
      </c>
      <c r="T160" t="s">
        <v>1111</v>
      </c>
      <c r="U160" t="s">
        <v>117</v>
      </c>
      <c r="V160" t="s">
        <v>1194</v>
      </c>
      <c r="W160" t="s">
        <v>1195</v>
      </c>
      <c r="X160" t="s">
        <v>1265</v>
      </c>
      <c r="Y160" s="15" t="str">
        <f t="shared" si="4"/>
        <v>3</v>
      </c>
      <c r="Z160" s="15" t="str">
        <f>IF(T160="","",IF(AND(T160&lt;&gt;'Tabelas auxiliares'!$B$128,T160&lt;&gt;'Tabelas auxiliares'!$B$129,T160&lt;&gt;'Tabelas auxiliares'!$C$128,T160&lt;&gt;'Tabelas auxiliares'!$C$129,T160&lt;&gt;'Tabelas auxiliares'!$D$128),"FOLHA DE PESSOAL",IF(Y160='Tabelas auxiliares'!$A$129,"CUSTEIO",IF(Y160='Tabelas auxiliares'!$A$128,"INVESTIMENTO","ERRO - VERIFICAR"))))</f>
        <v>FOLHA DE PESSOAL</v>
      </c>
      <c r="AA160" s="26">
        <f t="shared" si="5"/>
        <v>8437.4500000000007</v>
      </c>
      <c r="AB160" s="8">
        <v>1028.1300000000001</v>
      </c>
      <c r="AD160" s="8">
        <v>7409.32</v>
      </c>
      <c r="AE160" s="31"/>
      <c r="AF160" s="31"/>
      <c r="AG160" s="31"/>
      <c r="AH160" s="31"/>
      <c r="AI160" s="31"/>
      <c r="AJ160" s="31"/>
      <c r="AK160" s="31"/>
      <c r="AL160" s="31"/>
      <c r="AM160" s="31"/>
      <c r="AN160" s="31"/>
      <c r="AO160" s="31"/>
      <c r="AP160" s="31"/>
    </row>
    <row r="161" spans="1:42" x14ac:dyDescent="0.25">
      <c r="A161" t="s">
        <v>587</v>
      </c>
      <c r="B161" s="152" t="s">
        <v>223</v>
      </c>
      <c r="C161" s="152" t="s">
        <v>584</v>
      </c>
      <c r="D161" s="152" t="s">
        <v>83</v>
      </c>
      <c r="E161" s="152" t="s">
        <v>100</v>
      </c>
      <c r="F161" s="15" t="str">
        <f>IFERROR(VLOOKUP(D161,'Tabelas auxiliares'!$A$3:$B$65,2,FALSE),"")</f>
        <v>SUGEPE-FOLHA - PASEP + AUX. MORADIA</v>
      </c>
      <c r="G161" s="15" t="str">
        <f>IFERROR(VLOOKUP($B161,'Tabelas auxiliares'!$A$68:$C$108,2,FALSE),"")</f>
        <v>FOLHA DE PAGAMENTO - GERAL</v>
      </c>
      <c r="H161" s="15" t="str">
        <f>IFERROR(VLOOKUP($B161,'Tabelas auxiliares'!$A$68:$C$108,3,FALSE),"")</f>
        <v>FOLHA DE PAGAMENTO / CONTRIBUICAO PARA O PSS / SUBSTITUICOES / INSS PATRONAL / PASEP</v>
      </c>
      <c r="I161" t="s">
        <v>1244</v>
      </c>
      <c r="J161" t="s">
        <v>1245</v>
      </c>
      <c r="K161" t="s">
        <v>1259</v>
      </c>
      <c r="L161" t="s">
        <v>1247</v>
      </c>
      <c r="M161" t="s">
        <v>593</v>
      </c>
      <c r="N161" t="s">
        <v>108</v>
      </c>
      <c r="O161" t="s">
        <v>657</v>
      </c>
      <c r="P161" t="s">
        <v>1110</v>
      </c>
      <c r="Q161" t="s">
        <v>597</v>
      </c>
      <c r="R161" t="s">
        <v>593</v>
      </c>
      <c r="S161" t="s">
        <v>598</v>
      </c>
      <c r="T161" t="s">
        <v>1111</v>
      </c>
      <c r="U161" t="s">
        <v>117</v>
      </c>
      <c r="V161" t="s">
        <v>1197</v>
      </c>
      <c r="W161" t="s">
        <v>1198</v>
      </c>
      <c r="X161" t="s">
        <v>1266</v>
      </c>
      <c r="Y161" s="15" t="str">
        <f t="shared" si="4"/>
        <v>3</v>
      </c>
      <c r="Z161" s="15" t="str">
        <f>IF(T161="","",IF(AND(T161&lt;&gt;'Tabelas auxiliares'!$B$128,T161&lt;&gt;'Tabelas auxiliares'!$B$129,T161&lt;&gt;'Tabelas auxiliares'!$C$128,T161&lt;&gt;'Tabelas auxiliares'!$C$129,T161&lt;&gt;'Tabelas auxiliares'!$D$128),"FOLHA DE PESSOAL",IF(Y161='Tabelas auxiliares'!$A$129,"CUSTEIO",IF(Y161='Tabelas auxiliares'!$A$128,"INVESTIMENTO","ERRO - VERIFICAR"))))</f>
        <v>FOLHA DE PESSOAL</v>
      </c>
      <c r="AA161" s="26">
        <f t="shared" si="5"/>
        <v>9421141.1600000001</v>
      </c>
      <c r="AD161" s="8">
        <v>9421141.1600000001</v>
      </c>
      <c r="AE161" s="31"/>
      <c r="AF161" s="31"/>
      <c r="AG161" s="31"/>
      <c r="AH161" s="31"/>
      <c r="AI161" s="31"/>
      <c r="AJ161" s="31"/>
      <c r="AK161" s="31"/>
      <c r="AL161" s="31"/>
      <c r="AM161" s="31"/>
      <c r="AN161" s="31"/>
      <c r="AO161" s="31"/>
      <c r="AP161" s="31"/>
    </row>
    <row r="162" spans="1:42" x14ac:dyDescent="0.25">
      <c r="A162" t="s">
        <v>587</v>
      </c>
      <c r="B162" s="152" t="s">
        <v>223</v>
      </c>
      <c r="C162" s="152" t="s">
        <v>584</v>
      </c>
      <c r="D162" s="152" t="s">
        <v>83</v>
      </c>
      <c r="E162" s="152" t="s">
        <v>100</v>
      </c>
      <c r="F162" s="15" t="str">
        <f>IFERROR(VLOOKUP(D162,'Tabelas auxiliares'!$A$3:$B$65,2,FALSE),"")</f>
        <v>SUGEPE-FOLHA - PASEP + AUX. MORADIA</v>
      </c>
      <c r="G162" s="15" t="str">
        <f>IFERROR(VLOOKUP($B162,'Tabelas auxiliares'!$A$68:$C$108,2,FALSE),"")</f>
        <v>FOLHA DE PAGAMENTO - GERAL</v>
      </c>
      <c r="H162" s="15" t="str">
        <f>IFERROR(VLOOKUP($B162,'Tabelas auxiliares'!$A$68:$C$108,3,FALSE),"")</f>
        <v>FOLHA DE PAGAMENTO / CONTRIBUICAO PARA O PSS / SUBSTITUICOES / INSS PATRONAL / PASEP</v>
      </c>
      <c r="I162" t="s">
        <v>1244</v>
      </c>
      <c r="J162" t="s">
        <v>1245</v>
      </c>
      <c r="K162" t="s">
        <v>1259</v>
      </c>
      <c r="L162" t="s">
        <v>1247</v>
      </c>
      <c r="M162" t="s">
        <v>593</v>
      </c>
      <c r="N162" t="s">
        <v>108</v>
      </c>
      <c r="O162" t="s">
        <v>657</v>
      </c>
      <c r="P162" t="s">
        <v>1110</v>
      </c>
      <c r="Q162" t="s">
        <v>597</v>
      </c>
      <c r="R162" t="s">
        <v>593</v>
      </c>
      <c r="S162" t="s">
        <v>598</v>
      </c>
      <c r="T162" t="s">
        <v>1111</v>
      </c>
      <c r="U162" t="s">
        <v>117</v>
      </c>
      <c r="V162" t="s">
        <v>1200</v>
      </c>
      <c r="W162" t="s">
        <v>1201</v>
      </c>
      <c r="X162" t="s">
        <v>1267</v>
      </c>
      <c r="Y162" s="15" t="str">
        <f t="shared" si="4"/>
        <v>3</v>
      </c>
      <c r="Z162" s="15" t="str">
        <f>IF(T162="","",IF(AND(T162&lt;&gt;'Tabelas auxiliares'!$B$128,T162&lt;&gt;'Tabelas auxiliares'!$B$129,T162&lt;&gt;'Tabelas auxiliares'!$C$128,T162&lt;&gt;'Tabelas auxiliares'!$C$129,T162&lt;&gt;'Tabelas auxiliares'!$D$128),"FOLHA DE PESSOAL",IF(Y162='Tabelas auxiliares'!$A$129,"CUSTEIO",IF(Y162='Tabelas auxiliares'!$A$128,"INVESTIMENTO","ERRO - VERIFICAR"))))</f>
        <v>FOLHA DE PESSOAL</v>
      </c>
      <c r="AA162" s="26">
        <f t="shared" si="5"/>
        <v>154306.64000000001</v>
      </c>
      <c r="AD162" s="8">
        <v>154306.64000000001</v>
      </c>
      <c r="AE162" s="31"/>
      <c r="AF162" s="31"/>
      <c r="AG162" s="31"/>
      <c r="AH162" s="31"/>
      <c r="AI162" s="31"/>
      <c r="AJ162" s="31"/>
      <c r="AK162" s="31"/>
      <c r="AL162" s="31"/>
      <c r="AM162" s="31"/>
      <c r="AN162" s="31"/>
      <c r="AO162" s="31"/>
      <c r="AP162" s="31"/>
    </row>
    <row r="163" spans="1:42" x14ac:dyDescent="0.25">
      <c r="A163" t="s">
        <v>587</v>
      </c>
      <c r="B163" s="152" t="s">
        <v>223</v>
      </c>
      <c r="C163" s="152" t="s">
        <v>584</v>
      </c>
      <c r="D163" s="152" t="s">
        <v>83</v>
      </c>
      <c r="E163" s="152" t="s">
        <v>100</v>
      </c>
      <c r="F163" s="15" t="str">
        <f>IFERROR(VLOOKUP(D163,'Tabelas auxiliares'!$A$3:$B$65,2,FALSE),"")</f>
        <v>SUGEPE-FOLHA - PASEP + AUX. MORADIA</v>
      </c>
      <c r="G163" s="15" t="str">
        <f>IFERROR(VLOOKUP($B163,'Tabelas auxiliares'!$A$68:$C$108,2,FALSE),"")</f>
        <v>FOLHA DE PAGAMENTO - GERAL</v>
      </c>
      <c r="H163" s="15" t="str">
        <f>IFERROR(VLOOKUP($B163,'Tabelas auxiliares'!$A$68:$C$108,3,FALSE),"")</f>
        <v>FOLHA DE PAGAMENTO / CONTRIBUICAO PARA O PSS / SUBSTITUICOES / INSS PATRONAL / PASEP</v>
      </c>
      <c r="I163" t="s">
        <v>1244</v>
      </c>
      <c r="J163" t="s">
        <v>1245</v>
      </c>
      <c r="K163" t="s">
        <v>1259</v>
      </c>
      <c r="L163" t="s">
        <v>1247</v>
      </c>
      <c r="M163" t="s">
        <v>593</v>
      </c>
      <c r="N163" t="s">
        <v>108</v>
      </c>
      <c r="O163" t="s">
        <v>657</v>
      </c>
      <c r="P163" t="s">
        <v>1110</v>
      </c>
      <c r="Q163" t="s">
        <v>597</v>
      </c>
      <c r="R163" t="s">
        <v>593</v>
      </c>
      <c r="S163" t="s">
        <v>598</v>
      </c>
      <c r="T163" t="s">
        <v>1111</v>
      </c>
      <c r="U163" t="s">
        <v>117</v>
      </c>
      <c r="V163" t="s">
        <v>1203</v>
      </c>
      <c r="W163" t="s">
        <v>1204</v>
      </c>
      <c r="X163" t="s">
        <v>1268</v>
      </c>
      <c r="Y163" s="15" t="str">
        <f t="shared" si="4"/>
        <v>3</v>
      </c>
      <c r="Z163" s="15" t="str">
        <f>IF(T163="","",IF(AND(T163&lt;&gt;'Tabelas auxiliares'!$B$128,T163&lt;&gt;'Tabelas auxiliares'!$B$129,T163&lt;&gt;'Tabelas auxiliares'!$C$128,T163&lt;&gt;'Tabelas auxiliares'!$C$129,T163&lt;&gt;'Tabelas auxiliares'!$D$128),"FOLHA DE PESSOAL",IF(Y163='Tabelas auxiliares'!$A$129,"CUSTEIO",IF(Y163='Tabelas auxiliares'!$A$128,"INVESTIMENTO","ERRO - VERIFICAR"))))</f>
        <v>FOLHA DE PESSOAL</v>
      </c>
      <c r="AA163" s="26">
        <f t="shared" si="5"/>
        <v>334456.84999999998</v>
      </c>
      <c r="AB163" s="8">
        <v>7922.99</v>
      </c>
      <c r="AD163" s="8">
        <v>326533.86</v>
      </c>
      <c r="AE163" s="31"/>
      <c r="AF163" s="31"/>
      <c r="AG163" s="31"/>
      <c r="AH163" s="31"/>
      <c r="AI163" s="31"/>
      <c r="AJ163" s="31"/>
      <c r="AK163" s="31"/>
      <c r="AL163" s="31"/>
      <c r="AM163" s="31"/>
      <c r="AN163" s="31"/>
      <c r="AO163" s="31"/>
      <c r="AP163" s="31"/>
    </row>
    <row r="164" spans="1:42" x14ac:dyDescent="0.25">
      <c r="A164" t="s">
        <v>587</v>
      </c>
      <c r="B164" s="152" t="s">
        <v>223</v>
      </c>
      <c r="C164" s="152" t="s">
        <v>584</v>
      </c>
      <c r="D164" s="152" t="s">
        <v>83</v>
      </c>
      <c r="E164" s="152" t="s">
        <v>100</v>
      </c>
      <c r="F164" s="15" t="str">
        <f>IFERROR(VLOOKUP(D164,'Tabelas auxiliares'!$A$3:$B$65,2,FALSE),"")</f>
        <v>SUGEPE-FOLHA - PASEP + AUX. MORADIA</v>
      </c>
      <c r="G164" s="15" t="str">
        <f>IFERROR(VLOOKUP($B164,'Tabelas auxiliares'!$A$68:$C$108,2,FALSE),"")</f>
        <v>FOLHA DE PAGAMENTO - GERAL</v>
      </c>
      <c r="H164" s="15" t="str">
        <f>IFERROR(VLOOKUP($B164,'Tabelas auxiliares'!$A$68:$C$108,3,FALSE),"")</f>
        <v>FOLHA DE PAGAMENTO / CONTRIBUICAO PARA O PSS / SUBSTITUICOES / INSS PATRONAL / PASEP</v>
      </c>
      <c r="I164" t="s">
        <v>1244</v>
      </c>
      <c r="J164" t="s">
        <v>1245</v>
      </c>
      <c r="K164" t="s">
        <v>1259</v>
      </c>
      <c r="L164" t="s">
        <v>1247</v>
      </c>
      <c r="M164" t="s">
        <v>593</v>
      </c>
      <c r="N164" t="s">
        <v>108</v>
      </c>
      <c r="O164" t="s">
        <v>657</v>
      </c>
      <c r="P164" t="s">
        <v>1110</v>
      </c>
      <c r="Q164" t="s">
        <v>597</v>
      </c>
      <c r="R164" t="s">
        <v>593</v>
      </c>
      <c r="S164" t="s">
        <v>598</v>
      </c>
      <c r="T164" t="s">
        <v>1111</v>
      </c>
      <c r="U164" t="s">
        <v>117</v>
      </c>
      <c r="V164" t="s">
        <v>1206</v>
      </c>
      <c r="W164" t="s">
        <v>1207</v>
      </c>
      <c r="X164" t="s">
        <v>1269</v>
      </c>
      <c r="Y164" s="15" t="str">
        <f t="shared" si="4"/>
        <v>3</v>
      </c>
      <c r="Z164" s="15" t="str">
        <f>IF(T164="","",IF(AND(T164&lt;&gt;'Tabelas auxiliares'!$B$128,T164&lt;&gt;'Tabelas auxiliares'!$B$129,T164&lt;&gt;'Tabelas auxiliares'!$C$128,T164&lt;&gt;'Tabelas auxiliares'!$C$129,T164&lt;&gt;'Tabelas auxiliares'!$D$128),"FOLHA DE PESSOAL",IF(Y164='Tabelas auxiliares'!$A$129,"CUSTEIO",IF(Y164='Tabelas auxiliares'!$A$128,"INVESTIMENTO","ERRO - VERIFICAR"))))</f>
        <v>FOLHA DE PESSOAL</v>
      </c>
      <c r="AA164" s="26">
        <f t="shared" si="5"/>
        <v>4034.68</v>
      </c>
      <c r="AD164" s="8">
        <v>4034.68</v>
      </c>
      <c r="AE164" s="31"/>
      <c r="AF164" s="31"/>
      <c r="AG164" s="31"/>
      <c r="AH164" s="31"/>
      <c r="AI164" s="31"/>
      <c r="AJ164" s="31"/>
      <c r="AK164" s="31"/>
      <c r="AL164" s="31"/>
      <c r="AM164" s="31"/>
      <c r="AN164" s="31"/>
      <c r="AO164" s="31"/>
      <c r="AP164" s="31"/>
    </row>
    <row r="165" spans="1:42" x14ac:dyDescent="0.25">
      <c r="A165" t="s">
        <v>587</v>
      </c>
      <c r="B165" s="152" t="s">
        <v>223</v>
      </c>
      <c r="C165" s="152" t="s">
        <v>584</v>
      </c>
      <c r="D165" s="152" t="s">
        <v>83</v>
      </c>
      <c r="E165" s="152" t="s">
        <v>100</v>
      </c>
      <c r="F165" s="15" t="str">
        <f>IFERROR(VLOOKUP(D165,'Tabelas auxiliares'!$A$3:$B$65,2,FALSE),"")</f>
        <v>SUGEPE-FOLHA - PASEP + AUX. MORADIA</v>
      </c>
      <c r="G165" s="15" t="str">
        <f>IFERROR(VLOOKUP($B165,'Tabelas auxiliares'!$A$68:$C$108,2,FALSE),"")</f>
        <v>FOLHA DE PAGAMENTO - GERAL</v>
      </c>
      <c r="H165" s="15" t="str">
        <f>IFERROR(VLOOKUP($B165,'Tabelas auxiliares'!$A$68:$C$108,3,FALSE),"")</f>
        <v>FOLHA DE PAGAMENTO / CONTRIBUICAO PARA O PSS / SUBSTITUICOES / INSS PATRONAL / PASEP</v>
      </c>
      <c r="I165" t="s">
        <v>1244</v>
      </c>
      <c r="J165" t="s">
        <v>1245</v>
      </c>
      <c r="K165" t="s">
        <v>1259</v>
      </c>
      <c r="L165" t="s">
        <v>1247</v>
      </c>
      <c r="M165" t="s">
        <v>593</v>
      </c>
      <c r="N165" t="s">
        <v>108</v>
      </c>
      <c r="O165" t="s">
        <v>657</v>
      </c>
      <c r="P165" t="s">
        <v>1110</v>
      </c>
      <c r="Q165" t="s">
        <v>597</v>
      </c>
      <c r="R165" t="s">
        <v>593</v>
      </c>
      <c r="S165" t="s">
        <v>598</v>
      </c>
      <c r="T165" t="s">
        <v>1111</v>
      </c>
      <c r="U165" t="s">
        <v>117</v>
      </c>
      <c r="V165" t="s">
        <v>1209</v>
      </c>
      <c r="W165" t="s">
        <v>1210</v>
      </c>
      <c r="X165" t="s">
        <v>1270</v>
      </c>
      <c r="Y165" s="15" t="str">
        <f t="shared" si="4"/>
        <v>3</v>
      </c>
      <c r="Z165" s="15" t="str">
        <f>IF(T165="","",IF(AND(T165&lt;&gt;'Tabelas auxiliares'!$B$128,T165&lt;&gt;'Tabelas auxiliares'!$B$129,T165&lt;&gt;'Tabelas auxiliares'!$C$128,T165&lt;&gt;'Tabelas auxiliares'!$C$129,T165&lt;&gt;'Tabelas auxiliares'!$D$128),"FOLHA DE PESSOAL",IF(Y165='Tabelas auxiliares'!$A$129,"CUSTEIO",IF(Y165='Tabelas auxiliares'!$A$128,"INVESTIMENTO","ERRO - VERIFICAR"))))</f>
        <v>FOLHA DE PESSOAL</v>
      </c>
      <c r="AA165" s="26">
        <f t="shared" si="5"/>
        <v>108107.7</v>
      </c>
      <c r="AB165" s="8">
        <v>87550.7</v>
      </c>
      <c r="AD165" s="8">
        <v>20557</v>
      </c>
      <c r="AE165" s="31"/>
      <c r="AF165" s="31"/>
      <c r="AG165" s="31"/>
      <c r="AH165" s="31"/>
      <c r="AI165" s="31"/>
      <c r="AJ165" s="31"/>
      <c r="AK165" s="31"/>
      <c r="AL165" s="31"/>
      <c r="AM165" s="31"/>
      <c r="AN165" s="31"/>
      <c r="AO165" s="31"/>
      <c r="AP165" s="31"/>
    </row>
    <row r="166" spans="1:42" x14ac:dyDescent="0.25">
      <c r="A166" t="s">
        <v>587</v>
      </c>
      <c r="B166" s="152" t="s">
        <v>223</v>
      </c>
      <c r="C166" s="152" t="s">
        <v>584</v>
      </c>
      <c r="D166" s="152" t="s">
        <v>83</v>
      </c>
      <c r="E166" s="152" t="s">
        <v>100</v>
      </c>
      <c r="F166" s="15" t="str">
        <f>IFERROR(VLOOKUP(D166,'Tabelas auxiliares'!$A$3:$B$65,2,FALSE),"")</f>
        <v>SUGEPE-FOLHA - PASEP + AUX. MORADIA</v>
      </c>
      <c r="G166" s="15" t="str">
        <f>IFERROR(VLOOKUP($B166,'Tabelas auxiliares'!$A$68:$C$108,2,FALSE),"")</f>
        <v>FOLHA DE PAGAMENTO - GERAL</v>
      </c>
      <c r="H166" s="15" t="str">
        <f>IFERROR(VLOOKUP($B166,'Tabelas auxiliares'!$A$68:$C$108,3,FALSE),"")</f>
        <v>FOLHA DE PAGAMENTO / CONTRIBUICAO PARA O PSS / SUBSTITUICOES / INSS PATRONAL / PASEP</v>
      </c>
      <c r="I166" t="s">
        <v>1244</v>
      </c>
      <c r="J166" t="s">
        <v>1245</v>
      </c>
      <c r="K166" t="s">
        <v>1259</v>
      </c>
      <c r="L166" t="s">
        <v>1247</v>
      </c>
      <c r="M166" t="s">
        <v>593</v>
      </c>
      <c r="N166" t="s">
        <v>108</v>
      </c>
      <c r="O166" t="s">
        <v>657</v>
      </c>
      <c r="P166" t="s">
        <v>1110</v>
      </c>
      <c r="Q166" t="s">
        <v>597</v>
      </c>
      <c r="R166" t="s">
        <v>593</v>
      </c>
      <c r="S166" t="s">
        <v>598</v>
      </c>
      <c r="T166" t="s">
        <v>1111</v>
      </c>
      <c r="U166" t="s">
        <v>117</v>
      </c>
      <c r="V166" t="s">
        <v>1212</v>
      </c>
      <c r="W166" t="s">
        <v>1213</v>
      </c>
      <c r="X166" t="s">
        <v>1271</v>
      </c>
      <c r="Y166" s="15" t="str">
        <f t="shared" si="4"/>
        <v>3</v>
      </c>
      <c r="Z166" s="15" t="str">
        <f>IF(T166="","",IF(AND(T166&lt;&gt;'Tabelas auxiliares'!$B$128,T166&lt;&gt;'Tabelas auxiliares'!$B$129,T166&lt;&gt;'Tabelas auxiliares'!$C$128,T166&lt;&gt;'Tabelas auxiliares'!$C$129,T166&lt;&gt;'Tabelas auxiliares'!$D$128),"FOLHA DE PESSOAL",IF(Y166='Tabelas auxiliares'!$A$129,"CUSTEIO",IF(Y166='Tabelas auxiliares'!$A$128,"INVESTIMENTO","ERRO - VERIFICAR"))))</f>
        <v>FOLHA DE PESSOAL</v>
      </c>
      <c r="AA166" s="26">
        <f t="shared" si="5"/>
        <v>197713.80000000002</v>
      </c>
      <c r="AB166" s="8">
        <v>1262.1400000000001</v>
      </c>
      <c r="AD166" s="8">
        <v>196451.66</v>
      </c>
      <c r="AE166" s="31"/>
      <c r="AF166" s="31"/>
      <c r="AG166" s="31"/>
      <c r="AH166" s="31"/>
      <c r="AI166" s="31"/>
      <c r="AJ166" s="31"/>
      <c r="AK166" s="31"/>
      <c r="AL166" s="31"/>
      <c r="AM166" s="31"/>
      <c r="AN166" s="31"/>
      <c r="AO166" s="31"/>
      <c r="AP166" s="31"/>
    </row>
    <row r="167" spans="1:42" x14ac:dyDescent="0.25">
      <c r="A167" t="s">
        <v>587</v>
      </c>
      <c r="B167" s="152" t="s">
        <v>223</v>
      </c>
      <c r="C167" s="152" t="s">
        <v>584</v>
      </c>
      <c r="D167" s="152" t="s">
        <v>83</v>
      </c>
      <c r="E167" s="152" t="s">
        <v>100</v>
      </c>
      <c r="F167" s="15" t="str">
        <f>IFERROR(VLOOKUP(D167,'Tabelas auxiliares'!$A$3:$B$65,2,FALSE),"")</f>
        <v>SUGEPE-FOLHA - PASEP + AUX. MORADIA</v>
      </c>
      <c r="G167" s="15" t="str">
        <f>IFERROR(VLOOKUP($B167,'Tabelas auxiliares'!$A$68:$C$108,2,FALSE),"")</f>
        <v>FOLHA DE PAGAMENTO - GERAL</v>
      </c>
      <c r="H167" s="15" t="str">
        <f>IFERROR(VLOOKUP($B167,'Tabelas auxiliares'!$A$68:$C$108,3,FALSE),"")</f>
        <v>FOLHA DE PAGAMENTO / CONTRIBUICAO PARA O PSS / SUBSTITUICOES / INSS PATRONAL / PASEP</v>
      </c>
      <c r="I167" t="s">
        <v>1244</v>
      </c>
      <c r="J167" t="s">
        <v>1245</v>
      </c>
      <c r="K167" t="s">
        <v>1259</v>
      </c>
      <c r="L167" t="s">
        <v>1247</v>
      </c>
      <c r="M167" t="s">
        <v>593</v>
      </c>
      <c r="N167" t="s">
        <v>108</v>
      </c>
      <c r="O167" t="s">
        <v>657</v>
      </c>
      <c r="P167" t="s">
        <v>1110</v>
      </c>
      <c r="Q167" t="s">
        <v>597</v>
      </c>
      <c r="R167" t="s">
        <v>593</v>
      </c>
      <c r="S167" t="s">
        <v>598</v>
      </c>
      <c r="T167" t="s">
        <v>1111</v>
      </c>
      <c r="U167" t="s">
        <v>117</v>
      </c>
      <c r="V167" t="s">
        <v>1215</v>
      </c>
      <c r="W167" t="s">
        <v>1216</v>
      </c>
      <c r="X167" t="s">
        <v>1272</v>
      </c>
      <c r="Y167" s="15" t="str">
        <f t="shared" si="4"/>
        <v>3</v>
      </c>
      <c r="Z167" s="15" t="str">
        <f>IF(T167="","",IF(AND(T167&lt;&gt;'Tabelas auxiliares'!$B$128,T167&lt;&gt;'Tabelas auxiliares'!$B$129,T167&lt;&gt;'Tabelas auxiliares'!$C$128,T167&lt;&gt;'Tabelas auxiliares'!$C$129,T167&lt;&gt;'Tabelas auxiliares'!$D$128),"FOLHA DE PESSOAL",IF(Y167='Tabelas auxiliares'!$A$129,"CUSTEIO",IF(Y167='Tabelas auxiliares'!$A$128,"INVESTIMENTO","ERRO - VERIFICAR"))))</f>
        <v>FOLHA DE PESSOAL</v>
      </c>
      <c r="AA167" s="26">
        <f t="shared" si="5"/>
        <v>279071.01</v>
      </c>
      <c r="AB167" s="8">
        <v>279071.01</v>
      </c>
      <c r="AE167" s="31"/>
      <c r="AF167" s="31"/>
      <c r="AG167" s="31"/>
      <c r="AH167" s="31"/>
      <c r="AI167" s="31"/>
      <c r="AJ167" s="31"/>
      <c r="AK167" s="31"/>
      <c r="AL167" s="31"/>
      <c r="AM167" s="31"/>
      <c r="AN167" s="31"/>
      <c r="AO167" s="31"/>
      <c r="AP167" s="31"/>
    </row>
    <row r="168" spans="1:42" x14ac:dyDescent="0.25">
      <c r="A168" t="s">
        <v>587</v>
      </c>
      <c r="B168" s="152" t="s">
        <v>223</v>
      </c>
      <c r="C168" s="152" t="s">
        <v>584</v>
      </c>
      <c r="D168" s="152" t="s">
        <v>83</v>
      </c>
      <c r="E168" s="152" t="s">
        <v>100</v>
      </c>
      <c r="F168" s="15" t="str">
        <f>IFERROR(VLOOKUP(D168,'Tabelas auxiliares'!$A$3:$B$65,2,FALSE),"")</f>
        <v>SUGEPE-FOLHA - PASEP + AUX. MORADIA</v>
      </c>
      <c r="G168" s="15" t="str">
        <f>IFERROR(VLOOKUP($B168,'Tabelas auxiliares'!$A$68:$C$108,2,FALSE),"")</f>
        <v>FOLHA DE PAGAMENTO - GERAL</v>
      </c>
      <c r="H168" s="15" t="str">
        <f>IFERROR(VLOOKUP($B168,'Tabelas auxiliares'!$A$68:$C$108,3,FALSE),"")</f>
        <v>FOLHA DE PAGAMENTO / CONTRIBUICAO PARA O PSS / SUBSTITUICOES / INSS PATRONAL / PASEP</v>
      </c>
      <c r="I168" t="s">
        <v>1244</v>
      </c>
      <c r="J168" t="s">
        <v>1245</v>
      </c>
      <c r="K168" t="s">
        <v>1259</v>
      </c>
      <c r="L168" t="s">
        <v>1247</v>
      </c>
      <c r="M168" t="s">
        <v>593</v>
      </c>
      <c r="N168" t="s">
        <v>108</v>
      </c>
      <c r="O168" t="s">
        <v>657</v>
      </c>
      <c r="P168" t="s">
        <v>1110</v>
      </c>
      <c r="Q168" t="s">
        <v>597</v>
      </c>
      <c r="R168" t="s">
        <v>593</v>
      </c>
      <c r="S168" t="s">
        <v>598</v>
      </c>
      <c r="T168" t="s">
        <v>1111</v>
      </c>
      <c r="U168" t="s">
        <v>117</v>
      </c>
      <c r="V168" t="s">
        <v>1273</v>
      </c>
      <c r="W168" t="s">
        <v>1274</v>
      </c>
      <c r="X168" t="s">
        <v>1275</v>
      </c>
      <c r="Y168" s="15" t="str">
        <f t="shared" si="4"/>
        <v>3</v>
      </c>
      <c r="Z168" s="15" t="str">
        <f>IF(T168="","",IF(AND(T168&lt;&gt;'Tabelas auxiliares'!$B$128,T168&lt;&gt;'Tabelas auxiliares'!$B$129,T168&lt;&gt;'Tabelas auxiliares'!$C$128,T168&lt;&gt;'Tabelas auxiliares'!$C$129,T168&lt;&gt;'Tabelas auxiliares'!$D$128),"FOLHA DE PESSOAL",IF(Y168='Tabelas auxiliares'!$A$129,"CUSTEIO",IF(Y168='Tabelas auxiliares'!$A$128,"INVESTIMENTO","ERRO - VERIFICAR"))))</f>
        <v>FOLHA DE PESSOAL</v>
      </c>
      <c r="AA168" s="26">
        <f t="shared" si="5"/>
        <v>22395.61</v>
      </c>
      <c r="AB168" s="8">
        <v>22395.61</v>
      </c>
      <c r="AE168" s="31"/>
      <c r="AF168" s="31"/>
      <c r="AG168" s="31"/>
      <c r="AH168" s="31"/>
      <c r="AI168" s="31"/>
      <c r="AJ168" s="31"/>
      <c r="AK168" s="31"/>
      <c r="AL168" s="31"/>
      <c r="AM168" s="31"/>
      <c r="AN168" s="31"/>
      <c r="AO168" s="31"/>
      <c r="AP168" s="31"/>
    </row>
    <row r="169" spans="1:42" x14ac:dyDescent="0.25">
      <c r="A169" t="s">
        <v>587</v>
      </c>
      <c r="B169" s="152" t="s">
        <v>223</v>
      </c>
      <c r="C169" s="152" t="s">
        <v>584</v>
      </c>
      <c r="D169" s="152" t="s">
        <v>83</v>
      </c>
      <c r="E169" s="152" t="s">
        <v>100</v>
      </c>
      <c r="F169" s="15" t="str">
        <f>IFERROR(VLOOKUP(D169,'Tabelas auxiliares'!$A$3:$B$65,2,FALSE),"")</f>
        <v>SUGEPE-FOLHA - PASEP + AUX. MORADIA</v>
      </c>
      <c r="G169" s="15" t="str">
        <f>IFERROR(VLOOKUP($B169,'Tabelas auxiliares'!$A$68:$C$108,2,FALSE),"")</f>
        <v>FOLHA DE PAGAMENTO - GERAL</v>
      </c>
      <c r="H169" s="15" t="str">
        <f>IFERROR(VLOOKUP($B169,'Tabelas auxiliares'!$A$68:$C$108,3,FALSE),"")</f>
        <v>FOLHA DE PAGAMENTO / CONTRIBUICAO PARA O PSS / SUBSTITUICOES / INSS PATRONAL / PASEP</v>
      </c>
      <c r="I169" t="s">
        <v>1244</v>
      </c>
      <c r="J169" t="s">
        <v>1245</v>
      </c>
      <c r="K169" t="s">
        <v>1276</v>
      </c>
      <c r="L169" t="s">
        <v>1247</v>
      </c>
      <c r="M169" t="s">
        <v>593</v>
      </c>
      <c r="N169" t="s">
        <v>108</v>
      </c>
      <c r="O169" t="s">
        <v>657</v>
      </c>
      <c r="P169" t="s">
        <v>1110</v>
      </c>
      <c r="Q169" t="s">
        <v>597</v>
      </c>
      <c r="R169" t="s">
        <v>593</v>
      </c>
      <c r="S169" t="s">
        <v>598</v>
      </c>
      <c r="T169" t="s">
        <v>1111</v>
      </c>
      <c r="U169" t="s">
        <v>117</v>
      </c>
      <c r="V169" t="s">
        <v>1219</v>
      </c>
      <c r="W169" t="s">
        <v>1220</v>
      </c>
      <c r="X169" t="s">
        <v>1277</v>
      </c>
      <c r="Y169" s="15" t="str">
        <f t="shared" si="4"/>
        <v>3</v>
      </c>
      <c r="Z169" s="15" t="str">
        <f>IF(T169="","",IF(AND(T169&lt;&gt;'Tabelas auxiliares'!$B$128,T169&lt;&gt;'Tabelas auxiliares'!$B$129,T169&lt;&gt;'Tabelas auxiliares'!$C$128,T169&lt;&gt;'Tabelas auxiliares'!$C$129,T169&lt;&gt;'Tabelas auxiliares'!$D$128),"FOLHA DE PESSOAL",IF(Y169='Tabelas auxiliares'!$A$129,"CUSTEIO",IF(Y169='Tabelas auxiliares'!$A$128,"INVESTIMENTO","ERRO - VERIFICAR"))))</f>
        <v>FOLHA DE PESSOAL</v>
      </c>
      <c r="AA169" s="26">
        <f t="shared" si="5"/>
        <v>65635.179999999993</v>
      </c>
      <c r="AD169" s="8">
        <v>65635.179999999993</v>
      </c>
      <c r="AE169" s="31"/>
      <c r="AF169" s="31"/>
      <c r="AG169" s="31"/>
      <c r="AH169" s="31"/>
      <c r="AI169" s="31"/>
      <c r="AJ169" s="31"/>
      <c r="AK169" s="31"/>
      <c r="AL169" s="31"/>
      <c r="AM169" s="31"/>
      <c r="AN169" s="31"/>
      <c r="AO169" s="31"/>
      <c r="AP169" s="31"/>
    </row>
    <row r="170" spans="1:42" x14ac:dyDescent="0.25">
      <c r="A170" t="s">
        <v>587</v>
      </c>
      <c r="B170" s="152" t="s">
        <v>223</v>
      </c>
      <c r="C170" s="152" t="s">
        <v>584</v>
      </c>
      <c r="D170" s="152" t="s">
        <v>83</v>
      </c>
      <c r="E170" s="152" t="s">
        <v>100</v>
      </c>
      <c r="F170" s="15" t="str">
        <f>IFERROR(VLOOKUP(D170,'Tabelas auxiliares'!$A$3:$B$65,2,FALSE),"")</f>
        <v>SUGEPE-FOLHA - PASEP + AUX. MORADIA</v>
      </c>
      <c r="G170" s="15" t="str">
        <f>IFERROR(VLOOKUP($B170,'Tabelas auxiliares'!$A$68:$C$108,2,FALSE),"")</f>
        <v>FOLHA DE PAGAMENTO - GERAL</v>
      </c>
      <c r="H170" s="15" t="str">
        <f>IFERROR(VLOOKUP($B170,'Tabelas auxiliares'!$A$68:$C$108,3,FALSE),"")</f>
        <v>FOLHA DE PAGAMENTO / CONTRIBUICAO PARA O PSS / SUBSTITUICOES / INSS PATRONAL / PASEP</v>
      </c>
      <c r="I170" t="s">
        <v>1244</v>
      </c>
      <c r="J170" t="s">
        <v>1245</v>
      </c>
      <c r="K170" t="s">
        <v>1278</v>
      </c>
      <c r="L170" t="s">
        <v>1247</v>
      </c>
      <c r="M170" t="s">
        <v>593</v>
      </c>
      <c r="N170" t="s">
        <v>108</v>
      </c>
      <c r="O170" t="s">
        <v>657</v>
      </c>
      <c r="P170" t="s">
        <v>1110</v>
      </c>
      <c r="Q170" t="s">
        <v>597</v>
      </c>
      <c r="R170" t="s">
        <v>593</v>
      </c>
      <c r="S170" t="s">
        <v>598</v>
      </c>
      <c r="T170" t="s">
        <v>1111</v>
      </c>
      <c r="U170" t="s">
        <v>117</v>
      </c>
      <c r="V170" t="s">
        <v>1223</v>
      </c>
      <c r="W170" t="s">
        <v>1224</v>
      </c>
      <c r="X170" t="s">
        <v>1279</v>
      </c>
      <c r="Y170" s="15" t="str">
        <f t="shared" si="4"/>
        <v>3</v>
      </c>
      <c r="Z170" s="15" t="str">
        <f>IF(T170="","",IF(AND(T170&lt;&gt;'Tabelas auxiliares'!$B$128,T170&lt;&gt;'Tabelas auxiliares'!$B$129,T170&lt;&gt;'Tabelas auxiliares'!$C$128,T170&lt;&gt;'Tabelas auxiliares'!$C$129,T170&lt;&gt;'Tabelas auxiliares'!$D$128),"FOLHA DE PESSOAL",IF(Y170='Tabelas auxiliares'!$A$129,"CUSTEIO",IF(Y170='Tabelas auxiliares'!$A$128,"INVESTIMENTO","ERRO - VERIFICAR"))))</f>
        <v>FOLHA DE PESSOAL</v>
      </c>
      <c r="AA170" s="26">
        <f t="shared" si="5"/>
        <v>3945.24</v>
      </c>
      <c r="AD170" s="8">
        <v>3945.24</v>
      </c>
      <c r="AE170" s="31"/>
      <c r="AF170" s="31"/>
      <c r="AG170" s="31"/>
      <c r="AH170" s="31"/>
      <c r="AI170" s="31"/>
      <c r="AJ170" s="31"/>
      <c r="AK170" s="31"/>
      <c r="AL170" s="31"/>
      <c r="AM170" s="31"/>
      <c r="AN170" s="31"/>
      <c r="AO170" s="31"/>
      <c r="AP170" s="31"/>
    </row>
    <row r="171" spans="1:42" x14ac:dyDescent="0.25">
      <c r="A171" t="s">
        <v>587</v>
      </c>
      <c r="B171" s="152" t="s">
        <v>223</v>
      </c>
      <c r="C171" s="152" t="s">
        <v>584</v>
      </c>
      <c r="D171" s="152" t="s">
        <v>83</v>
      </c>
      <c r="E171" s="152" t="s">
        <v>100</v>
      </c>
      <c r="F171" s="15" t="str">
        <f>IFERROR(VLOOKUP(D171,'Tabelas auxiliares'!$A$3:$B$65,2,FALSE),"")</f>
        <v>SUGEPE-FOLHA - PASEP + AUX. MORADIA</v>
      </c>
      <c r="G171" s="15" t="str">
        <f>IFERROR(VLOOKUP($B171,'Tabelas auxiliares'!$A$68:$C$108,2,FALSE),"")</f>
        <v>FOLHA DE PAGAMENTO - GERAL</v>
      </c>
      <c r="H171" s="15" t="str">
        <f>IFERROR(VLOOKUP($B171,'Tabelas auxiliares'!$A$68:$C$108,3,FALSE),"")</f>
        <v>FOLHA DE PAGAMENTO / CONTRIBUICAO PARA O PSS / SUBSTITUICOES / INSS PATRONAL / PASEP</v>
      </c>
      <c r="I171" t="s">
        <v>1244</v>
      </c>
      <c r="J171" t="s">
        <v>1245</v>
      </c>
      <c r="K171" t="s">
        <v>1280</v>
      </c>
      <c r="L171" t="s">
        <v>1247</v>
      </c>
      <c r="M171" t="s">
        <v>593</v>
      </c>
      <c r="N171" t="s">
        <v>108</v>
      </c>
      <c r="O171" t="s">
        <v>657</v>
      </c>
      <c r="P171" t="s">
        <v>1110</v>
      </c>
      <c r="Q171" t="s">
        <v>597</v>
      </c>
      <c r="R171" t="s">
        <v>593</v>
      </c>
      <c r="S171" t="s">
        <v>598</v>
      </c>
      <c r="T171" t="s">
        <v>1111</v>
      </c>
      <c r="U171" t="s">
        <v>117</v>
      </c>
      <c r="V171" t="s">
        <v>1227</v>
      </c>
      <c r="W171" t="s">
        <v>1228</v>
      </c>
      <c r="X171" t="s">
        <v>1281</v>
      </c>
      <c r="Y171" s="15" t="str">
        <f t="shared" si="4"/>
        <v>3</v>
      </c>
      <c r="Z171" s="15" t="str">
        <f>IF(T171="","",IF(AND(T171&lt;&gt;'Tabelas auxiliares'!$B$128,T171&lt;&gt;'Tabelas auxiliares'!$B$129,T171&lt;&gt;'Tabelas auxiliares'!$C$128,T171&lt;&gt;'Tabelas auxiliares'!$C$129,T171&lt;&gt;'Tabelas auxiliares'!$D$128),"FOLHA DE PESSOAL",IF(Y171='Tabelas auxiliares'!$A$129,"CUSTEIO",IF(Y171='Tabelas auxiliares'!$A$128,"INVESTIMENTO","ERRO - VERIFICAR"))))</f>
        <v>FOLHA DE PESSOAL</v>
      </c>
      <c r="AA171" s="26">
        <f t="shared" si="5"/>
        <v>58844.480000000003</v>
      </c>
      <c r="AD171" s="8">
        <v>58844.480000000003</v>
      </c>
      <c r="AE171" s="31"/>
      <c r="AF171" s="31"/>
      <c r="AG171" s="31"/>
      <c r="AH171" s="31"/>
      <c r="AI171" s="31"/>
      <c r="AJ171" s="31"/>
      <c r="AK171" s="31"/>
      <c r="AL171" s="31"/>
      <c r="AM171" s="31"/>
      <c r="AN171" s="31"/>
      <c r="AO171" s="31"/>
      <c r="AP171" s="31"/>
    </row>
    <row r="172" spans="1:42" x14ac:dyDescent="0.25">
      <c r="A172" t="s">
        <v>587</v>
      </c>
      <c r="B172" s="152" t="s">
        <v>223</v>
      </c>
      <c r="C172" s="152" t="s">
        <v>584</v>
      </c>
      <c r="D172" s="152" t="s">
        <v>83</v>
      </c>
      <c r="E172" s="152" t="s">
        <v>100</v>
      </c>
      <c r="F172" s="15" t="str">
        <f>IFERROR(VLOOKUP(D172,'Tabelas auxiliares'!$A$3:$B$65,2,FALSE),"")</f>
        <v>SUGEPE-FOLHA - PASEP + AUX. MORADIA</v>
      </c>
      <c r="G172" s="15" t="str">
        <f>IFERROR(VLOOKUP($B172,'Tabelas auxiliares'!$A$68:$C$108,2,FALSE),"")</f>
        <v>FOLHA DE PAGAMENTO - GERAL</v>
      </c>
      <c r="H172" s="15" t="str">
        <f>IFERROR(VLOOKUP($B172,'Tabelas auxiliares'!$A$68:$C$108,3,FALSE),"")</f>
        <v>FOLHA DE PAGAMENTO / CONTRIBUICAO PARA O PSS / SUBSTITUICOES / INSS PATRONAL / PASEP</v>
      </c>
      <c r="I172" t="s">
        <v>1244</v>
      </c>
      <c r="J172" t="s">
        <v>1245</v>
      </c>
      <c r="K172" t="s">
        <v>1282</v>
      </c>
      <c r="L172" t="s">
        <v>1247</v>
      </c>
      <c r="M172" t="s">
        <v>1231</v>
      </c>
      <c r="N172" t="s">
        <v>108</v>
      </c>
      <c r="O172" t="s">
        <v>657</v>
      </c>
      <c r="P172" t="s">
        <v>1110</v>
      </c>
      <c r="Q172" t="s">
        <v>597</v>
      </c>
      <c r="R172" t="s">
        <v>593</v>
      </c>
      <c r="S172" t="s">
        <v>598</v>
      </c>
      <c r="T172" t="s">
        <v>1111</v>
      </c>
      <c r="U172" t="s">
        <v>117</v>
      </c>
      <c r="V172" t="s">
        <v>1232</v>
      </c>
      <c r="W172" t="s">
        <v>1233</v>
      </c>
      <c r="X172" t="s">
        <v>1283</v>
      </c>
      <c r="Y172" s="15" t="str">
        <f t="shared" si="4"/>
        <v>3</v>
      </c>
      <c r="Z172" s="15" t="str">
        <f>IF(T172="","",IF(AND(T172&lt;&gt;'Tabelas auxiliares'!$B$128,T172&lt;&gt;'Tabelas auxiliares'!$B$129,T172&lt;&gt;'Tabelas auxiliares'!$C$128,T172&lt;&gt;'Tabelas auxiliares'!$C$129,T172&lt;&gt;'Tabelas auxiliares'!$D$128),"FOLHA DE PESSOAL",IF(Y172='Tabelas auxiliares'!$A$129,"CUSTEIO",IF(Y172='Tabelas auxiliares'!$A$128,"INVESTIMENTO","ERRO - VERIFICAR"))))</f>
        <v>FOLHA DE PESSOAL</v>
      </c>
      <c r="AA172" s="26">
        <f t="shared" si="5"/>
        <v>188699.94</v>
      </c>
      <c r="AD172" s="8">
        <v>188699.94</v>
      </c>
      <c r="AE172" s="31"/>
      <c r="AF172" s="31"/>
      <c r="AG172" s="31"/>
      <c r="AH172" s="31"/>
      <c r="AI172" s="31"/>
      <c r="AJ172" s="31"/>
      <c r="AK172" s="31"/>
      <c r="AL172" s="31"/>
      <c r="AM172" s="31"/>
      <c r="AN172" s="31"/>
      <c r="AO172" s="31"/>
      <c r="AP172" s="31"/>
    </row>
    <row r="173" spans="1:42" x14ac:dyDescent="0.25">
      <c r="A173" t="s">
        <v>587</v>
      </c>
      <c r="B173" s="152" t="s">
        <v>223</v>
      </c>
      <c r="C173" s="152" t="s">
        <v>584</v>
      </c>
      <c r="D173" s="152" t="s">
        <v>83</v>
      </c>
      <c r="E173" s="152" t="s">
        <v>100</v>
      </c>
      <c r="F173" s="15" t="str">
        <f>IFERROR(VLOOKUP(D173,'Tabelas auxiliares'!$A$3:$B$65,2,FALSE),"")</f>
        <v>SUGEPE-FOLHA - PASEP + AUX. MORADIA</v>
      </c>
      <c r="G173" s="15" t="str">
        <f>IFERROR(VLOOKUP($B173,'Tabelas auxiliares'!$A$68:$C$108,2,FALSE),"")</f>
        <v>FOLHA DE PAGAMENTO - GERAL</v>
      </c>
      <c r="H173" s="15" t="str">
        <f>IFERROR(VLOOKUP($B173,'Tabelas auxiliares'!$A$68:$C$108,3,FALSE),"")</f>
        <v>FOLHA DE PAGAMENTO / CONTRIBUICAO PARA O PSS / SUBSTITUICOES / INSS PATRONAL / PASEP</v>
      </c>
      <c r="I173" t="s">
        <v>1244</v>
      </c>
      <c r="J173" t="s">
        <v>1245</v>
      </c>
      <c r="K173" t="s">
        <v>1284</v>
      </c>
      <c r="L173" t="s">
        <v>1247</v>
      </c>
      <c r="M173" t="s">
        <v>1236</v>
      </c>
      <c r="N173" t="s">
        <v>107</v>
      </c>
      <c r="O173" t="s">
        <v>657</v>
      </c>
      <c r="P173" t="s">
        <v>1133</v>
      </c>
      <c r="Q173" t="s">
        <v>597</v>
      </c>
      <c r="R173" t="s">
        <v>593</v>
      </c>
      <c r="S173" t="s">
        <v>598</v>
      </c>
      <c r="T173" t="s">
        <v>1134</v>
      </c>
      <c r="U173" t="s">
        <v>101</v>
      </c>
      <c r="V173" t="s">
        <v>1135</v>
      </c>
      <c r="W173" t="s">
        <v>1136</v>
      </c>
      <c r="X173" t="s">
        <v>1285</v>
      </c>
      <c r="Y173" s="15" t="str">
        <f t="shared" si="4"/>
        <v>3</v>
      </c>
      <c r="Z173" s="15" t="str">
        <f>IF(T173="","",IF(AND(T173&lt;&gt;'Tabelas auxiliares'!$B$128,T173&lt;&gt;'Tabelas auxiliares'!$B$129,T173&lt;&gt;'Tabelas auxiliares'!$C$128,T173&lt;&gt;'Tabelas auxiliares'!$C$129,T173&lt;&gt;'Tabelas auxiliares'!$D$128),"FOLHA DE PESSOAL",IF(Y173='Tabelas auxiliares'!$A$129,"CUSTEIO",IF(Y173='Tabelas auxiliares'!$A$128,"INVESTIMENTO","ERRO - VERIFICAR"))))</f>
        <v>FOLHA DE PESSOAL</v>
      </c>
      <c r="AA173" s="26">
        <f t="shared" si="5"/>
        <v>4631811.9400000004</v>
      </c>
      <c r="AD173" s="8">
        <v>4631811.9400000004</v>
      </c>
      <c r="AE173" s="31"/>
      <c r="AF173" s="31"/>
      <c r="AG173" s="31"/>
      <c r="AH173" s="31"/>
      <c r="AI173" s="31"/>
      <c r="AJ173" s="31"/>
      <c r="AK173" s="31"/>
      <c r="AL173" s="31"/>
      <c r="AM173" s="31"/>
      <c r="AN173" s="31"/>
      <c r="AO173" s="31"/>
      <c r="AP173" s="31"/>
    </row>
    <row r="174" spans="1:42" x14ac:dyDescent="0.25">
      <c r="A174" t="s">
        <v>587</v>
      </c>
      <c r="B174" s="152" t="s">
        <v>223</v>
      </c>
      <c r="C174" s="152" t="s">
        <v>584</v>
      </c>
      <c r="D174" s="152" t="s">
        <v>83</v>
      </c>
      <c r="E174" s="152" t="s">
        <v>100</v>
      </c>
      <c r="F174" s="15" t="str">
        <f>IFERROR(VLOOKUP(D174,'Tabelas auxiliares'!$A$3:$B$65,2,FALSE),"")</f>
        <v>SUGEPE-FOLHA - PASEP + AUX. MORADIA</v>
      </c>
      <c r="G174" s="15" t="str">
        <f>IFERROR(VLOOKUP($B174,'Tabelas auxiliares'!$A$68:$C$108,2,FALSE),"")</f>
        <v>FOLHA DE PAGAMENTO - GERAL</v>
      </c>
      <c r="H174" s="15" t="str">
        <f>IFERROR(VLOOKUP($B174,'Tabelas auxiliares'!$A$68:$C$108,3,FALSE),"")</f>
        <v>FOLHA DE PAGAMENTO / CONTRIBUICAO PARA O PSS / SUBSTITUICOES / INSS PATRONAL / PASEP</v>
      </c>
      <c r="I174" t="s">
        <v>1244</v>
      </c>
      <c r="J174" t="s">
        <v>1245</v>
      </c>
      <c r="K174" t="s">
        <v>1286</v>
      </c>
      <c r="L174" t="s">
        <v>1247</v>
      </c>
      <c r="M174" t="s">
        <v>1116</v>
      </c>
      <c r="N174" t="s">
        <v>656</v>
      </c>
      <c r="O174" t="s">
        <v>657</v>
      </c>
      <c r="P174" t="s">
        <v>658</v>
      </c>
      <c r="Q174" t="s">
        <v>597</v>
      </c>
      <c r="R174" t="s">
        <v>593</v>
      </c>
      <c r="S174" t="s">
        <v>598</v>
      </c>
      <c r="T174" t="s">
        <v>145</v>
      </c>
      <c r="U174" t="s">
        <v>659</v>
      </c>
      <c r="V174" t="s">
        <v>1117</v>
      </c>
      <c r="W174" t="s">
        <v>1118</v>
      </c>
      <c r="X174" t="s">
        <v>1287</v>
      </c>
      <c r="Y174" s="15" t="str">
        <f t="shared" si="4"/>
        <v>3</v>
      </c>
      <c r="Z174" s="15" t="str">
        <f>IF(T174="","",IF(AND(T174&lt;&gt;'Tabelas auxiliares'!$B$128,T174&lt;&gt;'Tabelas auxiliares'!$B$129,T174&lt;&gt;'Tabelas auxiliares'!$C$128,T174&lt;&gt;'Tabelas auxiliares'!$C$129,T174&lt;&gt;'Tabelas auxiliares'!$D$128),"FOLHA DE PESSOAL",IF(Y174='Tabelas auxiliares'!$A$129,"CUSTEIO",IF(Y174='Tabelas auxiliares'!$A$128,"INVESTIMENTO","ERRO - VERIFICAR"))))</f>
        <v>CUSTEIO</v>
      </c>
      <c r="AA174" s="26">
        <f t="shared" si="5"/>
        <v>224970.17</v>
      </c>
      <c r="AD174" s="8">
        <v>224970.17</v>
      </c>
      <c r="AE174" s="31"/>
      <c r="AF174" s="31"/>
      <c r="AG174" s="31"/>
      <c r="AH174" s="31"/>
      <c r="AI174" s="31"/>
      <c r="AJ174" s="31"/>
      <c r="AK174" s="31"/>
      <c r="AL174" s="31"/>
      <c r="AM174" s="31"/>
      <c r="AN174" s="31"/>
      <c r="AO174" s="31"/>
      <c r="AP174" s="31"/>
    </row>
    <row r="175" spans="1:42" x14ac:dyDescent="0.25">
      <c r="A175" t="s">
        <v>587</v>
      </c>
      <c r="B175" s="152" t="s">
        <v>223</v>
      </c>
      <c r="C175" s="152" t="s">
        <v>584</v>
      </c>
      <c r="D175" s="152" t="s">
        <v>83</v>
      </c>
      <c r="E175" s="152" t="s">
        <v>100</v>
      </c>
      <c r="F175" s="15" t="str">
        <f>IFERROR(VLOOKUP(D175,'Tabelas auxiliares'!$A$3:$B$65,2,FALSE),"")</f>
        <v>SUGEPE-FOLHA - PASEP + AUX. MORADIA</v>
      </c>
      <c r="G175" s="15" t="str">
        <f>IFERROR(VLOOKUP($B175,'Tabelas auxiliares'!$A$68:$C$108,2,FALSE),"")</f>
        <v>FOLHA DE PAGAMENTO - GERAL</v>
      </c>
      <c r="H175" s="15" t="str">
        <f>IFERROR(VLOOKUP($B175,'Tabelas auxiliares'!$A$68:$C$108,3,FALSE),"")</f>
        <v>FOLHA DE PAGAMENTO / CONTRIBUICAO PARA O PSS / SUBSTITUICOES / INSS PATRONAL / PASEP</v>
      </c>
      <c r="I175" t="s">
        <v>1288</v>
      </c>
      <c r="J175" t="s">
        <v>1245</v>
      </c>
      <c r="K175" t="s">
        <v>1289</v>
      </c>
      <c r="L175" t="s">
        <v>1290</v>
      </c>
      <c r="M175" t="s">
        <v>1121</v>
      </c>
      <c r="N175" t="s">
        <v>108</v>
      </c>
      <c r="O175" t="s">
        <v>657</v>
      </c>
      <c r="P175" t="s">
        <v>1110</v>
      </c>
      <c r="Q175" t="s">
        <v>597</v>
      </c>
      <c r="R175" t="s">
        <v>593</v>
      </c>
      <c r="S175" t="s">
        <v>598</v>
      </c>
      <c r="T175" t="s">
        <v>1111</v>
      </c>
      <c r="U175" t="s">
        <v>117</v>
      </c>
      <c r="V175" t="s">
        <v>1122</v>
      </c>
      <c r="W175" t="s">
        <v>1123</v>
      </c>
      <c r="X175" t="s">
        <v>1291</v>
      </c>
      <c r="Y175" s="15" t="str">
        <f t="shared" si="4"/>
        <v>3</v>
      </c>
      <c r="Z175" s="15" t="str">
        <f>IF(T175="","",IF(AND(T175&lt;&gt;'Tabelas auxiliares'!$B$128,T175&lt;&gt;'Tabelas auxiliares'!$B$129,T175&lt;&gt;'Tabelas auxiliares'!$C$128,T175&lt;&gt;'Tabelas auxiliares'!$C$129,T175&lt;&gt;'Tabelas auxiliares'!$D$128),"FOLHA DE PESSOAL",IF(Y175='Tabelas auxiliares'!$A$129,"CUSTEIO",IF(Y175='Tabelas auxiliares'!$A$128,"INVESTIMENTO","ERRO - VERIFICAR"))))</f>
        <v>FOLHA DE PESSOAL</v>
      </c>
      <c r="AA175" s="26">
        <f t="shared" si="5"/>
        <v>151084.70000000001</v>
      </c>
      <c r="AD175" s="8">
        <v>151084.70000000001</v>
      </c>
      <c r="AE175" s="31"/>
      <c r="AF175" s="31"/>
      <c r="AG175" s="31"/>
      <c r="AH175" s="31"/>
      <c r="AI175" s="31"/>
      <c r="AJ175" s="31"/>
      <c r="AK175" s="31"/>
      <c r="AL175" s="31"/>
      <c r="AM175" s="31"/>
      <c r="AN175" s="31"/>
      <c r="AO175" s="31"/>
      <c r="AP175" s="31"/>
    </row>
    <row r="176" spans="1:42" x14ac:dyDescent="0.25">
      <c r="A176" t="s">
        <v>587</v>
      </c>
      <c r="B176" s="152" t="s">
        <v>223</v>
      </c>
      <c r="C176" s="152" t="s">
        <v>584</v>
      </c>
      <c r="D176" s="152" t="s">
        <v>83</v>
      </c>
      <c r="E176" s="152" t="s">
        <v>100</v>
      </c>
      <c r="F176" s="15" t="str">
        <f>IFERROR(VLOOKUP(D176,'Tabelas auxiliares'!$A$3:$B$65,2,FALSE),"")</f>
        <v>SUGEPE-FOLHA - PASEP + AUX. MORADIA</v>
      </c>
      <c r="G176" s="15" t="str">
        <f>IFERROR(VLOOKUP($B176,'Tabelas auxiliares'!$A$68:$C$108,2,FALSE),"")</f>
        <v>FOLHA DE PAGAMENTO - GERAL</v>
      </c>
      <c r="H176" s="15" t="str">
        <f>IFERROR(VLOOKUP($B176,'Tabelas auxiliares'!$A$68:$C$108,3,FALSE),"")</f>
        <v>FOLHA DE PAGAMENTO / CONTRIBUICAO PARA O PSS / SUBSTITUICOES / INSS PATRONAL / PASEP</v>
      </c>
      <c r="I176" t="s">
        <v>1288</v>
      </c>
      <c r="J176" t="s">
        <v>1245</v>
      </c>
      <c r="K176" t="s">
        <v>1289</v>
      </c>
      <c r="L176" t="s">
        <v>1290</v>
      </c>
      <c r="M176" t="s">
        <v>1121</v>
      </c>
      <c r="N176" t="s">
        <v>108</v>
      </c>
      <c r="O176" t="s">
        <v>657</v>
      </c>
      <c r="P176" t="s">
        <v>1110</v>
      </c>
      <c r="Q176" t="s">
        <v>597</v>
      </c>
      <c r="R176" t="s">
        <v>593</v>
      </c>
      <c r="S176" t="s">
        <v>598</v>
      </c>
      <c r="T176" t="s">
        <v>1111</v>
      </c>
      <c r="U176" t="s">
        <v>117</v>
      </c>
      <c r="V176" t="s">
        <v>1125</v>
      </c>
      <c r="W176" t="s">
        <v>1126</v>
      </c>
      <c r="X176" t="s">
        <v>1292</v>
      </c>
      <c r="Y176" s="15" t="str">
        <f t="shared" si="4"/>
        <v>3</v>
      </c>
      <c r="Z176" s="15" t="str">
        <f>IF(T176="","",IF(AND(T176&lt;&gt;'Tabelas auxiliares'!$B$128,T176&lt;&gt;'Tabelas auxiliares'!$B$129,T176&lt;&gt;'Tabelas auxiliares'!$C$128,T176&lt;&gt;'Tabelas auxiliares'!$C$129,T176&lt;&gt;'Tabelas auxiliares'!$D$128),"FOLHA DE PESSOAL",IF(Y176='Tabelas auxiliares'!$A$129,"CUSTEIO",IF(Y176='Tabelas auxiliares'!$A$128,"INVESTIMENTO","ERRO - VERIFICAR"))))</f>
        <v>FOLHA DE PESSOAL</v>
      </c>
      <c r="AA176" s="26">
        <f t="shared" si="5"/>
        <v>7554.24</v>
      </c>
      <c r="AB176" s="8">
        <v>0.01</v>
      </c>
      <c r="AD176" s="8">
        <v>7554.23</v>
      </c>
      <c r="AE176" s="31"/>
      <c r="AF176" s="31"/>
      <c r="AG176" s="31"/>
      <c r="AH176" s="31"/>
      <c r="AI176" s="31"/>
      <c r="AJ176" s="31"/>
      <c r="AK176" s="31"/>
      <c r="AL176" s="31"/>
      <c r="AM176" s="31"/>
      <c r="AN176" s="31"/>
      <c r="AO176" s="31"/>
      <c r="AP176" s="31"/>
    </row>
    <row r="177" spans="1:42" x14ac:dyDescent="0.25">
      <c r="A177" t="s">
        <v>587</v>
      </c>
      <c r="B177" s="152" t="s">
        <v>223</v>
      </c>
      <c r="C177" s="152" t="s">
        <v>584</v>
      </c>
      <c r="D177" s="152" t="s">
        <v>83</v>
      </c>
      <c r="E177" s="152" t="s">
        <v>100</v>
      </c>
      <c r="F177" s="15" t="str">
        <f>IFERROR(VLOOKUP(D177,'Tabelas auxiliares'!$A$3:$B$65,2,FALSE),"")</f>
        <v>SUGEPE-FOLHA - PASEP + AUX. MORADIA</v>
      </c>
      <c r="G177" s="15" t="str">
        <f>IFERROR(VLOOKUP($B177,'Tabelas auxiliares'!$A$68:$C$108,2,FALSE),"")</f>
        <v>FOLHA DE PAGAMENTO - GERAL</v>
      </c>
      <c r="H177" s="15" t="str">
        <f>IFERROR(VLOOKUP($B177,'Tabelas auxiliares'!$A$68:$C$108,3,FALSE),"")</f>
        <v>FOLHA DE PAGAMENTO / CONTRIBUICAO PARA O PSS / SUBSTITUICOES / INSS PATRONAL / PASEP</v>
      </c>
      <c r="I177" t="s">
        <v>701</v>
      </c>
      <c r="J177" t="s">
        <v>1293</v>
      </c>
      <c r="K177" t="s">
        <v>1294</v>
      </c>
      <c r="L177" t="s">
        <v>1295</v>
      </c>
      <c r="M177" t="s">
        <v>593</v>
      </c>
      <c r="N177" t="s">
        <v>106</v>
      </c>
      <c r="O177" t="s">
        <v>657</v>
      </c>
      <c r="P177" t="s">
        <v>1146</v>
      </c>
      <c r="Q177" t="s">
        <v>597</v>
      </c>
      <c r="R177" t="s">
        <v>593</v>
      </c>
      <c r="S177" t="s">
        <v>1147</v>
      </c>
      <c r="T177" t="s">
        <v>1111</v>
      </c>
      <c r="U177" t="s">
        <v>116</v>
      </c>
      <c r="V177" t="s">
        <v>1148</v>
      </c>
      <c r="W177" t="s">
        <v>1149</v>
      </c>
      <c r="X177" t="s">
        <v>1296</v>
      </c>
      <c r="Y177" s="15" t="str">
        <f t="shared" si="4"/>
        <v>3</v>
      </c>
      <c r="Z177" s="15" t="str">
        <f>IF(T177="","",IF(AND(T177&lt;&gt;'Tabelas auxiliares'!$B$128,T177&lt;&gt;'Tabelas auxiliares'!$B$129,T177&lt;&gt;'Tabelas auxiliares'!$C$128,T177&lt;&gt;'Tabelas auxiliares'!$C$129,T177&lt;&gt;'Tabelas auxiliares'!$D$128),"FOLHA DE PESSOAL",IF(Y177='Tabelas auxiliares'!$A$129,"CUSTEIO",IF(Y177='Tabelas auxiliares'!$A$128,"INVESTIMENTO","ERRO - VERIFICAR"))))</f>
        <v>FOLHA DE PESSOAL</v>
      </c>
      <c r="AA177" s="26">
        <f t="shared" si="5"/>
        <v>665202.17999999993</v>
      </c>
      <c r="AB177" s="8">
        <v>3177.69</v>
      </c>
      <c r="AC177" s="8">
        <v>662024.49</v>
      </c>
      <c r="AE177" s="31"/>
      <c r="AF177" s="31"/>
      <c r="AG177" s="31"/>
      <c r="AH177" s="31"/>
      <c r="AI177" s="31"/>
      <c r="AJ177" s="31"/>
      <c r="AK177" s="31"/>
      <c r="AL177" s="31"/>
      <c r="AM177" s="31"/>
      <c r="AN177" s="31"/>
      <c r="AO177" s="31"/>
      <c r="AP177" s="31"/>
    </row>
    <row r="178" spans="1:42" x14ac:dyDescent="0.25">
      <c r="A178" t="s">
        <v>587</v>
      </c>
      <c r="B178" s="152" t="s">
        <v>223</v>
      </c>
      <c r="C178" s="152" t="s">
        <v>584</v>
      </c>
      <c r="D178" s="152" t="s">
        <v>83</v>
      </c>
      <c r="E178" s="152" t="s">
        <v>100</v>
      </c>
      <c r="F178" s="15" t="str">
        <f>IFERROR(VLOOKUP(D178,'Tabelas auxiliares'!$A$3:$B$65,2,FALSE),"")</f>
        <v>SUGEPE-FOLHA - PASEP + AUX. MORADIA</v>
      </c>
      <c r="G178" s="15" t="str">
        <f>IFERROR(VLOOKUP($B178,'Tabelas auxiliares'!$A$68:$C$108,2,FALSE),"")</f>
        <v>FOLHA DE PAGAMENTO - GERAL</v>
      </c>
      <c r="H178" s="15" t="str">
        <f>IFERROR(VLOOKUP($B178,'Tabelas auxiliares'!$A$68:$C$108,3,FALSE),"")</f>
        <v>FOLHA DE PAGAMENTO / CONTRIBUICAO PARA O PSS / SUBSTITUICOES / INSS PATRONAL / PASEP</v>
      </c>
      <c r="I178" t="s">
        <v>701</v>
      </c>
      <c r="J178" t="s">
        <v>1293</v>
      </c>
      <c r="K178" t="s">
        <v>1294</v>
      </c>
      <c r="L178" t="s">
        <v>1295</v>
      </c>
      <c r="M178" t="s">
        <v>593</v>
      </c>
      <c r="N178" t="s">
        <v>106</v>
      </c>
      <c r="O178" t="s">
        <v>657</v>
      </c>
      <c r="P178" t="s">
        <v>1146</v>
      </c>
      <c r="Q178" t="s">
        <v>597</v>
      </c>
      <c r="R178" t="s">
        <v>593</v>
      </c>
      <c r="S178" t="s">
        <v>1147</v>
      </c>
      <c r="T178" t="s">
        <v>1111</v>
      </c>
      <c r="U178" t="s">
        <v>116</v>
      </c>
      <c r="V178" t="s">
        <v>1154</v>
      </c>
      <c r="W178" t="s">
        <v>1155</v>
      </c>
      <c r="X178" t="s">
        <v>1297</v>
      </c>
      <c r="Y178" s="15" t="str">
        <f t="shared" si="4"/>
        <v>3</v>
      </c>
      <c r="Z178" s="15" t="str">
        <f>IF(T178="","",IF(AND(T178&lt;&gt;'Tabelas auxiliares'!$B$128,T178&lt;&gt;'Tabelas auxiliares'!$B$129,T178&lt;&gt;'Tabelas auxiliares'!$C$128,T178&lt;&gt;'Tabelas auxiliares'!$C$129,T178&lt;&gt;'Tabelas auxiliares'!$D$128),"FOLHA DE PESSOAL",IF(Y178='Tabelas auxiliares'!$A$129,"CUSTEIO",IF(Y178='Tabelas auxiliares'!$A$128,"INVESTIMENTO","ERRO - VERIFICAR"))))</f>
        <v>FOLHA DE PESSOAL</v>
      </c>
      <c r="AA178" s="26">
        <f t="shared" si="5"/>
        <v>11156.1</v>
      </c>
      <c r="AC178" s="8">
        <v>11156.1</v>
      </c>
      <c r="AE178" s="31"/>
      <c r="AF178" s="31"/>
      <c r="AG178" s="31"/>
      <c r="AH178" s="31"/>
      <c r="AI178" s="31"/>
      <c r="AJ178" s="31"/>
      <c r="AK178" s="31"/>
      <c r="AL178" s="31"/>
      <c r="AM178" s="31"/>
      <c r="AN178" s="31"/>
      <c r="AO178" s="31"/>
      <c r="AP178" s="31"/>
    </row>
    <row r="179" spans="1:42" x14ac:dyDescent="0.25">
      <c r="A179" t="s">
        <v>587</v>
      </c>
      <c r="B179" s="152" t="s">
        <v>223</v>
      </c>
      <c r="C179" s="152" t="s">
        <v>584</v>
      </c>
      <c r="D179" s="152" t="s">
        <v>83</v>
      </c>
      <c r="E179" s="152" t="s">
        <v>100</v>
      </c>
      <c r="F179" s="15" t="str">
        <f>IFERROR(VLOOKUP(D179,'Tabelas auxiliares'!$A$3:$B$65,2,FALSE),"")</f>
        <v>SUGEPE-FOLHA - PASEP + AUX. MORADIA</v>
      </c>
      <c r="G179" s="15" t="str">
        <f>IFERROR(VLOOKUP($B179,'Tabelas auxiliares'!$A$68:$C$108,2,FALSE),"")</f>
        <v>FOLHA DE PAGAMENTO - GERAL</v>
      </c>
      <c r="H179" s="15" t="str">
        <f>IFERROR(VLOOKUP($B179,'Tabelas auxiliares'!$A$68:$C$108,3,FALSE),"")</f>
        <v>FOLHA DE PAGAMENTO / CONTRIBUICAO PARA O PSS / SUBSTITUICOES / INSS PATRONAL / PASEP</v>
      </c>
      <c r="I179" t="s">
        <v>701</v>
      </c>
      <c r="J179" t="s">
        <v>1293</v>
      </c>
      <c r="K179" t="s">
        <v>1294</v>
      </c>
      <c r="L179" t="s">
        <v>1295</v>
      </c>
      <c r="M179" t="s">
        <v>593</v>
      </c>
      <c r="N179" t="s">
        <v>106</v>
      </c>
      <c r="O179" t="s">
        <v>657</v>
      </c>
      <c r="P179" t="s">
        <v>1146</v>
      </c>
      <c r="Q179" t="s">
        <v>597</v>
      </c>
      <c r="R179" t="s">
        <v>593</v>
      </c>
      <c r="S179" t="s">
        <v>1147</v>
      </c>
      <c r="T179" t="s">
        <v>1111</v>
      </c>
      <c r="U179" t="s">
        <v>116</v>
      </c>
      <c r="V179" t="s">
        <v>1157</v>
      </c>
      <c r="W179" t="s">
        <v>1158</v>
      </c>
      <c r="X179" t="s">
        <v>1298</v>
      </c>
      <c r="Y179" s="15" t="str">
        <f t="shared" si="4"/>
        <v>3</v>
      </c>
      <c r="Z179" s="15" t="str">
        <f>IF(T179="","",IF(AND(T179&lt;&gt;'Tabelas auxiliares'!$B$128,T179&lt;&gt;'Tabelas auxiliares'!$B$129,T179&lt;&gt;'Tabelas auxiliares'!$C$128,T179&lt;&gt;'Tabelas auxiliares'!$C$129,T179&lt;&gt;'Tabelas auxiliares'!$D$128),"FOLHA DE PESSOAL",IF(Y179='Tabelas auxiliares'!$A$129,"CUSTEIO",IF(Y179='Tabelas auxiliares'!$A$128,"INVESTIMENTO","ERRO - VERIFICAR"))))</f>
        <v>FOLHA DE PESSOAL</v>
      </c>
      <c r="AA179" s="26">
        <f t="shared" si="5"/>
        <v>252.37</v>
      </c>
      <c r="AC179" s="8">
        <v>252.37</v>
      </c>
      <c r="AE179" s="31"/>
      <c r="AF179" s="31"/>
      <c r="AG179" s="31"/>
      <c r="AH179" s="31"/>
      <c r="AI179" s="31"/>
      <c r="AJ179" s="31"/>
      <c r="AK179" s="31"/>
      <c r="AL179" s="31"/>
      <c r="AM179" s="31"/>
      <c r="AN179" s="31"/>
      <c r="AO179" s="31"/>
      <c r="AP179" s="31"/>
    </row>
    <row r="180" spans="1:42" x14ac:dyDescent="0.25">
      <c r="A180" t="s">
        <v>587</v>
      </c>
      <c r="B180" s="152" t="s">
        <v>223</v>
      </c>
      <c r="C180" s="152" t="s">
        <v>584</v>
      </c>
      <c r="D180" s="152" t="s">
        <v>83</v>
      </c>
      <c r="E180" s="152" t="s">
        <v>100</v>
      </c>
      <c r="F180" s="15" t="str">
        <f>IFERROR(VLOOKUP(D180,'Tabelas auxiliares'!$A$3:$B$65,2,FALSE),"")</f>
        <v>SUGEPE-FOLHA - PASEP + AUX. MORADIA</v>
      </c>
      <c r="G180" s="15" t="str">
        <f>IFERROR(VLOOKUP($B180,'Tabelas auxiliares'!$A$68:$C$108,2,FALSE),"")</f>
        <v>FOLHA DE PAGAMENTO - GERAL</v>
      </c>
      <c r="H180" s="15" t="str">
        <f>IFERROR(VLOOKUP($B180,'Tabelas auxiliares'!$A$68:$C$108,3,FALSE),"")</f>
        <v>FOLHA DE PAGAMENTO / CONTRIBUICAO PARA O PSS / SUBSTITUICOES / INSS PATRONAL / PASEP</v>
      </c>
      <c r="I180" t="s">
        <v>701</v>
      </c>
      <c r="J180" t="s">
        <v>1293</v>
      </c>
      <c r="K180" t="s">
        <v>1299</v>
      </c>
      <c r="L180" t="s">
        <v>1295</v>
      </c>
      <c r="M180" t="s">
        <v>593</v>
      </c>
      <c r="N180" t="s">
        <v>106</v>
      </c>
      <c r="O180" t="s">
        <v>657</v>
      </c>
      <c r="P180" t="s">
        <v>1146</v>
      </c>
      <c r="Q180" t="s">
        <v>597</v>
      </c>
      <c r="R180" t="s">
        <v>593</v>
      </c>
      <c r="S180" t="s">
        <v>1147</v>
      </c>
      <c r="T180" t="s">
        <v>1111</v>
      </c>
      <c r="U180" t="s">
        <v>116</v>
      </c>
      <c r="V180" t="s">
        <v>1161</v>
      </c>
      <c r="W180" t="s">
        <v>1162</v>
      </c>
      <c r="X180" t="s">
        <v>1300</v>
      </c>
      <c r="Y180" s="15" t="str">
        <f t="shared" si="4"/>
        <v>3</v>
      </c>
      <c r="Z180" s="15" t="str">
        <f>IF(T180="","",IF(AND(T180&lt;&gt;'Tabelas auxiliares'!$B$128,T180&lt;&gt;'Tabelas auxiliares'!$B$129,T180&lt;&gt;'Tabelas auxiliares'!$C$128,T180&lt;&gt;'Tabelas auxiliares'!$C$129,T180&lt;&gt;'Tabelas auxiliares'!$D$128),"FOLHA DE PESSOAL",IF(Y180='Tabelas auxiliares'!$A$129,"CUSTEIO",IF(Y180='Tabelas auxiliares'!$A$128,"INVESTIMENTO","ERRO - VERIFICAR"))))</f>
        <v>FOLHA DE PESSOAL</v>
      </c>
      <c r="AA180" s="26">
        <f t="shared" si="5"/>
        <v>109962.55</v>
      </c>
      <c r="AC180" s="8">
        <v>109962.55</v>
      </c>
      <c r="AE180" s="31"/>
      <c r="AF180" s="31"/>
      <c r="AG180" s="31"/>
      <c r="AH180" s="31"/>
      <c r="AI180" s="31"/>
      <c r="AJ180" s="31"/>
      <c r="AK180" s="31"/>
      <c r="AL180" s="31"/>
      <c r="AM180" s="31"/>
      <c r="AN180" s="31"/>
      <c r="AO180" s="31"/>
      <c r="AP180" s="31"/>
    </row>
    <row r="181" spans="1:42" x14ac:dyDescent="0.25">
      <c r="A181" t="s">
        <v>587</v>
      </c>
      <c r="B181" s="152" t="s">
        <v>223</v>
      </c>
      <c r="C181" s="152" t="s">
        <v>584</v>
      </c>
      <c r="D181" s="152" t="s">
        <v>83</v>
      </c>
      <c r="E181" s="152" t="s">
        <v>100</v>
      </c>
      <c r="F181" s="15" t="str">
        <f>IFERROR(VLOOKUP(D181,'Tabelas auxiliares'!$A$3:$B$65,2,FALSE),"")</f>
        <v>SUGEPE-FOLHA - PASEP + AUX. MORADIA</v>
      </c>
      <c r="G181" s="15" t="str">
        <f>IFERROR(VLOOKUP($B181,'Tabelas auxiliares'!$A$68:$C$108,2,FALSE),"")</f>
        <v>FOLHA DE PAGAMENTO - GERAL</v>
      </c>
      <c r="H181" s="15" t="str">
        <f>IFERROR(VLOOKUP($B181,'Tabelas auxiliares'!$A$68:$C$108,3,FALSE),"")</f>
        <v>FOLHA DE PAGAMENTO / CONTRIBUICAO PARA O PSS / SUBSTITUICOES / INSS PATRONAL / PASEP</v>
      </c>
      <c r="I181" t="s">
        <v>701</v>
      </c>
      <c r="J181" t="s">
        <v>1293</v>
      </c>
      <c r="K181" t="s">
        <v>1301</v>
      </c>
      <c r="L181" t="s">
        <v>1295</v>
      </c>
      <c r="M181" t="s">
        <v>593</v>
      </c>
      <c r="N181" t="s">
        <v>108</v>
      </c>
      <c r="O181" t="s">
        <v>657</v>
      </c>
      <c r="P181" t="s">
        <v>1110</v>
      </c>
      <c r="Q181" t="s">
        <v>597</v>
      </c>
      <c r="R181" t="s">
        <v>593</v>
      </c>
      <c r="S181" t="s">
        <v>598</v>
      </c>
      <c r="T181" t="s">
        <v>1111</v>
      </c>
      <c r="U181" t="s">
        <v>117</v>
      </c>
      <c r="V181" t="s">
        <v>1168</v>
      </c>
      <c r="W181" t="s">
        <v>1169</v>
      </c>
      <c r="X181" t="s">
        <v>1302</v>
      </c>
      <c r="Y181" s="15" t="str">
        <f t="shared" si="4"/>
        <v>3</v>
      </c>
      <c r="Z181" s="15" t="str">
        <f>IF(T181="","",IF(AND(T181&lt;&gt;'Tabelas auxiliares'!$B$128,T181&lt;&gt;'Tabelas auxiliares'!$B$129,T181&lt;&gt;'Tabelas auxiliares'!$C$128,T181&lt;&gt;'Tabelas auxiliares'!$C$129,T181&lt;&gt;'Tabelas auxiliares'!$D$128),"FOLHA DE PESSOAL",IF(Y181='Tabelas auxiliares'!$A$129,"CUSTEIO",IF(Y181='Tabelas auxiliares'!$A$128,"INVESTIMENTO","ERRO - VERIFICAR"))))</f>
        <v>FOLHA DE PESSOAL</v>
      </c>
      <c r="AA181" s="26">
        <f t="shared" si="5"/>
        <v>692270.54</v>
      </c>
      <c r="AB181" s="8">
        <v>10219.01</v>
      </c>
      <c r="AC181" s="8">
        <v>682051.53</v>
      </c>
      <c r="AE181" s="31"/>
      <c r="AF181" s="31"/>
      <c r="AG181" s="31"/>
      <c r="AH181" s="31"/>
      <c r="AI181" s="31"/>
      <c r="AJ181" s="31"/>
      <c r="AK181" s="31"/>
      <c r="AL181" s="31"/>
      <c r="AM181" s="31"/>
      <c r="AN181" s="31"/>
      <c r="AO181" s="31"/>
      <c r="AP181" s="31"/>
    </row>
    <row r="182" spans="1:42" x14ac:dyDescent="0.25">
      <c r="A182" t="s">
        <v>587</v>
      </c>
      <c r="B182" s="152" t="s">
        <v>223</v>
      </c>
      <c r="C182" s="152" t="s">
        <v>584</v>
      </c>
      <c r="D182" s="152" t="s">
        <v>83</v>
      </c>
      <c r="E182" s="152" t="s">
        <v>100</v>
      </c>
      <c r="F182" s="15" t="str">
        <f>IFERROR(VLOOKUP(D182,'Tabelas auxiliares'!$A$3:$B$65,2,FALSE),"")</f>
        <v>SUGEPE-FOLHA - PASEP + AUX. MORADIA</v>
      </c>
      <c r="G182" s="15" t="str">
        <f>IFERROR(VLOOKUP($B182,'Tabelas auxiliares'!$A$68:$C$108,2,FALSE),"")</f>
        <v>FOLHA DE PAGAMENTO - GERAL</v>
      </c>
      <c r="H182" s="15" t="str">
        <f>IFERROR(VLOOKUP($B182,'Tabelas auxiliares'!$A$68:$C$108,3,FALSE),"")</f>
        <v>FOLHA DE PAGAMENTO / CONTRIBUICAO PARA O PSS / SUBSTITUICOES / INSS PATRONAL / PASEP</v>
      </c>
      <c r="I182" t="s">
        <v>701</v>
      </c>
      <c r="J182" t="s">
        <v>1293</v>
      </c>
      <c r="K182" t="s">
        <v>1301</v>
      </c>
      <c r="L182" t="s">
        <v>1295</v>
      </c>
      <c r="M182" t="s">
        <v>593</v>
      </c>
      <c r="N182" t="s">
        <v>108</v>
      </c>
      <c r="O182" t="s">
        <v>657</v>
      </c>
      <c r="P182" t="s">
        <v>1110</v>
      </c>
      <c r="Q182" t="s">
        <v>597</v>
      </c>
      <c r="R182" t="s">
        <v>593</v>
      </c>
      <c r="S182" t="s">
        <v>598</v>
      </c>
      <c r="T182" t="s">
        <v>1111</v>
      </c>
      <c r="U182" t="s">
        <v>117</v>
      </c>
      <c r="V182" t="s">
        <v>1174</v>
      </c>
      <c r="W182" t="s">
        <v>1175</v>
      </c>
      <c r="X182" t="s">
        <v>1303</v>
      </c>
      <c r="Y182" s="15" t="str">
        <f t="shared" si="4"/>
        <v>3</v>
      </c>
      <c r="Z182" s="15" t="str">
        <f>IF(T182="","",IF(AND(T182&lt;&gt;'Tabelas auxiliares'!$B$128,T182&lt;&gt;'Tabelas auxiliares'!$B$129,T182&lt;&gt;'Tabelas auxiliares'!$C$128,T182&lt;&gt;'Tabelas auxiliares'!$C$129,T182&lt;&gt;'Tabelas auxiliares'!$D$128),"FOLHA DE PESSOAL",IF(Y182='Tabelas auxiliares'!$A$129,"CUSTEIO",IF(Y182='Tabelas auxiliares'!$A$128,"INVESTIMENTO","ERRO - VERIFICAR"))))</f>
        <v>FOLHA DE PESSOAL</v>
      </c>
      <c r="AA182" s="26">
        <f t="shared" si="5"/>
        <v>4133.7700000000004</v>
      </c>
      <c r="AB182" s="8">
        <v>4133.7700000000004</v>
      </c>
      <c r="AE182" s="31"/>
      <c r="AF182" s="31"/>
      <c r="AG182" s="31"/>
      <c r="AH182" s="31"/>
      <c r="AI182" s="31"/>
      <c r="AJ182" s="31"/>
      <c r="AK182" s="31"/>
      <c r="AL182" s="31"/>
      <c r="AM182" s="31"/>
      <c r="AN182" s="31"/>
      <c r="AO182" s="31"/>
      <c r="AP182" s="31"/>
    </row>
    <row r="183" spans="1:42" x14ac:dyDescent="0.25">
      <c r="A183" t="s">
        <v>587</v>
      </c>
      <c r="B183" s="152" t="s">
        <v>223</v>
      </c>
      <c r="C183" s="152" t="s">
        <v>584</v>
      </c>
      <c r="D183" s="152" t="s">
        <v>83</v>
      </c>
      <c r="E183" s="152" t="s">
        <v>100</v>
      </c>
      <c r="F183" s="15" t="str">
        <f>IFERROR(VLOOKUP(D183,'Tabelas auxiliares'!$A$3:$B$65,2,FALSE),"")</f>
        <v>SUGEPE-FOLHA - PASEP + AUX. MORADIA</v>
      </c>
      <c r="G183" s="15" t="str">
        <f>IFERROR(VLOOKUP($B183,'Tabelas auxiliares'!$A$68:$C$108,2,FALSE),"")</f>
        <v>FOLHA DE PAGAMENTO - GERAL</v>
      </c>
      <c r="H183" s="15" t="str">
        <f>IFERROR(VLOOKUP($B183,'Tabelas auxiliares'!$A$68:$C$108,3,FALSE),"")</f>
        <v>FOLHA DE PAGAMENTO / CONTRIBUICAO PARA O PSS / SUBSTITUICOES / INSS PATRONAL / PASEP</v>
      </c>
      <c r="I183" t="s">
        <v>701</v>
      </c>
      <c r="J183" t="s">
        <v>1293</v>
      </c>
      <c r="K183" t="s">
        <v>1301</v>
      </c>
      <c r="L183" t="s">
        <v>1295</v>
      </c>
      <c r="M183" t="s">
        <v>593</v>
      </c>
      <c r="N183" t="s">
        <v>108</v>
      </c>
      <c r="O183" t="s">
        <v>657</v>
      </c>
      <c r="P183" t="s">
        <v>1110</v>
      </c>
      <c r="Q183" t="s">
        <v>597</v>
      </c>
      <c r="R183" t="s">
        <v>593</v>
      </c>
      <c r="S183" t="s">
        <v>598</v>
      </c>
      <c r="T183" t="s">
        <v>1111</v>
      </c>
      <c r="U183" t="s">
        <v>117</v>
      </c>
      <c r="V183" t="s">
        <v>1177</v>
      </c>
      <c r="W183" t="s">
        <v>1178</v>
      </c>
      <c r="X183" t="s">
        <v>1304</v>
      </c>
      <c r="Y183" s="15" t="str">
        <f t="shared" si="4"/>
        <v>3</v>
      </c>
      <c r="Z183" s="15" t="str">
        <f>IF(T183="","",IF(AND(T183&lt;&gt;'Tabelas auxiliares'!$B$128,T183&lt;&gt;'Tabelas auxiliares'!$B$129,T183&lt;&gt;'Tabelas auxiliares'!$C$128,T183&lt;&gt;'Tabelas auxiliares'!$C$129,T183&lt;&gt;'Tabelas auxiliares'!$D$128),"FOLHA DE PESSOAL",IF(Y183='Tabelas auxiliares'!$A$129,"CUSTEIO",IF(Y183='Tabelas auxiliares'!$A$128,"INVESTIMENTO","ERRO - VERIFICAR"))))</f>
        <v>FOLHA DE PESSOAL</v>
      </c>
      <c r="AA183" s="26">
        <f t="shared" si="5"/>
        <v>4429.6099999999997</v>
      </c>
      <c r="AC183" s="8">
        <v>4429.6099999999997</v>
      </c>
      <c r="AE183" s="31"/>
      <c r="AF183" s="31"/>
      <c r="AG183" s="31"/>
      <c r="AH183" s="31"/>
      <c r="AI183" s="31"/>
      <c r="AJ183" s="31"/>
      <c r="AK183" s="31"/>
      <c r="AL183" s="31"/>
      <c r="AM183" s="31"/>
      <c r="AN183" s="31"/>
      <c r="AO183" s="31"/>
      <c r="AP183" s="31"/>
    </row>
    <row r="184" spans="1:42" x14ac:dyDescent="0.25">
      <c r="A184" t="s">
        <v>587</v>
      </c>
      <c r="B184" s="152" t="s">
        <v>223</v>
      </c>
      <c r="C184" s="152" t="s">
        <v>584</v>
      </c>
      <c r="D184" s="152" t="s">
        <v>83</v>
      </c>
      <c r="E184" s="152" t="s">
        <v>100</v>
      </c>
      <c r="F184" s="15" t="str">
        <f>IFERROR(VLOOKUP(D184,'Tabelas auxiliares'!$A$3:$B$65,2,FALSE),"")</f>
        <v>SUGEPE-FOLHA - PASEP + AUX. MORADIA</v>
      </c>
      <c r="G184" s="15" t="str">
        <f>IFERROR(VLOOKUP($B184,'Tabelas auxiliares'!$A$68:$C$108,2,FALSE),"")</f>
        <v>FOLHA DE PAGAMENTO - GERAL</v>
      </c>
      <c r="H184" s="15" t="str">
        <f>IFERROR(VLOOKUP($B184,'Tabelas auxiliares'!$A$68:$C$108,3,FALSE),"")</f>
        <v>FOLHA DE PAGAMENTO / CONTRIBUICAO PARA O PSS / SUBSTITUICOES / INSS PATRONAL / PASEP</v>
      </c>
      <c r="I184" t="s">
        <v>701</v>
      </c>
      <c r="J184" t="s">
        <v>1293</v>
      </c>
      <c r="K184" t="s">
        <v>1305</v>
      </c>
      <c r="L184" t="s">
        <v>1295</v>
      </c>
      <c r="M184" t="s">
        <v>593</v>
      </c>
      <c r="N184" t="s">
        <v>108</v>
      </c>
      <c r="O184" t="s">
        <v>657</v>
      </c>
      <c r="P184" t="s">
        <v>1110</v>
      </c>
      <c r="Q184" t="s">
        <v>597</v>
      </c>
      <c r="R184" t="s">
        <v>593</v>
      </c>
      <c r="S184" t="s">
        <v>598</v>
      </c>
      <c r="T184" t="s">
        <v>1111</v>
      </c>
      <c r="U184" t="s">
        <v>117</v>
      </c>
      <c r="V184" t="s">
        <v>1112</v>
      </c>
      <c r="W184" t="s">
        <v>1113</v>
      </c>
      <c r="X184" t="s">
        <v>1306</v>
      </c>
      <c r="Y184" s="15" t="str">
        <f t="shared" si="4"/>
        <v>3</v>
      </c>
      <c r="Z184" s="15" t="str">
        <f>IF(T184="","",IF(AND(T184&lt;&gt;'Tabelas auxiliares'!$B$128,T184&lt;&gt;'Tabelas auxiliares'!$B$129,T184&lt;&gt;'Tabelas auxiliares'!$C$128,T184&lt;&gt;'Tabelas auxiliares'!$C$129,T184&lt;&gt;'Tabelas auxiliares'!$D$128),"FOLHA DE PESSOAL",IF(Y184='Tabelas auxiliares'!$A$129,"CUSTEIO",IF(Y184='Tabelas auxiliares'!$A$128,"INVESTIMENTO","ERRO - VERIFICAR"))))</f>
        <v>FOLHA DE PESSOAL</v>
      </c>
      <c r="AA184" s="26">
        <f t="shared" si="5"/>
        <v>11226861.779999999</v>
      </c>
      <c r="AB184" s="8">
        <v>21485.18</v>
      </c>
      <c r="AC184" s="8">
        <v>11202365.9</v>
      </c>
      <c r="AD184" s="8">
        <v>3010.7</v>
      </c>
      <c r="AE184" s="31"/>
      <c r="AF184" s="31"/>
      <c r="AG184" s="31"/>
      <c r="AH184" s="31"/>
      <c r="AI184" s="31"/>
      <c r="AJ184" s="31"/>
      <c r="AK184" s="31"/>
      <c r="AL184" s="31"/>
      <c r="AM184" s="31"/>
      <c r="AN184" s="31"/>
      <c r="AO184" s="31"/>
      <c r="AP184" s="31"/>
    </row>
    <row r="185" spans="1:42" x14ac:dyDescent="0.25">
      <c r="A185" t="s">
        <v>587</v>
      </c>
      <c r="B185" s="152" t="s">
        <v>223</v>
      </c>
      <c r="C185" s="152" t="s">
        <v>584</v>
      </c>
      <c r="D185" s="152" t="s">
        <v>83</v>
      </c>
      <c r="E185" s="152" t="s">
        <v>100</v>
      </c>
      <c r="F185" s="15" t="str">
        <f>IFERROR(VLOOKUP(D185,'Tabelas auxiliares'!$A$3:$B$65,2,FALSE),"")</f>
        <v>SUGEPE-FOLHA - PASEP + AUX. MORADIA</v>
      </c>
      <c r="G185" s="15" t="str">
        <f>IFERROR(VLOOKUP($B185,'Tabelas auxiliares'!$A$68:$C$108,2,FALSE),"")</f>
        <v>FOLHA DE PAGAMENTO - GERAL</v>
      </c>
      <c r="H185" s="15" t="str">
        <f>IFERROR(VLOOKUP($B185,'Tabelas auxiliares'!$A$68:$C$108,3,FALSE),"")</f>
        <v>FOLHA DE PAGAMENTO / CONTRIBUICAO PARA O PSS / SUBSTITUICOES / INSS PATRONAL / PASEP</v>
      </c>
      <c r="I185" t="s">
        <v>701</v>
      </c>
      <c r="J185" t="s">
        <v>1293</v>
      </c>
      <c r="K185" t="s">
        <v>1305</v>
      </c>
      <c r="L185" t="s">
        <v>1295</v>
      </c>
      <c r="M185" t="s">
        <v>593</v>
      </c>
      <c r="N185" t="s">
        <v>108</v>
      </c>
      <c r="O185" t="s">
        <v>657</v>
      </c>
      <c r="P185" t="s">
        <v>1110</v>
      </c>
      <c r="Q185" t="s">
        <v>597</v>
      </c>
      <c r="R185" t="s">
        <v>593</v>
      </c>
      <c r="S185" t="s">
        <v>598</v>
      </c>
      <c r="T185" t="s">
        <v>1111</v>
      </c>
      <c r="U185" t="s">
        <v>117</v>
      </c>
      <c r="V185" t="s">
        <v>1182</v>
      </c>
      <c r="W185" t="s">
        <v>1183</v>
      </c>
      <c r="X185" t="s">
        <v>1307</v>
      </c>
      <c r="Y185" s="15" t="str">
        <f t="shared" si="4"/>
        <v>3</v>
      </c>
      <c r="Z185" s="15" t="str">
        <f>IF(T185="","",IF(AND(T185&lt;&gt;'Tabelas auxiliares'!$B$128,T185&lt;&gt;'Tabelas auxiliares'!$B$129,T185&lt;&gt;'Tabelas auxiliares'!$C$128,T185&lt;&gt;'Tabelas auxiliares'!$C$129,T185&lt;&gt;'Tabelas auxiliares'!$D$128),"FOLHA DE PESSOAL",IF(Y185='Tabelas auxiliares'!$A$129,"CUSTEIO",IF(Y185='Tabelas auxiliares'!$A$128,"INVESTIMENTO","ERRO - VERIFICAR"))))</f>
        <v>FOLHA DE PESSOAL</v>
      </c>
      <c r="AA185" s="26">
        <f t="shared" si="5"/>
        <v>1143.3599999999999</v>
      </c>
      <c r="AC185" s="8">
        <v>1143.3599999999999</v>
      </c>
      <c r="AE185" s="31"/>
      <c r="AF185" s="31"/>
      <c r="AG185" s="31"/>
      <c r="AH185" s="31"/>
      <c r="AI185" s="31"/>
      <c r="AJ185" s="31"/>
      <c r="AK185" s="31"/>
      <c r="AL185" s="31"/>
      <c r="AM185" s="31"/>
      <c r="AN185" s="31"/>
      <c r="AO185" s="31"/>
      <c r="AP185" s="31"/>
    </row>
    <row r="186" spans="1:42" x14ac:dyDescent="0.25">
      <c r="A186" t="s">
        <v>587</v>
      </c>
      <c r="B186" s="152" t="s">
        <v>223</v>
      </c>
      <c r="C186" s="152" t="s">
        <v>584</v>
      </c>
      <c r="D186" s="152" t="s">
        <v>83</v>
      </c>
      <c r="E186" s="152" t="s">
        <v>100</v>
      </c>
      <c r="F186" s="15" t="str">
        <f>IFERROR(VLOOKUP(D186,'Tabelas auxiliares'!$A$3:$B$65,2,FALSE),"")</f>
        <v>SUGEPE-FOLHA - PASEP + AUX. MORADIA</v>
      </c>
      <c r="G186" s="15" t="str">
        <f>IFERROR(VLOOKUP($B186,'Tabelas auxiliares'!$A$68:$C$108,2,FALSE),"")</f>
        <v>FOLHA DE PAGAMENTO - GERAL</v>
      </c>
      <c r="H186" s="15" t="str">
        <f>IFERROR(VLOOKUP($B186,'Tabelas auxiliares'!$A$68:$C$108,3,FALSE),"")</f>
        <v>FOLHA DE PAGAMENTO / CONTRIBUICAO PARA O PSS / SUBSTITUICOES / INSS PATRONAL / PASEP</v>
      </c>
      <c r="I186" t="s">
        <v>701</v>
      </c>
      <c r="J186" t="s">
        <v>1293</v>
      </c>
      <c r="K186" t="s">
        <v>1305</v>
      </c>
      <c r="L186" t="s">
        <v>1295</v>
      </c>
      <c r="M186" t="s">
        <v>593</v>
      </c>
      <c r="N186" t="s">
        <v>108</v>
      </c>
      <c r="O186" t="s">
        <v>657</v>
      </c>
      <c r="P186" t="s">
        <v>1110</v>
      </c>
      <c r="Q186" t="s">
        <v>597</v>
      </c>
      <c r="R186" t="s">
        <v>593</v>
      </c>
      <c r="S186" t="s">
        <v>598</v>
      </c>
      <c r="T186" t="s">
        <v>1111</v>
      </c>
      <c r="U186" t="s">
        <v>117</v>
      </c>
      <c r="V186" t="s">
        <v>1185</v>
      </c>
      <c r="W186" t="s">
        <v>1186</v>
      </c>
      <c r="X186" t="s">
        <v>1308</v>
      </c>
      <c r="Y186" s="15" t="str">
        <f t="shared" si="4"/>
        <v>3</v>
      </c>
      <c r="Z186" s="15" t="str">
        <f>IF(T186="","",IF(AND(T186&lt;&gt;'Tabelas auxiliares'!$B$128,T186&lt;&gt;'Tabelas auxiliares'!$B$129,T186&lt;&gt;'Tabelas auxiliares'!$C$128,T186&lt;&gt;'Tabelas auxiliares'!$C$129,T186&lt;&gt;'Tabelas auxiliares'!$D$128),"FOLHA DE PESSOAL",IF(Y186='Tabelas auxiliares'!$A$129,"CUSTEIO",IF(Y186='Tabelas auxiliares'!$A$128,"INVESTIMENTO","ERRO - VERIFICAR"))))</f>
        <v>FOLHA DE PESSOAL</v>
      </c>
      <c r="AA186" s="26">
        <f t="shared" si="5"/>
        <v>582.34</v>
      </c>
      <c r="AC186" s="8">
        <v>582.34</v>
      </c>
      <c r="AE186" s="31"/>
      <c r="AF186" s="31"/>
      <c r="AG186" s="31"/>
      <c r="AH186" s="31"/>
      <c r="AI186" s="31"/>
      <c r="AJ186" s="31"/>
      <c r="AK186" s="31"/>
      <c r="AL186" s="31"/>
      <c r="AM186" s="31"/>
      <c r="AN186" s="31"/>
      <c r="AO186" s="31"/>
      <c r="AP186" s="31"/>
    </row>
    <row r="187" spans="1:42" x14ac:dyDescent="0.25">
      <c r="A187" t="s">
        <v>587</v>
      </c>
      <c r="B187" s="152" t="s">
        <v>223</v>
      </c>
      <c r="C187" s="152" t="s">
        <v>584</v>
      </c>
      <c r="D187" s="152" t="s">
        <v>83</v>
      </c>
      <c r="E187" s="152" t="s">
        <v>100</v>
      </c>
      <c r="F187" s="15" t="str">
        <f>IFERROR(VLOOKUP(D187,'Tabelas auxiliares'!$A$3:$B$65,2,FALSE),"")</f>
        <v>SUGEPE-FOLHA - PASEP + AUX. MORADIA</v>
      </c>
      <c r="G187" s="15" t="str">
        <f>IFERROR(VLOOKUP($B187,'Tabelas auxiliares'!$A$68:$C$108,2,FALSE),"")</f>
        <v>FOLHA DE PAGAMENTO - GERAL</v>
      </c>
      <c r="H187" s="15" t="str">
        <f>IFERROR(VLOOKUP($B187,'Tabelas auxiliares'!$A$68:$C$108,3,FALSE),"")</f>
        <v>FOLHA DE PAGAMENTO / CONTRIBUICAO PARA O PSS / SUBSTITUICOES / INSS PATRONAL / PASEP</v>
      </c>
      <c r="I187" t="s">
        <v>701</v>
      </c>
      <c r="J187" t="s">
        <v>1293</v>
      </c>
      <c r="K187" t="s">
        <v>1305</v>
      </c>
      <c r="L187" t="s">
        <v>1295</v>
      </c>
      <c r="M187" t="s">
        <v>593</v>
      </c>
      <c r="N187" t="s">
        <v>108</v>
      </c>
      <c r="O187" t="s">
        <v>657</v>
      </c>
      <c r="P187" t="s">
        <v>1110</v>
      </c>
      <c r="Q187" t="s">
        <v>597</v>
      </c>
      <c r="R187" t="s">
        <v>593</v>
      </c>
      <c r="S187" t="s">
        <v>598</v>
      </c>
      <c r="T187" t="s">
        <v>1111</v>
      </c>
      <c r="U187" t="s">
        <v>117</v>
      </c>
      <c r="V187" t="s">
        <v>1188</v>
      </c>
      <c r="W187" t="s">
        <v>1189</v>
      </c>
      <c r="X187" t="s">
        <v>1309</v>
      </c>
      <c r="Y187" s="15" t="str">
        <f t="shared" si="4"/>
        <v>3</v>
      </c>
      <c r="Z187" s="15" t="str">
        <f>IF(T187="","",IF(AND(T187&lt;&gt;'Tabelas auxiliares'!$B$128,T187&lt;&gt;'Tabelas auxiliares'!$B$129,T187&lt;&gt;'Tabelas auxiliares'!$C$128,T187&lt;&gt;'Tabelas auxiliares'!$C$129,T187&lt;&gt;'Tabelas auxiliares'!$D$128),"FOLHA DE PESSOAL",IF(Y187='Tabelas auxiliares'!$A$129,"CUSTEIO",IF(Y187='Tabelas auxiliares'!$A$128,"INVESTIMENTO","ERRO - VERIFICAR"))))</f>
        <v>FOLHA DE PESSOAL</v>
      </c>
      <c r="AA187" s="26">
        <f t="shared" si="5"/>
        <v>15171.5</v>
      </c>
      <c r="AC187" s="8">
        <v>15171.5</v>
      </c>
      <c r="AE187" s="31"/>
      <c r="AF187" s="31"/>
      <c r="AG187" s="31"/>
      <c r="AH187" s="31"/>
      <c r="AI187" s="31"/>
      <c r="AJ187" s="31"/>
      <c r="AK187" s="31"/>
      <c r="AL187" s="31"/>
      <c r="AM187" s="31"/>
      <c r="AN187" s="31"/>
      <c r="AO187" s="31"/>
      <c r="AP187" s="31"/>
    </row>
    <row r="188" spans="1:42" x14ac:dyDescent="0.25">
      <c r="A188" t="s">
        <v>587</v>
      </c>
      <c r="B188" s="152" t="s">
        <v>223</v>
      </c>
      <c r="C188" s="152" t="s">
        <v>584</v>
      </c>
      <c r="D188" s="152" t="s">
        <v>83</v>
      </c>
      <c r="E188" s="152" t="s">
        <v>100</v>
      </c>
      <c r="F188" s="15" t="str">
        <f>IFERROR(VLOOKUP(D188,'Tabelas auxiliares'!$A$3:$B$65,2,FALSE),"")</f>
        <v>SUGEPE-FOLHA - PASEP + AUX. MORADIA</v>
      </c>
      <c r="G188" s="15" t="str">
        <f>IFERROR(VLOOKUP($B188,'Tabelas auxiliares'!$A$68:$C$108,2,FALSE),"")</f>
        <v>FOLHA DE PAGAMENTO - GERAL</v>
      </c>
      <c r="H188" s="15" t="str">
        <f>IFERROR(VLOOKUP($B188,'Tabelas auxiliares'!$A$68:$C$108,3,FALSE),"")</f>
        <v>FOLHA DE PAGAMENTO / CONTRIBUICAO PARA O PSS / SUBSTITUICOES / INSS PATRONAL / PASEP</v>
      </c>
      <c r="I188" t="s">
        <v>701</v>
      </c>
      <c r="J188" t="s">
        <v>1293</v>
      </c>
      <c r="K188" t="s">
        <v>1305</v>
      </c>
      <c r="L188" t="s">
        <v>1295</v>
      </c>
      <c r="M188" t="s">
        <v>593</v>
      </c>
      <c r="N188" t="s">
        <v>108</v>
      </c>
      <c r="O188" t="s">
        <v>657</v>
      </c>
      <c r="P188" t="s">
        <v>1110</v>
      </c>
      <c r="Q188" t="s">
        <v>597</v>
      </c>
      <c r="R188" t="s">
        <v>593</v>
      </c>
      <c r="S188" t="s">
        <v>598</v>
      </c>
      <c r="T188" t="s">
        <v>1111</v>
      </c>
      <c r="U188" t="s">
        <v>117</v>
      </c>
      <c r="V188" t="s">
        <v>1191</v>
      </c>
      <c r="W188" t="s">
        <v>1192</v>
      </c>
      <c r="X188" t="s">
        <v>1310</v>
      </c>
      <c r="Y188" s="15" t="str">
        <f t="shared" si="4"/>
        <v>3</v>
      </c>
      <c r="Z188" s="15" t="str">
        <f>IF(T188="","",IF(AND(T188&lt;&gt;'Tabelas auxiliares'!$B$128,T188&lt;&gt;'Tabelas auxiliares'!$B$129,T188&lt;&gt;'Tabelas auxiliares'!$C$128,T188&lt;&gt;'Tabelas auxiliares'!$C$129,T188&lt;&gt;'Tabelas auxiliares'!$D$128),"FOLHA DE PESSOAL",IF(Y188='Tabelas auxiliares'!$A$129,"CUSTEIO",IF(Y188='Tabelas auxiliares'!$A$128,"INVESTIMENTO","ERRO - VERIFICAR"))))</f>
        <v>FOLHA DE PESSOAL</v>
      </c>
      <c r="AA188" s="26">
        <f t="shared" si="5"/>
        <v>105202.82</v>
      </c>
      <c r="AC188" s="8">
        <v>105202.82</v>
      </c>
      <c r="AE188" s="31"/>
      <c r="AF188" s="31"/>
      <c r="AG188" s="31"/>
      <c r="AH188" s="31"/>
      <c r="AI188" s="31"/>
      <c r="AJ188" s="31"/>
      <c r="AK188" s="31"/>
      <c r="AL188" s="31"/>
      <c r="AM188" s="31"/>
      <c r="AN188" s="31"/>
      <c r="AO188" s="31"/>
      <c r="AP188" s="31"/>
    </row>
    <row r="189" spans="1:42" x14ac:dyDescent="0.25">
      <c r="A189" t="s">
        <v>587</v>
      </c>
      <c r="B189" s="152" t="s">
        <v>223</v>
      </c>
      <c r="C189" s="152" t="s">
        <v>584</v>
      </c>
      <c r="D189" s="152" t="s">
        <v>83</v>
      </c>
      <c r="E189" s="152" t="s">
        <v>100</v>
      </c>
      <c r="F189" s="15" t="str">
        <f>IFERROR(VLOOKUP(D189,'Tabelas auxiliares'!$A$3:$B$65,2,FALSE),"")</f>
        <v>SUGEPE-FOLHA - PASEP + AUX. MORADIA</v>
      </c>
      <c r="G189" s="15" t="str">
        <f>IFERROR(VLOOKUP($B189,'Tabelas auxiliares'!$A$68:$C$108,2,FALSE),"")</f>
        <v>FOLHA DE PAGAMENTO - GERAL</v>
      </c>
      <c r="H189" s="15" t="str">
        <f>IFERROR(VLOOKUP($B189,'Tabelas auxiliares'!$A$68:$C$108,3,FALSE),"")</f>
        <v>FOLHA DE PAGAMENTO / CONTRIBUICAO PARA O PSS / SUBSTITUICOES / INSS PATRONAL / PASEP</v>
      </c>
      <c r="I189" t="s">
        <v>701</v>
      </c>
      <c r="J189" t="s">
        <v>1293</v>
      </c>
      <c r="K189" t="s">
        <v>1305</v>
      </c>
      <c r="L189" t="s">
        <v>1295</v>
      </c>
      <c r="M189" t="s">
        <v>593</v>
      </c>
      <c r="N189" t="s">
        <v>108</v>
      </c>
      <c r="O189" t="s">
        <v>657</v>
      </c>
      <c r="P189" t="s">
        <v>1110</v>
      </c>
      <c r="Q189" t="s">
        <v>597</v>
      </c>
      <c r="R189" t="s">
        <v>593</v>
      </c>
      <c r="S189" t="s">
        <v>598</v>
      </c>
      <c r="T189" t="s">
        <v>1111</v>
      </c>
      <c r="U189" t="s">
        <v>117</v>
      </c>
      <c r="V189" t="s">
        <v>1194</v>
      </c>
      <c r="W189" t="s">
        <v>1195</v>
      </c>
      <c r="X189" t="s">
        <v>1311</v>
      </c>
      <c r="Y189" s="15" t="str">
        <f t="shared" si="4"/>
        <v>3</v>
      </c>
      <c r="Z189" s="15" t="str">
        <f>IF(T189="","",IF(AND(T189&lt;&gt;'Tabelas auxiliares'!$B$128,T189&lt;&gt;'Tabelas auxiliares'!$B$129,T189&lt;&gt;'Tabelas auxiliares'!$C$128,T189&lt;&gt;'Tabelas auxiliares'!$C$129,T189&lt;&gt;'Tabelas auxiliares'!$D$128),"FOLHA DE PESSOAL",IF(Y189='Tabelas auxiliares'!$A$129,"CUSTEIO",IF(Y189='Tabelas auxiliares'!$A$128,"INVESTIMENTO","ERRO - VERIFICAR"))))</f>
        <v>FOLHA DE PESSOAL</v>
      </c>
      <c r="AA189" s="26">
        <f t="shared" si="5"/>
        <v>8437.4500000000007</v>
      </c>
      <c r="AB189" s="8">
        <v>2784.7</v>
      </c>
      <c r="AC189" s="8">
        <v>5652.75</v>
      </c>
      <c r="AE189" s="31"/>
      <c r="AF189" s="31"/>
      <c r="AG189" s="31"/>
      <c r="AH189" s="31"/>
      <c r="AI189" s="31"/>
      <c r="AJ189" s="31"/>
      <c r="AK189" s="31"/>
      <c r="AL189" s="31"/>
      <c r="AM189" s="31"/>
      <c r="AN189" s="31"/>
      <c r="AO189" s="31"/>
      <c r="AP189" s="31"/>
    </row>
    <row r="190" spans="1:42" x14ac:dyDescent="0.25">
      <c r="A190" t="s">
        <v>587</v>
      </c>
      <c r="B190" s="152" t="s">
        <v>223</v>
      </c>
      <c r="C190" s="152" t="s">
        <v>584</v>
      </c>
      <c r="D190" s="152" t="s">
        <v>83</v>
      </c>
      <c r="E190" s="152" t="s">
        <v>100</v>
      </c>
      <c r="F190" s="15" t="str">
        <f>IFERROR(VLOOKUP(D190,'Tabelas auxiliares'!$A$3:$B$65,2,FALSE),"")</f>
        <v>SUGEPE-FOLHA - PASEP + AUX. MORADIA</v>
      </c>
      <c r="G190" s="15" t="str">
        <f>IFERROR(VLOOKUP($B190,'Tabelas auxiliares'!$A$68:$C$108,2,FALSE),"")</f>
        <v>FOLHA DE PAGAMENTO - GERAL</v>
      </c>
      <c r="H190" s="15" t="str">
        <f>IFERROR(VLOOKUP($B190,'Tabelas auxiliares'!$A$68:$C$108,3,FALSE),"")</f>
        <v>FOLHA DE PAGAMENTO / CONTRIBUICAO PARA O PSS / SUBSTITUICOES / INSS PATRONAL / PASEP</v>
      </c>
      <c r="I190" t="s">
        <v>701</v>
      </c>
      <c r="J190" t="s">
        <v>1293</v>
      </c>
      <c r="K190" t="s">
        <v>1305</v>
      </c>
      <c r="L190" t="s">
        <v>1295</v>
      </c>
      <c r="M190" t="s">
        <v>593</v>
      </c>
      <c r="N190" t="s">
        <v>108</v>
      </c>
      <c r="O190" t="s">
        <v>657</v>
      </c>
      <c r="P190" t="s">
        <v>1110</v>
      </c>
      <c r="Q190" t="s">
        <v>597</v>
      </c>
      <c r="R190" t="s">
        <v>593</v>
      </c>
      <c r="S190" t="s">
        <v>598</v>
      </c>
      <c r="T190" t="s">
        <v>1111</v>
      </c>
      <c r="U190" t="s">
        <v>117</v>
      </c>
      <c r="V190" t="s">
        <v>1197</v>
      </c>
      <c r="W190" t="s">
        <v>1198</v>
      </c>
      <c r="X190" t="s">
        <v>1312</v>
      </c>
      <c r="Y190" s="15" t="str">
        <f t="shared" si="4"/>
        <v>3</v>
      </c>
      <c r="Z190" s="15" t="str">
        <f>IF(T190="","",IF(AND(T190&lt;&gt;'Tabelas auxiliares'!$B$128,T190&lt;&gt;'Tabelas auxiliares'!$B$129,T190&lt;&gt;'Tabelas auxiliares'!$C$128,T190&lt;&gt;'Tabelas auxiliares'!$C$129,T190&lt;&gt;'Tabelas auxiliares'!$D$128),"FOLHA DE PESSOAL",IF(Y190='Tabelas auxiliares'!$A$129,"CUSTEIO",IF(Y190='Tabelas auxiliares'!$A$128,"INVESTIMENTO","ERRO - VERIFICAR"))))</f>
        <v>FOLHA DE PESSOAL</v>
      </c>
      <c r="AA190" s="26">
        <f t="shared" si="5"/>
        <v>9428115.3800000008</v>
      </c>
      <c r="AB190" s="8">
        <v>3492.8</v>
      </c>
      <c r="AC190" s="8">
        <v>9424622.5800000001</v>
      </c>
      <c r="AE190" s="31"/>
      <c r="AF190" s="31"/>
      <c r="AG190" s="31"/>
      <c r="AH190" s="31"/>
      <c r="AI190" s="31"/>
      <c r="AJ190" s="31"/>
      <c r="AK190" s="31"/>
      <c r="AL190" s="31"/>
      <c r="AM190" s="31"/>
      <c r="AN190" s="31"/>
      <c r="AO190" s="31"/>
      <c r="AP190" s="31"/>
    </row>
    <row r="191" spans="1:42" x14ac:dyDescent="0.25">
      <c r="A191" t="s">
        <v>587</v>
      </c>
      <c r="B191" s="152" t="s">
        <v>223</v>
      </c>
      <c r="C191" s="152" t="s">
        <v>584</v>
      </c>
      <c r="D191" s="152" t="s">
        <v>83</v>
      </c>
      <c r="E191" s="152" t="s">
        <v>100</v>
      </c>
      <c r="F191" s="15" t="str">
        <f>IFERROR(VLOOKUP(D191,'Tabelas auxiliares'!$A$3:$B$65,2,FALSE),"")</f>
        <v>SUGEPE-FOLHA - PASEP + AUX. MORADIA</v>
      </c>
      <c r="G191" s="15" t="str">
        <f>IFERROR(VLOOKUP($B191,'Tabelas auxiliares'!$A$68:$C$108,2,FALSE),"")</f>
        <v>FOLHA DE PAGAMENTO - GERAL</v>
      </c>
      <c r="H191" s="15" t="str">
        <f>IFERROR(VLOOKUP($B191,'Tabelas auxiliares'!$A$68:$C$108,3,FALSE),"")</f>
        <v>FOLHA DE PAGAMENTO / CONTRIBUICAO PARA O PSS / SUBSTITUICOES / INSS PATRONAL / PASEP</v>
      </c>
      <c r="I191" t="s">
        <v>701</v>
      </c>
      <c r="J191" t="s">
        <v>1293</v>
      </c>
      <c r="K191" t="s">
        <v>1305</v>
      </c>
      <c r="L191" t="s">
        <v>1295</v>
      </c>
      <c r="M191" t="s">
        <v>593</v>
      </c>
      <c r="N191" t="s">
        <v>108</v>
      </c>
      <c r="O191" t="s">
        <v>657</v>
      </c>
      <c r="P191" t="s">
        <v>1110</v>
      </c>
      <c r="Q191" t="s">
        <v>597</v>
      </c>
      <c r="R191" t="s">
        <v>593</v>
      </c>
      <c r="S191" t="s">
        <v>598</v>
      </c>
      <c r="T191" t="s">
        <v>1111</v>
      </c>
      <c r="U191" t="s">
        <v>117</v>
      </c>
      <c r="V191" t="s">
        <v>1200</v>
      </c>
      <c r="W191" t="s">
        <v>1201</v>
      </c>
      <c r="X191" t="s">
        <v>1313</v>
      </c>
      <c r="Y191" s="15" t="str">
        <f t="shared" si="4"/>
        <v>3</v>
      </c>
      <c r="Z191" s="15" t="str">
        <f>IF(T191="","",IF(AND(T191&lt;&gt;'Tabelas auxiliares'!$B$128,T191&lt;&gt;'Tabelas auxiliares'!$B$129,T191&lt;&gt;'Tabelas auxiliares'!$C$128,T191&lt;&gt;'Tabelas auxiliares'!$C$129,T191&lt;&gt;'Tabelas auxiliares'!$D$128),"FOLHA DE PESSOAL",IF(Y191='Tabelas auxiliares'!$A$129,"CUSTEIO",IF(Y191='Tabelas auxiliares'!$A$128,"INVESTIMENTO","ERRO - VERIFICAR"))))</f>
        <v>FOLHA DE PESSOAL</v>
      </c>
      <c r="AA191" s="26">
        <f t="shared" si="5"/>
        <v>154306.66</v>
      </c>
      <c r="AC191" s="8">
        <v>154306.66</v>
      </c>
      <c r="AE191" s="31"/>
      <c r="AF191" s="31"/>
      <c r="AG191" s="31"/>
      <c r="AH191" s="31"/>
      <c r="AI191" s="31"/>
      <c r="AJ191" s="31"/>
      <c r="AK191" s="31"/>
      <c r="AL191" s="31"/>
      <c r="AM191" s="31"/>
      <c r="AN191" s="31"/>
      <c r="AO191" s="31"/>
      <c r="AP191" s="31"/>
    </row>
    <row r="192" spans="1:42" x14ac:dyDescent="0.25">
      <c r="A192" t="s">
        <v>587</v>
      </c>
      <c r="B192" s="152" t="s">
        <v>223</v>
      </c>
      <c r="C192" s="152" t="s">
        <v>584</v>
      </c>
      <c r="D192" s="152" t="s">
        <v>83</v>
      </c>
      <c r="E192" s="152" t="s">
        <v>100</v>
      </c>
      <c r="F192" s="15" t="str">
        <f>IFERROR(VLOOKUP(D192,'Tabelas auxiliares'!$A$3:$B$65,2,FALSE),"")</f>
        <v>SUGEPE-FOLHA - PASEP + AUX. MORADIA</v>
      </c>
      <c r="G192" s="15" t="str">
        <f>IFERROR(VLOOKUP($B192,'Tabelas auxiliares'!$A$68:$C$108,2,FALSE),"")</f>
        <v>FOLHA DE PAGAMENTO - GERAL</v>
      </c>
      <c r="H192" s="15" t="str">
        <f>IFERROR(VLOOKUP($B192,'Tabelas auxiliares'!$A$68:$C$108,3,FALSE),"")</f>
        <v>FOLHA DE PAGAMENTO / CONTRIBUICAO PARA O PSS / SUBSTITUICOES / INSS PATRONAL / PASEP</v>
      </c>
      <c r="I192" t="s">
        <v>701</v>
      </c>
      <c r="J192" t="s">
        <v>1293</v>
      </c>
      <c r="K192" t="s">
        <v>1305</v>
      </c>
      <c r="L192" t="s">
        <v>1295</v>
      </c>
      <c r="M192" t="s">
        <v>593</v>
      </c>
      <c r="N192" t="s">
        <v>108</v>
      </c>
      <c r="O192" t="s">
        <v>657</v>
      </c>
      <c r="P192" t="s">
        <v>1110</v>
      </c>
      <c r="Q192" t="s">
        <v>597</v>
      </c>
      <c r="R192" t="s">
        <v>593</v>
      </c>
      <c r="S192" t="s">
        <v>598</v>
      </c>
      <c r="T192" t="s">
        <v>1111</v>
      </c>
      <c r="U192" t="s">
        <v>117</v>
      </c>
      <c r="V192" t="s">
        <v>1203</v>
      </c>
      <c r="W192" t="s">
        <v>1204</v>
      </c>
      <c r="X192" t="s">
        <v>1314</v>
      </c>
      <c r="Y192" s="15" t="str">
        <f t="shared" si="4"/>
        <v>3</v>
      </c>
      <c r="Z192" s="15" t="str">
        <f>IF(T192="","",IF(AND(T192&lt;&gt;'Tabelas auxiliares'!$B$128,T192&lt;&gt;'Tabelas auxiliares'!$B$129,T192&lt;&gt;'Tabelas auxiliares'!$C$128,T192&lt;&gt;'Tabelas auxiliares'!$C$129,T192&lt;&gt;'Tabelas auxiliares'!$D$128),"FOLHA DE PESSOAL",IF(Y192='Tabelas auxiliares'!$A$129,"CUSTEIO",IF(Y192='Tabelas auxiliares'!$A$128,"INVESTIMENTO","ERRO - VERIFICAR"))))</f>
        <v>FOLHA DE PESSOAL</v>
      </c>
      <c r="AA192" s="26">
        <f t="shared" si="5"/>
        <v>334456.84999999998</v>
      </c>
      <c r="AC192" s="8">
        <v>334456.84999999998</v>
      </c>
      <c r="AE192" s="31"/>
      <c r="AF192" s="31"/>
      <c r="AG192" s="31"/>
      <c r="AH192" s="31"/>
      <c r="AI192" s="31"/>
      <c r="AJ192" s="31"/>
      <c r="AK192" s="31"/>
      <c r="AL192" s="31"/>
      <c r="AM192" s="31"/>
      <c r="AN192" s="31"/>
      <c r="AO192" s="31"/>
      <c r="AP192" s="31"/>
    </row>
    <row r="193" spans="1:42" x14ac:dyDescent="0.25">
      <c r="A193" t="s">
        <v>587</v>
      </c>
      <c r="B193" s="152" t="s">
        <v>223</v>
      </c>
      <c r="C193" s="152" t="s">
        <v>584</v>
      </c>
      <c r="D193" s="152" t="s">
        <v>83</v>
      </c>
      <c r="E193" s="152" t="s">
        <v>100</v>
      </c>
      <c r="F193" s="15" t="str">
        <f>IFERROR(VLOOKUP(D193,'Tabelas auxiliares'!$A$3:$B$65,2,FALSE),"")</f>
        <v>SUGEPE-FOLHA - PASEP + AUX. MORADIA</v>
      </c>
      <c r="G193" s="15" t="str">
        <f>IFERROR(VLOOKUP($B193,'Tabelas auxiliares'!$A$68:$C$108,2,FALSE),"")</f>
        <v>FOLHA DE PAGAMENTO - GERAL</v>
      </c>
      <c r="H193" s="15" t="str">
        <f>IFERROR(VLOOKUP($B193,'Tabelas auxiliares'!$A$68:$C$108,3,FALSE),"")</f>
        <v>FOLHA DE PAGAMENTO / CONTRIBUICAO PARA O PSS / SUBSTITUICOES / INSS PATRONAL / PASEP</v>
      </c>
      <c r="I193" t="s">
        <v>701</v>
      </c>
      <c r="J193" t="s">
        <v>1293</v>
      </c>
      <c r="K193" t="s">
        <v>1305</v>
      </c>
      <c r="L193" t="s">
        <v>1295</v>
      </c>
      <c r="M193" t="s">
        <v>593</v>
      </c>
      <c r="N193" t="s">
        <v>108</v>
      </c>
      <c r="O193" t="s">
        <v>657</v>
      </c>
      <c r="P193" t="s">
        <v>1110</v>
      </c>
      <c r="Q193" t="s">
        <v>597</v>
      </c>
      <c r="R193" t="s">
        <v>593</v>
      </c>
      <c r="S193" t="s">
        <v>598</v>
      </c>
      <c r="T193" t="s">
        <v>1111</v>
      </c>
      <c r="U193" t="s">
        <v>117</v>
      </c>
      <c r="V193" t="s">
        <v>1206</v>
      </c>
      <c r="W193" t="s">
        <v>1207</v>
      </c>
      <c r="X193" t="s">
        <v>1315</v>
      </c>
      <c r="Y193" s="15" t="str">
        <f t="shared" si="4"/>
        <v>3</v>
      </c>
      <c r="Z193" s="15" t="str">
        <f>IF(T193="","",IF(AND(T193&lt;&gt;'Tabelas auxiliares'!$B$128,T193&lt;&gt;'Tabelas auxiliares'!$B$129,T193&lt;&gt;'Tabelas auxiliares'!$C$128,T193&lt;&gt;'Tabelas auxiliares'!$C$129,T193&lt;&gt;'Tabelas auxiliares'!$D$128),"FOLHA DE PESSOAL",IF(Y193='Tabelas auxiliares'!$A$129,"CUSTEIO",IF(Y193='Tabelas auxiliares'!$A$128,"INVESTIMENTO","ERRO - VERIFICAR"))))</f>
        <v>FOLHA DE PESSOAL</v>
      </c>
      <c r="AA193" s="26">
        <f t="shared" si="5"/>
        <v>4034.68</v>
      </c>
      <c r="AC193" s="8">
        <v>4034.68</v>
      </c>
      <c r="AE193" s="31"/>
      <c r="AF193" s="31"/>
      <c r="AG193" s="31"/>
      <c r="AH193" s="31"/>
      <c r="AI193" s="31"/>
      <c r="AJ193" s="31"/>
      <c r="AK193" s="31"/>
      <c r="AL193" s="31"/>
      <c r="AM193" s="31"/>
      <c r="AN193" s="31"/>
      <c r="AO193" s="31"/>
      <c r="AP193" s="31"/>
    </row>
    <row r="194" spans="1:42" x14ac:dyDescent="0.25">
      <c r="A194" t="s">
        <v>587</v>
      </c>
      <c r="B194" s="152" t="s">
        <v>223</v>
      </c>
      <c r="C194" s="152" t="s">
        <v>584</v>
      </c>
      <c r="D194" s="152" t="s">
        <v>83</v>
      </c>
      <c r="E194" s="152" t="s">
        <v>100</v>
      </c>
      <c r="F194" s="15" t="str">
        <f>IFERROR(VLOOKUP(D194,'Tabelas auxiliares'!$A$3:$B$65,2,FALSE),"")</f>
        <v>SUGEPE-FOLHA - PASEP + AUX. MORADIA</v>
      </c>
      <c r="G194" s="15" t="str">
        <f>IFERROR(VLOOKUP($B194,'Tabelas auxiliares'!$A$68:$C$108,2,FALSE),"")</f>
        <v>FOLHA DE PAGAMENTO - GERAL</v>
      </c>
      <c r="H194" s="15" t="str">
        <f>IFERROR(VLOOKUP($B194,'Tabelas auxiliares'!$A$68:$C$108,3,FALSE),"")</f>
        <v>FOLHA DE PAGAMENTO / CONTRIBUICAO PARA O PSS / SUBSTITUICOES / INSS PATRONAL / PASEP</v>
      </c>
      <c r="I194" t="s">
        <v>701</v>
      </c>
      <c r="J194" t="s">
        <v>1293</v>
      </c>
      <c r="K194" t="s">
        <v>1305</v>
      </c>
      <c r="L194" t="s">
        <v>1295</v>
      </c>
      <c r="M194" t="s">
        <v>593</v>
      </c>
      <c r="N194" t="s">
        <v>108</v>
      </c>
      <c r="O194" t="s">
        <v>657</v>
      </c>
      <c r="P194" t="s">
        <v>1110</v>
      </c>
      <c r="Q194" t="s">
        <v>597</v>
      </c>
      <c r="R194" t="s">
        <v>593</v>
      </c>
      <c r="S194" t="s">
        <v>598</v>
      </c>
      <c r="T194" t="s">
        <v>1111</v>
      </c>
      <c r="U194" t="s">
        <v>117</v>
      </c>
      <c r="V194" t="s">
        <v>1209</v>
      </c>
      <c r="W194" t="s">
        <v>1210</v>
      </c>
      <c r="X194" t="s">
        <v>1316</v>
      </c>
      <c r="Y194" s="15" t="str">
        <f t="shared" si="4"/>
        <v>3</v>
      </c>
      <c r="Z194" s="15" t="str">
        <f>IF(T194="","",IF(AND(T194&lt;&gt;'Tabelas auxiliares'!$B$128,T194&lt;&gt;'Tabelas auxiliares'!$B$129,T194&lt;&gt;'Tabelas auxiliares'!$C$128,T194&lt;&gt;'Tabelas auxiliares'!$C$129,T194&lt;&gt;'Tabelas auxiliares'!$D$128),"FOLHA DE PESSOAL",IF(Y194='Tabelas auxiliares'!$A$129,"CUSTEIO",IF(Y194='Tabelas auxiliares'!$A$128,"INVESTIMENTO","ERRO - VERIFICAR"))))</f>
        <v>FOLHA DE PESSOAL</v>
      </c>
      <c r="AA194" s="26">
        <f t="shared" si="5"/>
        <v>4266.1400000000003</v>
      </c>
      <c r="AB194" s="8">
        <v>4266.1400000000003</v>
      </c>
      <c r="AE194" s="31"/>
      <c r="AF194" s="31"/>
      <c r="AG194" s="31"/>
      <c r="AH194" s="31"/>
      <c r="AI194" s="31"/>
      <c r="AJ194" s="31"/>
      <c r="AK194" s="31"/>
      <c r="AL194" s="31"/>
      <c r="AM194" s="31"/>
      <c r="AN194" s="31"/>
      <c r="AO194" s="31"/>
      <c r="AP194" s="31"/>
    </row>
    <row r="195" spans="1:42" x14ac:dyDescent="0.25">
      <c r="A195" t="s">
        <v>587</v>
      </c>
      <c r="B195" s="152" t="s">
        <v>223</v>
      </c>
      <c r="C195" s="152" t="s">
        <v>584</v>
      </c>
      <c r="D195" s="152" t="s">
        <v>83</v>
      </c>
      <c r="E195" s="152" t="s">
        <v>100</v>
      </c>
      <c r="F195" s="15" t="str">
        <f>IFERROR(VLOOKUP(D195,'Tabelas auxiliares'!$A$3:$B$65,2,FALSE),"")</f>
        <v>SUGEPE-FOLHA - PASEP + AUX. MORADIA</v>
      </c>
      <c r="G195" s="15" t="str">
        <f>IFERROR(VLOOKUP($B195,'Tabelas auxiliares'!$A$68:$C$108,2,FALSE),"")</f>
        <v>FOLHA DE PAGAMENTO - GERAL</v>
      </c>
      <c r="H195" s="15" t="str">
        <f>IFERROR(VLOOKUP($B195,'Tabelas auxiliares'!$A$68:$C$108,3,FALSE),"")</f>
        <v>FOLHA DE PAGAMENTO / CONTRIBUICAO PARA O PSS / SUBSTITUICOES / INSS PATRONAL / PASEP</v>
      </c>
      <c r="I195" t="s">
        <v>701</v>
      </c>
      <c r="J195" t="s">
        <v>1293</v>
      </c>
      <c r="K195" t="s">
        <v>1305</v>
      </c>
      <c r="L195" t="s">
        <v>1295</v>
      </c>
      <c r="M195" t="s">
        <v>593</v>
      </c>
      <c r="N195" t="s">
        <v>108</v>
      </c>
      <c r="O195" t="s">
        <v>657</v>
      </c>
      <c r="P195" t="s">
        <v>1110</v>
      </c>
      <c r="Q195" t="s">
        <v>597</v>
      </c>
      <c r="R195" t="s">
        <v>593</v>
      </c>
      <c r="S195" t="s">
        <v>598</v>
      </c>
      <c r="T195" t="s">
        <v>1111</v>
      </c>
      <c r="U195" t="s">
        <v>117</v>
      </c>
      <c r="V195" t="s">
        <v>1212</v>
      </c>
      <c r="W195" t="s">
        <v>1213</v>
      </c>
      <c r="X195" t="s">
        <v>1317</v>
      </c>
      <c r="Y195" s="15" t="str">
        <f t="shared" si="4"/>
        <v>3</v>
      </c>
      <c r="Z195" s="15" t="str">
        <f>IF(T195="","",IF(AND(T195&lt;&gt;'Tabelas auxiliares'!$B$128,T195&lt;&gt;'Tabelas auxiliares'!$B$129,T195&lt;&gt;'Tabelas auxiliares'!$C$128,T195&lt;&gt;'Tabelas auxiliares'!$C$129,T195&lt;&gt;'Tabelas auxiliares'!$D$128),"FOLHA DE PESSOAL",IF(Y195='Tabelas auxiliares'!$A$129,"CUSTEIO",IF(Y195='Tabelas auxiliares'!$A$128,"INVESTIMENTO","ERRO - VERIFICAR"))))</f>
        <v>FOLHA DE PESSOAL</v>
      </c>
      <c r="AA195" s="26">
        <f t="shared" si="5"/>
        <v>271493.70999999996</v>
      </c>
      <c r="AB195" s="8">
        <v>5048.99</v>
      </c>
      <c r="AC195" s="8">
        <v>266444.71999999997</v>
      </c>
      <c r="AE195" s="31"/>
      <c r="AF195" s="31"/>
      <c r="AG195" s="31"/>
      <c r="AH195" s="31"/>
      <c r="AI195" s="31"/>
      <c r="AJ195" s="31"/>
      <c r="AK195" s="31"/>
      <c r="AL195" s="31"/>
      <c r="AM195" s="31"/>
      <c r="AN195" s="31"/>
      <c r="AO195" s="31"/>
      <c r="AP195" s="31"/>
    </row>
    <row r="196" spans="1:42" x14ac:dyDescent="0.25">
      <c r="A196" t="s">
        <v>587</v>
      </c>
      <c r="B196" s="152" t="s">
        <v>223</v>
      </c>
      <c r="C196" s="152" t="s">
        <v>584</v>
      </c>
      <c r="D196" s="152" t="s">
        <v>83</v>
      </c>
      <c r="E196" s="152" t="s">
        <v>100</v>
      </c>
      <c r="F196" s="15" t="str">
        <f>IFERROR(VLOOKUP(D196,'Tabelas auxiliares'!$A$3:$B$65,2,FALSE),"")</f>
        <v>SUGEPE-FOLHA - PASEP + AUX. MORADIA</v>
      </c>
      <c r="G196" s="15" t="str">
        <f>IFERROR(VLOOKUP($B196,'Tabelas auxiliares'!$A$68:$C$108,2,FALSE),"")</f>
        <v>FOLHA DE PAGAMENTO - GERAL</v>
      </c>
      <c r="H196" s="15" t="str">
        <f>IFERROR(VLOOKUP($B196,'Tabelas auxiliares'!$A$68:$C$108,3,FALSE),"")</f>
        <v>FOLHA DE PAGAMENTO / CONTRIBUICAO PARA O PSS / SUBSTITUICOES / INSS PATRONAL / PASEP</v>
      </c>
      <c r="I196" t="s">
        <v>701</v>
      </c>
      <c r="J196" t="s">
        <v>1293</v>
      </c>
      <c r="K196" t="s">
        <v>1305</v>
      </c>
      <c r="L196" t="s">
        <v>1295</v>
      </c>
      <c r="M196" t="s">
        <v>593</v>
      </c>
      <c r="N196" t="s">
        <v>108</v>
      </c>
      <c r="O196" t="s">
        <v>657</v>
      </c>
      <c r="P196" t="s">
        <v>1110</v>
      </c>
      <c r="Q196" t="s">
        <v>597</v>
      </c>
      <c r="R196" t="s">
        <v>593</v>
      </c>
      <c r="S196" t="s">
        <v>598</v>
      </c>
      <c r="T196" t="s">
        <v>1111</v>
      </c>
      <c r="U196" t="s">
        <v>117</v>
      </c>
      <c r="V196" t="s">
        <v>1215</v>
      </c>
      <c r="W196" t="s">
        <v>1216</v>
      </c>
      <c r="X196" t="s">
        <v>1318</v>
      </c>
      <c r="Y196" s="15" t="str">
        <f t="shared" si="4"/>
        <v>3</v>
      </c>
      <c r="Z196" s="15" t="str">
        <f>IF(T196="","",IF(AND(T196&lt;&gt;'Tabelas auxiliares'!$B$128,T196&lt;&gt;'Tabelas auxiliares'!$B$129,T196&lt;&gt;'Tabelas auxiliares'!$C$128,T196&lt;&gt;'Tabelas auxiliares'!$C$129,T196&lt;&gt;'Tabelas auxiliares'!$D$128),"FOLHA DE PESSOAL",IF(Y196='Tabelas auxiliares'!$A$129,"CUSTEIO",IF(Y196='Tabelas auxiliares'!$A$128,"INVESTIMENTO","ERRO - VERIFICAR"))))</f>
        <v>FOLHA DE PESSOAL</v>
      </c>
      <c r="AA196" s="26">
        <f t="shared" si="5"/>
        <v>439175.56</v>
      </c>
      <c r="AB196" s="8">
        <v>18311.25</v>
      </c>
      <c r="AC196" s="8">
        <v>420864.31</v>
      </c>
      <c r="AE196" s="31"/>
      <c r="AF196" s="31"/>
      <c r="AG196" s="31"/>
      <c r="AH196" s="31"/>
      <c r="AI196" s="31"/>
      <c r="AJ196" s="31"/>
      <c r="AK196" s="31"/>
      <c r="AL196" s="31"/>
      <c r="AM196" s="31"/>
      <c r="AN196" s="31"/>
      <c r="AO196" s="31"/>
      <c r="AP196" s="31"/>
    </row>
    <row r="197" spans="1:42" x14ac:dyDescent="0.25">
      <c r="A197" t="s">
        <v>587</v>
      </c>
      <c r="B197" s="152" t="s">
        <v>223</v>
      </c>
      <c r="C197" s="152" t="s">
        <v>584</v>
      </c>
      <c r="D197" s="152" t="s">
        <v>83</v>
      </c>
      <c r="E197" s="152" t="s">
        <v>100</v>
      </c>
      <c r="F197" s="15" t="str">
        <f>IFERROR(VLOOKUP(D197,'Tabelas auxiliares'!$A$3:$B$65,2,FALSE),"")</f>
        <v>SUGEPE-FOLHA - PASEP + AUX. MORADIA</v>
      </c>
      <c r="G197" s="15" t="str">
        <f>IFERROR(VLOOKUP($B197,'Tabelas auxiliares'!$A$68:$C$108,2,FALSE),"")</f>
        <v>FOLHA DE PAGAMENTO - GERAL</v>
      </c>
      <c r="H197" s="15" t="str">
        <f>IFERROR(VLOOKUP($B197,'Tabelas auxiliares'!$A$68:$C$108,3,FALSE),"")</f>
        <v>FOLHA DE PAGAMENTO / CONTRIBUICAO PARA O PSS / SUBSTITUICOES / INSS PATRONAL / PASEP</v>
      </c>
      <c r="I197" t="s">
        <v>701</v>
      </c>
      <c r="J197" t="s">
        <v>1293</v>
      </c>
      <c r="K197" t="s">
        <v>1305</v>
      </c>
      <c r="L197" t="s">
        <v>1295</v>
      </c>
      <c r="M197" t="s">
        <v>593</v>
      </c>
      <c r="N197" t="s">
        <v>108</v>
      </c>
      <c r="O197" t="s">
        <v>657</v>
      </c>
      <c r="P197" t="s">
        <v>1110</v>
      </c>
      <c r="Q197" t="s">
        <v>597</v>
      </c>
      <c r="R197" t="s">
        <v>593</v>
      </c>
      <c r="S197" t="s">
        <v>598</v>
      </c>
      <c r="T197" t="s">
        <v>1111</v>
      </c>
      <c r="U197" t="s">
        <v>117</v>
      </c>
      <c r="V197" t="s">
        <v>1273</v>
      </c>
      <c r="W197" t="s">
        <v>1274</v>
      </c>
      <c r="X197" t="s">
        <v>1319</v>
      </c>
      <c r="Y197" s="15" t="str">
        <f t="shared" si="4"/>
        <v>3</v>
      </c>
      <c r="Z197" s="15" t="str">
        <f>IF(T197="","",IF(AND(T197&lt;&gt;'Tabelas auxiliares'!$B$128,T197&lt;&gt;'Tabelas auxiliares'!$B$129,T197&lt;&gt;'Tabelas auxiliares'!$C$128,T197&lt;&gt;'Tabelas auxiliares'!$C$129,T197&lt;&gt;'Tabelas auxiliares'!$D$128),"FOLHA DE PESSOAL",IF(Y197='Tabelas auxiliares'!$A$129,"CUSTEIO",IF(Y197='Tabelas auxiliares'!$A$128,"INVESTIMENTO","ERRO - VERIFICAR"))))</f>
        <v>FOLHA DE PESSOAL</v>
      </c>
      <c r="AA197" s="26">
        <f t="shared" si="5"/>
        <v>41973.149999999994</v>
      </c>
      <c r="AB197" s="8">
        <v>35721.49</v>
      </c>
      <c r="AC197" s="8">
        <v>6251.66</v>
      </c>
      <c r="AE197" s="31"/>
      <c r="AF197" s="31"/>
      <c r="AG197" s="31"/>
      <c r="AH197" s="31"/>
      <c r="AI197" s="31"/>
      <c r="AJ197" s="31"/>
      <c r="AK197" s="31"/>
      <c r="AL197" s="31"/>
      <c r="AM197" s="31"/>
      <c r="AN197" s="31"/>
      <c r="AO197" s="31"/>
      <c r="AP197" s="31"/>
    </row>
    <row r="198" spans="1:42" x14ac:dyDescent="0.25">
      <c r="A198" t="s">
        <v>587</v>
      </c>
      <c r="B198" s="152" t="s">
        <v>223</v>
      </c>
      <c r="C198" s="152" t="s">
        <v>584</v>
      </c>
      <c r="D198" s="152" t="s">
        <v>83</v>
      </c>
      <c r="E198" s="152" t="s">
        <v>100</v>
      </c>
      <c r="F198" s="15" t="str">
        <f>IFERROR(VLOOKUP(D198,'Tabelas auxiliares'!$A$3:$B$65,2,FALSE),"")</f>
        <v>SUGEPE-FOLHA - PASEP + AUX. MORADIA</v>
      </c>
      <c r="G198" s="15" t="str">
        <f>IFERROR(VLOOKUP($B198,'Tabelas auxiliares'!$A$68:$C$108,2,FALSE),"")</f>
        <v>FOLHA DE PAGAMENTO - GERAL</v>
      </c>
      <c r="H198" s="15" t="str">
        <f>IFERROR(VLOOKUP($B198,'Tabelas auxiliares'!$A$68:$C$108,3,FALSE),"")</f>
        <v>FOLHA DE PAGAMENTO / CONTRIBUICAO PARA O PSS / SUBSTITUICOES / INSS PATRONAL / PASEP</v>
      </c>
      <c r="I198" t="s">
        <v>701</v>
      </c>
      <c r="J198" t="s">
        <v>1293</v>
      </c>
      <c r="K198" t="s">
        <v>1320</v>
      </c>
      <c r="L198" t="s">
        <v>1295</v>
      </c>
      <c r="M198" t="s">
        <v>593</v>
      </c>
      <c r="N198" t="s">
        <v>108</v>
      </c>
      <c r="O198" t="s">
        <v>657</v>
      </c>
      <c r="P198" t="s">
        <v>1110</v>
      </c>
      <c r="Q198" t="s">
        <v>597</v>
      </c>
      <c r="R198" t="s">
        <v>593</v>
      </c>
      <c r="S198" t="s">
        <v>598</v>
      </c>
      <c r="T198" t="s">
        <v>1111</v>
      </c>
      <c r="U198" t="s">
        <v>117</v>
      </c>
      <c r="V198" t="s">
        <v>1219</v>
      </c>
      <c r="W198" t="s">
        <v>1220</v>
      </c>
      <c r="X198" t="s">
        <v>1321</v>
      </c>
      <c r="Y198" s="15" t="str">
        <f t="shared" si="4"/>
        <v>3</v>
      </c>
      <c r="Z198" s="15" t="str">
        <f>IF(T198="","",IF(AND(T198&lt;&gt;'Tabelas auxiliares'!$B$128,T198&lt;&gt;'Tabelas auxiliares'!$B$129,T198&lt;&gt;'Tabelas auxiliares'!$C$128,T198&lt;&gt;'Tabelas auxiliares'!$C$129,T198&lt;&gt;'Tabelas auxiliares'!$D$128),"FOLHA DE PESSOAL",IF(Y198='Tabelas auxiliares'!$A$129,"CUSTEIO",IF(Y198='Tabelas auxiliares'!$A$128,"INVESTIMENTO","ERRO - VERIFICAR"))))</f>
        <v>FOLHA DE PESSOAL</v>
      </c>
      <c r="AA198" s="26">
        <f t="shared" si="5"/>
        <v>22284.29</v>
      </c>
      <c r="AC198" s="8">
        <v>22284.29</v>
      </c>
      <c r="AE198" s="31"/>
      <c r="AF198" s="31"/>
      <c r="AG198" s="31"/>
      <c r="AH198" s="31"/>
      <c r="AI198" s="31"/>
      <c r="AJ198" s="31"/>
      <c r="AK198" s="31"/>
      <c r="AL198" s="31"/>
      <c r="AM198" s="31"/>
      <c r="AN198" s="31"/>
      <c r="AO198" s="31"/>
      <c r="AP198" s="31"/>
    </row>
    <row r="199" spans="1:42" x14ac:dyDescent="0.25">
      <c r="A199" t="s">
        <v>587</v>
      </c>
      <c r="B199" s="152" t="s">
        <v>223</v>
      </c>
      <c r="C199" s="152" t="s">
        <v>584</v>
      </c>
      <c r="D199" s="152" t="s">
        <v>83</v>
      </c>
      <c r="E199" s="152" t="s">
        <v>100</v>
      </c>
      <c r="F199" s="15" t="str">
        <f>IFERROR(VLOOKUP(D199,'Tabelas auxiliares'!$A$3:$B$65,2,FALSE),"")</f>
        <v>SUGEPE-FOLHA - PASEP + AUX. MORADIA</v>
      </c>
      <c r="G199" s="15" t="str">
        <f>IFERROR(VLOOKUP($B199,'Tabelas auxiliares'!$A$68:$C$108,2,FALSE),"")</f>
        <v>FOLHA DE PAGAMENTO - GERAL</v>
      </c>
      <c r="H199" s="15" t="str">
        <f>IFERROR(VLOOKUP($B199,'Tabelas auxiliares'!$A$68:$C$108,3,FALSE),"")</f>
        <v>FOLHA DE PAGAMENTO / CONTRIBUICAO PARA O PSS / SUBSTITUICOES / INSS PATRONAL / PASEP</v>
      </c>
      <c r="I199" t="s">
        <v>701</v>
      </c>
      <c r="J199" t="s">
        <v>1293</v>
      </c>
      <c r="K199" t="s">
        <v>1322</v>
      </c>
      <c r="L199" t="s">
        <v>1295</v>
      </c>
      <c r="M199" t="s">
        <v>593</v>
      </c>
      <c r="N199" t="s">
        <v>108</v>
      </c>
      <c r="O199" t="s">
        <v>657</v>
      </c>
      <c r="P199" t="s">
        <v>1110</v>
      </c>
      <c r="Q199" t="s">
        <v>597</v>
      </c>
      <c r="R199" t="s">
        <v>593</v>
      </c>
      <c r="S199" t="s">
        <v>598</v>
      </c>
      <c r="T199" t="s">
        <v>1111</v>
      </c>
      <c r="U199" t="s">
        <v>117</v>
      </c>
      <c r="V199" t="s">
        <v>1223</v>
      </c>
      <c r="W199" t="s">
        <v>1224</v>
      </c>
      <c r="X199" t="s">
        <v>1323</v>
      </c>
      <c r="Y199" s="15" t="str">
        <f t="shared" si="4"/>
        <v>3</v>
      </c>
      <c r="Z199" s="15" t="str">
        <f>IF(T199="","",IF(AND(T199&lt;&gt;'Tabelas auxiliares'!$B$128,T199&lt;&gt;'Tabelas auxiliares'!$B$129,T199&lt;&gt;'Tabelas auxiliares'!$C$128,T199&lt;&gt;'Tabelas auxiliares'!$C$129,T199&lt;&gt;'Tabelas auxiliares'!$D$128),"FOLHA DE PESSOAL",IF(Y199='Tabelas auxiliares'!$A$129,"CUSTEIO",IF(Y199='Tabelas auxiliares'!$A$128,"INVESTIMENTO","ERRO - VERIFICAR"))))</f>
        <v>FOLHA DE PESSOAL</v>
      </c>
      <c r="AA199" s="26">
        <f t="shared" si="5"/>
        <v>3945.24</v>
      </c>
      <c r="AC199" s="8">
        <v>3945.24</v>
      </c>
      <c r="AE199" s="31"/>
      <c r="AF199" s="31"/>
      <c r="AG199" s="31"/>
      <c r="AH199" s="31"/>
      <c r="AI199" s="31"/>
      <c r="AJ199" s="31"/>
      <c r="AK199" s="31"/>
      <c r="AL199" s="31"/>
      <c r="AM199" s="31"/>
      <c r="AN199" s="31"/>
      <c r="AO199" s="31"/>
      <c r="AP199" s="31"/>
    </row>
    <row r="200" spans="1:42" x14ac:dyDescent="0.25">
      <c r="A200" t="s">
        <v>587</v>
      </c>
      <c r="B200" s="152" t="s">
        <v>223</v>
      </c>
      <c r="C200" s="152" t="s">
        <v>584</v>
      </c>
      <c r="D200" s="152" t="s">
        <v>83</v>
      </c>
      <c r="E200" s="152" t="s">
        <v>100</v>
      </c>
      <c r="F200" s="15" t="str">
        <f>IFERROR(VLOOKUP(D200,'Tabelas auxiliares'!$A$3:$B$65,2,FALSE),"")</f>
        <v>SUGEPE-FOLHA - PASEP + AUX. MORADIA</v>
      </c>
      <c r="G200" s="15" t="str">
        <f>IFERROR(VLOOKUP($B200,'Tabelas auxiliares'!$A$68:$C$108,2,FALSE),"")</f>
        <v>FOLHA DE PAGAMENTO - GERAL</v>
      </c>
      <c r="H200" s="15" t="str">
        <f>IFERROR(VLOOKUP($B200,'Tabelas auxiliares'!$A$68:$C$108,3,FALSE),"")</f>
        <v>FOLHA DE PAGAMENTO / CONTRIBUICAO PARA O PSS / SUBSTITUICOES / INSS PATRONAL / PASEP</v>
      </c>
      <c r="I200" t="s">
        <v>701</v>
      </c>
      <c r="J200" t="s">
        <v>1293</v>
      </c>
      <c r="K200" t="s">
        <v>1324</v>
      </c>
      <c r="L200" t="s">
        <v>1295</v>
      </c>
      <c r="M200" t="s">
        <v>593</v>
      </c>
      <c r="N200" t="s">
        <v>108</v>
      </c>
      <c r="O200" t="s">
        <v>657</v>
      </c>
      <c r="P200" t="s">
        <v>1110</v>
      </c>
      <c r="Q200" t="s">
        <v>597</v>
      </c>
      <c r="R200" t="s">
        <v>593</v>
      </c>
      <c r="S200" t="s">
        <v>598</v>
      </c>
      <c r="T200" t="s">
        <v>1111</v>
      </c>
      <c r="U200" t="s">
        <v>117</v>
      </c>
      <c r="V200" t="s">
        <v>1227</v>
      </c>
      <c r="W200" t="s">
        <v>1228</v>
      </c>
      <c r="X200" t="s">
        <v>1325</v>
      </c>
      <c r="Y200" s="15" t="str">
        <f t="shared" si="4"/>
        <v>3</v>
      </c>
      <c r="Z200" s="15" t="str">
        <f>IF(T200="","",IF(AND(T200&lt;&gt;'Tabelas auxiliares'!$B$128,T200&lt;&gt;'Tabelas auxiliares'!$B$129,T200&lt;&gt;'Tabelas auxiliares'!$C$128,T200&lt;&gt;'Tabelas auxiliares'!$C$129,T200&lt;&gt;'Tabelas auxiliares'!$D$128),"FOLHA DE PESSOAL",IF(Y200='Tabelas auxiliares'!$A$129,"CUSTEIO",IF(Y200='Tabelas auxiliares'!$A$128,"INVESTIMENTO","ERRO - VERIFICAR"))))</f>
        <v>FOLHA DE PESSOAL</v>
      </c>
      <c r="AA200" s="26">
        <f t="shared" si="5"/>
        <v>61979.21</v>
      </c>
      <c r="AC200" s="8">
        <v>61979.21</v>
      </c>
      <c r="AE200" s="31"/>
      <c r="AF200" s="31"/>
      <c r="AG200" s="31"/>
      <c r="AH200" s="31"/>
      <c r="AI200" s="31"/>
      <c r="AJ200" s="31"/>
      <c r="AK200" s="31"/>
      <c r="AL200" s="31"/>
      <c r="AM200" s="31"/>
      <c r="AN200" s="31"/>
      <c r="AO200" s="31"/>
      <c r="AP200" s="31"/>
    </row>
    <row r="201" spans="1:42" x14ac:dyDescent="0.25">
      <c r="A201" t="s">
        <v>587</v>
      </c>
      <c r="B201" s="152" t="s">
        <v>223</v>
      </c>
      <c r="C201" s="152" t="s">
        <v>584</v>
      </c>
      <c r="D201" s="152" t="s">
        <v>83</v>
      </c>
      <c r="E201" s="152" t="s">
        <v>100</v>
      </c>
      <c r="F201" s="15" t="str">
        <f>IFERROR(VLOOKUP(D201,'Tabelas auxiliares'!$A$3:$B$65,2,FALSE),"")</f>
        <v>SUGEPE-FOLHA - PASEP + AUX. MORADIA</v>
      </c>
      <c r="G201" s="15" t="str">
        <f>IFERROR(VLOOKUP($B201,'Tabelas auxiliares'!$A$68:$C$108,2,FALSE),"")</f>
        <v>FOLHA DE PAGAMENTO - GERAL</v>
      </c>
      <c r="H201" s="15" t="str">
        <f>IFERROR(VLOOKUP($B201,'Tabelas auxiliares'!$A$68:$C$108,3,FALSE),"")</f>
        <v>FOLHA DE PAGAMENTO / CONTRIBUICAO PARA O PSS / SUBSTITUICOES / INSS PATRONAL / PASEP</v>
      </c>
      <c r="I201" t="s">
        <v>701</v>
      </c>
      <c r="J201" t="s">
        <v>1293</v>
      </c>
      <c r="K201" t="s">
        <v>1326</v>
      </c>
      <c r="L201" t="s">
        <v>1295</v>
      </c>
      <c r="M201" t="s">
        <v>1231</v>
      </c>
      <c r="N201" t="s">
        <v>108</v>
      </c>
      <c r="O201" t="s">
        <v>657</v>
      </c>
      <c r="P201" t="s">
        <v>1110</v>
      </c>
      <c r="Q201" t="s">
        <v>597</v>
      </c>
      <c r="R201" t="s">
        <v>593</v>
      </c>
      <c r="S201" t="s">
        <v>598</v>
      </c>
      <c r="T201" t="s">
        <v>1111</v>
      </c>
      <c r="U201" t="s">
        <v>117</v>
      </c>
      <c r="V201" t="s">
        <v>1232</v>
      </c>
      <c r="W201" t="s">
        <v>1233</v>
      </c>
      <c r="X201" t="s">
        <v>1327</v>
      </c>
      <c r="Y201" s="15" t="str">
        <f t="shared" si="4"/>
        <v>3</v>
      </c>
      <c r="Z201" s="15" t="str">
        <f>IF(T201="","",IF(AND(T201&lt;&gt;'Tabelas auxiliares'!$B$128,T201&lt;&gt;'Tabelas auxiliares'!$B$129,T201&lt;&gt;'Tabelas auxiliares'!$C$128,T201&lt;&gt;'Tabelas auxiliares'!$C$129,T201&lt;&gt;'Tabelas auxiliares'!$D$128),"FOLHA DE PESSOAL",IF(Y201='Tabelas auxiliares'!$A$129,"CUSTEIO",IF(Y201='Tabelas auxiliares'!$A$128,"INVESTIMENTO","ERRO - VERIFICAR"))))</f>
        <v>FOLHA DE PESSOAL</v>
      </c>
      <c r="AA201" s="26">
        <f t="shared" si="5"/>
        <v>188905.11</v>
      </c>
      <c r="AC201" s="8">
        <v>188905.11</v>
      </c>
      <c r="AE201" s="31"/>
      <c r="AF201" s="31"/>
      <c r="AG201" s="31"/>
      <c r="AH201" s="31"/>
      <c r="AI201" s="31"/>
      <c r="AJ201" s="31"/>
      <c r="AK201" s="31"/>
      <c r="AL201" s="31"/>
      <c r="AM201" s="31"/>
      <c r="AN201" s="31"/>
      <c r="AO201" s="31"/>
      <c r="AP201" s="31"/>
    </row>
    <row r="202" spans="1:42" x14ac:dyDescent="0.25">
      <c r="A202" t="s">
        <v>587</v>
      </c>
      <c r="B202" s="152" t="s">
        <v>223</v>
      </c>
      <c r="C202" s="152" t="s">
        <v>584</v>
      </c>
      <c r="D202" s="152" t="s">
        <v>83</v>
      </c>
      <c r="E202" s="152" t="s">
        <v>100</v>
      </c>
      <c r="F202" s="15" t="str">
        <f>IFERROR(VLOOKUP(D202,'Tabelas auxiliares'!$A$3:$B$65,2,FALSE),"")</f>
        <v>SUGEPE-FOLHA - PASEP + AUX. MORADIA</v>
      </c>
      <c r="G202" s="15" t="str">
        <f>IFERROR(VLOOKUP($B202,'Tabelas auxiliares'!$A$68:$C$108,2,FALSE),"")</f>
        <v>FOLHA DE PAGAMENTO - GERAL</v>
      </c>
      <c r="H202" s="15" t="str">
        <f>IFERROR(VLOOKUP($B202,'Tabelas auxiliares'!$A$68:$C$108,3,FALSE),"")</f>
        <v>FOLHA DE PAGAMENTO / CONTRIBUICAO PARA O PSS / SUBSTITUICOES / INSS PATRONAL / PASEP</v>
      </c>
      <c r="I202" t="s">
        <v>701</v>
      </c>
      <c r="J202" t="s">
        <v>1293</v>
      </c>
      <c r="K202" t="s">
        <v>1328</v>
      </c>
      <c r="L202" t="s">
        <v>1295</v>
      </c>
      <c r="M202" t="s">
        <v>1236</v>
      </c>
      <c r="N202" t="s">
        <v>107</v>
      </c>
      <c r="O202" t="s">
        <v>657</v>
      </c>
      <c r="P202" t="s">
        <v>1133</v>
      </c>
      <c r="Q202" t="s">
        <v>597</v>
      </c>
      <c r="R202" t="s">
        <v>593</v>
      </c>
      <c r="S202" t="s">
        <v>598</v>
      </c>
      <c r="T202" t="s">
        <v>1134</v>
      </c>
      <c r="U202" t="s">
        <v>101</v>
      </c>
      <c r="V202" t="s">
        <v>1135</v>
      </c>
      <c r="W202" t="s">
        <v>1136</v>
      </c>
      <c r="X202" t="s">
        <v>1329</v>
      </c>
      <c r="Y202" s="15" t="str">
        <f t="shared" si="4"/>
        <v>3</v>
      </c>
      <c r="Z202" s="15" t="str">
        <f>IF(T202="","",IF(AND(T202&lt;&gt;'Tabelas auxiliares'!$B$128,T202&lt;&gt;'Tabelas auxiliares'!$B$129,T202&lt;&gt;'Tabelas auxiliares'!$C$128,T202&lt;&gt;'Tabelas auxiliares'!$C$129,T202&lt;&gt;'Tabelas auxiliares'!$D$128),"FOLHA DE PESSOAL",IF(Y202='Tabelas auxiliares'!$A$129,"CUSTEIO",IF(Y202='Tabelas auxiliares'!$A$128,"INVESTIMENTO","ERRO - VERIFICAR"))))</f>
        <v>FOLHA DE PESSOAL</v>
      </c>
      <c r="AA202" s="26">
        <f t="shared" si="5"/>
        <v>4694955.9400000004</v>
      </c>
      <c r="AC202" s="8">
        <v>4694955.9400000004</v>
      </c>
      <c r="AE202" s="31"/>
      <c r="AF202" s="31"/>
      <c r="AG202" s="31"/>
      <c r="AH202" s="31"/>
      <c r="AI202" s="31"/>
      <c r="AJ202" s="31"/>
      <c r="AK202" s="31"/>
      <c r="AL202" s="31"/>
      <c r="AM202" s="31"/>
      <c r="AN202" s="31"/>
      <c r="AO202" s="31"/>
      <c r="AP202" s="31"/>
    </row>
    <row r="203" spans="1:42" x14ac:dyDescent="0.25">
      <c r="A203" t="s">
        <v>587</v>
      </c>
      <c r="B203" s="152" t="s">
        <v>223</v>
      </c>
      <c r="C203" s="152" t="s">
        <v>584</v>
      </c>
      <c r="D203" s="152" t="s">
        <v>83</v>
      </c>
      <c r="E203" s="152" t="s">
        <v>100</v>
      </c>
      <c r="F203" s="15" t="str">
        <f>IFERROR(VLOOKUP(D203,'Tabelas auxiliares'!$A$3:$B$65,2,FALSE),"")</f>
        <v>SUGEPE-FOLHA - PASEP + AUX. MORADIA</v>
      </c>
      <c r="G203" s="15" t="str">
        <f>IFERROR(VLOOKUP($B203,'Tabelas auxiliares'!$A$68:$C$108,2,FALSE),"")</f>
        <v>FOLHA DE PAGAMENTO - GERAL</v>
      </c>
      <c r="H203" s="15" t="str">
        <f>IFERROR(VLOOKUP($B203,'Tabelas auxiliares'!$A$68:$C$108,3,FALSE),"")</f>
        <v>FOLHA DE PAGAMENTO / CONTRIBUICAO PARA O PSS / SUBSTITUICOES / INSS PATRONAL / PASEP</v>
      </c>
      <c r="I203" t="s">
        <v>701</v>
      </c>
      <c r="J203" t="s">
        <v>1293</v>
      </c>
      <c r="K203" t="s">
        <v>1330</v>
      </c>
      <c r="L203" t="s">
        <v>1295</v>
      </c>
      <c r="M203" t="s">
        <v>1116</v>
      </c>
      <c r="N203" t="s">
        <v>656</v>
      </c>
      <c r="O203" t="s">
        <v>657</v>
      </c>
      <c r="P203" t="s">
        <v>658</v>
      </c>
      <c r="Q203" t="s">
        <v>597</v>
      </c>
      <c r="R203" t="s">
        <v>593</v>
      </c>
      <c r="S203" t="s">
        <v>598</v>
      </c>
      <c r="T203" t="s">
        <v>145</v>
      </c>
      <c r="U203" t="s">
        <v>659</v>
      </c>
      <c r="V203" t="s">
        <v>1117</v>
      </c>
      <c r="W203" t="s">
        <v>1118</v>
      </c>
      <c r="X203" t="s">
        <v>1331</v>
      </c>
      <c r="Y203" s="15" t="str">
        <f t="shared" si="4"/>
        <v>3</v>
      </c>
      <c r="Z203" s="15" t="str">
        <f>IF(T203="","",IF(AND(T203&lt;&gt;'Tabelas auxiliares'!$B$128,T203&lt;&gt;'Tabelas auxiliares'!$B$129,T203&lt;&gt;'Tabelas auxiliares'!$C$128,T203&lt;&gt;'Tabelas auxiliares'!$C$129,T203&lt;&gt;'Tabelas auxiliares'!$D$128),"FOLHA DE PESSOAL",IF(Y203='Tabelas auxiliares'!$A$129,"CUSTEIO",IF(Y203='Tabelas auxiliares'!$A$128,"INVESTIMENTO","ERRO - VERIFICAR"))))</f>
        <v>CUSTEIO</v>
      </c>
      <c r="AA203" s="26">
        <f t="shared" si="5"/>
        <v>227188.01</v>
      </c>
      <c r="AC203" s="8">
        <v>227188.01</v>
      </c>
      <c r="AE203" s="31"/>
      <c r="AF203" s="31"/>
      <c r="AG203" s="31"/>
      <c r="AH203" s="31"/>
      <c r="AI203" s="31"/>
      <c r="AJ203" s="31"/>
      <c r="AK203" s="31"/>
      <c r="AL203" s="31"/>
      <c r="AM203" s="31"/>
      <c r="AN203" s="31"/>
      <c r="AO203" s="31"/>
      <c r="AP203" s="31"/>
    </row>
    <row r="204" spans="1:42" x14ac:dyDescent="0.25">
      <c r="A204" t="s">
        <v>587</v>
      </c>
      <c r="B204" s="152" t="s">
        <v>225</v>
      </c>
      <c r="C204" s="152" t="s">
        <v>584</v>
      </c>
      <c r="D204" s="152" t="s">
        <v>85</v>
      </c>
      <c r="E204" s="152" t="s">
        <v>100</v>
      </c>
      <c r="F204" s="15" t="str">
        <f>IFERROR(VLOOKUP(D204,'Tabelas auxiliares'!$A$3:$B$65,2,FALSE),"")</f>
        <v>SUGEPE - CONTRATAÇÃO DE ESTAGIÁRIOS * D.U.C</v>
      </c>
      <c r="G204" s="15" t="str">
        <f>IFERROR(VLOOKUP($B204,'Tabelas auxiliares'!$A$68:$C$108,2,FALSE),"")</f>
        <v>FOLHA DE PAGAMENTO - ESTAGIÁRIOS</v>
      </c>
      <c r="H204" s="15" t="str">
        <f>IFERROR(VLOOKUP($B204,'Tabelas auxiliares'!$A$68:$C$108,3,FALSE),"")</f>
        <v>FOLHA DE PAGAMENTO - ESTAGIÁRIOS</v>
      </c>
      <c r="I204" t="s">
        <v>1142</v>
      </c>
      <c r="J204" t="s">
        <v>1143</v>
      </c>
      <c r="K204" t="s">
        <v>1332</v>
      </c>
      <c r="L204" t="s">
        <v>1145</v>
      </c>
      <c r="M204" t="s">
        <v>593</v>
      </c>
      <c r="N204" t="s">
        <v>656</v>
      </c>
      <c r="O204" t="s">
        <v>657</v>
      </c>
      <c r="P204" t="s">
        <v>658</v>
      </c>
      <c r="Q204" t="s">
        <v>597</v>
      </c>
      <c r="R204" t="s">
        <v>593</v>
      </c>
      <c r="S204" t="s">
        <v>598</v>
      </c>
      <c r="T204" t="s">
        <v>145</v>
      </c>
      <c r="U204" t="s">
        <v>659</v>
      </c>
      <c r="V204" t="s">
        <v>1333</v>
      </c>
      <c r="W204" t="s">
        <v>1334</v>
      </c>
      <c r="X204" t="s">
        <v>1335</v>
      </c>
      <c r="Y204" s="15" t="str">
        <f t="shared" si="4"/>
        <v>3</v>
      </c>
      <c r="Z204" s="15" t="str">
        <f>IF(T204="","",IF(AND(T204&lt;&gt;'Tabelas auxiliares'!$B$128,T204&lt;&gt;'Tabelas auxiliares'!$B$129,T204&lt;&gt;'Tabelas auxiliares'!$C$128,T204&lt;&gt;'Tabelas auxiliares'!$C$129,T204&lt;&gt;'Tabelas auxiliares'!$D$128),"FOLHA DE PESSOAL",IF(Y204='Tabelas auxiliares'!$A$129,"CUSTEIO",IF(Y204='Tabelas auxiliares'!$A$128,"INVESTIMENTO","ERRO - VERIFICAR"))))</f>
        <v>CUSTEIO</v>
      </c>
      <c r="AA204" s="26">
        <f t="shared" si="5"/>
        <v>49724.81</v>
      </c>
      <c r="AD204" s="8">
        <v>49724.81</v>
      </c>
      <c r="AE204" s="31"/>
      <c r="AF204" s="31"/>
      <c r="AG204" s="31"/>
      <c r="AH204" s="31"/>
      <c r="AI204" s="31"/>
      <c r="AJ204" s="31"/>
      <c r="AK204" s="31"/>
      <c r="AL204" s="31"/>
      <c r="AM204" s="31"/>
      <c r="AN204" s="31"/>
      <c r="AO204" s="31"/>
      <c r="AP204" s="31"/>
    </row>
    <row r="205" spans="1:42" x14ac:dyDescent="0.25">
      <c r="A205" t="s">
        <v>587</v>
      </c>
      <c r="B205" s="152" t="s">
        <v>225</v>
      </c>
      <c r="C205" s="152" t="s">
        <v>584</v>
      </c>
      <c r="D205" s="152" t="s">
        <v>85</v>
      </c>
      <c r="E205" s="152" t="s">
        <v>100</v>
      </c>
      <c r="F205" s="15" t="str">
        <f>IFERROR(VLOOKUP(D205,'Tabelas auxiliares'!$A$3:$B$65,2,FALSE),"")</f>
        <v>SUGEPE - CONTRATAÇÃO DE ESTAGIÁRIOS * D.U.C</v>
      </c>
      <c r="G205" s="15" t="str">
        <f>IFERROR(VLOOKUP($B205,'Tabelas auxiliares'!$A$68:$C$108,2,FALSE),"")</f>
        <v>FOLHA DE PAGAMENTO - ESTAGIÁRIOS</v>
      </c>
      <c r="H205" s="15" t="str">
        <f>IFERROR(VLOOKUP($B205,'Tabelas auxiliares'!$A$68:$C$108,3,FALSE),"")</f>
        <v>FOLHA DE PAGAMENTO - ESTAGIÁRIOS</v>
      </c>
      <c r="I205" t="s">
        <v>1142</v>
      </c>
      <c r="J205" t="s">
        <v>1143</v>
      </c>
      <c r="K205" t="s">
        <v>1336</v>
      </c>
      <c r="L205" t="s">
        <v>1145</v>
      </c>
      <c r="M205" t="s">
        <v>593</v>
      </c>
      <c r="N205" t="s">
        <v>656</v>
      </c>
      <c r="O205" t="s">
        <v>657</v>
      </c>
      <c r="P205" t="s">
        <v>658</v>
      </c>
      <c r="Q205" t="s">
        <v>597</v>
      </c>
      <c r="R205" t="s">
        <v>593</v>
      </c>
      <c r="S205" t="s">
        <v>598</v>
      </c>
      <c r="T205" t="s">
        <v>145</v>
      </c>
      <c r="U205" t="s">
        <v>659</v>
      </c>
      <c r="V205" t="s">
        <v>1337</v>
      </c>
      <c r="W205" t="s">
        <v>1338</v>
      </c>
      <c r="X205" t="s">
        <v>1339</v>
      </c>
      <c r="Y205" s="15" t="str">
        <f t="shared" si="4"/>
        <v>3</v>
      </c>
      <c r="Z205" s="15" t="str">
        <f>IF(T205="","",IF(AND(T205&lt;&gt;'Tabelas auxiliares'!$B$128,T205&lt;&gt;'Tabelas auxiliares'!$B$129,T205&lt;&gt;'Tabelas auxiliares'!$C$128,T205&lt;&gt;'Tabelas auxiliares'!$C$129,T205&lt;&gt;'Tabelas auxiliares'!$D$128),"FOLHA DE PESSOAL",IF(Y205='Tabelas auxiliares'!$A$129,"CUSTEIO",IF(Y205='Tabelas auxiliares'!$A$128,"INVESTIMENTO","ERRO - VERIFICAR"))))</f>
        <v>CUSTEIO</v>
      </c>
      <c r="AA205" s="26">
        <f t="shared" si="5"/>
        <v>4960</v>
      </c>
      <c r="AD205" s="8">
        <v>4960</v>
      </c>
      <c r="AE205" s="31"/>
      <c r="AF205" s="31"/>
      <c r="AG205" s="31"/>
      <c r="AH205" s="31"/>
      <c r="AI205" s="31"/>
      <c r="AJ205" s="31"/>
      <c r="AK205" s="31"/>
      <c r="AL205" s="31"/>
      <c r="AM205" s="31"/>
      <c r="AN205" s="31"/>
      <c r="AO205" s="31"/>
      <c r="AP205" s="31"/>
    </row>
    <row r="206" spans="1:42" x14ac:dyDescent="0.25">
      <c r="A206" t="s">
        <v>587</v>
      </c>
      <c r="B206" s="152" t="s">
        <v>225</v>
      </c>
      <c r="C206" s="152" t="s">
        <v>584</v>
      </c>
      <c r="D206" s="152" t="s">
        <v>85</v>
      </c>
      <c r="E206" s="152" t="s">
        <v>100</v>
      </c>
      <c r="F206" s="15" t="str">
        <f>IFERROR(VLOOKUP(D206,'Tabelas auxiliares'!$A$3:$B$65,2,FALSE),"")</f>
        <v>SUGEPE - CONTRATAÇÃO DE ESTAGIÁRIOS * D.U.C</v>
      </c>
      <c r="G206" s="15" t="str">
        <f>IFERROR(VLOOKUP($B206,'Tabelas auxiliares'!$A$68:$C$108,2,FALSE),"")</f>
        <v>FOLHA DE PAGAMENTO - ESTAGIÁRIOS</v>
      </c>
      <c r="H206" s="15" t="str">
        <f>IFERROR(VLOOKUP($B206,'Tabelas auxiliares'!$A$68:$C$108,3,FALSE),"")</f>
        <v>FOLHA DE PAGAMENTO - ESTAGIÁRIOS</v>
      </c>
      <c r="I206" t="s">
        <v>1244</v>
      </c>
      <c r="J206" t="s">
        <v>1245</v>
      </c>
      <c r="K206" t="s">
        <v>1340</v>
      </c>
      <c r="L206" t="s">
        <v>1247</v>
      </c>
      <c r="M206" t="s">
        <v>593</v>
      </c>
      <c r="N206" t="s">
        <v>656</v>
      </c>
      <c r="O206" t="s">
        <v>657</v>
      </c>
      <c r="P206" t="s">
        <v>658</v>
      </c>
      <c r="Q206" t="s">
        <v>597</v>
      </c>
      <c r="R206" t="s">
        <v>593</v>
      </c>
      <c r="S206" t="s">
        <v>598</v>
      </c>
      <c r="T206" t="s">
        <v>145</v>
      </c>
      <c r="U206" t="s">
        <v>659</v>
      </c>
      <c r="V206" t="s">
        <v>1333</v>
      </c>
      <c r="W206" t="s">
        <v>1334</v>
      </c>
      <c r="X206" t="s">
        <v>1341</v>
      </c>
      <c r="Y206" s="15" t="str">
        <f t="shared" si="4"/>
        <v>3</v>
      </c>
      <c r="Z206" s="15" t="str">
        <f>IF(T206="","",IF(AND(T206&lt;&gt;'Tabelas auxiliares'!$B$128,T206&lt;&gt;'Tabelas auxiliares'!$B$129,T206&lt;&gt;'Tabelas auxiliares'!$C$128,T206&lt;&gt;'Tabelas auxiliares'!$C$129,T206&lt;&gt;'Tabelas auxiliares'!$D$128),"FOLHA DE PESSOAL",IF(Y206='Tabelas auxiliares'!$A$129,"CUSTEIO",IF(Y206='Tabelas auxiliares'!$A$128,"INVESTIMENTO","ERRO - VERIFICAR"))))</f>
        <v>CUSTEIO</v>
      </c>
      <c r="AA206" s="26">
        <f t="shared" si="5"/>
        <v>47758.31</v>
      </c>
      <c r="AB206" s="8">
        <v>259.45</v>
      </c>
      <c r="AD206" s="8">
        <v>47498.86</v>
      </c>
      <c r="AE206" s="31"/>
      <c r="AF206" s="31"/>
      <c r="AG206" s="31"/>
      <c r="AH206" s="31"/>
      <c r="AI206" s="31"/>
      <c r="AJ206" s="31"/>
      <c r="AK206" s="31"/>
      <c r="AL206" s="31"/>
      <c r="AM206" s="31"/>
      <c r="AN206" s="31"/>
      <c r="AO206" s="31"/>
      <c r="AP206" s="31"/>
    </row>
    <row r="207" spans="1:42" x14ac:dyDescent="0.25">
      <c r="A207" t="s">
        <v>587</v>
      </c>
      <c r="B207" s="152" t="s">
        <v>225</v>
      </c>
      <c r="C207" s="152" t="s">
        <v>584</v>
      </c>
      <c r="D207" s="152" t="s">
        <v>85</v>
      </c>
      <c r="E207" s="152" t="s">
        <v>100</v>
      </c>
      <c r="F207" s="15" t="str">
        <f>IFERROR(VLOOKUP(D207,'Tabelas auxiliares'!$A$3:$B$65,2,FALSE),"")</f>
        <v>SUGEPE - CONTRATAÇÃO DE ESTAGIÁRIOS * D.U.C</v>
      </c>
      <c r="G207" s="15" t="str">
        <f>IFERROR(VLOOKUP($B207,'Tabelas auxiliares'!$A$68:$C$108,2,FALSE),"")</f>
        <v>FOLHA DE PAGAMENTO - ESTAGIÁRIOS</v>
      </c>
      <c r="H207" s="15" t="str">
        <f>IFERROR(VLOOKUP($B207,'Tabelas auxiliares'!$A$68:$C$108,3,FALSE),"")</f>
        <v>FOLHA DE PAGAMENTO - ESTAGIÁRIOS</v>
      </c>
      <c r="I207" t="s">
        <v>1244</v>
      </c>
      <c r="J207" t="s">
        <v>1245</v>
      </c>
      <c r="K207" t="s">
        <v>1342</v>
      </c>
      <c r="L207" t="s">
        <v>1247</v>
      </c>
      <c r="M207" t="s">
        <v>593</v>
      </c>
      <c r="N207" t="s">
        <v>656</v>
      </c>
      <c r="O207" t="s">
        <v>657</v>
      </c>
      <c r="P207" t="s">
        <v>658</v>
      </c>
      <c r="Q207" t="s">
        <v>597</v>
      </c>
      <c r="R207" t="s">
        <v>593</v>
      </c>
      <c r="S207" t="s">
        <v>598</v>
      </c>
      <c r="T207" t="s">
        <v>145</v>
      </c>
      <c r="U207" t="s">
        <v>659</v>
      </c>
      <c r="V207" t="s">
        <v>1337</v>
      </c>
      <c r="W207" t="s">
        <v>1338</v>
      </c>
      <c r="X207" t="s">
        <v>1343</v>
      </c>
      <c r="Y207" s="15" t="str">
        <f t="shared" si="4"/>
        <v>3</v>
      </c>
      <c r="Z207" s="15" t="str">
        <f>IF(T207="","",IF(AND(T207&lt;&gt;'Tabelas auxiliares'!$B$128,T207&lt;&gt;'Tabelas auxiliares'!$B$129,T207&lt;&gt;'Tabelas auxiliares'!$C$128,T207&lt;&gt;'Tabelas auxiliares'!$C$129,T207&lt;&gt;'Tabelas auxiliares'!$D$128),"FOLHA DE PESSOAL",IF(Y207='Tabelas auxiliares'!$A$129,"CUSTEIO",IF(Y207='Tabelas auxiliares'!$A$128,"INVESTIMENTO","ERRO - VERIFICAR"))))</f>
        <v>CUSTEIO</v>
      </c>
      <c r="AA207" s="26">
        <f t="shared" si="5"/>
        <v>10100</v>
      </c>
      <c r="AB207" s="8">
        <v>2000</v>
      </c>
      <c r="AD207" s="8">
        <v>8100</v>
      </c>
      <c r="AE207" s="31"/>
      <c r="AF207" s="31"/>
      <c r="AG207" s="31"/>
      <c r="AH207" s="31"/>
      <c r="AI207" s="31"/>
      <c r="AJ207" s="31"/>
      <c r="AK207" s="31"/>
      <c r="AL207" s="31"/>
      <c r="AM207" s="31"/>
      <c r="AN207" s="31"/>
      <c r="AO207" s="31"/>
      <c r="AP207" s="31"/>
    </row>
    <row r="208" spans="1:42" x14ac:dyDescent="0.25">
      <c r="A208" t="s">
        <v>587</v>
      </c>
      <c r="B208" s="152" t="s">
        <v>225</v>
      </c>
      <c r="C208" s="152" t="s">
        <v>584</v>
      </c>
      <c r="D208" s="152" t="s">
        <v>85</v>
      </c>
      <c r="E208" s="152" t="s">
        <v>100</v>
      </c>
      <c r="F208" s="15" t="str">
        <f>IFERROR(VLOOKUP(D208,'Tabelas auxiliares'!$A$3:$B$65,2,FALSE),"")</f>
        <v>SUGEPE - CONTRATAÇÃO DE ESTAGIÁRIOS * D.U.C</v>
      </c>
      <c r="G208" s="15" t="str">
        <f>IFERROR(VLOOKUP($B208,'Tabelas auxiliares'!$A$68:$C$108,2,FALSE),"")</f>
        <v>FOLHA DE PAGAMENTO - ESTAGIÁRIOS</v>
      </c>
      <c r="H208" s="15" t="str">
        <f>IFERROR(VLOOKUP($B208,'Tabelas auxiliares'!$A$68:$C$108,3,FALSE),"")</f>
        <v>FOLHA DE PAGAMENTO - ESTAGIÁRIOS</v>
      </c>
      <c r="I208" t="s">
        <v>701</v>
      </c>
      <c r="J208" t="s">
        <v>1293</v>
      </c>
      <c r="K208" t="s">
        <v>1344</v>
      </c>
      <c r="L208" t="s">
        <v>1295</v>
      </c>
      <c r="M208" t="s">
        <v>593</v>
      </c>
      <c r="N208" t="s">
        <v>656</v>
      </c>
      <c r="O208" t="s">
        <v>657</v>
      </c>
      <c r="P208" t="s">
        <v>658</v>
      </c>
      <c r="Q208" t="s">
        <v>597</v>
      </c>
      <c r="R208" t="s">
        <v>593</v>
      </c>
      <c r="S208" t="s">
        <v>598</v>
      </c>
      <c r="T208" t="s">
        <v>145</v>
      </c>
      <c r="U208" t="s">
        <v>659</v>
      </c>
      <c r="V208" t="s">
        <v>1333</v>
      </c>
      <c r="W208" t="s">
        <v>1334</v>
      </c>
      <c r="X208" t="s">
        <v>1345</v>
      </c>
      <c r="Y208" s="15" t="str">
        <f t="shared" si="4"/>
        <v>3</v>
      </c>
      <c r="Z208" s="15" t="str">
        <f>IF(T208="","",IF(AND(T208&lt;&gt;'Tabelas auxiliares'!$B$128,T208&lt;&gt;'Tabelas auxiliares'!$B$129,T208&lt;&gt;'Tabelas auxiliares'!$C$128,T208&lt;&gt;'Tabelas auxiliares'!$C$129,T208&lt;&gt;'Tabelas auxiliares'!$D$128),"FOLHA DE PESSOAL",IF(Y208='Tabelas auxiliares'!$A$129,"CUSTEIO",IF(Y208='Tabelas auxiliares'!$A$128,"INVESTIMENTO","ERRO - VERIFICAR"))))</f>
        <v>CUSTEIO</v>
      </c>
      <c r="AA208" s="26">
        <f t="shared" si="5"/>
        <v>54390.97</v>
      </c>
      <c r="AB208" s="8">
        <v>719.76</v>
      </c>
      <c r="AC208" s="8">
        <v>53671.21</v>
      </c>
      <c r="AE208" s="31"/>
      <c r="AF208" s="31"/>
      <c r="AG208" s="31"/>
      <c r="AH208" s="31"/>
      <c r="AI208" s="31"/>
      <c r="AJ208" s="31"/>
      <c r="AK208" s="31"/>
      <c r="AL208" s="31"/>
      <c r="AM208" s="31"/>
      <c r="AN208" s="31"/>
      <c r="AO208" s="31"/>
      <c r="AP208" s="31"/>
    </row>
    <row r="209" spans="1:42" x14ac:dyDescent="0.25">
      <c r="A209" t="s">
        <v>587</v>
      </c>
      <c r="B209" s="152" t="s">
        <v>225</v>
      </c>
      <c r="C209" s="152" t="s">
        <v>584</v>
      </c>
      <c r="D209" s="152" t="s">
        <v>85</v>
      </c>
      <c r="E209" s="152" t="s">
        <v>100</v>
      </c>
      <c r="F209" s="15" t="str">
        <f>IFERROR(VLOOKUP(D209,'Tabelas auxiliares'!$A$3:$B$65,2,FALSE),"")</f>
        <v>SUGEPE - CONTRATAÇÃO DE ESTAGIÁRIOS * D.U.C</v>
      </c>
      <c r="G209" s="15" t="str">
        <f>IFERROR(VLOOKUP($B209,'Tabelas auxiliares'!$A$68:$C$108,2,FALSE),"")</f>
        <v>FOLHA DE PAGAMENTO - ESTAGIÁRIOS</v>
      </c>
      <c r="H209" s="15" t="str">
        <f>IFERROR(VLOOKUP($B209,'Tabelas auxiliares'!$A$68:$C$108,3,FALSE),"")</f>
        <v>FOLHA DE PAGAMENTO - ESTAGIÁRIOS</v>
      </c>
      <c r="I209" t="s">
        <v>701</v>
      </c>
      <c r="J209" t="s">
        <v>1293</v>
      </c>
      <c r="K209" t="s">
        <v>1346</v>
      </c>
      <c r="L209" t="s">
        <v>1295</v>
      </c>
      <c r="M209" t="s">
        <v>593</v>
      </c>
      <c r="N209" t="s">
        <v>656</v>
      </c>
      <c r="O209" t="s">
        <v>657</v>
      </c>
      <c r="P209" t="s">
        <v>658</v>
      </c>
      <c r="Q209" t="s">
        <v>597</v>
      </c>
      <c r="R209" t="s">
        <v>593</v>
      </c>
      <c r="S209" t="s">
        <v>598</v>
      </c>
      <c r="T209" t="s">
        <v>145</v>
      </c>
      <c r="U209" t="s">
        <v>659</v>
      </c>
      <c r="V209" t="s">
        <v>1337</v>
      </c>
      <c r="W209" t="s">
        <v>1338</v>
      </c>
      <c r="X209" t="s">
        <v>1347</v>
      </c>
      <c r="Y209" s="15" t="str">
        <f t="shared" si="4"/>
        <v>3</v>
      </c>
      <c r="Z209" s="15" t="str">
        <f>IF(T209="","",IF(AND(T209&lt;&gt;'Tabelas auxiliares'!$B$128,T209&lt;&gt;'Tabelas auxiliares'!$B$129,T209&lt;&gt;'Tabelas auxiliares'!$C$128,T209&lt;&gt;'Tabelas auxiliares'!$C$129,T209&lt;&gt;'Tabelas auxiliares'!$D$128),"FOLHA DE PESSOAL",IF(Y209='Tabelas auxiliares'!$A$129,"CUSTEIO",IF(Y209='Tabelas auxiliares'!$A$128,"INVESTIMENTO","ERRO - VERIFICAR"))))</f>
        <v>CUSTEIO</v>
      </c>
      <c r="AA209" s="26">
        <f t="shared" si="5"/>
        <v>10230</v>
      </c>
      <c r="AB209" s="8">
        <v>2250</v>
      </c>
      <c r="AC209" s="8">
        <v>7980</v>
      </c>
      <c r="AE209" s="31"/>
      <c r="AF209" s="31"/>
      <c r="AG209" s="31"/>
      <c r="AH209" s="31"/>
      <c r="AI209" s="31"/>
      <c r="AJ209" s="31"/>
      <c r="AK209" s="31"/>
      <c r="AL209" s="31"/>
      <c r="AM209" s="31"/>
      <c r="AN209" s="31"/>
      <c r="AO209" s="31"/>
      <c r="AP209" s="31"/>
    </row>
    <row r="210" spans="1:42" x14ac:dyDescent="0.25">
      <c r="A210" t="s">
        <v>587</v>
      </c>
      <c r="B210" s="152" t="s">
        <v>252</v>
      </c>
      <c r="C210" s="152" t="s">
        <v>584</v>
      </c>
      <c r="D210" s="152" t="s">
        <v>83</v>
      </c>
      <c r="E210" s="152" t="s">
        <v>100</v>
      </c>
      <c r="F210" s="15" t="str">
        <f>IFERROR(VLOOKUP(D210,'Tabelas auxiliares'!$A$3:$B$65,2,FALSE),"")</f>
        <v>SUGEPE-FOLHA - PASEP + AUX. MORADIA</v>
      </c>
      <c r="G210" s="15" t="str">
        <f>IFERROR(VLOOKUP($B210,'Tabelas auxiliares'!$A$68:$C$108,2,FALSE),"")</f>
        <v>FOLHA DE PAGAMENTO - BENEFÍCIOS</v>
      </c>
      <c r="H210" s="15" t="str">
        <f>IFERROR(VLOOKUP($B210,'Tabelas auxiliares'!$A$68:$C$108,3,FALSE),"")</f>
        <v xml:space="preserve">AUXILIO FUNERAL / CONTRATACAO POR TEMPO DETERMINADO / BENEF.ASSIST. DO SERVIDOR E DO MILITAR / AUXILIO-ALIMENTACAO / AUXILIO-TRANSPORTE / INDENIZACOES E RESTITUICOES / DESPESAS DE EXERCICIOS ANTERIORES </v>
      </c>
      <c r="I210" t="s">
        <v>829</v>
      </c>
      <c r="J210" t="s">
        <v>1348</v>
      </c>
      <c r="K210" t="s">
        <v>1349</v>
      </c>
      <c r="L210" t="s">
        <v>1350</v>
      </c>
      <c r="M210" t="s">
        <v>1351</v>
      </c>
      <c r="N210" t="s">
        <v>111</v>
      </c>
      <c r="O210" t="s">
        <v>595</v>
      </c>
      <c r="P210" t="s">
        <v>1352</v>
      </c>
      <c r="Q210" t="s">
        <v>597</v>
      </c>
      <c r="R210" t="s">
        <v>593</v>
      </c>
      <c r="S210" t="s">
        <v>598</v>
      </c>
      <c r="T210" t="s">
        <v>1111</v>
      </c>
      <c r="U210" t="s">
        <v>122</v>
      </c>
      <c r="V210" t="s">
        <v>1353</v>
      </c>
      <c r="W210" t="s">
        <v>1354</v>
      </c>
      <c r="X210" t="s">
        <v>1355</v>
      </c>
      <c r="Y210" s="15" t="str">
        <f t="shared" si="4"/>
        <v>3</v>
      </c>
      <c r="Z210" s="15" t="str">
        <f>IF(T210="","",IF(AND(T210&lt;&gt;'Tabelas auxiliares'!$B$128,T210&lt;&gt;'Tabelas auxiliares'!$B$129,T210&lt;&gt;'Tabelas auxiliares'!$C$128,T210&lt;&gt;'Tabelas auxiliares'!$C$129,T210&lt;&gt;'Tabelas auxiliares'!$D$128),"FOLHA DE PESSOAL",IF(Y210='Tabelas auxiliares'!$A$129,"CUSTEIO",IF(Y210='Tabelas auxiliares'!$A$128,"INVESTIMENTO","ERRO - VERIFICAR"))))</f>
        <v>FOLHA DE PESSOAL</v>
      </c>
      <c r="AA210" s="26">
        <f t="shared" si="5"/>
        <v>11724.62</v>
      </c>
      <c r="AD210" s="8">
        <v>11724.62</v>
      </c>
      <c r="AE210" s="31"/>
      <c r="AF210" s="31"/>
      <c r="AG210" s="31"/>
      <c r="AH210" s="31"/>
      <c r="AI210" s="31"/>
      <c r="AJ210" s="31"/>
      <c r="AK210" s="31"/>
      <c r="AL210" s="31"/>
      <c r="AM210" s="31"/>
      <c r="AN210" s="31"/>
      <c r="AO210" s="31"/>
      <c r="AP210" s="31"/>
    </row>
    <row r="211" spans="1:42" x14ac:dyDescent="0.25">
      <c r="A211" t="s">
        <v>587</v>
      </c>
      <c r="B211" s="152" t="s">
        <v>252</v>
      </c>
      <c r="C211" s="152" t="s">
        <v>584</v>
      </c>
      <c r="D211" s="152" t="s">
        <v>83</v>
      </c>
      <c r="E211" s="152" t="s">
        <v>100</v>
      </c>
      <c r="F211" s="15" t="str">
        <f>IFERROR(VLOOKUP(D211,'Tabelas auxiliares'!$A$3:$B$65,2,FALSE),"")</f>
        <v>SUGEPE-FOLHA - PASEP + AUX. MORADIA</v>
      </c>
      <c r="G211" s="15" t="str">
        <f>IFERROR(VLOOKUP($B211,'Tabelas auxiliares'!$A$68:$C$108,2,FALSE),"")</f>
        <v>FOLHA DE PAGAMENTO - BENEFÍCIOS</v>
      </c>
      <c r="H211" s="15" t="str">
        <f>IFERROR(VLOOKUP($B211,'Tabelas auxiliares'!$A$68:$C$108,3,FALSE),"")</f>
        <v xml:space="preserve">AUXILIO FUNERAL / CONTRATACAO POR TEMPO DETERMINADO / BENEF.ASSIST. DO SERVIDOR E DO MILITAR / AUXILIO-ALIMENTACAO / AUXILIO-TRANSPORTE / INDENIZACOES E RESTITUICOES / DESPESAS DE EXERCICIOS ANTERIORES </v>
      </c>
      <c r="I211" t="s">
        <v>1142</v>
      </c>
      <c r="J211" t="s">
        <v>1143</v>
      </c>
      <c r="K211" t="s">
        <v>1356</v>
      </c>
      <c r="L211" t="s">
        <v>1145</v>
      </c>
      <c r="M211" t="s">
        <v>593</v>
      </c>
      <c r="N211" t="s">
        <v>109</v>
      </c>
      <c r="O211" t="s">
        <v>1357</v>
      </c>
      <c r="P211" t="s">
        <v>1358</v>
      </c>
      <c r="Q211" t="s">
        <v>597</v>
      </c>
      <c r="R211" t="s">
        <v>593</v>
      </c>
      <c r="S211" t="s">
        <v>598</v>
      </c>
      <c r="T211" t="s">
        <v>1111</v>
      </c>
      <c r="U211" t="s">
        <v>119</v>
      </c>
      <c r="V211" t="s">
        <v>1359</v>
      </c>
      <c r="W211" t="s">
        <v>1360</v>
      </c>
      <c r="X211" t="s">
        <v>1361</v>
      </c>
      <c r="Y211" s="15" t="str">
        <f t="shared" si="4"/>
        <v>3</v>
      </c>
      <c r="Z211" s="15" t="str">
        <f>IF(T211="","",IF(AND(T211&lt;&gt;'Tabelas auxiliares'!$B$128,T211&lt;&gt;'Tabelas auxiliares'!$B$129,T211&lt;&gt;'Tabelas auxiliares'!$C$128,T211&lt;&gt;'Tabelas auxiliares'!$C$129,T211&lt;&gt;'Tabelas auxiliares'!$D$128),"FOLHA DE PESSOAL",IF(Y211='Tabelas auxiliares'!$A$129,"CUSTEIO",IF(Y211='Tabelas auxiliares'!$A$128,"INVESTIMENTO","ERRO - VERIFICAR"))))</f>
        <v>FOLHA DE PESSOAL</v>
      </c>
      <c r="AA211" s="26">
        <f t="shared" si="5"/>
        <v>66761.350000000006</v>
      </c>
      <c r="AD211" s="8">
        <v>66761.350000000006</v>
      </c>
      <c r="AE211" s="31"/>
      <c r="AF211" s="31"/>
      <c r="AG211" s="31"/>
      <c r="AH211" s="31"/>
      <c r="AI211" s="31"/>
      <c r="AJ211" s="31"/>
      <c r="AK211" s="31"/>
      <c r="AL211" s="31"/>
      <c r="AM211" s="31"/>
      <c r="AN211" s="31"/>
      <c r="AO211" s="31"/>
      <c r="AP211" s="31"/>
    </row>
    <row r="212" spans="1:42" x14ac:dyDescent="0.25">
      <c r="A212" t="s">
        <v>587</v>
      </c>
      <c r="B212" s="152" t="s">
        <v>252</v>
      </c>
      <c r="C212" s="152" t="s">
        <v>584</v>
      </c>
      <c r="D212" s="152" t="s">
        <v>83</v>
      </c>
      <c r="E212" s="152" t="s">
        <v>100</v>
      </c>
      <c r="F212" s="15" t="str">
        <f>IFERROR(VLOOKUP(D212,'Tabelas auxiliares'!$A$3:$B$65,2,FALSE),"")</f>
        <v>SUGEPE-FOLHA - PASEP + AUX. MORADIA</v>
      </c>
      <c r="G212" s="15" t="str">
        <f>IFERROR(VLOOKUP($B212,'Tabelas auxiliares'!$A$68:$C$108,2,FALSE),"")</f>
        <v>FOLHA DE PAGAMENTO - BENEFÍCIOS</v>
      </c>
      <c r="H212" s="15" t="str">
        <f>IFERROR(VLOOKUP($B212,'Tabelas auxiliares'!$A$68:$C$108,3,FALSE),"")</f>
        <v xml:space="preserve">AUXILIO FUNERAL / CONTRATACAO POR TEMPO DETERMINADO / BENEF.ASSIST. DO SERVIDOR E DO MILITAR / AUXILIO-ALIMENTACAO / AUXILIO-TRANSPORTE / INDENIZACOES E RESTITUICOES / DESPESAS DE EXERCICIOS ANTERIORES </v>
      </c>
      <c r="I212" t="s">
        <v>1142</v>
      </c>
      <c r="J212" t="s">
        <v>1143</v>
      </c>
      <c r="K212" t="s">
        <v>1362</v>
      </c>
      <c r="L212" t="s">
        <v>1145</v>
      </c>
      <c r="M212" t="s">
        <v>593</v>
      </c>
      <c r="N212" t="s">
        <v>109</v>
      </c>
      <c r="O212" t="s">
        <v>595</v>
      </c>
      <c r="P212" t="s">
        <v>1363</v>
      </c>
      <c r="Q212" t="s">
        <v>597</v>
      </c>
      <c r="R212" t="s">
        <v>593</v>
      </c>
      <c r="S212" t="s">
        <v>598</v>
      </c>
      <c r="T212" t="s">
        <v>1111</v>
      </c>
      <c r="U212" t="s">
        <v>121</v>
      </c>
      <c r="V212" t="s">
        <v>1364</v>
      </c>
      <c r="W212" t="s">
        <v>1365</v>
      </c>
      <c r="X212" t="s">
        <v>1366</v>
      </c>
      <c r="Y212" s="15" t="str">
        <f t="shared" si="4"/>
        <v>3</v>
      </c>
      <c r="Z212" s="15" t="str">
        <f>IF(T212="","",IF(AND(T212&lt;&gt;'Tabelas auxiliares'!$B$128,T212&lt;&gt;'Tabelas auxiliares'!$B$129,T212&lt;&gt;'Tabelas auxiliares'!$C$128,T212&lt;&gt;'Tabelas auxiliares'!$C$129,T212&lt;&gt;'Tabelas auxiliares'!$D$128),"FOLHA DE PESSOAL",IF(Y212='Tabelas auxiliares'!$A$129,"CUSTEIO",IF(Y212='Tabelas auxiliares'!$A$128,"INVESTIMENTO","ERRO - VERIFICAR"))))</f>
        <v>FOLHA DE PESSOAL</v>
      </c>
      <c r="AA212" s="26">
        <f t="shared" si="5"/>
        <v>1309.23</v>
      </c>
      <c r="AD212" s="8">
        <v>1309.23</v>
      </c>
      <c r="AE212" s="31"/>
      <c r="AF212" s="31"/>
      <c r="AG212" s="31"/>
      <c r="AH212" s="31"/>
      <c r="AI212" s="31"/>
      <c r="AJ212" s="31"/>
      <c r="AK212" s="31"/>
      <c r="AL212" s="31"/>
      <c r="AM212" s="31"/>
      <c r="AN212" s="31"/>
      <c r="AO212" s="31"/>
      <c r="AP212" s="31"/>
    </row>
    <row r="213" spans="1:42" x14ac:dyDescent="0.25">
      <c r="A213" t="s">
        <v>587</v>
      </c>
      <c r="B213" s="152" t="s">
        <v>252</v>
      </c>
      <c r="C213" s="152" t="s">
        <v>584</v>
      </c>
      <c r="D213" s="152" t="s">
        <v>83</v>
      </c>
      <c r="E213" s="152" t="s">
        <v>100</v>
      </c>
      <c r="F213" s="15" t="str">
        <f>IFERROR(VLOOKUP(D213,'Tabelas auxiliares'!$A$3:$B$65,2,FALSE),"")</f>
        <v>SUGEPE-FOLHA - PASEP + AUX. MORADIA</v>
      </c>
      <c r="G213" s="15" t="str">
        <f>IFERROR(VLOOKUP($B213,'Tabelas auxiliares'!$A$68:$C$108,2,FALSE),"")</f>
        <v>FOLHA DE PAGAMENTO - BENEFÍCIOS</v>
      </c>
      <c r="H213" s="15" t="str">
        <f>IFERROR(VLOOKUP($B213,'Tabelas auxiliares'!$A$68:$C$108,3,FALSE),"")</f>
        <v xml:space="preserve">AUXILIO FUNERAL / CONTRATACAO POR TEMPO DETERMINADO / BENEF.ASSIST. DO SERVIDOR E DO MILITAR / AUXILIO-ALIMENTACAO / AUXILIO-TRANSPORTE / INDENIZACOES E RESTITUICOES / DESPESAS DE EXERCICIOS ANTERIORES </v>
      </c>
      <c r="I213" t="s">
        <v>1142</v>
      </c>
      <c r="J213" t="s">
        <v>1143</v>
      </c>
      <c r="K213" t="s">
        <v>1367</v>
      </c>
      <c r="L213" t="s">
        <v>1145</v>
      </c>
      <c r="M213" t="s">
        <v>593</v>
      </c>
      <c r="N213" t="s">
        <v>109</v>
      </c>
      <c r="O213" t="s">
        <v>595</v>
      </c>
      <c r="P213" t="s">
        <v>1363</v>
      </c>
      <c r="Q213" t="s">
        <v>597</v>
      </c>
      <c r="R213" t="s">
        <v>593</v>
      </c>
      <c r="S213" t="s">
        <v>598</v>
      </c>
      <c r="T213" t="s">
        <v>1111</v>
      </c>
      <c r="U213" t="s">
        <v>121</v>
      </c>
      <c r="V213" t="s">
        <v>1368</v>
      </c>
      <c r="W213" t="s">
        <v>1369</v>
      </c>
      <c r="X213" t="s">
        <v>1370</v>
      </c>
      <c r="Y213" s="15" t="str">
        <f t="shared" si="4"/>
        <v>3</v>
      </c>
      <c r="Z213" s="15" t="str">
        <f>IF(T213="","",IF(AND(T213&lt;&gt;'Tabelas auxiliares'!$B$128,T213&lt;&gt;'Tabelas auxiliares'!$B$129,T213&lt;&gt;'Tabelas auxiliares'!$C$128,T213&lt;&gt;'Tabelas auxiliares'!$C$129,T213&lt;&gt;'Tabelas auxiliares'!$D$128),"FOLHA DE PESSOAL",IF(Y213='Tabelas auxiliares'!$A$129,"CUSTEIO",IF(Y213='Tabelas auxiliares'!$A$128,"INVESTIMENTO","ERRO - VERIFICAR"))))</f>
        <v>FOLHA DE PESSOAL</v>
      </c>
      <c r="AA213" s="26">
        <f t="shared" si="5"/>
        <v>74262.740000000005</v>
      </c>
      <c r="AD213" s="8">
        <v>74262.740000000005</v>
      </c>
      <c r="AE213" s="31"/>
      <c r="AF213" s="31"/>
      <c r="AG213" s="31"/>
      <c r="AH213" s="31"/>
      <c r="AI213" s="31"/>
      <c r="AJ213" s="31"/>
      <c r="AK213" s="31"/>
      <c r="AL213" s="31"/>
      <c r="AM213" s="31"/>
      <c r="AN213" s="31"/>
      <c r="AO213" s="31"/>
      <c r="AP213" s="31"/>
    </row>
    <row r="214" spans="1:42" x14ac:dyDescent="0.25">
      <c r="A214" t="s">
        <v>587</v>
      </c>
      <c r="B214" s="152" t="s">
        <v>252</v>
      </c>
      <c r="C214" s="152" t="s">
        <v>584</v>
      </c>
      <c r="D214" s="152" t="s">
        <v>83</v>
      </c>
      <c r="E214" s="152" t="s">
        <v>100</v>
      </c>
      <c r="F214" s="15" t="str">
        <f>IFERROR(VLOOKUP(D214,'Tabelas auxiliares'!$A$3:$B$65,2,FALSE),"")</f>
        <v>SUGEPE-FOLHA - PASEP + AUX. MORADIA</v>
      </c>
      <c r="G214" s="15" t="str">
        <f>IFERROR(VLOOKUP($B214,'Tabelas auxiliares'!$A$68:$C$108,2,FALSE),"")</f>
        <v>FOLHA DE PAGAMENTO - BENEFÍCIOS</v>
      </c>
      <c r="H214" s="15" t="str">
        <f>IFERROR(VLOOKUP($B214,'Tabelas auxiliares'!$A$68:$C$108,3,FALSE),"")</f>
        <v xml:space="preserve">AUXILIO FUNERAL / CONTRATACAO POR TEMPO DETERMINADO / BENEF.ASSIST. DO SERVIDOR E DO MILITAR / AUXILIO-ALIMENTACAO / AUXILIO-TRANSPORTE / INDENIZACOES E RESTITUICOES / DESPESAS DE EXERCICIOS ANTERIORES </v>
      </c>
      <c r="I214" t="s">
        <v>1142</v>
      </c>
      <c r="J214" t="s">
        <v>1143</v>
      </c>
      <c r="K214" t="s">
        <v>1371</v>
      </c>
      <c r="L214" t="s">
        <v>1145</v>
      </c>
      <c r="M214" t="s">
        <v>593</v>
      </c>
      <c r="N214" t="s">
        <v>109</v>
      </c>
      <c r="O214" t="s">
        <v>606</v>
      </c>
      <c r="P214" t="s">
        <v>1372</v>
      </c>
      <c r="Q214" t="s">
        <v>597</v>
      </c>
      <c r="R214" t="s">
        <v>593</v>
      </c>
      <c r="S214" t="s">
        <v>598</v>
      </c>
      <c r="T214" t="s">
        <v>1111</v>
      </c>
      <c r="U214" t="s">
        <v>118</v>
      </c>
      <c r="V214" t="s">
        <v>1373</v>
      </c>
      <c r="W214" t="s">
        <v>1374</v>
      </c>
      <c r="X214" t="s">
        <v>1375</v>
      </c>
      <c r="Y214" s="15" t="str">
        <f t="shared" si="4"/>
        <v>3</v>
      </c>
      <c r="Z214" s="15" t="str">
        <f>IF(T214="","",IF(AND(T214&lt;&gt;'Tabelas auxiliares'!$B$128,T214&lt;&gt;'Tabelas auxiliares'!$B$129,T214&lt;&gt;'Tabelas auxiliares'!$C$128,T214&lt;&gt;'Tabelas auxiliares'!$C$129,T214&lt;&gt;'Tabelas auxiliares'!$D$128),"FOLHA DE PESSOAL",IF(Y214='Tabelas auxiliares'!$A$129,"CUSTEIO",IF(Y214='Tabelas auxiliares'!$A$128,"INVESTIMENTO","ERRO - VERIFICAR"))))</f>
        <v>FOLHA DE PESSOAL</v>
      </c>
      <c r="AA214" s="26">
        <f t="shared" si="5"/>
        <v>2836.36</v>
      </c>
      <c r="AD214" s="8">
        <v>2836.36</v>
      </c>
      <c r="AE214" s="31"/>
      <c r="AF214" s="31"/>
      <c r="AG214" s="31"/>
      <c r="AH214" s="31"/>
      <c r="AI214" s="31"/>
      <c r="AJ214" s="31"/>
      <c r="AK214" s="31"/>
      <c r="AL214" s="31"/>
      <c r="AM214" s="31"/>
      <c r="AN214" s="31"/>
      <c r="AO214" s="31"/>
      <c r="AP214" s="31"/>
    </row>
    <row r="215" spans="1:42" x14ac:dyDescent="0.25">
      <c r="A215" t="s">
        <v>587</v>
      </c>
      <c r="B215" s="152" t="s">
        <v>252</v>
      </c>
      <c r="C215" s="152" t="s">
        <v>584</v>
      </c>
      <c r="D215" s="152" t="s">
        <v>83</v>
      </c>
      <c r="E215" s="152" t="s">
        <v>100</v>
      </c>
      <c r="F215" s="15" t="str">
        <f>IFERROR(VLOOKUP(D215,'Tabelas auxiliares'!$A$3:$B$65,2,FALSE),"")</f>
        <v>SUGEPE-FOLHA - PASEP + AUX. MORADIA</v>
      </c>
      <c r="G215" s="15" t="str">
        <f>IFERROR(VLOOKUP($B215,'Tabelas auxiliares'!$A$68:$C$108,2,FALSE),"")</f>
        <v>FOLHA DE PAGAMENTO - BENEFÍCIOS</v>
      </c>
      <c r="H215" s="15" t="str">
        <f>IFERROR(VLOOKUP($B215,'Tabelas auxiliares'!$A$68:$C$108,3,FALSE),"")</f>
        <v xml:space="preserve">AUXILIO FUNERAL / CONTRATACAO POR TEMPO DETERMINADO / BENEF.ASSIST. DO SERVIDOR E DO MILITAR / AUXILIO-ALIMENTACAO / AUXILIO-TRANSPORTE / INDENIZACOES E RESTITUICOES / DESPESAS DE EXERCICIOS ANTERIORES </v>
      </c>
      <c r="I215" t="s">
        <v>1142</v>
      </c>
      <c r="J215" t="s">
        <v>1143</v>
      </c>
      <c r="K215" t="s">
        <v>1376</v>
      </c>
      <c r="L215" t="s">
        <v>1377</v>
      </c>
      <c r="M215" t="s">
        <v>593</v>
      </c>
      <c r="N215" t="s">
        <v>109</v>
      </c>
      <c r="O215" t="s">
        <v>1357</v>
      </c>
      <c r="P215" t="s">
        <v>1358</v>
      </c>
      <c r="Q215" t="s">
        <v>597</v>
      </c>
      <c r="R215" t="s">
        <v>593</v>
      </c>
      <c r="S215" t="s">
        <v>598</v>
      </c>
      <c r="T215" t="s">
        <v>1111</v>
      </c>
      <c r="U215" t="s">
        <v>119</v>
      </c>
      <c r="V215" t="s">
        <v>1378</v>
      </c>
      <c r="W215" t="s">
        <v>1379</v>
      </c>
      <c r="X215" t="s">
        <v>1380</v>
      </c>
      <c r="Y215" s="15" t="str">
        <f t="shared" si="4"/>
        <v>3</v>
      </c>
      <c r="Z215" s="15" t="str">
        <f>IF(T215="","",IF(AND(T215&lt;&gt;'Tabelas auxiliares'!$B$128,T215&lt;&gt;'Tabelas auxiliares'!$B$129,T215&lt;&gt;'Tabelas auxiliares'!$C$128,T215&lt;&gt;'Tabelas auxiliares'!$C$129,T215&lt;&gt;'Tabelas auxiliares'!$D$128),"FOLHA DE PESSOAL",IF(Y215='Tabelas auxiliares'!$A$129,"CUSTEIO",IF(Y215='Tabelas auxiliares'!$A$128,"INVESTIMENTO","ERRO - VERIFICAR"))))</f>
        <v>FOLHA DE PESSOAL</v>
      </c>
      <c r="AA215" s="26">
        <f t="shared" si="5"/>
        <v>1704895.76</v>
      </c>
      <c r="AD215" s="8">
        <v>1704895.76</v>
      </c>
      <c r="AE215" s="31"/>
      <c r="AF215" s="31"/>
      <c r="AG215" s="31"/>
      <c r="AH215" s="31"/>
      <c r="AI215" s="31"/>
      <c r="AJ215" s="31"/>
      <c r="AK215" s="31"/>
      <c r="AL215" s="31"/>
      <c r="AM215" s="31"/>
      <c r="AN215" s="31"/>
      <c r="AO215" s="31"/>
      <c r="AP215" s="31"/>
    </row>
    <row r="216" spans="1:42" x14ac:dyDescent="0.25">
      <c r="A216" t="s">
        <v>587</v>
      </c>
      <c r="B216" s="152" t="s">
        <v>252</v>
      </c>
      <c r="C216" s="152" t="s">
        <v>584</v>
      </c>
      <c r="D216" s="152" t="s">
        <v>83</v>
      </c>
      <c r="E216" s="152" t="s">
        <v>100</v>
      </c>
      <c r="F216" s="15" t="str">
        <f>IFERROR(VLOOKUP(D216,'Tabelas auxiliares'!$A$3:$B$65,2,FALSE),"")</f>
        <v>SUGEPE-FOLHA - PASEP + AUX. MORADIA</v>
      </c>
      <c r="G216" s="15" t="str">
        <f>IFERROR(VLOOKUP($B216,'Tabelas auxiliares'!$A$68:$C$108,2,FALSE),"")</f>
        <v>FOLHA DE PAGAMENTO - BENEFÍCIOS</v>
      </c>
      <c r="H216" s="15" t="str">
        <f>IFERROR(VLOOKUP($B216,'Tabelas auxiliares'!$A$68:$C$108,3,FALSE),"")</f>
        <v xml:space="preserve">AUXILIO FUNERAL / CONTRATACAO POR TEMPO DETERMINADO / BENEF.ASSIST. DO SERVIDOR E DO MILITAR / AUXILIO-ALIMENTACAO / AUXILIO-TRANSPORTE / INDENIZACOES E RESTITUICOES / DESPESAS DE EXERCICIOS ANTERIORES </v>
      </c>
      <c r="I216" t="s">
        <v>1142</v>
      </c>
      <c r="J216" t="s">
        <v>1143</v>
      </c>
      <c r="K216" t="s">
        <v>1381</v>
      </c>
      <c r="L216" t="s">
        <v>1145</v>
      </c>
      <c r="M216" t="s">
        <v>593</v>
      </c>
      <c r="N216" t="s">
        <v>109</v>
      </c>
      <c r="O216" t="s">
        <v>606</v>
      </c>
      <c r="P216" t="s">
        <v>1372</v>
      </c>
      <c r="Q216" t="s">
        <v>597</v>
      </c>
      <c r="R216" t="s">
        <v>593</v>
      </c>
      <c r="S216" t="s">
        <v>598</v>
      </c>
      <c r="T216" t="s">
        <v>1111</v>
      </c>
      <c r="U216" t="s">
        <v>118</v>
      </c>
      <c r="V216" t="s">
        <v>1382</v>
      </c>
      <c r="W216" t="s">
        <v>1383</v>
      </c>
      <c r="X216" t="s">
        <v>1384</v>
      </c>
      <c r="Y216" s="15" t="str">
        <f t="shared" si="4"/>
        <v>3</v>
      </c>
      <c r="Z216" s="15" t="str">
        <f>IF(T216="","",IF(AND(T216&lt;&gt;'Tabelas auxiliares'!$B$128,T216&lt;&gt;'Tabelas auxiliares'!$B$129,T216&lt;&gt;'Tabelas auxiliares'!$C$128,T216&lt;&gt;'Tabelas auxiliares'!$C$129,T216&lt;&gt;'Tabelas auxiliares'!$D$128),"FOLHA DE PESSOAL",IF(Y216='Tabelas auxiliares'!$A$129,"CUSTEIO",IF(Y216='Tabelas auxiliares'!$A$128,"INVESTIMENTO","ERRO - VERIFICAR"))))</f>
        <v>FOLHA DE PESSOAL</v>
      </c>
      <c r="AA216" s="26">
        <f t="shared" si="5"/>
        <v>67765.45</v>
      </c>
      <c r="AD216" s="8">
        <v>67765.45</v>
      </c>
      <c r="AE216" s="31"/>
      <c r="AF216" s="31"/>
      <c r="AG216" s="31"/>
      <c r="AH216" s="31"/>
      <c r="AI216" s="31"/>
      <c r="AJ216" s="31"/>
      <c r="AK216" s="31"/>
      <c r="AL216" s="31"/>
      <c r="AM216" s="31"/>
      <c r="AN216" s="31"/>
      <c r="AO216" s="31"/>
      <c r="AP216" s="31"/>
    </row>
    <row r="217" spans="1:42" x14ac:dyDescent="0.25">
      <c r="A217" t="s">
        <v>587</v>
      </c>
      <c r="B217" s="152" t="s">
        <v>252</v>
      </c>
      <c r="C217" s="152" t="s">
        <v>584</v>
      </c>
      <c r="D217" s="152" t="s">
        <v>83</v>
      </c>
      <c r="E217" s="152" t="s">
        <v>100</v>
      </c>
      <c r="F217" s="15" t="str">
        <f>IFERROR(VLOOKUP(D217,'Tabelas auxiliares'!$A$3:$B$65,2,FALSE),"")</f>
        <v>SUGEPE-FOLHA - PASEP + AUX. MORADIA</v>
      </c>
      <c r="G217" s="15" t="str">
        <f>IFERROR(VLOOKUP($B217,'Tabelas auxiliares'!$A$68:$C$108,2,FALSE),"")</f>
        <v>FOLHA DE PAGAMENTO - BENEFÍCIOS</v>
      </c>
      <c r="H217" s="15" t="str">
        <f>IFERROR(VLOOKUP($B217,'Tabelas auxiliares'!$A$68:$C$108,3,FALSE),"")</f>
        <v xml:space="preserve">AUXILIO FUNERAL / CONTRATACAO POR TEMPO DETERMINADO / BENEF.ASSIST. DO SERVIDOR E DO MILITAR / AUXILIO-ALIMENTACAO / AUXILIO-TRANSPORTE / INDENIZACOES E RESTITUICOES / DESPESAS DE EXERCICIOS ANTERIORES </v>
      </c>
      <c r="I217" t="s">
        <v>1142</v>
      </c>
      <c r="J217" t="s">
        <v>1143</v>
      </c>
      <c r="K217" t="s">
        <v>1385</v>
      </c>
      <c r="L217" t="s">
        <v>1145</v>
      </c>
      <c r="M217" t="s">
        <v>593</v>
      </c>
      <c r="N217" t="s">
        <v>111</v>
      </c>
      <c r="O217" t="s">
        <v>595</v>
      </c>
      <c r="P217" t="s">
        <v>1352</v>
      </c>
      <c r="Q217" t="s">
        <v>597</v>
      </c>
      <c r="R217" t="s">
        <v>593</v>
      </c>
      <c r="S217" t="s">
        <v>598</v>
      </c>
      <c r="T217" t="s">
        <v>1111</v>
      </c>
      <c r="U217" t="s">
        <v>122</v>
      </c>
      <c r="V217" t="s">
        <v>1386</v>
      </c>
      <c r="W217" t="s">
        <v>1387</v>
      </c>
      <c r="X217" t="s">
        <v>1388</v>
      </c>
      <c r="Y217" s="15" t="str">
        <f t="shared" si="4"/>
        <v>3</v>
      </c>
      <c r="Z217" s="15" t="str">
        <f>IF(T217="","",IF(AND(T217&lt;&gt;'Tabelas auxiliares'!$B$128,T217&lt;&gt;'Tabelas auxiliares'!$B$129,T217&lt;&gt;'Tabelas auxiliares'!$C$128,T217&lt;&gt;'Tabelas auxiliares'!$C$129,T217&lt;&gt;'Tabelas auxiliares'!$D$128),"FOLHA DE PESSOAL",IF(Y217='Tabelas auxiliares'!$A$129,"CUSTEIO",IF(Y217='Tabelas auxiliares'!$A$128,"INVESTIMENTO","ERRO - VERIFICAR"))))</f>
        <v>FOLHA DE PESSOAL</v>
      </c>
      <c r="AA217" s="26">
        <f t="shared" si="5"/>
        <v>2823.66</v>
      </c>
      <c r="AD217" s="8">
        <v>2823.66</v>
      </c>
      <c r="AE217" s="31"/>
      <c r="AF217" s="31"/>
      <c r="AG217" s="31"/>
      <c r="AH217" s="31"/>
      <c r="AI217" s="31"/>
      <c r="AJ217" s="31"/>
      <c r="AK217" s="31"/>
      <c r="AL217" s="31"/>
      <c r="AM217" s="31"/>
      <c r="AN217" s="31"/>
      <c r="AO217" s="31"/>
      <c r="AP217" s="31"/>
    </row>
    <row r="218" spans="1:42" x14ac:dyDescent="0.25">
      <c r="A218" t="s">
        <v>587</v>
      </c>
      <c r="B218" s="152" t="s">
        <v>252</v>
      </c>
      <c r="C218" s="152" t="s">
        <v>584</v>
      </c>
      <c r="D218" s="152" t="s">
        <v>83</v>
      </c>
      <c r="E218" s="152" t="s">
        <v>100</v>
      </c>
      <c r="F218" s="15" t="str">
        <f>IFERROR(VLOOKUP(D218,'Tabelas auxiliares'!$A$3:$B$65,2,FALSE),"")</f>
        <v>SUGEPE-FOLHA - PASEP + AUX. MORADIA</v>
      </c>
      <c r="G218" s="15" t="str">
        <f>IFERROR(VLOOKUP($B218,'Tabelas auxiliares'!$A$68:$C$108,2,FALSE),"")</f>
        <v>FOLHA DE PAGAMENTO - BENEFÍCIOS</v>
      </c>
      <c r="H218" s="15" t="str">
        <f>IFERROR(VLOOKUP($B218,'Tabelas auxiliares'!$A$68:$C$108,3,FALSE),"")</f>
        <v xml:space="preserve">AUXILIO FUNERAL / CONTRATACAO POR TEMPO DETERMINADO / BENEF.ASSIST. DO SERVIDOR E DO MILITAR / AUXILIO-ALIMENTACAO / AUXILIO-TRANSPORTE / INDENIZACOES E RESTITUICOES / DESPESAS DE EXERCICIOS ANTERIORES </v>
      </c>
      <c r="I218" t="s">
        <v>1142</v>
      </c>
      <c r="J218" t="s">
        <v>1143</v>
      </c>
      <c r="K218" t="s">
        <v>1389</v>
      </c>
      <c r="L218" t="s">
        <v>1145</v>
      </c>
      <c r="M218" t="s">
        <v>593</v>
      </c>
      <c r="N218" t="s">
        <v>111</v>
      </c>
      <c r="O218" t="s">
        <v>104</v>
      </c>
      <c r="P218" t="s">
        <v>1390</v>
      </c>
      <c r="Q218" t="s">
        <v>597</v>
      </c>
      <c r="R218" t="s">
        <v>593</v>
      </c>
      <c r="S218" t="s">
        <v>598</v>
      </c>
      <c r="T218" t="s">
        <v>1111</v>
      </c>
      <c r="U218" t="s">
        <v>1391</v>
      </c>
      <c r="V218" t="s">
        <v>1353</v>
      </c>
      <c r="W218" t="s">
        <v>1354</v>
      </c>
      <c r="X218" t="s">
        <v>1392</v>
      </c>
      <c r="Y218" s="15" t="str">
        <f t="shared" si="4"/>
        <v>3</v>
      </c>
      <c r="Z218" s="15" t="str">
        <f>IF(T218="","",IF(AND(T218&lt;&gt;'Tabelas auxiliares'!$B$128,T218&lt;&gt;'Tabelas auxiliares'!$B$129,T218&lt;&gt;'Tabelas auxiliares'!$C$128,T218&lt;&gt;'Tabelas auxiliares'!$C$129,T218&lt;&gt;'Tabelas auxiliares'!$D$128),"FOLHA DE PESSOAL",IF(Y218='Tabelas auxiliares'!$A$129,"CUSTEIO",IF(Y218='Tabelas auxiliares'!$A$128,"INVESTIMENTO","ERRO - VERIFICAR"))))</f>
        <v>FOLHA DE PESSOAL</v>
      </c>
      <c r="AA218" s="26">
        <f t="shared" si="5"/>
        <v>1235.96</v>
      </c>
      <c r="AD218" s="8">
        <v>1235.96</v>
      </c>
      <c r="AE218" s="31"/>
      <c r="AF218" s="31"/>
      <c r="AG218" s="31"/>
      <c r="AH218" s="31"/>
      <c r="AI218" s="31"/>
      <c r="AJ218" s="31"/>
      <c r="AK218" s="31"/>
      <c r="AL218" s="31"/>
      <c r="AM218" s="31"/>
      <c r="AN218" s="31"/>
      <c r="AO218" s="31"/>
      <c r="AP218" s="31"/>
    </row>
    <row r="219" spans="1:42" x14ac:dyDescent="0.25">
      <c r="A219" t="s">
        <v>587</v>
      </c>
      <c r="B219" s="152" t="s">
        <v>252</v>
      </c>
      <c r="C219" s="152" t="s">
        <v>584</v>
      </c>
      <c r="D219" s="152" t="s">
        <v>83</v>
      </c>
      <c r="E219" s="152" t="s">
        <v>100</v>
      </c>
      <c r="F219" s="15" t="str">
        <f>IFERROR(VLOOKUP(D219,'Tabelas auxiliares'!$A$3:$B$65,2,FALSE),"")</f>
        <v>SUGEPE-FOLHA - PASEP + AUX. MORADIA</v>
      </c>
      <c r="G219" s="15" t="str">
        <f>IFERROR(VLOOKUP($B219,'Tabelas auxiliares'!$A$68:$C$108,2,FALSE),"")</f>
        <v>FOLHA DE PAGAMENTO - BENEFÍCIOS</v>
      </c>
      <c r="H219" s="15" t="str">
        <f>IFERROR(VLOOKUP($B219,'Tabelas auxiliares'!$A$68:$C$108,3,FALSE),"")</f>
        <v xml:space="preserve">AUXILIO FUNERAL / CONTRATACAO POR TEMPO DETERMINADO / BENEF.ASSIST. DO SERVIDOR E DO MILITAR / AUXILIO-ALIMENTACAO / AUXILIO-TRANSPORTE / INDENIZACOES E RESTITUICOES / DESPESAS DE EXERCICIOS ANTERIORES </v>
      </c>
      <c r="I219" t="s">
        <v>1142</v>
      </c>
      <c r="J219" t="s">
        <v>1143</v>
      </c>
      <c r="K219" t="s">
        <v>1393</v>
      </c>
      <c r="L219" t="s">
        <v>1145</v>
      </c>
      <c r="M219" t="s">
        <v>593</v>
      </c>
      <c r="N219" t="s">
        <v>111</v>
      </c>
      <c r="O219" t="s">
        <v>595</v>
      </c>
      <c r="P219" t="s">
        <v>1352</v>
      </c>
      <c r="Q219" t="s">
        <v>597</v>
      </c>
      <c r="R219" t="s">
        <v>593</v>
      </c>
      <c r="S219" t="s">
        <v>598</v>
      </c>
      <c r="T219" t="s">
        <v>1111</v>
      </c>
      <c r="U219" t="s">
        <v>122</v>
      </c>
      <c r="V219" t="s">
        <v>1353</v>
      </c>
      <c r="W219" t="s">
        <v>1354</v>
      </c>
      <c r="X219" t="s">
        <v>1394</v>
      </c>
      <c r="Y219" s="15" t="str">
        <f t="shared" si="4"/>
        <v>3</v>
      </c>
      <c r="Z219" s="15" t="str">
        <f>IF(T219="","",IF(AND(T219&lt;&gt;'Tabelas auxiliares'!$B$128,T219&lt;&gt;'Tabelas auxiliares'!$B$129,T219&lt;&gt;'Tabelas auxiliares'!$C$128,T219&lt;&gt;'Tabelas auxiliares'!$C$129,T219&lt;&gt;'Tabelas auxiliares'!$D$128),"FOLHA DE PESSOAL",IF(Y219='Tabelas auxiliares'!$A$129,"CUSTEIO",IF(Y219='Tabelas auxiliares'!$A$128,"INVESTIMENTO","ERRO - VERIFICAR"))))</f>
        <v>FOLHA DE PESSOAL</v>
      </c>
      <c r="AA219" s="26">
        <f t="shared" si="5"/>
        <v>210166.99</v>
      </c>
      <c r="AD219" s="8">
        <v>210166.99</v>
      </c>
      <c r="AE219" s="31"/>
      <c r="AF219" s="31"/>
      <c r="AG219" s="31"/>
      <c r="AH219" s="31"/>
      <c r="AI219" s="31"/>
      <c r="AJ219" s="31"/>
      <c r="AK219" s="31"/>
      <c r="AL219" s="31"/>
      <c r="AM219" s="31"/>
      <c r="AN219" s="31"/>
      <c r="AO219" s="31"/>
      <c r="AP219" s="31"/>
    </row>
    <row r="220" spans="1:42" x14ac:dyDescent="0.25">
      <c r="A220" t="s">
        <v>587</v>
      </c>
      <c r="B220" s="152" t="s">
        <v>252</v>
      </c>
      <c r="C220" s="152" t="s">
        <v>584</v>
      </c>
      <c r="D220" s="152" t="s">
        <v>83</v>
      </c>
      <c r="E220" s="152" t="s">
        <v>100</v>
      </c>
      <c r="F220" s="15" t="str">
        <f>IFERROR(VLOOKUP(D220,'Tabelas auxiliares'!$A$3:$B$65,2,FALSE),"")</f>
        <v>SUGEPE-FOLHA - PASEP + AUX. MORADIA</v>
      </c>
      <c r="G220" s="15" t="str">
        <f>IFERROR(VLOOKUP($B220,'Tabelas auxiliares'!$A$68:$C$108,2,FALSE),"")</f>
        <v>FOLHA DE PAGAMENTO - BENEFÍCIOS</v>
      </c>
      <c r="H220" s="15" t="str">
        <f>IFERROR(VLOOKUP($B220,'Tabelas auxiliares'!$A$68:$C$108,3,FALSE),"")</f>
        <v xml:space="preserve">AUXILIO FUNERAL / CONTRATACAO POR TEMPO DETERMINADO / BENEF.ASSIST. DO SERVIDOR E DO MILITAR / AUXILIO-ALIMENTACAO / AUXILIO-TRANSPORTE / INDENIZACOES E RESTITUICOES / DESPESAS DE EXERCICIOS ANTERIORES </v>
      </c>
      <c r="I220" t="s">
        <v>1395</v>
      </c>
      <c r="J220" t="s">
        <v>1396</v>
      </c>
      <c r="K220" t="s">
        <v>1397</v>
      </c>
      <c r="L220" t="s">
        <v>1398</v>
      </c>
      <c r="M220" t="s">
        <v>1351</v>
      </c>
      <c r="N220" t="s">
        <v>111</v>
      </c>
      <c r="O220" t="s">
        <v>595</v>
      </c>
      <c r="P220" t="s">
        <v>1352</v>
      </c>
      <c r="Q220" t="s">
        <v>597</v>
      </c>
      <c r="R220" t="s">
        <v>593</v>
      </c>
      <c r="S220" t="s">
        <v>598</v>
      </c>
      <c r="T220" t="s">
        <v>1111</v>
      </c>
      <c r="U220" t="s">
        <v>122</v>
      </c>
      <c r="V220" t="s">
        <v>1353</v>
      </c>
      <c r="W220" t="s">
        <v>1354</v>
      </c>
      <c r="X220" t="s">
        <v>1399</v>
      </c>
      <c r="Y220" s="15" t="str">
        <f t="shared" si="4"/>
        <v>3</v>
      </c>
      <c r="Z220" s="15" t="str">
        <f>IF(T220="","",IF(AND(T220&lt;&gt;'Tabelas auxiliares'!$B$128,T220&lt;&gt;'Tabelas auxiliares'!$B$129,T220&lt;&gt;'Tabelas auxiliares'!$C$128,T220&lt;&gt;'Tabelas auxiliares'!$C$129,T220&lt;&gt;'Tabelas auxiliares'!$D$128),"FOLHA DE PESSOAL",IF(Y220='Tabelas auxiliares'!$A$129,"CUSTEIO",IF(Y220='Tabelas auxiliares'!$A$128,"INVESTIMENTO","ERRO - VERIFICAR"))))</f>
        <v>FOLHA DE PESSOAL</v>
      </c>
      <c r="AA220" s="26">
        <f t="shared" si="5"/>
        <v>11994.62</v>
      </c>
      <c r="AD220" s="8">
        <v>11994.62</v>
      </c>
      <c r="AE220" s="31"/>
      <c r="AF220" s="31"/>
      <c r="AG220" s="31"/>
      <c r="AH220" s="31"/>
      <c r="AI220" s="31"/>
      <c r="AJ220" s="31"/>
      <c r="AK220" s="31"/>
      <c r="AL220" s="31"/>
      <c r="AM220" s="31"/>
      <c r="AN220" s="31"/>
      <c r="AO220" s="31"/>
      <c r="AP220" s="31"/>
    </row>
    <row r="221" spans="1:42" x14ac:dyDescent="0.25">
      <c r="A221" t="s">
        <v>587</v>
      </c>
      <c r="B221" s="152" t="s">
        <v>252</v>
      </c>
      <c r="C221" s="152" t="s">
        <v>584</v>
      </c>
      <c r="D221" s="152" t="s">
        <v>83</v>
      </c>
      <c r="E221" s="152" t="s">
        <v>100</v>
      </c>
      <c r="F221" s="15" t="str">
        <f>IFERROR(VLOOKUP(D221,'Tabelas auxiliares'!$A$3:$B$65,2,FALSE),"")</f>
        <v>SUGEPE-FOLHA - PASEP + AUX. MORADIA</v>
      </c>
      <c r="G221" s="15" t="str">
        <f>IFERROR(VLOOKUP($B221,'Tabelas auxiliares'!$A$68:$C$108,2,FALSE),"")</f>
        <v>FOLHA DE PAGAMENTO - BENEFÍCIOS</v>
      </c>
      <c r="H221" s="15" t="str">
        <f>IFERROR(VLOOKUP($B221,'Tabelas auxiliares'!$A$68:$C$108,3,FALSE),"")</f>
        <v xml:space="preserve">AUXILIO FUNERAL / CONTRATACAO POR TEMPO DETERMINADO / BENEF.ASSIST. DO SERVIDOR E DO MILITAR / AUXILIO-ALIMENTACAO / AUXILIO-TRANSPORTE / INDENIZACOES E RESTITUICOES / DESPESAS DE EXERCICIOS ANTERIORES </v>
      </c>
      <c r="I221" t="s">
        <v>1244</v>
      </c>
      <c r="J221" t="s">
        <v>1400</v>
      </c>
      <c r="K221" t="s">
        <v>1401</v>
      </c>
      <c r="L221" t="s">
        <v>1247</v>
      </c>
      <c r="M221" t="s">
        <v>593</v>
      </c>
      <c r="N221" t="s">
        <v>109</v>
      </c>
      <c r="O221" t="s">
        <v>1357</v>
      </c>
      <c r="P221" t="s">
        <v>1358</v>
      </c>
      <c r="Q221" t="s">
        <v>597</v>
      </c>
      <c r="R221" t="s">
        <v>593</v>
      </c>
      <c r="S221" t="s">
        <v>598</v>
      </c>
      <c r="T221" t="s">
        <v>1111</v>
      </c>
      <c r="U221" t="s">
        <v>119</v>
      </c>
      <c r="V221" t="s">
        <v>1402</v>
      </c>
      <c r="W221" t="s">
        <v>1360</v>
      </c>
      <c r="X221" t="s">
        <v>1403</v>
      </c>
      <c r="Y221" s="15" t="str">
        <f t="shared" si="4"/>
        <v>3</v>
      </c>
      <c r="Z221" s="15" t="str">
        <f>IF(T221="","",IF(AND(T221&lt;&gt;'Tabelas auxiliares'!$B$128,T221&lt;&gt;'Tabelas auxiliares'!$B$129,T221&lt;&gt;'Tabelas auxiliares'!$C$128,T221&lt;&gt;'Tabelas auxiliares'!$C$129,T221&lt;&gt;'Tabelas auxiliares'!$D$128),"FOLHA DE PESSOAL",IF(Y221='Tabelas auxiliares'!$A$129,"CUSTEIO",IF(Y221='Tabelas auxiliares'!$A$128,"INVESTIMENTO","ERRO - VERIFICAR"))))</f>
        <v>FOLHA DE PESSOAL</v>
      </c>
      <c r="AA221" s="26">
        <f t="shared" si="5"/>
        <v>303.23</v>
      </c>
      <c r="AD221" s="8">
        <v>303.23</v>
      </c>
      <c r="AE221" s="31"/>
      <c r="AF221" s="31"/>
      <c r="AG221" s="31"/>
      <c r="AH221" s="31"/>
      <c r="AI221" s="31"/>
      <c r="AJ221" s="31"/>
      <c r="AK221" s="31"/>
      <c r="AL221" s="31"/>
      <c r="AM221" s="31"/>
      <c r="AN221" s="31"/>
      <c r="AO221" s="31"/>
      <c r="AP221" s="31"/>
    </row>
    <row r="222" spans="1:42" x14ac:dyDescent="0.25">
      <c r="A222" t="s">
        <v>587</v>
      </c>
      <c r="B222" s="152" t="s">
        <v>252</v>
      </c>
      <c r="C222" s="152" t="s">
        <v>584</v>
      </c>
      <c r="D222" s="152" t="s">
        <v>83</v>
      </c>
      <c r="E222" s="152" t="s">
        <v>100</v>
      </c>
      <c r="F222" s="15" t="str">
        <f>IFERROR(VLOOKUP(D222,'Tabelas auxiliares'!$A$3:$B$65,2,FALSE),"")</f>
        <v>SUGEPE-FOLHA - PASEP + AUX. MORADIA</v>
      </c>
      <c r="G222" s="15" t="str">
        <f>IFERROR(VLOOKUP($B222,'Tabelas auxiliares'!$A$68:$C$108,2,FALSE),"")</f>
        <v>FOLHA DE PAGAMENTO - BENEFÍCIOS</v>
      </c>
      <c r="H222" s="15" t="str">
        <f>IFERROR(VLOOKUP($B222,'Tabelas auxiliares'!$A$68:$C$108,3,FALSE),"")</f>
        <v xml:space="preserve">AUXILIO FUNERAL / CONTRATACAO POR TEMPO DETERMINADO / BENEF.ASSIST. DO SERVIDOR E DO MILITAR / AUXILIO-ALIMENTACAO / AUXILIO-TRANSPORTE / INDENIZACOES E RESTITUICOES / DESPESAS DE EXERCICIOS ANTERIORES </v>
      </c>
      <c r="I222" t="s">
        <v>1244</v>
      </c>
      <c r="J222" t="s">
        <v>1400</v>
      </c>
      <c r="K222" t="s">
        <v>1404</v>
      </c>
      <c r="L222" t="s">
        <v>1247</v>
      </c>
      <c r="M222" t="s">
        <v>593</v>
      </c>
      <c r="N222" t="s">
        <v>111</v>
      </c>
      <c r="O222" t="s">
        <v>595</v>
      </c>
      <c r="P222" t="s">
        <v>1352</v>
      </c>
      <c r="Q222" t="s">
        <v>597</v>
      </c>
      <c r="R222" t="s">
        <v>593</v>
      </c>
      <c r="S222" t="s">
        <v>598</v>
      </c>
      <c r="T222" t="s">
        <v>1111</v>
      </c>
      <c r="U222" t="s">
        <v>122</v>
      </c>
      <c r="V222" t="s">
        <v>1386</v>
      </c>
      <c r="W222" t="s">
        <v>1387</v>
      </c>
      <c r="X222" t="s">
        <v>1405</v>
      </c>
      <c r="Y222" s="15" t="str">
        <f t="shared" si="4"/>
        <v>3</v>
      </c>
      <c r="Z222" s="15" t="str">
        <f>IF(T222="","",IF(AND(T222&lt;&gt;'Tabelas auxiliares'!$B$128,T222&lt;&gt;'Tabelas auxiliares'!$B$129,T222&lt;&gt;'Tabelas auxiliares'!$C$128,T222&lt;&gt;'Tabelas auxiliares'!$C$129,T222&lt;&gt;'Tabelas auxiliares'!$D$128),"FOLHA DE PESSOAL",IF(Y222='Tabelas auxiliares'!$A$129,"CUSTEIO",IF(Y222='Tabelas auxiliares'!$A$128,"INVESTIMENTO","ERRO - VERIFICAR"))))</f>
        <v>FOLHA DE PESSOAL</v>
      </c>
      <c r="AA222" s="26">
        <f t="shared" si="5"/>
        <v>1145.1600000000001</v>
      </c>
      <c r="AD222" s="8">
        <v>1145.1600000000001</v>
      </c>
      <c r="AE222" s="31"/>
      <c r="AF222" s="31"/>
      <c r="AG222" s="31"/>
      <c r="AH222" s="31"/>
      <c r="AI222" s="31"/>
      <c r="AJ222" s="31"/>
      <c r="AK222" s="31"/>
      <c r="AL222" s="31"/>
      <c r="AM222" s="31"/>
      <c r="AN222" s="31"/>
      <c r="AO222" s="31"/>
      <c r="AP222" s="31"/>
    </row>
    <row r="223" spans="1:42" x14ac:dyDescent="0.25">
      <c r="A223" t="s">
        <v>587</v>
      </c>
      <c r="B223" s="152" t="s">
        <v>252</v>
      </c>
      <c r="C223" s="152" t="s">
        <v>584</v>
      </c>
      <c r="D223" s="152" t="s">
        <v>83</v>
      </c>
      <c r="E223" s="152" t="s">
        <v>100</v>
      </c>
      <c r="F223" s="15" t="str">
        <f>IFERROR(VLOOKUP(D223,'Tabelas auxiliares'!$A$3:$B$65,2,FALSE),"")</f>
        <v>SUGEPE-FOLHA - PASEP + AUX. MORADIA</v>
      </c>
      <c r="G223" s="15" t="str">
        <f>IFERROR(VLOOKUP($B223,'Tabelas auxiliares'!$A$68:$C$108,2,FALSE),"")</f>
        <v>FOLHA DE PAGAMENTO - BENEFÍCIOS</v>
      </c>
      <c r="H223" s="15" t="str">
        <f>IFERROR(VLOOKUP($B223,'Tabelas auxiliares'!$A$68:$C$108,3,FALSE),"")</f>
        <v xml:space="preserve">AUXILIO FUNERAL / CONTRATACAO POR TEMPO DETERMINADO / BENEF.ASSIST. DO SERVIDOR E DO MILITAR / AUXILIO-ALIMENTACAO / AUXILIO-TRANSPORTE / INDENIZACOES E RESTITUICOES / DESPESAS DE EXERCICIOS ANTERIORES </v>
      </c>
      <c r="I223" t="s">
        <v>1244</v>
      </c>
      <c r="J223" t="s">
        <v>1245</v>
      </c>
      <c r="K223" t="s">
        <v>1406</v>
      </c>
      <c r="L223" t="s">
        <v>1247</v>
      </c>
      <c r="M223" t="s">
        <v>593</v>
      </c>
      <c r="N223" t="s">
        <v>109</v>
      </c>
      <c r="O223" t="s">
        <v>1357</v>
      </c>
      <c r="P223" t="s">
        <v>1358</v>
      </c>
      <c r="Q223" t="s">
        <v>597</v>
      </c>
      <c r="R223" t="s">
        <v>593</v>
      </c>
      <c r="S223" t="s">
        <v>598</v>
      </c>
      <c r="T223" t="s">
        <v>1111</v>
      </c>
      <c r="U223" t="s">
        <v>119</v>
      </c>
      <c r="V223" t="s">
        <v>1359</v>
      </c>
      <c r="W223" t="s">
        <v>1360</v>
      </c>
      <c r="X223" t="s">
        <v>1407</v>
      </c>
      <c r="Y223" s="15" t="str">
        <f t="shared" si="4"/>
        <v>3</v>
      </c>
      <c r="Z223" s="15" t="str">
        <f>IF(T223="","",IF(AND(T223&lt;&gt;'Tabelas auxiliares'!$B$128,T223&lt;&gt;'Tabelas auxiliares'!$B$129,T223&lt;&gt;'Tabelas auxiliares'!$C$128,T223&lt;&gt;'Tabelas auxiliares'!$C$129,T223&lt;&gt;'Tabelas auxiliares'!$D$128),"FOLHA DE PESSOAL",IF(Y223='Tabelas auxiliares'!$A$129,"CUSTEIO",IF(Y223='Tabelas auxiliares'!$A$128,"INVESTIMENTO","ERRO - VERIFICAR"))))</f>
        <v>FOLHA DE PESSOAL</v>
      </c>
      <c r="AA223" s="26">
        <f t="shared" si="5"/>
        <v>68897.73</v>
      </c>
      <c r="AB223" s="8">
        <v>6074.99</v>
      </c>
      <c r="AD223" s="8">
        <v>62822.74</v>
      </c>
      <c r="AE223" s="31"/>
      <c r="AF223" s="31"/>
      <c r="AG223" s="31"/>
      <c r="AH223" s="31"/>
      <c r="AI223" s="31"/>
      <c r="AJ223" s="31"/>
      <c r="AK223" s="31"/>
      <c r="AL223" s="31"/>
      <c r="AM223" s="31"/>
      <c r="AN223" s="31"/>
      <c r="AO223" s="31"/>
      <c r="AP223" s="31"/>
    </row>
    <row r="224" spans="1:42" x14ac:dyDescent="0.25">
      <c r="A224" t="s">
        <v>587</v>
      </c>
      <c r="B224" s="152" t="s">
        <v>252</v>
      </c>
      <c r="C224" s="152" t="s">
        <v>584</v>
      </c>
      <c r="D224" s="152" t="s">
        <v>83</v>
      </c>
      <c r="E224" s="152" t="s">
        <v>100</v>
      </c>
      <c r="F224" s="15" t="str">
        <f>IFERROR(VLOOKUP(D224,'Tabelas auxiliares'!$A$3:$B$65,2,FALSE),"")</f>
        <v>SUGEPE-FOLHA - PASEP + AUX. MORADIA</v>
      </c>
      <c r="G224" s="15" t="str">
        <f>IFERROR(VLOOKUP($B224,'Tabelas auxiliares'!$A$68:$C$108,2,FALSE),"")</f>
        <v>FOLHA DE PAGAMENTO - BENEFÍCIOS</v>
      </c>
      <c r="H224" s="15" t="str">
        <f>IFERROR(VLOOKUP($B224,'Tabelas auxiliares'!$A$68:$C$108,3,FALSE),"")</f>
        <v xml:space="preserve">AUXILIO FUNERAL / CONTRATACAO POR TEMPO DETERMINADO / BENEF.ASSIST. DO SERVIDOR E DO MILITAR / AUXILIO-ALIMENTACAO / AUXILIO-TRANSPORTE / INDENIZACOES E RESTITUICOES / DESPESAS DE EXERCICIOS ANTERIORES </v>
      </c>
      <c r="I224" t="s">
        <v>1244</v>
      </c>
      <c r="J224" t="s">
        <v>1245</v>
      </c>
      <c r="K224" t="s">
        <v>1408</v>
      </c>
      <c r="L224" t="s">
        <v>1247</v>
      </c>
      <c r="M224" t="s">
        <v>593</v>
      </c>
      <c r="N224" t="s">
        <v>109</v>
      </c>
      <c r="O224" t="s">
        <v>595</v>
      </c>
      <c r="P224" t="s">
        <v>1363</v>
      </c>
      <c r="Q224" t="s">
        <v>597</v>
      </c>
      <c r="R224" t="s">
        <v>593</v>
      </c>
      <c r="S224" t="s">
        <v>598</v>
      </c>
      <c r="T224" t="s">
        <v>1111</v>
      </c>
      <c r="U224" t="s">
        <v>121</v>
      </c>
      <c r="V224" t="s">
        <v>1364</v>
      </c>
      <c r="W224" t="s">
        <v>1365</v>
      </c>
      <c r="X224" t="s">
        <v>1409</v>
      </c>
      <c r="Y224" s="15" t="str">
        <f t="shared" si="4"/>
        <v>3</v>
      </c>
      <c r="Z224" s="15" t="str">
        <f>IF(T224="","",IF(AND(T224&lt;&gt;'Tabelas auxiliares'!$B$128,T224&lt;&gt;'Tabelas auxiliares'!$B$129,T224&lt;&gt;'Tabelas auxiliares'!$C$128,T224&lt;&gt;'Tabelas auxiliares'!$C$129,T224&lt;&gt;'Tabelas auxiliares'!$D$128),"FOLHA DE PESSOAL",IF(Y224='Tabelas auxiliares'!$A$129,"CUSTEIO",IF(Y224='Tabelas auxiliares'!$A$128,"INVESTIMENTO","ERRO - VERIFICAR"))))</f>
        <v>FOLHA DE PESSOAL</v>
      </c>
      <c r="AA224" s="26">
        <f t="shared" si="5"/>
        <v>1454.7</v>
      </c>
      <c r="AB224" s="8">
        <v>145.47</v>
      </c>
      <c r="AD224" s="8">
        <v>1309.23</v>
      </c>
      <c r="AE224" s="31"/>
      <c r="AF224" s="31"/>
      <c r="AG224" s="31"/>
      <c r="AH224" s="31"/>
      <c r="AI224" s="31"/>
      <c r="AJ224" s="31"/>
      <c r="AK224" s="31"/>
      <c r="AL224" s="31"/>
      <c r="AM224" s="31"/>
      <c r="AN224" s="31"/>
      <c r="AO224" s="31"/>
      <c r="AP224" s="31"/>
    </row>
    <row r="225" spans="1:42" x14ac:dyDescent="0.25">
      <c r="A225" t="s">
        <v>587</v>
      </c>
      <c r="B225" s="152" t="s">
        <v>252</v>
      </c>
      <c r="C225" s="152" t="s">
        <v>584</v>
      </c>
      <c r="D225" s="152" t="s">
        <v>83</v>
      </c>
      <c r="E225" s="152" t="s">
        <v>100</v>
      </c>
      <c r="F225" s="15" t="str">
        <f>IFERROR(VLOOKUP(D225,'Tabelas auxiliares'!$A$3:$B$65,2,FALSE),"")</f>
        <v>SUGEPE-FOLHA - PASEP + AUX. MORADIA</v>
      </c>
      <c r="G225" s="15" t="str">
        <f>IFERROR(VLOOKUP($B225,'Tabelas auxiliares'!$A$68:$C$108,2,FALSE),"")</f>
        <v>FOLHA DE PAGAMENTO - BENEFÍCIOS</v>
      </c>
      <c r="H225" s="15" t="str">
        <f>IFERROR(VLOOKUP($B225,'Tabelas auxiliares'!$A$68:$C$108,3,FALSE),"")</f>
        <v xml:space="preserve">AUXILIO FUNERAL / CONTRATACAO POR TEMPO DETERMINADO / BENEF.ASSIST. DO SERVIDOR E DO MILITAR / AUXILIO-ALIMENTACAO / AUXILIO-TRANSPORTE / INDENIZACOES E RESTITUICOES / DESPESAS DE EXERCICIOS ANTERIORES </v>
      </c>
      <c r="I225" t="s">
        <v>1244</v>
      </c>
      <c r="J225" t="s">
        <v>1245</v>
      </c>
      <c r="K225" t="s">
        <v>1410</v>
      </c>
      <c r="L225" t="s">
        <v>1247</v>
      </c>
      <c r="M225" t="s">
        <v>593</v>
      </c>
      <c r="N225" t="s">
        <v>109</v>
      </c>
      <c r="O225" t="s">
        <v>606</v>
      </c>
      <c r="P225" t="s">
        <v>1372</v>
      </c>
      <c r="Q225" t="s">
        <v>597</v>
      </c>
      <c r="R225" t="s">
        <v>593</v>
      </c>
      <c r="S225" t="s">
        <v>598</v>
      </c>
      <c r="T225" t="s">
        <v>1111</v>
      </c>
      <c r="U225" t="s">
        <v>118</v>
      </c>
      <c r="V225" t="s">
        <v>1373</v>
      </c>
      <c r="W225" t="s">
        <v>1374</v>
      </c>
      <c r="X225" t="s">
        <v>1411</v>
      </c>
      <c r="Y225" s="15" t="str">
        <f t="shared" si="4"/>
        <v>3</v>
      </c>
      <c r="Z225" s="15" t="str">
        <f>IF(T225="","",IF(AND(T225&lt;&gt;'Tabelas auxiliares'!$B$128,T225&lt;&gt;'Tabelas auxiliares'!$B$129,T225&lt;&gt;'Tabelas auxiliares'!$C$128,T225&lt;&gt;'Tabelas auxiliares'!$C$129,T225&lt;&gt;'Tabelas auxiliares'!$D$128),"FOLHA DE PESSOAL",IF(Y225='Tabelas auxiliares'!$A$129,"CUSTEIO",IF(Y225='Tabelas auxiliares'!$A$128,"INVESTIMENTO","ERRO - VERIFICAR"))))</f>
        <v>FOLHA DE PESSOAL</v>
      </c>
      <c r="AA225" s="26">
        <f t="shared" si="5"/>
        <v>3661.49</v>
      </c>
      <c r="AB225" s="8">
        <v>154.63999999999999</v>
      </c>
      <c r="AD225" s="8">
        <v>3506.85</v>
      </c>
      <c r="AE225" s="31"/>
      <c r="AF225" s="31"/>
      <c r="AG225" s="31"/>
      <c r="AH225" s="31"/>
      <c r="AI225" s="31"/>
      <c r="AJ225" s="31"/>
      <c r="AK225" s="31"/>
      <c r="AL225" s="31"/>
      <c r="AM225" s="31"/>
      <c r="AN225" s="31"/>
      <c r="AO225" s="31"/>
      <c r="AP225" s="31"/>
    </row>
    <row r="226" spans="1:42" x14ac:dyDescent="0.25">
      <c r="A226" t="s">
        <v>587</v>
      </c>
      <c r="B226" s="152" t="s">
        <v>252</v>
      </c>
      <c r="C226" s="152" t="s">
        <v>584</v>
      </c>
      <c r="D226" s="152" t="s">
        <v>83</v>
      </c>
      <c r="E226" s="152" t="s">
        <v>100</v>
      </c>
      <c r="F226" s="15" t="str">
        <f>IFERROR(VLOOKUP(D226,'Tabelas auxiliares'!$A$3:$B$65,2,FALSE),"")</f>
        <v>SUGEPE-FOLHA - PASEP + AUX. MORADIA</v>
      </c>
      <c r="G226" s="15" t="str">
        <f>IFERROR(VLOOKUP($B226,'Tabelas auxiliares'!$A$68:$C$108,2,FALSE),"")</f>
        <v>FOLHA DE PAGAMENTO - BENEFÍCIOS</v>
      </c>
      <c r="H226" s="15" t="str">
        <f>IFERROR(VLOOKUP($B226,'Tabelas auxiliares'!$A$68:$C$108,3,FALSE),"")</f>
        <v xml:space="preserve">AUXILIO FUNERAL / CONTRATACAO POR TEMPO DETERMINADO / BENEF.ASSIST. DO SERVIDOR E DO MILITAR / AUXILIO-ALIMENTACAO / AUXILIO-TRANSPORTE / INDENIZACOES E RESTITUICOES / DESPESAS DE EXERCICIOS ANTERIORES </v>
      </c>
      <c r="I226" t="s">
        <v>1244</v>
      </c>
      <c r="J226" t="s">
        <v>1245</v>
      </c>
      <c r="K226" t="s">
        <v>1412</v>
      </c>
      <c r="L226" t="s">
        <v>1247</v>
      </c>
      <c r="M226" t="s">
        <v>593</v>
      </c>
      <c r="N226" t="s">
        <v>109</v>
      </c>
      <c r="O226" t="s">
        <v>1413</v>
      </c>
      <c r="P226" t="s">
        <v>1414</v>
      </c>
      <c r="Q226" t="s">
        <v>597</v>
      </c>
      <c r="R226" t="s">
        <v>593</v>
      </c>
      <c r="S226" t="s">
        <v>598</v>
      </c>
      <c r="T226" t="s">
        <v>1111</v>
      </c>
      <c r="U226" t="s">
        <v>123</v>
      </c>
      <c r="V226" t="s">
        <v>1415</v>
      </c>
      <c r="W226" t="s">
        <v>1416</v>
      </c>
      <c r="X226" t="s">
        <v>1417</v>
      </c>
      <c r="Y226" s="15" t="str">
        <f t="shared" si="4"/>
        <v>3</v>
      </c>
      <c r="Z226" s="15" t="str">
        <f>IF(T226="","",IF(AND(T226&lt;&gt;'Tabelas auxiliares'!$B$128,T226&lt;&gt;'Tabelas auxiliares'!$B$129,T226&lt;&gt;'Tabelas auxiliares'!$C$128,T226&lt;&gt;'Tabelas auxiliares'!$C$129,T226&lt;&gt;'Tabelas auxiliares'!$D$128),"FOLHA DE PESSOAL",IF(Y226='Tabelas auxiliares'!$A$129,"CUSTEIO",IF(Y226='Tabelas auxiliares'!$A$128,"INVESTIMENTO","ERRO - VERIFICAR"))))</f>
        <v>FOLHA DE PESSOAL</v>
      </c>
      <c r="AA226" s="26">
        <f t="shared" si="5"/>
        <v>2155.7399999999998</v>
      </c>
      <c r="AD226" s="8">
        <v>2155.7399999999998</v>
      </c>
      <c r="AE226" s="31"/>
      <c r="AF226" s="31"/>
      <c r="AG226" s="31"/>
      <c r="AH226" s="31"/>
      <c r="AI226" s="31"/>
      <c r="AJ226" s="31"/>
      <c r="AK226" s="31"/>
      <c r="AL226" s="31"/>
      <c r="AM226" s="31"/>
      <c r="AN226" s="31"/>
      <c r="AO226" s="31"/>
      <c r="AP226" s="31"/>
    </row>
    <row r="227" spans="1:42" x14ac:dyDescent="0.25">
      <c r="A227" t="s">
        <v>587</v>
      </c>
      <c r="B227" s="152" t="s">
        <v>252</v>
      </c>
      <c r="C227" s="152" t="s">
        <v>584</v>
      </c>
      <c r="D227" s="152" t="s">
        <v>83</v>
      </c>
      <c r="E227" s="152" t="s">
        <v>100</v>
      </c>
      <c r="F227" s="15" t="str">
        <f>IFERROR(VLOOKUP(D227,'Tabelas auxiliares'!$A$3:$B$65,2,FALSE),"")</f>
        <v>SUGEPE-FOLHA - PASEP + AUX. MORADIA</v>
      </c>
      <c r="G227" s="15" t="str">
        <f>IFERROR(VLOOKUP($B227,'Tabelas auxiliares'!$A$68:$C$108,2,FALSE),"")</f>
        <v>FOLHA DE PAGAMENTO - BENEFÍCIOS</v>
      </c>
      <c r="H227" s="15" t="str">
        <f>IFERROR(VLOOKUP($B227,'Tabelas auxiliares'!$A$68:$C$108,3,FALSE),"")</f>
        <v xml:space="preserve">AUXILIO FUNERAL / CONTRATACAO POR TEMPO DETERMINADO / BENEF.ASSIST. DO SERVIDOR E DO MILITAR / AUXILIO-ALIMENTACAO / AUXILIO-TRANSPORTE / INDENIZACOES E RESTITUICOES / DESPESAS DE EXERCICIOS ANTERIORES </v>
      </c>
      <c r="I227" t="s">
        <v>1244</v>
      </c>
      <c r="J227" t="s">
        <v>1245</v>
      </c>
      <c r="K227" t="s">
        <v>1418</v>
      </c>
      <c r="L227" t="s">
        <v>1247</v>
      </c>
      <c r="M227" t="s">
        <v>593</v>
      </c>
      <c r="N227" t="s">
        <v>109</v>
      </c>
      <c r="O227" t="s">
        <v>595</v>
      </c>
      <c r="P227" t="s">
        <v>1363</v>
      </c>
      <c r="Q227" t="s">
        <v>597</v>
      </c>
      <c r="R227" t="s">
        <v>593</v>
      </c>
      <c r="S227" t="s">
        <v>598</v>
      </c>
      <c r="T227" t="s">
        <v>1111</v>
      </c>
      <c r="U227" t="s">
        <v>121</v>
      </c>
      <c r="V227" t="s">
        <v>1368</v>
      </c>
      <c r="W227" t="s">
        <v>1369</v>
      </c>
      <c r="X227" t="s">
        <v>1419</v>
      </c>
      <c r="Y227" s="15" t="str">
        <f t="shared" si="4"/>
        <v>3</v>
      </c>
      <c r="Z227" s="15" t="str">
        <f>IF(T227="","",IF(AND(T227&lt;&gt;'Tabelas auxiliares'!$B$128,T227&lt;&gt;'Tabelas auxiliares'!$B$129,T227&lt;&gt;'Tabelas auxiliares'!$C$128,T227&lt;&gt;'Tabelas auxiliares'!$C$129,T227&lt;&gt;'Tabelas auxiliares'!$D$128),"FOLHA DE PESSOAL",IF(Y227='Tabelas auxiliares'!$A$129,"CUSTEIO",IF(Y227='Tabelas auxiliares'!$A$128,"INVESTIMENTO","ERRO - VERIFICAR"))))</f>
        <v>FOLHA DE PESSOAL</v>
      </c>
      <c r="AA227" s="26">
        <f t="shared" si="5"/>
        <v>83402.8</v>
      </c>
      <c r="AB227" s="8">
        <v>8339.99</v>
      </c>
      <c r="AD227" s="8">
        <v>75062.81</v>
      </c>
      <c r="AE227" s="31"/>
      <c r="AF227" s="31"/>
      <c r="AG227" s="31"/>
      <c r="AH227" s="31"/>
      <c r="AI227" s="31"/>
      <c r="AJ227" s="31"/>
      <c r="AK227" s="31"/>
      <c r="AL227" s="31"/>
      <c r="AM227" s="31"/>
      <c r="AN227" s="31"/>
      <c r="AO227" s="31"/>
      <c r="AP227" s="31"/>
    </row>
    <row r="228" spans="1:42" x14ac:dyDescent="0.25">
      <c r="A228" t="s">
        <v>587</v>
      </c>
      <c r="B228" s="152" t="s">
        <v>252</v>
      </c>
      <c r="C228" s="152" t="s">
        <v>584</v>
      </c>
      <c r="D228" s="152" t="s">
        <v>83</v>
      </c>
      <c r="E228" s="152" t="s">
        <v>100</v>
      </c>
      <c r="F228" s="15" t="str">
        <f>IFERROR(VLOOKUP(D228,'Tabelas auxiliares'!$A$3:$B$65,2,FALSE),"")</f>
        <v>SUGEPE-FOLHA - PASEP + AUX. MORADIA</v>
      </c>
      <c r="G228" s="15" t="str">
        <f>IFERROR(VLOOKUP($B228,'Tabelas auxiliares'!$A$68:$C$108,2,FALSE),"")</f>
        <v>FOLHA DE PAGAMENTO - BENEFÍCIOS</v>
      </c>
      <c r="H228" s="15" t="str">
        <f>IFERROR(VLOOKUP($B228,'Tabelas auxiliares'!$A$68:$C$108,3,FALSE),"")</f>
        <v xml:space="preserve">AUXILIO FUNERAL / CONTRATACAO POR TEMPO DETERMINADO / BENEF.ASSIST. DO SERVIDOR E DO MILITAR / AUXILIO-ALIMENTACAO / AUXILIO-TRANSPORTE / INDENIZACOES E RESTITUICOES / DESPESAS DE EXERCICIOS ANTERIORES </v>
      </c>
      <c r="I228" t="s">
        <v>1244</v>
      </c>
      <c r="J228" t="s">
        <v>1245</v>
      </c>
      <c r="K228" t="s">
        <v>1420</v>
      </c>
      <c r="L228" t="s">
        <v>1247</v>
      </c>
      <c r="M228" t="s">
        <v>593</v>
      </c>
      <c r="N228" t="s">
        <v>109</v>
      </c>
      <c r="O228" t="s">
        <v>1357</v>
      </c>
      <c r="P228" t="s">
        <v>1358</v>
      </c>
      <c r="Q228" t="s">
        <v>597</v>
      </c>
      <c r="R228" t="s">
        <v>593</v>
      </c>
      <c r="S228" t="s">
        <v>598</v>
      </c>
      <c r="T228" t="s">
        <v>1111</v>
      </c>
      <c r="U228" t="s">
        <v>119</v>
      </c>
      <c r="V228" t="s">
        <v>1378</v>
      </c>
      <c r="W228" t="s">
        <v>1379</v>
      </c>
      <c r="X228" t="s">
        <v>1421</v>
      </c>
      <c r="Y228" s="15" t="str">
        <f t="shared" si="4"/>
        <v>3</v>
      </c>
      <c r="Z228" s="15" t="str">
        <f>IF(T228="","",IF(AND(T228&lt;&gt;'Tabelas auxiliares'!$B$128,T228&lt;&gt;'Tabelas auxiliares'!$B$129,T228&lt;&gt;'Tabelas auxiliares'!$C$128,T228&lt;&gt;'Tabelas auxiliares'!$C$129,T228&lt;&gt;'Tabelas auxiliares'!$D$128),"FOLHA DE PESSOAL",IF(Y228='Tabelas auxiliares'!$A$129,"CUSTEIO",IF(Y228='Tabelas auxiliares'!$A$128,"INVESTIMENTO","ERRO - VERIFICAR"))))</f>
        <v>FOLHA DE PESSOAL</v>
      </c>
      <c r="AA228" s="26">
        <f t="shared" si="5"/>
        <v>1720237.8800000001</v>
      </c>
      <c r="AB228" s="8">
        <v>9086.01</v>
      </c>
      <c r="AD228" s="8">
        <v>1711151.87</v>
      </c>
      <c r="AE228" s="31"/>
      <c r="AF228" s="31"/>
      <c r="AG228" s="31"/>
      <c r="AH228" s="31"/>
      <c r="AI228" s="31"/>
      <c r="AJ228" s="31"/>
      <c r="AK228" s="31"/>
      <c r="AL228" s="31"/>
      <c r="AM228" s="31"/>
      <c r="AN228" s="31"/>
      <c r="AO228" s="31"/>
      <c r="AP228" s="31"/>
    </row>
    <row r="229" spans="1:42" x14ac:dyDescent="0.25">
      <c r="A229" t="s">
        <v>587</v>
      </c>
      <c r="B229" s="152" t="s">
        <v>252</v>
      </c>
      <c r="C229" s="152" t="s">
        <v>584</v>
      </c>
      <c r="D229" s="152" t="s">
        <v>83</v>
      </c>
      <c r="E229" s="152" t="s">
        <v>100</v>
      </c>
      <c r="F229" s="15" t="str">
        <f>IFERROR(VLOOKUP(D229,'Tabelas auxiliares'!$A$3:$B$65,2,FALSE),"")</f>
        <v>SUGEPE-FOLHA - PASEP + AUX. MORADIA</v>
      </c>
      <c r="G229" s="15" t="str">
        <f>IFERROR(VLOOKUP($B229,'Tabelas auxiliares'!$A$68:$C$108,2,FALSE),"")</f>
        <v>FOLHA DE PAGAMENTO - BENEFÍCIOS</v>
      </c>
      <c r="H229" s="15" t="str">
        <f>IFERROR(VLOOKUP($B229,'Tabelas auxiliares'!$A$68:$C$108,3,FALSE),"")</f>
        <v xml:space="preserve">AUXILIO FUNERAL / CONTRATACAO POR TEMPO DETERMINADO / BENEF.ASSIST. DO SERVIDOR E DO MILITAR / AUXILIO-ALIMENTACAO / AUXILIO-TRANSPORTE / INDENIZACOES E RESTITUICOES / DESPESAS DE EXERCICIOS ANTERIORES </v>
      </c>
      <c r="I229" t="s">
        <v>1244</v>
      </c>
      <c r="J229" t="s">
        <v>1245</v>
      </c>
      <c r="K229" t="s">
        <v>1422</v>
      </c>
      <c r="L229" t="s">
        <v>1247</v>
      </c>
      <c r="M229" t="s">
        <v>593</v>
      </c>
      <c r="N229" t="s">
        <v>109</v>
      </c>
      <c r="O229" t="s">
        <v>606</v>
      </c>
      <c r="P229" t="s">
        <v>1372</v>
      </c>
      <c r="Q229" t="s">
        <v>597</v>
      </c>
      <c r="R229" t="s">
        <v>593</v>
      </c>
      <c r="S229" t="s">
        <v>598</v>
      </c>
      <c r="T229" t="s">
        <v>1111</v>
      </c>
      <c r="U229" t="s">
        <v>118</v>
      </c>
      <c r="V229" t="s">
        <v>1382</v>
      </c>
      <c r="W229" t="s">
        <v>1383</v>
      </c>
      <c r="X229" t="s">
        <v>1423</v>
      </c>
      <c r="Y229" s="15" t="str">
        <f t="shared" si="4"/>
        <v>3</v>
      </c>
      <c r="Z229" s="15" t="str">
        <f>IF(T229="","",IF(AND(T229&lt;&gt;'Tabelas auxiliares'!$B$128,T229&lt;&gt;'Tabelas auxiliares'!$B$129,T229&lt;&gt;'Tabelas auxiliares'!$C$128,T229&lt;&gt;'Tabelas auxiliares'!$C$129,T229&lt;&gt;'Tabelas auxiliares'!$D$128),"FOLHA DE PESSOAL",IF(Y229='Tabelas auxiliares'!$A$129,"CUSTEIO",IF(Y229='Tabelas auxiliares'!$A$128,"INVESTIMENTO","ERRO - VERIFICAR"))))</f>
        <v>FOLHA DE PESSOAL</v>
      </c>
      <c r="AA229" s="26">
        <f t="shared" si="5"/>
        <v>160559.94</v>
      </c>
      <c r="AB229" s="8">
        <v>99647.54</v>
      </c>
      <c r="AD229" s="8">
        <v>60912.4</v>
      </c>
      <c r="AE229" s="31"/>
      <c r="AF229" s="31"/>
      <c r="AG229" s="31"/>
      <c r="AH229" s="31"/>
      <c r="AI229" s="31"/>
      <c r="AJ229" s="31"/>
      <c r="AK229" s="31"/>
      <c r="AL229" s="31"/>
      <c r="AM229" s="31"/>
      <c r="AN229" s="31"/>
      <c r="AO229" s="31"/>
      <c r="AP229" s="31"/>
    </row>
    <row r="230" spans="1:42" x14ac:dyDescent="0.25">
      <c r="A230" t="s">
        <v>587</v>
      </c>
      <c r="B230" s="152" t="s">
        <v>252</v>
      </c>
      <c r="C230" s="152" t="s">
        <v>584</v>
      </c>
      <c r="D230" s="152" t="s">
        <v>83</v>
      </c>
      <c r="E230" s="152" t="s">
        <v>100</v>
      </c>
      <c r="F230" s="15" t="str">
        <f>IFERROR(VLOOKUP(D230,'Tabelas auxiliares'!$A$3:$B$65,2,FALSE),"")</f>
        <v>SUGEPE-FOLHA - PASEP + AUX. MORADIA</v>
      </c>
      <c r="G230" s="15" t="str">
        <f>IFERROR(VLOOKUP($B230,'Tabelas auxiliares'!$A$68:$C$108,2,FALSE),"")</f>
        <v>FOLHA DE PAGAMENTO - BENEFÍCIOS</v>
      </c>
      <c r="H230" s="15" t="str">
        <f>IFERROR(VLOOKUP($B230,'Tabelas auxiliares'!$A$68:$C$108,3,FALSE),"")</f>
        <v xml:space="preserve">AUXILIO FUNERAL / CONTRATACAO POR TEMPO DETERMINADO / BENEF.ASSIST. DO SERVIDOR E DO MILITAR / AUXILIO-ALIMENTACAO / AUXILIO-TRANSPORTE / INDENIZACOES E RESTITUICOES / DESPESAS DE EXERCICIOS ANTERIORES </v>
      </c>
      <c r="I230" t="s">
        <v>1244</v>
      </c>
      <c r="J230" t="s">
        <v>1245</v>
      </c>
      <c r="K230" t="s">
        <v>1424</v>
      </c>
      <c r="L230" t="s">
        <v>1247</v>
      </c>
      <c r="M230" t="s">
        <v>593</v>
      </c>
      <c r="N230" t="s">
        <v>109</v>
      </c>
      <c r="O230" t="s">
        <v>595</v>
      </c>
      <c r="P230" t="s">
        <v>1363</v>
      </c>
      <c r="Q230" t="s">
        <v>597</v>
      </c>
      <c r="R230" t="s">
        <v>593</v>
      </c>
      <c r="S230" t="s">
        <v>598</v>
      </c>
      <c r="T230" t="s">
        <v>1111</v>
      </c>
      <c r="U230" t="s">
        <v>121</v>
      </c>
      <c r="V230" t="s">
        <v>1425</v>
      </c>
      <c r="W230" t="s">
        <v>1426</v>
      </c>
      <c r="X230" t="s">
        <v>1427</v>
      </c>
      <c r="Y230" s="15" t="str">
        <f t="shared" si="4"/>
        <v>3</v>
      </c>
      <c r="Z230" s="15" t="str">
        <f>IF(T230="","",IF(AND(T230&lt;&gt;'Tabelas auxiliares'!$B$128,T230&lt;&gt;'Tabelas auxiliares'!$B$129,T230&lt;&gt;'Tabelas auxiliares'!$C$128,T230&lt;&gt;'Tabelas auxiliares'!$C$129,T230&lt;&gt;'Tabelas auxiliares'!$D$128),"FOLHA DE PESSOAL",IF(Y230='Tabelas auxiliares'!$A$129,"CUSTEIO",IF(Y230='Tabelas auxiliares'!$A$128,"INVESTIMENTO","ERRO - VERIFICAR"))))</f>
        <v>FOLHA DE PESSOAL</v>
      </c>
      <c r="AA230" s="26">
        <f t="shared" si="5"/>
        <v>412.17</v>
      </c>
      <c r="AD230" s="8">
        <v>412.17</v>
      </c>
      <c r="AE230" s="31"/>
      <c r="AF230" s="31"/>
      <c r="AG230" s="31"/>
      <c r="AH230" s="31"/>
      <c r="AI230" s="31"/>
      <c r="AJ230" s="31"/>
      <c r="AK230" s="31"/>
      <c r="AL230" s="31"/>
      <c r="AM230" s="31"/>
      <c r="AN230" s="31"/>
      <c r="AO230" s="31"/>
      <c r="AP230" s="31"/>
    </row>
    <row r="231" spans="1:42" x14ac:dyDescent="0.25">
      <c r="A231" t="s">
        <v>587</v>
      </c>
      <c r="B231" s="152" t="s">
        <v>252</v>
      </c>
      <c r="C231" s="152" t="s">
        <v>584</v>
      </c>
      <c r="D231" s="152" t="s">
        <v>83</v>
      </c>
      <c r="E231" s="152" t="s">
        <v>100</v>
      </c>
      <c r="F231" s="15" t="str">
        <f>IFERROR(VLOOKUP(D231,'Tabelas auxiliares'!$A$3:$B$65,2,FALSE),"")</f>
        <v>SUGEPE-FOLHA - PASEP + AUX. MORADIA</v>
      </c>
      <c r="G231" s="15" t="str">
        <f>IFERROR(VLOOKUP($B231,'Tabelas auxiliares'!$A$68:$C$108,2,FALSE),"")</f>
        <v>FOLHA DE PAGAMENTO - BENEFÍCIOS</v>
      </c>
      <c r="H231" s="15" t="str">
        <f>IFERROR(VLOOKUP($B231,'Tabelas auxiliares'!$A$68:$C$108,3,FALSE),"")</f>
        <v xml:space="preserve">AUXILIO FUNERAL / CONTRATACAO POR TEMPO DETERMINADO / BENEF.ASSIST. DO SERVIDOR E DO MILITAR / AUXILIO-ALIMENTACAO / AUXILIO-TRANSPORTE / INDENIZACOES E RESTITUICOES / DESPESAS DE EXERCICIOS ANTERIORES </v>
      </c>
      <c r="I231" t="s">
        <v>1244</v>
      </c>
      <c r="J231" t="s">
        <v>1245</v>
      </c>
      <c r="K231" t="s">
        <v>1428</v>
      </c>
      <c r="L231" t="s">
        <v>1247</v>
      </c>
      <c r="M231" t="s">
        <v>593</v>
      </c>
      <c r="N231" t="s">
        <v>111</v>
      </c>
      <c r="O231" t="s">
        <v>104</v>
      </c>
      <c r="P231" t="s">
        <v>1390</v>
      </c>
      <c r="Q231" t="s">
        <v>597</v>
      </c>
      <c r="R231" t="s">
        <v>593</v>
      </c>
      <c r="S231" t="s">
        <v>598</v>
      </c>
      <c r="T231" t="s">
        <v>1111</v>
      </c>
      <c r="U231" t="s">
        <v>1391</v>
      </c>
      <c r="V231" t="s">
        <v>1353</v>
      </c>
      <c r="W231" t="s">
        <v>1354</v>
      </c>
      <c r="X231" t="s">
        <v>1429</v>
      </c>
      <c r="Y231" s="15" t="str">
        <f t="shared" si="4"/>
        <v>3</v>
      </c>
      <c r="Z231" s="15" t="str">
        <f>IF(T231="","",IF(AND(T231&lt;&gt;'Tabelas auxiliares'!$B$128,T231&lt;&gt;'Tabelas auxiliares'!$B$129,T231&lt;&gt;'Tabelas auxiliares'!$C$128,T231&lt;&gt;'Tabelas auxiliares'!$C$129,T231&lt;&gt;'Tabelas auxiliares'!$D$128),"FOLHA DE PESSOAL",IF(Y231='Tabelas auxiliares'!$A$129,"CUSTEIO",IF(Y231='Tabelas auxiliares'!$A$128,"INVESTIMENTO","ERRO - VERIFICAR"))))</f>
        <v>FOLHA DE PESSOAL</v>
      </c>
      <c r="AA231" s="26">
        <f t="shared" si="5"/>
        <v>235.28</v>
      </c>
      <c r="AD231" s="8">
        <v>235.28</v>
      </c>
      <c r="AE231" s="31"/>
      <c r="AF231" s="31"/>
      <c r="AG231" s="31"/>
      <c r="AH231" s="31"/>
      <c r="AI231" s="31"/>
      <c r="AJ231" s="31"/>
      <c r="AK231" s="31"/>
      <c r="AL231" s="31"/>
      <c r="AM231" s="31"/>
      <c r="AN231" s="31"/>
      <c r="AO231" s="31"/>
      <c r="AP231" s="31"/>
    </row>
    <row r="232" spans="1:42" x14ac:dyDescent="0.25">
      <c r="A232" t="s">
        <v>587</v>
      </c>
      <c r="B232" s="152" t="s">
        <v>252</v>
      </c>
      <c r="C232" s="152" t="s">
        <v>584</v>
      </c>
      <c r="D232" s="152" t="s">
        <v>83</v>
      </c>
      <c r="E232" s="152" t="s">
        <v>100</v>
      </c>
      <c r="F232" s="15" t="str">
        <f>IFERROR(VLOOKUP(D232,'Tabelas auxiliares'!$A$3:$B$65,2,FALSE),"")</f>
        <v>SUGEPE-FOLHA - PASEP + AUX. MORADIA</v>
      </c>
      <c r="G232" s="15" t="str">
        <f>IFERROR(VLOOKUP($B232,'Tabelas auxiliares'!$A$68:$C$108,2,FALSE),"")</f>
        <v>FOLHA DE PAGAMENTO - BENEFÍCIOS</v>
      </c>
      <c r="H232" s="15" t="str">
        <f>IFERROR(VLOOKUP($B232,'Tabelas auxiliares'!$A$68:$C$108,3,FALSE),"")</f>
        <v xml:space="preserve">AUXILIO FUNERAL / CONTRATACAO POR TEMPO DETERMINADO / BENEF.ASSIST. DO SERVIDOR E DO MILITAR / AUXILIO-ALIMENTACAO / AUXILIO-TRANSPORTE / INDENIZACOES E RESTITUICOES / DESPESAS DE EXERCICIOS ANTERIORES </v>
      </c>
      <c r="I232" t="s">
        <v>1244</v>
      </c>
      <c r="J232" t="s">
        <v>1245</v>
      </c>
      <c r="K232" t="s">
        <v>1430</v>
      </c>
      <c r="L232" t="s">
        <v>1247</v>
      </c>
      <c r="M232" t="s">
        <v>593</v>
      </c>
      <c r="N232" t="s">
        <v>111</v>
      </c>
      <c r="O232" t="s">
        <v>595</v>
      </c>
      <c r="P232" t="s">
        <v>1352</v>
      </c>
      <c r="Q232" t="s">
        <v>597</v>
      </c>
      <c r="R232" t="s">
        <v>593</v>
      </c>
      <c r="S232" t="s">
        <v>598</v>
      </c>
      <c r="T232" t="s">
        <v>1111</v>
      </c>
      <c r="U232" t="s">
        <v>122</v>
      </c>
      <c r="V232" t="s">
        <v>1353</v>
      </c>
      <c r="W232" t="s">
        <v>1354</v>
      </c>
      <c r="X232" t="s">
        <v>1431</v>
      </c>
      <c r="Y232" s="15" t="str">
        <f t="shared" si="4"/>
        <v>3</v>
      </c>
      <c r="Z232" s="15" t="str">
        <f>IF(T232="","",IF(AND(T232&lt;&gt;'Tabelas auxiliares'!$B$128,T232&lt;&gt;'Tabelas auxiliares'!$B$129,T232&lt;&gt;'Tabelas auxiliares'!$C$128,T232&lt;&gt;'Tabelas auxiliares'!$C$129,T232&lt;&gt;'Tabelas auxiliares'!$D$128),"FOLHA DE PESSOAL",IF(Y232='Tabelas auxiliares'!$A$129,"CUSTEIO",IF(Y232='Tabelas auxiliares'!$A$128,"INVESTIMENTO","ERRO - VERIFICAR"))))</f>
        <v>FOLHA DE PESSOAL</v>
      </c>
      <c r="AA232" s="26">
        <f t="shared" si="5"/>
        <v>213104.38999999998</v>
      </c>
      <c r="AB232" s="8">
        <v>4099.58</v>
      </c>
      <c r="AD232" s="8">
        <v>209004.81</v>
      </c>
      <c r="AE232" s="31"/>
      <c r="AF232" s="31"/>
      <c r="AG232" s="31"/>
      <c r="AH232" s="31"/>
      <c r="AI232" s="31"/>
      <c r="AJ232" s="31"/>
      <c r="AK232" s="31"/>
      <c r="AL232" s="31"/>
      <c r="AM232" s="31"/>
      <c r="AN232" s="31"/>
      <c r="AO232" s="31"/>
      <c r="AP232" s="31"/>
    </row>
    <row r="233" spans="1:42" x14ac:dyDescent="0.25">
      <c r="A233" t="s">
        <v>587</v>
      </c>
      <c r="B233" s="152" t="s">
        <v>252</v>
      </c>
      <c r="C233" s="152" t="s">
        <v>584</v>
      </c>
      <c r="D233" s="152" t="s">
        <v>83</v>
      </c>
      <c r="E233" s="152" t="s">
        <v>100</v>
      </c>
      <c r="F233" s="15" t="str">
        <f>IFERROR(VLOOKUP(D233,'Tabelas auxiliares'!$A$3:$B$65,2,FALSE),"")</f>
        <v>SUGEPE-FOLHA - PASEP + AUX. MORADIA</v>
      </c>
      <c r="G233" s="15" t="str">
        <f>IFERROR(VLOOKUP($B233,'Tabelas auxiliares'!$A$68:$C$108,2,FALSE),"")</f>
        <v>FOLHA DE PAGAMENTO - BENEFÍCIOS</v>
      </c>
      <c r="H233" s="15" t="str">
        <f>IFERROR(VLOOKUP($B233,'Tabelas auxiliares'!$A$68:$C$108,3,FALSE),"")</f>
        <v xml:space="preserve">AUXILIO FUNERAL / CONTRATACAO POR TEMPO DETERMINADO / BENEF.ASSIST. DO SERVIDOR E DO MILITAR / AUXILIO-ALIMENTACAO / AUXILIO-TRANSPORTE / INDENIZACOES E RESTITUICOES / DESPESAS DE EXERCICIOS ANTERIORES </v>
      </c>
      <c r="I233" t="s">
        <v>744</v>
      </c>
      <c r="J233" t="s">
        <v>1432</v>
      </c>
      <c r="K233" t="s">
        <v>1433</v>
      </c>
      <c r="L233" t="s">
        <v>1434</v>
      </c>
      <c r="M233" t="s">
        <v>1351</v>
      </c>
      <c r="N233" t="s">
        <v>111</v>
      </c>
      <c r="O233" t="s">
        <v>595</v>
      </c>
      <c r="P233" t="s">
        <v>1352</v>
      </c>
      <c r="Q233" t="s">
        <v>597</v>
      </c>
      <c r="R233" t="s">
        <v>593</v>
      </c>
      <c r="S233" t="s">
        <v>598</v>
      </c>
      <c r="T233" t="s">
        <v>1111</v>
      </c>
      <c r="U233" t="s">
        <v>122</v>
      </c>
      <c r="V233" t="s">
        <v>1353</v>
      </c>
      <c r="W233" t="s">
        <v>1354</v>
      </c>
      <c r="X233" t="s">
        <v>1435</v>
      </c>
      <c r="Y233" s="15" t="str">
        <f t="shared" si="4"/>
        <v>3</v>
      </c>
      <c r="Z233" s="15" t="str">
        <f>IF(T233="","",IF(AND(T233&lt;&gt;'Tabelas auxiliares'!$B$128,T233&lt;&gt;'Tabelas auxiliares'!$B$129,T233&lt;&gt;'Tabelas auxiliares'!$C$128,T233&lt;&gt;'Tabelas auxiliares'!$C$129,T233&lt;&gt;'Tabelas auxiliares'!$D$128),"FOLHA DE PESSOAL",IF(Y233='Tabelas auxiliares'!$A$129,"CUSTEIO",IF(Y233='Tabelas auxiliares'!$A$128,"INVESTIMENTO","ERRO - VERIFICAR"))))</f>
        <v>FOLHA DE PESSOAL</v>
      </c>
      <c r="AA233" s="26">
        <f t="shared" si="5"/>
        <v>12372.48</v>
      </c>
      <c r="AD233" s="8">
        <v>12372.48</v>
      </c>
      <c r="AE233" s="31"/>
      <c r="AF233" s="31"/>
      <c r="AG233" s="31"/>
      <c r="AH233" s="31"/>
      <c r="AI233" s="31"/>
      <c r="AJ233" s="31"/>
      <c r="AK233" s="31"/>
      <c r="AL233" s="31"/>
      <c r="AM233" s="31"/>
      <c r="AN233" s="31"/>
      <c r="AO233" s="31"/>
      <c r="AP233" s="31"/>
    </row>
    <row r="234" spans="1:42" x14ac:dyDescent="0.25">
      <c r="A234" t="s">
        <v>587</v>
      </c>
      <c r="B234" s="152" t="s">
        <v>252</v>
      </c>
      <c r="C234" s="152" t="s">
        <v>584</v>
      </c>
      <c r="D234" s="152" t="s">
        <v>83</v>
      </c>
      <c r="E234" s="152" t="s">
        <v>100</v>
      </c>
      <c r="F234" s="15" t="str">
        <f>IFERROR(VLOOKUP(D234,'Tabelas auxiliares'!$A$3:$B$65,2,FALSE),"")</f>
        <v>SUGEPE-FOLHA - PASEP + AUX. MORADIA</v>
      </c>
      <c r="G234" s="15" t="str">
        <f>IFERROR(VLOOKUP($B234,'Tabelas auxiliares'!$A$68:$C$108,2,FALSE),"")</f>
        <v>FOLHA DE PAGAMENTO - BENEFÍCIOS</v>
      </c>
      <c r="H234" s="15" t="str">
        <f>IFERROR(VLOOKUP($B234,'Tabelas auxiliares'!$A$68:$C$108,3,FALSE),"")</f>
        <v xml:space="preserve">AUXILIO FUNERAL / CONTRATACAO POR TEMPO DETERMINADO / BENEF.ASSIST. DO SERVIDOR E DO MILITAR / AUXILIO-ALIMENTACAO / AUXILIO-TRANSPORTE / INDENIZACOES E RESTITUICOES / DESPESAS DE EXERCICIOS ANTERIORES </v>
      </c>
      <c r="I234" t="s">
        <v>1288</v>
      </c>
      <c r="J234" t="s">
        <v>1436</v>
      </c>
      <c r="K234" t="s">
        <v>1437</v>
      </c>
      <c r="L234" t="s">
        <v>1438</v>
      </c>
      <c r="M234" t="s">
        <v>1439</v>
      </c>
      <c r="N234" t="s">
        <v>656</v>
      </c>
      <c r="O234" t="s">
        <v>657</v>
      </c>
      <c r="P234" t="s">
        <v>658</v>
      </c>
      <c r="Q234" t="s">
        <v>597</v>
      </c>
      <c r="R234" t="s">
        <v>593</v>
      </c>
      <c r="S234" t="s">
        <v>598</v>
      </c>
      <c r="T234" t="s">
        <v>145</v>
      </c>
      <c r="U234" t="s">
        <v>659</v>
      </c>
      <c r="V234" t="s">
        <v>1440</v>
      </c>
      <c r="W234" t="s">
        <v>1441</v>
      </c>
      <c r="X234" t="s">
        <v>1442</v>
      </c>
      <c r="Y234" s="15" t="str">
        <f t="shared" si="4"/>
        <v>3</v>
      </c>
      <c r="Z234" s="15" t="str">
        <f>IF(T234="","",IF(AND(T234&lt;&gt;'Tabelas auxiliares'!$B$128,T234&lt;&gt;'Tabelas auxiliares'!$B$129,T234&lt;&gt;'Tabelas auxiliares'!$C$128,T234&lt;&gt;'Tabelas auxiliares'!$C$129,T234&lt;&gt;'Tabelas auxiliares'!$D$128),"FOLHA DE PESSOAL",IF(Y234='Tabelas auxiliares'!$A$129,"CUSTEIO",IF(Y234='Tabelas auxiliares'!$A$128,"INVESTIMENTO","ERRO - VERIFICAR"))))</f>
        <v>CUSTEIO</v>
      </c>
      <c r="AA234" s="26">
        <f t="shared" si="5"/>
        <v>1.44</v>
      </c>
      <c r="AB234" s="8">
        <v>1.44</v>
      </c>
      <c r="AE234" s="31"/>
      <c r="AF234" s="31"/>
      <c r="AG234" s="31"/>
      <c r="AH234" s="31"/>
      <c r="AI234" s="31"/>
      <c r="AJ234" s="31"/>
      <c r="AK234" s="31"/>
      <c r="AL234" s="31"/>
      <c r="AM234" s="31"/>
      <c r="AN234" s="31"/>
      <c r="AO234" s="31"/>
      <c r="AP234" s="31"/>
    </row>
    <row r="235" spans="1:42" x14ac:dyDescent="0.25">
      <c r="A235" t="s">
        <v>587</v>
      </c>
      <c r="B235" s="152" t="s">
        <v>252</v>
      </c>
      <c r="C235" s="152" t="s">
        <v>584</v>
      </c>
      <c r="D235" s="152" t="s">
        <v>83</v>
      </c>
      <c r="E235" s="152" t="s">
        <v>100</v>
      </c>
      <c r="F235" s="15" t="str">
        <f>IFERROR(VLOOKUP(D235,'Tabelas auxiliares'!$A$3:$B$65,2,FALSE),"")</f>
        <v>SUGEPE-FOLHA - PASEP + AUX. MORADIA</v>
      </c>
      <c r="G235" s="15" t="str">
        <f>IFERROR(VLOOKUP($B235,'Tabelas auxiliares'!$A$68:$C$108,2,FALSE),"")</f>
        <v>FOLHA DE PAGAMENTO - BENEFÍCIOS</v>
      </c>
      <c r="H235" s="15" t="str">
        <f>IFERROR(VLOOKUP($B235,'Tabelas auxiliares'!$A$68:$C$108,3,FALSE),"")</f>
        <v xml:space="preserve">AUXILIO FUNERAL / CONTRATACAO POR TEMPO DETERMINADO / BENEF.ASSIST. DO SERVIDOR E DO MILITAR / AUXILIO-ALIMENTACAO / AUXILIO-TRANSPORTE / INDENIZACOES E RESTITUICOES / DESPESAS DE EXERCICIOS ANTERIORES </v>
      </c>
      <c r="I235" t="s">
        <v>1288</v>
      </c>
      <c r="J235" t="s">
        <v>1436</v>
      </c>
      <c r="K235" t="s">
        <v>1443</v>
      </c>
      <c r="L235" t="s">
        <v>1438</v>
      </c>
      <c r="M235" t="s">
        <v>1444</v>
      </c>
      <c r="N235" t="s">
        <v>656</v>
      </c>
      <c r="O235" t="s">
        <v>657</v>
      </c>
      <c r="P235" t="s">
        <v>658</v>
      </c>
      <c r="Q235" t="s">
        <v>597</v>
      </c>
      <c r="R235" t="s">
        <v>593</v>
      </c>
      <c r="S235" t="s">
        <v>598</v>
      </c>
      <c r="T235" t="s">
        <v>145</v>
      </c>
      <c r="U235" t="s">
        <v>659</v>
      </c>
      <c r="V235" t="s">
        <v>1440</v>
      </c>
      <c r="W235" t="s">
        <v>1441</v>
      </c>
      <c r="X235" t="s">
        <v>1445</v>
      </c>
      <c r="Y235" s="15" t="str">
        <f t="shared" si="4"/>
        <v>3</v>
      </c>
      <c r="Z235" s="15" t="str">
        <f>IF(T235="","",IF(AND(T235&lt;&gt;'Tabelas auxiliares'!$B$128,T235&lt;&gt;'Tabelas auxiliares'!$B$129,T235&lt;&gt;'Tabelas auxiliares'!$C$128,T235&lt;&gt;'Tabelas auxiliares'!$C$129,T235&lt;&gt;'Tabelas auxiliares'!$D$128),"FOLHA DE PESSOAL",IF(Y235='Tabelas auxiliares'!$A$129,"CUSTEIO",IF(Y235='Tabelas auxiliares'!$A$128,"INVESTIMENTO","ERRO - VERIFICAR"))))</f>
        <v>CUSTEIO</v>
      </c>
      <c r="AA235" s="26">
        <f t="shared" si="5"/>
        <v>173.96</v>
      </c>
      <c r="AB235" s="8">
        <v>173.96</v>
      </c>
      <c r="AE235" s="31"/>
      <c r="AF235" s="31"/>
      <c r="AG235" s="31"/>
      <c r="AH235" s="31"/>
      <c r="AI235" s="31"/>
      <c r="AJ235" s="31"/>
      <c r="AK235" s="31"/>
      <c r="AL235" s="31"/>
      <c r="AM235" s="31"/>
      <c r="AN235" s="31"/>
      <c r="AO235" s="31"/>
      <c r="AP235" s="31"/>
    </row>
    <row r="236" spans="1:42" x14ac:dyDescent="0.25">
      <c r="A236" t="s">
        <v>587</v>
      </c>
      <c r="B236" s="152" t="s">
        <v>252</v>
      </c>
      <c r="C236" s="152" t="s">
        <v>584</v>
      </c>
      <c r="D236" s="152" t="s">
        <v>83</v>
      </c>
      <c r="E236" s="152" t="s">
        <v>100</v>
      </c>
      <c r="F236" s="15" t="str">
        <f>IFERROR(VLOOKUP(D236,'Tabelas auxiliares'!$A$3:$B$65,2,FALSE),"")</f>
        <v>SUGEPE-FOLHA - PASEP + AUX. MORADIA</v>
      </c>
      <c r="G236" s="15" t="str">
        <f>IFERROR(VLOOKUP($B236,'Tabelas auxiliares'!$A$68:$C$108,2,FALSE),"")</f>
        <v>FOLHA DE PAGAMENTO - BENEFÍCIOS</v>
      </c>
      <c r="H236" s="15" t="str">
        <f>IFERROR(VLOOKUP($B236,'Tabelas auxiliares'!$A$68:$C$108,3,FALSE),"")</f>
        <v xml:space="preserve">AUXILIO FUNERAL / CONTRATACAO POR TEMPO DETERMINADO / BENEF.ASSIST. DO SERVIDOR E DO MILITAR / AUXILIO-ALIMENTACAO / AUXILIO-TRANSPORTE / INDENIZACOES E RESTITUICOES / DESPESAS DE EXERCICIOS ANTERIORES </v>
      </c>
      <c r="I236" t="s">
        <v>701</v>
      </c>
      <c r="J236" t="s">
        <v>1293</v>
      </c>
      <c r="K236" t="s">
        <v>1446</v>
      </c>
      <c r="L236" t="s">
        <v>1295</v>
      </c>
      <c r="M236" t="s">
        <v>593</v>
      </c>
      <c r="N236" t="s">
        <v>109</v>
      </c>
      <c r="O236" t="s">
        <v>1357</v>
      </c>
      <c r="P236" t="s">
        <v>1358</v>
      </c>
      <c r="Q236" t="s">
        <v>597</v>
      </c>
      <c r="R236" t="s">
        <v>593</v>
      </c>
      <c r="S236" t="s">
        <v>598</v>
      </c>
      <c r="T236" t="s">
        <v>1111</v>
      </c>
      <c r="U236" t="s">
        <v>119</v>
      </c>
      <c r="V236" t="s">
        <v>1359</v>
      </c>
      <c r="W236" t="s">
        <v>1360</v>
      </c>
      <c r="X236" t="s">
        <v>1447</v>
      </c>
      <c r="Y236" s="15" t="str">
        <f t="shared" si="4"/>
        <v>3</v>
      </c>
      <c r="Z236" s="15" t="str">
        <f>IF(T236="","",IF(AND(T236&lt;&gt;'Tabelas auxiliares'!$B$128,T236&lt;&gt;'Tabelas auxiliares'!$B$129,T236&lt;&gt;'Tabelas auxiliares'!$C$128,T236&lt;&gt;'Tabelas auxiliares'!$C$129,T236&lt;&gt;'Tabelas auxiliares'!$D$128),"FOLHA DE PESSOAL",IF(Y236='Tabelas auxiliares'!$A$129,"CUSTEIO",IF(Y236='Tabelas auxiliares'!$A$128,"INVESTIMENTO","ERRO - VERIFICAR"))))</f>
        <v>FOLHA DE PESSOAL</v>
      </c>
      <c r="AA236" s="26">
        <f t="shared" si="5"/>
        <v>63717.04</v>
      </c>
      <c r="AB236" s="8">
        <v>1895.15</v>
      </c>
      <c r="AC236" s="8">
        <v>61821.89</v>
      </c>
      <c r="AE236" s="31"/>
      <c r="AF236" s="31"/>
      <c r="AG236" s="31"/>
      <c r="AH236" s="31"/>
      <c r="AI236" s="31"/>
      <c r="AJ236" s="31"/>
      <c r="AK236" s="31"/>
      <c r="AL236" s="31"/>
      <c r="AM236" s="31"/>
      <c r="AN236" s="31"/>
      <c r="AO236" s="31"/>
      <c r="AP236" s="31"/>
    </row>
    <row r="237" spans="1:42" x14ac:dyDescent="0.25">
      <c r="A237" t="s">
        <v>587</v>
      </c>
      <c r="B237" s="152" t="s">
        <v>252</v>
      </c>
      <c r="C237" s="152" t="s">
        <v>584</v>
      </c>
      <c r="D237" s="152" t="s">
        <v>83</v>
      </c>
      <c r="E237" s="152" t="s">
        <v>100</v>
      </c>
      <c r="F237" s="15" t="str">
        <f>IFERROR(VLOOKUP(D237,'Tabelas auxiliares'!$A$3:$B$65,2,FALSE),"")</f>
        <v>SUGEPE-FOLHA - PASEP + AUX. MORADIA</v>
      </c>
      <c r="G237" s="15" t="str">
        <f>IFERROR(VLOOKUP($B237,'Tabelas auxiliares'!$A$68:$C$108,2,FALSE),"")</f>
        <v>FOLHA DE PAGAMENTO - BENEFÍCIOS</v>
      </c>
      <c r="H237" s="15" t="str">
        <f>IFERROR(VLOOKUP($B237,'Tabelas auxiliares'!$A$68:$C$108,3,FALSE),"")</f>
        <v xml:space="preserve">AUXILIO FUNERAL / CONTRATACAO POR TEMPO DETERMINADO / BENEF.ASSIST. DO SERVIDOR E DO MILITAR / AUXILIO-ALIMENTACAO / AUXILIO-TRANSPORTE / INDENIZACOES E RESTITUICOES / DESPESAS DE EXERCICIOS ANTERIORES </v>
      </c>
      <c r="I237" t="s">
        <v>701</v>
      </c>
      <c r="J237" t="s">
        <v>1293</v>
      </c>
      <c r="K237" t="s">
        <v>1448</v>
      </c>
      <c r="L237" t="s">
        <v>1295</v>
      </c>
      <c r="M237" t="s">
        <v>593</v>
      </c>
      <c r="N237" t="s">
        <v>109</v>
      </c>
      <c r="O237" t="s">
        <v>595</v>
      </c>
      <c r="P237" t="s">
        <v>1363</v>
      </c>
      <c r="Q237" t="s">
        <v>597</v>
      </c>
      <c r="R237" t="s">
        <v>593</v>
      </c>
      <c r="S237" t="s">
        <v>598</v>
      </c>
      <c r="T237" t="s">
        <v>1111</v>
      </c>
      <c r="U237" t="s">
        <v>121</v>
      </c>
      <c r="V237" t="s">
        <v>1364</v>
      </c>
      <c r="W237" t="s">
        <v>1365</v>
      </c>
      <c r="X237" t="s">
        <v>1449</v>
      </c>
      <c r="Y237" s="15" t="str">
        <f t="shared" si="4"/>
        <v>3</v>
      </c>
      <c r="Z237" s="15" t="str">
        <f>IF(T237="","",IF(AND(T237&lt;&gt;'Tabelas auxiliares'!$B$128,T237&lt;&gt;'Tabelas auxiliares'!$B$129,T237&lt;&gt;'Tabelas auxiliares'!$C$128,T237&lt;&gt;'Tabelas auxiliares'!$C$129,T237&lt;&gt;'Tabelas auxiliares'!$D$128),"FOLHA DE PESSOAL",IF(Y237='Tabelas auxiliares'!$A$129,"CUSTEIO",IF(Y237='Tabelas auxiliares'!$A$128,"INVESTIMENTO","ERRO - VERIFICAR"))))</f>
        <v>FOLHA DE PESSOAL</v>
      </c>
      <c r="AA237" s="26">
        <f t="shared" si="5"/>
        <v>2424.5</v>
      </c>
      <c r="AB237" s="8">
        <v>242.45</v>
      </c>
      <c r="AC237" s="8">
        <v>2182.0500000000002</v>
      </c>
      <c r="AE237" s="31"/>
      <c r="AF237" s="31"/>
      <c r="AG237" s="31"/>
      <c r="AH237" s="31"/>
      <c r="AI237" s="31"/>
      <c r="AJ237" s="31"/>
      <c r="AK237" s="31"/>
      <c r="AL237" s="31"/>
      <c r="AM237" s="31"/>
      <c r="AN237" s="31"/>
      <c r="AO237" s="31"/>
      <c r="AP237" s="31"/>
    </row>
    <row r="238" spans="1:42" x14ac:dyDescent="0.25">
      <c r="A238" t="s">
        <v>587</v>
      </c>
      <c r="B238" s="152" t="s">
        <v>252</v>
      </c>
      <c r="C238" s="152" t="s">
        <v>584</v>
      </c>
      <c r="D238" s="152" t="s">
        <v>83</v>
      </c>
      <c r="E238" s="152" t="s">
        <v>100</v>
      </c>
      <c r="F238" s="15" t="str">
        <f>IFERROR(VLOOKUP(D238,'Tabelas auxiliares'!$A$3:$B$65,2,FALSE),"")</f>
        <v>SUGEPE-FOLHA - PASEP + AUX. MORADIA</v>
      </c>
      <c r="G238" s="15" t="str">
        <f>IFERROR(VLOOKUP($B238,'Tabelas auxiliares'!$A$68:$C$108,2,FALSE),"")</f>
        <v>FOLHA DE PAGAMENTO - BENEFÍCIOS</v>
      </c>
      <c r="H238" s="15" t="str">
        <f>IFERROR(VLOOKUP($B238,'Tabelas auxiliares'!$A$68:$C$108,3,FALSE),"")</f>
        <v xml:space="preserve">AUXILIO FUNERAL / CONTRATACAO POR TEMPO DETERMINADO / BENEF.ASSIST. DO SERVIDOR E DO MILITAR / AUXILIO-ALIMENTACAO / AUXILIO-TRANSPORTE / INDENIZACOES E RESTITUICOES / DESPESAS DE EXERCICIOS ANTERIORES </v>
      </c>
      <c r="I238" t="s">
        <v>701</v>
      </c>
      <c r="J238" t="s">
        <v>1293</v>
      </c>
      <c r="K238" t="s">
        <v>1450</v>
      </c>
      <c r="L238" t="s">
        <v>1295</v>
      </c>
      <c r="M238" t="s">
        <v>593</v>
      </c>
      <c r="N238" t="s">
        <v>109</v>
      </c>
      <c r="O238" t="s">
        <v>606</v>
      </c>
      <c r="P238" t="s">
        <v>1372</v>
      </c>
      <c r="Q238" t="s">
        <v>597</v>
      </c>
      <c r="R238" t="s">
        <v>593</v>
      </c>
      <c r="S238" t="s">
        <v>598</v>
      </c>
      <c r="T238" t="s">
        <v>1111</v>
      </c>
      <c r="U238" t="s">
        <v>118</v>
      </c>
      <c r="V238" t="s">
        <v>1373</v>
      </c>
      <c r="W238" t="s">
        <v>1374</v>
      </c>
      <c r="X238" t="s">
        <v>1451</v>
      </c>
      <c r="Y238" s="15" t="str">
        <f t="shared" si="4"/>
        <v>3</v>
      </c>
      <c r="Z238" s="15" t="str">
        <f>IF(T238="","",IF(AND(T238&lt;&gt;'Tabelas auxiliares'!$B$128,T238&lt;&gt;'Tabelas auxiliares'!$B$129,T238&lt;&gt;'Tabelas auxiliares'!$C$128,T238&lt;&gt;'Tabelas auxiliares'!$C$129,T238&lt;&gt;'Tabelas auxiliares'!$D$128),"FOLHA DE PESSOAL",IF(Y238='Tabelas auxiliares'!$A$129,"CUSTEIO",IF(Y238='Tabelas auxiliares'!$A$128,"INVESTIMENTO","ERRO - VERIFICAR"))))</f>
        <v>FOLHA DE PESSOAL</v>
      </c>
      <c r="AA238" s="26">
        <f t="shared" si="5"/>
        <v>3915.96</v>
      </c>
      <c r="AB238" s="8">
        <v>406.05</v>
      </c>
      <c r="AC238" s="8">
        <v>3509.91</v>
      </c>
      <c r="AE238" s="31"/>
      <c r="AF238" s="31"/>
      <c r="AG238" s="31"/>
      <c r="AH238" s="31"/>
      <c r="AI238" s="31"/>
      <c r="AJ238" s="31"/>
      <c r="AK238" s="31"/>
      <c r="AL238" s="31"/>
      <c r="AM238" s="31"/>
      <c r="AN238" s="31"/>
      <c r="AO238" s="31"/>
      <c r="AP238" s="31"/>
    </row>
    <row r="239" spans="1:42" x14ac:dyDescent="0.25">
      <c r="A239" t="s">
        <v>587</v>
      </c>
      <c r="B239" s="152" t="s">
        <v>252</v>
      </c>
      <c r="C239" s="152" t="s">
        <v>584</v>
      </c>
      <c r="D239" s="152" t="s">
        <v>83</v>
      </c>
      <c r="E239" s="152" t="s">
        <v>100</v>
      </c>
      <c r="F239" s="15" t="str">
        <f>IFERROR(VLOOKUP(D239,'Tabelas auxiliares'!$A$3:$B$65,2,FALSE),"")</f>
        <v>SUGEPE-FOLHA - PASEP + AUX. MORADIA</v>
      </c>
      <c r="G239" s="15" t="str">
        <f>IFERROR(VLOOKUP($B239,'Tabelas auxiliares'!$A$68:$C$108,2,FALSE),"")</f>
        <v>FOLHA DE PAGAMENTO - BENEFÍCIOS</v>
      </c>
      <c r="H239" s="15" t="str">
        <f>IFERROR(VLOOKUP($B239,'Tabelas auxiliares'!$A$68:$C$108,3,FALSE),"")</f>
        <v xml:space="preserve">AUXILIO FUNERAL / CONTRATACAO POR TEMPO DETERMINADO / BENEF.ASSIST. DO SERVIDOR E DO MILITAR / AUXILIO-ALIMENTACAO / AUXILIO-TRANSPORTE / INDENIZACOES E RESTITUICOES / DESPESAS DE EXERCICIOS ANTERIORES </v>
      </c>
      <c r="I239" t="s">
        <v>701</v>
      </c>
      <c r="J239" t="s">
        <v>1293</v>
      </c>
      <c r="K239" t="s">
        <v>1452</v>
      </c>
      <c r="L239" t="s">
        <v>1295</v>
      </c>
      <c r="M239" t="s">
        <v>593</v>
      </c>
      <c r="N239" t="s">
        <v>109</v>
      </c>
      <c r="O239" t="s">
        <v>595</v>
      </c>
      <c r="P239" t="s">
        <v>1363</v>
      </c>
      <c r="Q239" t="s">
        <v>597</v>
      </c>
      <c r="R239" t="s">
        <v>593</v>
      </c>
      <c r="S239" t="s">
        <v>598</v>
      </c>
      <c r="T239" t="s">
        <v>1111</v>
      </c>
      <c r="U239" t="s">
        <v>121</v>
      </c>
      <c r="V239" t="s">
        <v>1368</v>
      </c>
      <c r="W239" t="s">
        <v>1369</v>
      </c>
      <c r="X239" t="s">
        <v>1453</v>
      </c>
      <c r="Y239" s="15" t="str">
        <f t="shared" si="4"/>
        <v>3</v>
      </c>
      <c r="Z239" s="15" t="str">
        <f>IF(T239="","",IF(AND(T239&lt;&gt;'Tabelas auxiliares'!$B$128,T239&lt;&gt;'Tabelas auxiliares'!$B$129,T239&lt;&gt;'Tabelas auxiliares'!$C$128,T239&lt;&gt;'Tabelas auxiliares'!$C$129,T239&lt;&gt;'Tabelas auxiliares'!$D$128),"FOLHA DE PESSOAL",IF(Y239='Tabelas auxiliares'!$A$129,"CUSTEIO",IF(Y239='Tabelas auxiliares'!$A$128,"INVESTIMENTO","ERRO - VERIFICAR"))))</f>
        <v>FOLHA DE PESSOAL</v>
      </c>
      <c r="AA239" s="26">
        <f t="shared" si="5"/>
        <v>80008.5</v>
      </c>
      <c r="AB239" s="8">
        <v>8364.23</v>
      </c>
      <c r="AC239" s="8">
        <v>71644.27</v>
      </c>
      <c r="AE239" s="31"/>
      <c r="AF239" s="31"/>
      <c r="AG239" s="31"/>
      <c r="AH239" s="31"/>
      <c r="AI239" s="31"/>
      <c r="AJ239" s="31"/>
      <c r="AK239" s="31"/>
      <c r="AL239" s="31"/>
      <c r="AM239" s="31"/>
      <c r="AN239" s="31"/>
      <c r="AO239" s="31"/>
      <c r="AP239" s="31"/>
    </row>
    <row r="240" spans="1:42" x14ac:dyDescent="0.25">
      <c r="A240" t="s">
        <v>587</v>
      </c>
      <c r="B240" s="152" t="s">
        <v>252</v>
      </c>
      <c r="C240" s="152" t="s">
        <v>584</v>
      </c>
      <c r="D240" s="152" t="s">
        <v>83</v>
      </c>
      <c r="E240" s="152" t="s">
        <v>100</v>
      </c>
      <c r="F240" s="15" t="str">
        <f>IFERROR(VLOOKUP(D240,'Tabelas auxiliares'!$A$3:$B$65,2,FALSE),"")</f>
        <v>SUGEPE-FOLHA - PASEP + AUX. MORADIA</v>
      </c>
      <c r="G240" s="15" t="str">
        <f>IFERROR(VLOOKUP($B240,'Tabelas auxiliares'!$A$68:$C$108,2,FALSE),"")</f>
        <v>FOLHA DE PAGAMENTO - BENEFÍCIOS</v>
      </c>
      <c r="H240" s="15" t="str">
        <f>IFERROR(VLOOKUP($B240,'Tabelas auxiliares'!$A$68:$C$108,3,FALSE),"")</f>
        <v xml:space="preserve">AUXILIO FUNERAL / CONTRATACAO POR TEMPO DETERMINADO / BENEF.ASSIST. DO SERVIDOR E DO MILITAR / AUXILIO-ALIMENTACAO / AUXILIO-TRANSPORTE / INDENIZACOES E RESTITUICOES / DESPESAS DE EXERCICIOS ANTERIORES </v>
      </c>
      <c r="I240" t="s">
        <v>701</v>
      </c>
      <c r="J240" t="s">
        <v>1293</v>
      </c>
      <c r="K240" t="s">
        <v>1454</v>
      </c>
      <c r="L240" t="s">
        <v>1295</v>
      </c>
      <c r="M240" t="s">
        <v>593</v>
      </c>
      <c r="N240" t="s">
        <v>109</v>
      </c>
      <c r="O240" t="s">
        <v>1357</v>
      </c>
      <c r="P240" t="s">
        <v>1358</v>
      </c>
      <c r="Q240" t="s">
        <v>597</v>
      </c>
      <c r="R240" t="s">
        <v>593</v>
      </c>
      <c r="S240" t="s">
        <v>598</v>
      </c>
      <c r="T240" t="s">
        <v>1111</v>
      </c>
      <c r="U240" t="s">
        <v>119</v>
      </c>
      <c r="V240" t="s">
        <v>1378</v>
      </c>
      <c r="W240" t="s">
        <v>1379</v>
      </c>
      <c r="X240" t="s">
        <v>1455</v>
      </c>
      <c r="Y240" s="15" t="str">
        <f t="shared" ref="Y240:Y268" si="6">LEFT(V240,1)</f>
        <v>3</v>
      </c>
      <c r="Z240" s="15" t="str">
        <f>IF(T240="","",IF(AND(T240&lt;&gt;'Tabelas auxiliares'!$B$128,T240&lt;&gt;'Tabelas auxiliares'!$B$129,T240&lt;&gt;'Tabelas auxiliares'!$C$128,T240&lt;&gt;'Tabelas auxiliares'!$C$129,T240&lt;&gt;'Tabelas auxiliares'!$D$128),"FOLHA DE PESSOAL",IF(Y240='Tabelas auxiliares'!$A$129,"CUSTEIO",IF(Y240='Tabelas auxiliares'!$A$128,"INVESTIMENTO","ERRO - VERIFICAR"))))</f>
        <v>FOLHA DE PESSOAL</v>
      </c>
      <c r="AA240" s="26">
        <f t="shared" si="5"/>
        <v>1713151.71</v>
      </c>
      <c r="AB240" s="8">
        <v>5763.71</v>
      </c>
      <c r="AC240" s="8">
        <v>1707388</v>
      </c>
      <c r="AE240" s="31"/>
      <c r="AF240" s="31"/>
      <c r="AG240" s="31"/>
      <c r="AH240" s="31"/>
      <c r="AI240" s="31"/>
      <c r="AJ240" s="31"/>
      <c r="AK240" s="31"/>
      <c r="AL240" s="31"/>
      <c r="AM240" s="31"/>
      <c r="AN240" s="31"/>
      <c r="AO240" s="31"/>
      <c r="AP240" s="31"/>
    </row>
    <row r="241" spans="1:42" x14ac:dyDescent="0.25">
      <c r="A241" t="s">
        <v>587</v>
      </c>
      <c r="B241" s="152" t="s">
        <v>252</v>
      </c>
      <c r="C241" s="152" t="s">
        <v>584</v>
      </c>
      <c r="D241" s="152" t="s">
        <v>83</v>
      </c>
      <c r="E241" s="152" t="s">
        <v>100</v>
      </c>
      <c r="F241" s="15" t="str">
        <f>IFERROR(VLOOKUP(D241,'Tabelas auxiliares'!$A$3:$B$65,2,FALSE),"")</f>
        <v>SUGEPE-FOLHA - PASEP + AUX. MORADIA</v>
      </c>
      <c r="G241" s="15" t="str">
        <f>IFERROR(VLOOKUP($B241,'Tabelas auxiliares'!$A$68:$C$108,2,FALSE),"")</f>
        <v>FOLHA DE PAGAMENTO - BENEFÍCIOS</v>
      </c>
      <c r="H241" s="15" t="str">
        <f>IFERROR(VLOOKUP($B241,'Tabelas auxiliares'!$A$68:$C$108,3,FALSE),"")</f>
        <v xml:space="preserve">AUXILIO FUNERAL / CONTRATACAO POR TEMPO DETERMINADO / BENEF.ASSIST. DO SERVIDOR E DO MILITAR / AUXILIO-ALIMENTACAO / AUXILIO-TRANSPORTE / INDENIZACOES E RESTITUICOES / DESPESAS DE EXERCICIOS ANTERIORES </v>
      </c>
      <c r="I241" t="s">
        <v>701</v>
      </c>
      <c r="J241" t="s">
        <v>1293</v>
      </c>
      <c r="K241" t="s">
        <v>1456</v>
      </c>
      <c r="L241" t="s">
        <v>1295</v>
      </c>
      <c r="M241" t="s">
        <v>593</v>
      </c>
      <c r="N241" t="s">
        <v>109</v>
      </c>
      <c r="O241" t="s">
        <v>606</v>
      </c>
      <c r="P241" t="s">
        <v>1372</v>
      </c>
      <c r="Q241" t="s">
        <v>597</v>
      </c>
      <c r="R241" t="s">
        <v>593</v>
      </c>
      <c r="S241" t="s">
        <v>598</v>
      </c>
      <c r="T241" t="s">
        <v>1111</v>
      </c>
      <c r="U241" t="s">
        <v>118</v>
      </c>
      <c r="V241" t="s">
        <v>1382</v>
      </c>
      <c r="W241" t="s">
        <v>1383</v>
      </c>
      <c r="X241" t="s">
        <v>1457</v>
      </c>
      <c r="Y241" s="15" t="str">
        <f t="shared" si="6"/>
        <v>3</v>
      </c>
      <c r="Z241" s="15" t="str">
        <f>IF(T241="","",IF(AND(T241&lt;&gt;'Tabelas auxiliares'!$B$128,T241&lt;&gt;'Tabelas auxiliares'!$B$129,T241&lt;&gt;'Tabelas auxiliares'!$C$128,T241&lt;&gt;'Tabelas auxiliares'!$C$129,T241&lt;&gt;'Tabelas auxiliares'!$D$128),"FOLHA DE PESSOAL",IF(Y241='Tabelas auxiliares'!$A$129,"CUSTEIO",IF(Y241='Tabelas auxiliares'!$A$128,"INVESTIMENTO","ERRO - VERIFICAR"))))</f>
        <v>FOLHA DE PESSOAL</v>
      </c>
      <c r="AA241" s="26">
        <f t="shared" ref="AA241:AA268" si="7">IF(AB241+AC241+AD241&lt;&gt;0,AB241+AC241+AD241,"")</f>
        <v>163864.41</v>
      </c>
      <c r="AB241" s="8">
        <v>72359.960000000006</v>
      </c>
      <c r="AC241" s="8">
        <v>91504.45</v>
      </c>
      <c r="AE241" s="31"/>
      <c r="AF241" s="31"/>
      <c r="AG241" s="31"/>
      <c r="AH241" s="31"/>
      <c r="AI241" s="31"/>
      <c r="AJ241" s="31"/>
      <c r="AK241" s="31"/>
      <c r="AL241" s="31"/>
      <c r="AM241" s="31"/>
      <c r="AN241" s="31"/>
      <c r="AO241" s="31"/>
      <c r="AP241" s="31"/>
    </row>
    <row r="242" spans="1:42" x14ac:dyDescent="0.25">
      <c r="A242" t="s">
        <v>587</v>
      </c>
      <c r="B242" s="152" t="s">
        <v>252</v>
      </c>
      <c r="C242" s="152" t="s">
        <v>584</v>
      </c>
      <c r="D242" s="152" t="s">
        <v>83</v>
      </c>
      <c r="E242" s="152" t="s">
        <v>100</v>
      </c>
      <c r="F242" s="15" t="str">
        <f>IFERROR(VLOOKUP(D242,'Tabelas auxiliares'!$A$3:$B$65,2,FALSE),"")</f>
        <v>SUGEPE-FOLHA - PASEP + AUX. MORADIA</v>
      </c>
      <c r="G242" s="15" t="str">
        <f>IFERROR(VLOOKUP($B242,'Tabelas auxiliares'!$A$68:$C$108,2,FALSE),"")</f>
        <v>FOLHA DE PAGAMENTO - BENEFÍCIOS</v>
      </c>
      <c r="H242" s="15" t="str">
        <f>IFERROR(VLOOKUP($B242,'Tabelas auxiliares'!$A$68:$C$108,3,FALSE),"")</f>
        <v xml:space="preserve">AUXILIO FUNERAL / CONTRATACAO POR TEMPO DETERMINADO / BENEF.ASSIST. DO SERVIDOR E DO MILITAR / AUXILIO-ALIMENTACAO / AUXILIO-TRANSPORTE / INDENIZACOES E RESTITUICOES / DESPESAS DE EXERCICIOS ANTERIORES </v>
      </c>
      <c r="I242" t="s">
        <v>701</v>
      </c>
      <c r="J242" t="s">
        <v>1293</v>
      </c>
      <c r="K242" t="s">
        <v>1458</v>
      </c>
      <c r="L242" t="s">
        <v>1295</v>
      </c>
      <c r="M242" t="s">
        <v>593</v>
      </c>
      <c r="N242" t="s">
        <v>109</v>
      </c>
      <c r="O242" t="s">
        <v>595</v>
      </c>
      <c r="P242" t="s">
        <v>1363</v>
      </c>
      <c r="Q242" t="s">
        <v>597</v>
      </c>
      <c r="R242" t="s">
        <v>593</v>
      </c>
      <c r="S242" t="s">
        <v>598</v>
      </c>
      <c r="T242" t="s">
        <v>1111</v>
      </c>
      <c r="U242" t="s">
        <v>121</v>
      </c>
      <c r="V242" t="s">
        <v>1425</v>
      </c>
      <c r="W242" t="s">
        <v>1426</v>
      </c>
      <c r="X242" t="s">
        <v>1459</v>
      </c>
      <c r="Y242" s="15" t="str">
        <f t="shared" si="6"/>
        <v>3</v>
      </c>
      <c r="Z242" s="15" t="str">
        <f>IF(T242="","",IF(AND(T242&lt;&gt;'Tabelas auxiliares'!$B$128,T242&lt;&gt;'Tabelas auxiliares'!$B$129,T242&lt;&gt;'Tabelas auxiliares'!$C$128,T242&lt;&gt;'Tabelas auxiliares'!$C$129,T242&lt;&gt;'Tabelas auxiliares'!$D$128),"FOLHA DE PESSOAL",IF(Y242='Tabelas auxiliares'!$A$129,"CUSTEIO",IF(Y242='Tabelas auxiliares'!$A$128,"INVESTIMENTO","ERRO - VERIFICAR"))))</f>
        <v>FOLHA DE PESSOAL</v>
      </c>
      <c r="AA242" s="26">
        <f t="shared" si="7"/>
        <v>872.82</v>
      </c>
      <c r="AC242" s="8">
        <v>872.82</v>
      </c>
      <c r="AE242" s="31"/>
      <c r="AF242" s="31"/>
      <c r="AG242" s="31"/>
      <c r="AH242" s="31"/>
      <c r="AI242" s="31"/>
      <c r="AJ242" s="31"/>
      <c r="AK242" s="31"/>
      <c r="AL242" s="31"/>
      <c r="AM242" s="31"/>
      <c r="AN242" s="31"/>
      <c r="AO242" s="31"/>
      <c r="AP242" s="31"/>
    </row>
    <row r="243" spans="1:42" x14ac:dyDescent="0.25">
      <c r="A243" t="s">
        <v>587</v>
      </c>
      <c r="B243" s="152" t="s">
        <v>252</v>
      </c>
      <c r="C243" s="152" t="s">
        <v>584</v>
      </c>
      <c r="D243" s="152" t="s">
        <v>83</v>
      </c>
      <c r="E243" s="152" t="s">
        <v>100</v>
      </c>
      <c r="F243" s="15" t="str">
        <f>IFERROR(VLOOKUP(D243,'Tabelas auxiliares'!$A$3:$B$65,2,FALSE),"")</f>
        <v>SUGEPE-FOLHA - PASEP + AUX. MORADIA</v>
      </c>
      <c r="G243" s="15" t="str">
        <f>IFERROR(VLOOKUP($B243,'Tabelas auxiliares'!$A$68:$C$108,2,FALSE),"")</f>
        <v>FOLHA DE PAGAMENTO - BENEFÍCIOS</v>
      </c>
      <c r="H243" s="15" t="str">
        <f>IFERROR(VLOOKUP($B243,'Tabelas auxiliares'!$A$68:$C$108,3,FALSE),"")</f>
        <v xml:space="preserve">AUXILIO FUNERAL / CONTRATACAO POR TEMPO DETERMINADO / BENEF.ASSIST. DO SERVIDOR E DO MILITAR / AUXILIO-ALIMENTACAO / AUXILIO-TRANSPORTE / INDENIZACOES E RESTITUICOES / DESPESAS DE EXERCICIOS ANTERIORES </v>
      </c>
      <c r="I243" t="s">
        <v>701</v>
      </c>
      <c r="J243" t="s">
        <v>1293</v>
      </c>
      <c r="K243" t="s">
        <v>1460</v>
      </c>
      <c r="L243" t="s">
        <v>1295</v>
      </c>
      <c r="M243" t="s">
        <v>593</v>
      </c>
      <c r="N243" t="s">
        <v>111</v>
      </c>
      <c r="O243" t="s">
        <v>104</v>
      </c>
      <c r="P243" t="s">
        <v>1390</v>
      </c>
      <c r="Q243" t="s">
        <v>597</v>
      </c>
      <c r="R243" t="s">
        <v>593</v>
      </c>
      <c r="S243" t="s">
        <v>598</v>
      </c>
      <c r="T243" t="s">
        <v>1111</v>
      </c>
      <c r="U243" t="s">
        <v>1391</v>
      </c>
      <c r="V243" t="s">
        <v>1353</v>
      </c>
      <c r="W243" t="s">
        <v>1354</v>
      </c>
      <c r="X243" t="s">
        <v>1461</v>
      </c>
      <c r="Y243" s="15" t="str">
        <f t="shared" si="6"/>
        <v>3</v>
      </c>
      <c r="Z243" s="15" t="str">
        <f>IF(T243="","",IF(AND(T243&lt;&gt;'Tabelas auxiliares'!$B$128,T243&lt;&gt;'Tabelas auxiliares'!$B$129,T243&lt;&gt;'Tabelas auxiliares'!$C$128,T243&lt;&gt;'Tabelas auxiliares'!$C$129,T243&lt;&gt;'Tabelas auxiliares'!$D$128),"FOLHA DE PESSOAL",IF(Y243='Tabelas auxiliares'!$A$129,"CUSTEIO",IF(Y243='Tabelas auxiliares'!$A$128,"INVESTIMENTO","ERRO - VERIFICAR"))))</f>
        <v>FOLHA DE PESSOAL</v>
      </c>
      <c r="AA243" s="26">
        <f t="shared" si="7"/>
        <v>235.28</v>
      </c>
      <c r="AC243" s="8">
        <v>235.28</v>
      </c>
      <c r="AE243" s="31"/>
      <c r="AF243" s="31"/>
      <c r="AG243" s="31"/>
      <c r="AH243" s="31"/>
      <c r="AI243" s="31"/>
      <c r="AJ243" s="31"/>
      <c r="AK243" s="31"/>
      <c r="AL243" s="31"/>
      <c r="AM243" s="31"/>
      <c r="AN243" s="31"/>
      <c r="AO243" s="31"/>
      <c r="AP243" s="31"/>
    </row>
    <row r="244" spans="1:42" x14ac:dyDescent="0.25">
      <c r="A244" t="s">
        <v>587</v>
      </c>
      <c r="B244" s="152" t="s">
        <v>252</v>
      </c>
      <c r="C244" s="152" t="s">
        <v>584</v>
      </c>
      <c r="D244" s="152" t="s">
        <v>83</v>
      </c>
      <c r="E244" s="152" t="s">
        <v>100</v>
      </c>
      <c r="F244" s="15" t="str">
        <f>IFERROR(VLOOKUP(D244,'Tabelas auxiliares'!$A$3:$B$65,2,FALSE),"")</f>
        <v>SUGEPE-FOLHA - PASEP + AUX. MORADIA</v>
      </c>
      <c r="G244" s="15" t="str">
        <f>IFERROR(VLOOKUP($B244,'Tabelas auxiliares'!$A$68:$C$108,2,FALSE),"")</f>
        <v>FOLHA DE PAGAMENTO - BENEFÍCIOS</v>
      </c>
      <c r="H244" s="15" t="str">
        <f>IFERROR(VLOOKUP($B244,'Tabelas auxiliares'!$A$68:$C$108,3,FALSE),"")</f>
        <v xml:space="preserve">AUXILIO FUNERAL / CONTRATACAO POR TEMPO DETERMINADO / BENEF.ASSIST. DO SERVIDOR E DO MILITAR / AUXILIO-ALIMENTACAO / AUXILIO-TRANSPORTE / INDENIZACOES E RESTITUICOES / DESPESAS DE EXERCICIOS ANTERIORES </v>
      </c>
      <c r="I244" t="s">
        <v>701</v>
      </c>
      <c r="J244" t="s">
        <v>1293</v>
      </c>
      <c r="K244" t="s">
        <v>1462</v>
      </c>
      <c r="L244" t="s">
        <v>1295</v>
      </c>
      <c r="M244" t="s">
        <v>593</v>
      </c>
      <c r="N244" t="s">
        <v>111</v>
      </c>
      <c r="O244" t="s">
        <v>595</v>
      </c>
      <c r="P244" t="s">
        <v>1352</v>
      </c>
      <c r="Q244" t="s">
        <v>597</v>
      </c>
      <c r="R244" t="s">
        <v>593</v>
      </c>
      <c r="S244" t="s">
        <v>598</v>
      </c>
      <c r="T244" t="s">
        <v>1111</v>
      </c>
      <c r="U244" t="s">
        <v>122</v>
      </c>
      <c r="V244" t="s">
        <v>1353</v>
      </c>
      <c r="W244" t="s">
        <v>1354</v>
      </c>
      <c r="X244" t="s">
        <v>1463</v>
      </c>
      <c r="Y244" s="15" t="str">
        <f t="shared" si="6"/>
        <v>3</v>
      </c>
      <c r="Z244" s="15" t="str">
        <f>IF(T244="","",IF(AND(T244&lt;&gt;'Tabelas auxiliares'!$B$128,T244&lt;&gt;'Tabelas auxiliares'!$B$129,T244&lt;&gt;'Tabelas auxiliares'!$C$128,T244&lt;&gt;'Tabelas auxiliares'!$C$129,T244&lt;&gt;'Tabelas auxiliares'!$D$128),"FOLHA DE PESSOAL",IF(Y244='Tabelas auxiliares'!$A$129,"CUSTEIO",IF(Y244='Tabelas auxiliares'!$A$128,"INVESTIMENTO","ERRO - VERIFICAR"))))</f>
        <v>FOLHA DE PESSOAL</v>
      </c>
      <c r="AA244" s="26">
        <f t="shared" si="7"/>
        <v>214371.24</v>
      </c>
      <c r="AB244" s="8">
        <v>4089.19</v>
      </c>
      <c r="AC244" s="8">
        <v>210282.05</v>
      </c>
      <c r="AE244" s="31"/>
      <c r="AF244" s="31"/>
      <c r="AG244" s="31"/>
      <c r="AH244" s="31"/>
      <c r="AI244" s="31"/>
      <c r="AJ244" s="31"/>
      <c r="AK244" s="31"/>
      <c r="AL244" s="31"/>
      <c r="AM244" s="31"/>
      <c r="AN244" s="31"/>
      <c r="AO244" s="31"/>
      <c r="AP244" s="31"/>
    </row>
    <row r="245" spans="1:42" x14ac:dyDescent="0.25">
      <c r="A245" t="s">
        <v>587</v>
      </c>
      <c r="B245" s="152" t="s">
        <v>227</v>
      </c>
      <c r="C245" s="152" t="s">
        <v>584</v>
      </c>
      <c r="D245" s="152" t="s">
        <v>10</v>
      </c>
      <c r="E245" s="152" t="s">
        <v>100</v>
      </c>
      <c r="F245" s="15" t="str">
        <f>IFERROR(VLOOKUP(D245,'Tabelas auxiliares'!$A$3:$B$65,2,FALSE),"")</f>
        <v>GABINETE REITORIA</v>
      </c>
      <c r="G245" s="15" t="str">
        <f>IFERROR(VLOOKUP($B245,'Tabelas auxiliares'!$A$68:$C$108,2,FALSE),"")</f>
        <v>INTERNACIONALIZAÇÃO</v>
      </c>
      <c r="H245" s="15" t="str">
        <f>IFERROR(VLOOKUP($B245,'Tabelas auxiliares'!$A$68:$C$108,3,FALSE),"")</f>
        <v>DIARIAS INTERNACIONAIS / PASSAGENS AEREAS INTERNACIONAIS / AUXILIO PARA EVENTOS INTERNACIONAIS / INSCRICAO PARA  EVENTOS INTERNACIONAIS / ANUIDADES ARI / ENCARGO DE CURSOS E CONCURSOS ARI / CURSOS DE LINGUAS NETEL</v>
      </c>
      <c r="I245" t="s">
        <v>793</v>
      </c>
      <c r="J245" t="s">
        <v>1464</v>
      </c>
      <c r="K245" t="s">
        <v>1465</v>
      </c>
      <c r="L245" t="s">
        <v>1466</v>
      </c>
      <c r="M245" t="s">
        <v>593</v>
      </c>
      <c r="N245" t="s">
        <v>656</v>
      </c>
      <c r="O245" t="s">
        <v>657</v>
      </c>
      <c r="P245" t="s">
        <v>658</v>
      </c>
      <c r="Q245" t="s">
        <v>597</v>
      </c>
      <c r="R245" t="s">
        <v>593</v>
      </c>
      <c r="S245" t="s">
        <v>598</v>
      </c>
      <c r="T245" t="s">
        <v>145</v>
      </c>
      <c r="U245" t="s">
        <v>659</v>
      </c>
      <c r="V245" t="s">
        <v>1467</v>
      </c>
      <c r="W245" t="s">
        <v>1468</v>
      </c>
      <c r="X245" t="s">
        <v>1469</v>
      </c>
      <c r="Y245" s="15" t="str">
        <f t="shared" si="6"/>
        <v>3</v>
      </c>
      <c r="Z245" s="15" t="str">
        <f>IF(T245="","",IF(AND(T245&lt;&gt;'Tabelas auxiliares'!$B$128,T245&lt;&gt;'Tabelas auxiliares'!$B$129,T245&lt;&gt;'Tabelas auxiliares'!$C$128,T245&lt;&gt;'Tabelas auxiliares'!$C$129,T245&lt;&gt;'Tabelas auxiliares'!$D$128),"FOLHA DE PESSOAL",IF(Y245='Tabelas auxiliares'!$A$129,"CUSTEIO",IF(Y245='Tabelas auxiliares'!$A$128,"INVESTIMENTO","ERRO - VERIFICAR"))))</f>
        <v>CUSTEIO</v>
      </c>
      <c r="AA245" s="26">
        <f t="shared" si="7"/>
        <v>5000</v>
      </c>
      <c r="AB245" s="8">
        <v>2769.06</v>
      </c>
      <c r="AD245" s="8">
        <v>2230.94</v>
      </c>
      <c r="AE245" s="31"/>
      <c r="AF245" s="31"/>
      <c r="AG245" s="31"/>
      <c r="AH245" s="31"/>
      <c r="AI245" s="31"/>
      <c r="AJ245" s="31"/>
      <c r="AK245" s="31"/>
      <c r="AL245" s="31"/>
      <c r="AM245" s="31"/>
      <c r="AN245" s="31"/>
      <c r="AO245" s="31"/>
      <c r="AP245" s="31"/>
    </row>
    <row r="246" spans="1:42" x14ac:dyDescent="0.25">
      <c r="A246" t="s">
        <v>587</v>
      </c>
      <c r="B246" s="152" t="s">
        <v>227</v>
      </c>
      <c r="C246" s="152" t="s">
        <v>584</v>
      </c>
      <c r="D246" s="152" t="s">
        <v>34</v>
      </c>
      <c r="E246" s="152" t="s">
        <v>100</v>
      </c>
      <c r="F246" s="15" t="str">
        <f>IFERROR(VLOOKUP(D246,'Tabelas auxiliares'!$A$3:$B$65,2,FALSE),"")</f>
        <v>CECS - CENTRO DE ENG., MODELAGEM E CIÊNCIAS SOCIAIS APLICADAS</v>
      </c>
      <c r="G246" s="15" t="str">
        <f>IFERROR(VLOOKUP($B246,'Tabelas auxiliares'!$A$68:$C$108,2,FALSE),"")</f>
        <v>INTERNACIONALIZAÇÃO</v>
      </c>
      <c r="H246" s="15" t="str">
        <f>IFERROR(VLOOKUP($B246,'Tabelas auxiliares'!$A$68:$C$108,3,FALSE),"")</f>
        <v>DIARIAS INTERNACIONAIS / PASSAGENS AEREAS INTERNACIONAIS / AUXILIO PARA EVENTOS INTERNACIONAIS / INSCRICAO PARA  EVENTOS INTERNACIONAIS / ANUIDADES ARI / ENCARGO DE CURSOS E CONCURSOS ARI / CURSOS DE LINGUAS NETEL</v>
      </c>
      <c r="I246" t="s">
        <v>1470</v>
      </c>
      <c r="J246" t="s">
        <v>1471</v>
      </c>
      <c r="K246" t="s">
        <v>1472</v>
      </c>
      <c r="L246" t="s">
        <v>1473</v>
      </c>
      <c r="M246" t="s">
        <v>593</v>
      </c>
      <c r="N246" t="s">
        <v>656</v>
      </c>
      <c r="O246" t="s">
        <v>657</v>
      </c>
      <c r="P246" t="s">
        <v>658</v>
      </c>
      <c r="Q246" t="s">
        <v>597</v>
      </c>
      <c r="R246" t="s">
        <v>593</v>
      </c>
      <c r="S246" t="s">
        <v>598</v>
      </c>
      <c r="T246" t="s">
        <v>145</v>
      </c>
      <c r="U246" t="s">
        <v>659</v>
      </c>
      <c r="V246" t="s">
        <v>1467</v>
      </c>
      <c r="W246" t="s">
        <v>1468</v>
      </c>
      <c r="X246" t="s">
        <v>1474</v>
      </c>
      <c r="Y246" s="15" t="str">
        <f t="shared" si="6"/>
        <v>3</v>
      </c>
      <c r="Z246" s="15" t="str">
        <f>IF(T246="","",IF(AND(T246&lt;&gt;'Tabelas auxiliares'!$B$128,T246&lt;&gt;'Tabelas auxiliares'!$B$129,T246&lt;&gt;'Tabelas auxiliares'!$C$128,T246&lt;&gt;'Tabelas auxiliares'!$C$129,T246&lt;&gt;'Tabelas auxiliares'!$D$128),"FOLHA DE PESSOAL",IF(Y246='Tabelas auxiliares'!$A$129,"CUSTEIO",IF(Y246='Tabelas auxiliares'!$A$128,"INVESTIMENTO","ERRO - VERIFICAR"))))</f>
        <v>CUSTEIO</v>
      </c>
      <c r="AA246" s="26">
        <f t="shared" si="7"/>
        <v>10000</v>
      </c>
      <c r="AB246" s="8">
        <v>10000</v>
      </c>
      <c r="AE246" s="31"/>
      <c r="AF246" s="31"/>
      <c r="AG246" s="31"/>
      <c r="AH246" s="31"/>
      <c r="AI246" s="31"/>
      <c r="AJ246" s="31"/>
      <c r="AK246" s="31"/>
      <c r="AL246" s="31"/>
      <c r="AM246" s="31"/>
      <c r="AN246" s="31"/>
      <c r="AO246" s="31"/>
      <c r="AP246" s="31"/>
    </row>
    <row r="247" spans="1:42" x14ac:dyDescent="0.25">
      <c r="A247" t="s">
        <v>587</v>
      </c>
      <c r="B247" s="152" t="s">
        <v>227</v>
      </c>
      <c r="C247" s="152" t="s">
        <v>584</v>
      </c>
      <c r="D247" s="152" t="s">
        <v>38</v>
      </c>
      <c r="E247" s="152" t="s">
        <v>100</v>
      </c>
      <c r="F247" s="15" t="str">
        <f>IFERROR(VLOOKUP(D247,'Tabelas auxiliares'!$A$3:$B$65,2,FALSE),"")</f>
        <v>CMCC - CENTRO DE MATEMÁTICA, COMPUTAÇÃO E COGNIÇÃO</v>
      </c>
      <c r="G247" s="15" t="str">
        <f>IFERROR(VLOOKUP($B247,'Tabelas auxiliares'!$A$68:$C$108,2,FALSE),"")</f>
        <v>INTERNACIONALIZAÇÃO</v>
      </c>
      <c r="H247" s="15" t="str">
        <f>IFERROR(VLOOKUP($B247,'Tabelas auxiliares'!$A$68:$C$108,3,FALSE),"")</f>
        <v>DIARIAS INTERNACIONAIS / PASSAGENS AEREAS INTERNACIONAIS / AUXILIO PARA EVENTOS INTERNACIONAIS / INSCRICAO PARA  EVENTOS INTERNACIONAIS / ANUIDADES ARI / ENCARGO DE CURSOS E CONCURSOS ARI / CURSOS DE LINGUAS NETEL</v>
      </c>
      <c r="I247" t="s">
        <v>1395</v>
      </c>
      <c r="J247" t="s">
        <v>1475</v>
      </c>
      <c r="K247" t="s">
        <v>1476</v>
      </c>
      <c r="L247" t="s">
        <v>1477</v>
      </c>
      <c r="M247" t="s">
        <v>593</v>
      </c>
      <c r="N247" t="s">
        <v>656</v>
      </c>
      <c r="O247" t="s">
        <v>657</v>
      </c>
      <c r="P247" t="s">
        <v>658</v>
      </c>
      <c r="Q247" t="s">
        <v>597</v>
      </c>
      <c r="R247" t="s">
        <v>593</v>
      </c>
      <c r="S247" t="s">
        <v>598</v>
      </c>
      <c r="T247" t="s">
        <v>145</v>
      </c>
      <c r="U247" t="s">
        <v>659</v>
      </c>
      <c r="V247" t="s">
        <v>1467</v>
      </c>
      <c r="W247" t="s">
        <v>1468</v>
      </c>
      <c r="X247" t="s">
        <v>1478</v>
      </c>
      <c r="Y247" s="15" t="str">
        <f t="shared" si="6"/>
        <v>3</v>
      </c>
      <c r="Z247" s="15" t="str">
        <f>IF(T247="","",IF(AND(T247&lt;&gt;'Tabelas auxiliares'!$B$128,T247&lt;&gt;'Tabelas auxiliares'!$B$129,T247&lt;&gt;'Tabelas auxiliares'!$C$128,T247&lt;&gt;'Tabelas auxiliares'!$C$129,T247&lt;&gt;'Tabelas auxiliares'!$D$128),"FOLHA DE PESSOAL",IF(Y247='Tabelas auxiliares'!$A$129,"CUSTEIO",IF(Y247='Tabelas auxiliares'!$A$128,"INVESTIMENTO","ERRO - VERIFICAR"))))</f>
        <v>CUSTEIO</v>
      </c>
      <c r="AA247" s="26">
        <f t="shared" si="7"/>
        <v>8000</v>
      </c>
      <c r="AB247" s="8">
        <v>8000</v>
      </c>
      <c r="AE247" s="31"/>
      <c r="AF247" s="31"/>
      <c r="AG247" s="31"/>
      <c r="AH247" s="31"/>
      <c r="AI247" s="31"/>
      <c r="AJ247" s="31"/>
      <c r="AK247" s="31"/>
      <c r="AL247" s="31"/>
      <c r="AM247" s="31"/>
      <c r="AN247" s="31"/>
      <c r="AO247" s="31"/>
      <c r="AP247" s="31"/>
    </row>
    <row r="248" spans="1:42" x14ac:dyDescent="0.25">
      <c r="A248" t="s">
        <v>587</v>
      </c>
      <c r="B248" s="152" t="s">
        <v>227</v>
      </c>
      <c r="C248" s="152" t="s">
        <v>584</v>
      </c>
      <c r="D248" s="152" t="s">
        <v>64</v>
      </c>
      <c r="E248" s="152" t="s">
        <v>100</v>
      </c>
      <c r="F248" s="15" t="str">
        <f>IFERROR(VLOOKUP(D248,'Tabelas auxiliares'!$A$3:$B$65,2,FALSE),"")</f>
        <v>ARI - ASSESSORIA DE RELAÇÕES INTERNACIONAIS</v>
      </c>
      <c r="G248" s="15" t="str">
        <f>IFERROR(VLOOKUP($B248,'Tabelas auxiliares'!$A$68:$C$108,2,FALSE),"")</f>
        <v>INTERNACIONALIZAÇÃO</v>
      </c>
      <c r="H248" s="15" t="str">
        <f>IFERROR(VLOOKUP($B248,'Tabelas auxiliares'!$A$68:$C$108,3,FALSE),"")</f>
        <v>DIARIAS INTERNACIONAIS / PASSAGENS AEREAS INTERNACIONAIS / AUXILIO PARA EVENTOS INTERNACIONAIS / INSCRICAO PARA  EVENTOS INTERNACIONAIS / ANUIDADES ARI / ENCARGO DE CURSOS E CONCURSOS ARI / CURSOS DE LINGUAS NETEL</v>
      </c>
      <c r="I248" t="s">
        <v>1479</v>
      </c>
      <c r="J248" t="s">
        <v>1480</v>
      </c>
      <c r="K248" t="s">
        <v>1481</v>
      </c>
      <c r="L248" t="s">
        <v>1482</v>
      </c>
      <c r="M248" t="s">
        <v>593</v>
      </c>
      <c r="N248" t="s">
        <v>825</v>
      </c>
      <c r="O248" t="s">
        <v>657</v>
      </c>
      <c r="P248" t="s">
        <v>826</v>
      </c>
      <c r="Q248" t="s">
        <v>597</v>
      </c>
      <c r="R248" t="s">
        <v>593</v>
      </c>
      <c r="S248" t="s">
        <v>598</v>
      </c>
      <c r="T248" t="s">
        <v>145</v>
      </c>
      <c r="U248" t="s">
        <v>827</v>
      </c>
      <c r="V248" t="s">
        <v>1467</v>
      </c>
      <c r="W248" t="s">
        <v>1468</v>
      </c>
      <c r="X248" t="s">
        <v>1483</v>
      </c>
      <c r="Y248" s="15" t="str">
        <f t="shared" si="6"/>
        <v>3</v>
      </c>
      <c r="Z248" s="15" t="str">
        <f>IF(T248="","",IF(AND(T248&lt;&gt;'Tabelas auxiliares'!$B$128,T248&lt;&gt;'Tabelas auxiliares'!$B$129,T248&lt;&gt;'Tabelas auxiliares'!$C$128,T248&lt;&gt;'Tabelas auxiliares'!$C$129,T248&lt;&gt;'Tabelas auxiliares'!$D$128),"FOLHA DE PESSOAL",IF(Y248='Tabelas auxiliares'!$A$129,"CUSTEIO",IF(Y248='Tabelas auxiliares'!$A$128,"INVESTIMENTO","ERRO - VERIFICAR"))))</f>
        <v>CUSTEIO</v>
      </c>
      <c r="AA248" s="26">
        <f t="shared" si="7"/>
        <v>55000</v>
      </c>
      <c r="AB248" s="8">
        <v>41117.33</v>
      </c>
      <c r="AD248" s="8">
        <v>13882.67</v>
      </c>
      <c r="AE248" s="31"/>
      <c r="AF248" s="31"/>
      <c r="AG248" s="31"/>
      <c r="AH248" s="31"/>
      <c r="AI248" s="31"/>
      <c r="AJ248" s="31"/>
      <c r="AK248" s="31"/>
      <c r="AL248" s="31"/>
      <c r="AM248" s="31"/>
      <c r="AN248" s="31"/>
      <c r="AO248" s="31"/>
      <c r="AP248" s="31"/>
    </row>
    <row r="249" spans="1:42" x14ac:dyDescent="0.25">
      <c r="A249" t="s">
        <v>587</v>
      </c>
      <c r="B249" s="152" t="s">
        <v>227</v>
      </c>
      <c r="C249" s="152" t="s">
        <v>584</v>
      </c>
      <c r="D249" s="152" t="s">
        <v>64</v>
      </c>
      <c r="E249" s="152" t="s">
        <v>100</v>
      </c>
      <c r="F249" s="15" t="str">
        <f>IFERROR(VLOOKUP(D249,'Tabelas auxiliares'!$A$3:$B$65,2,FALSE),"")</f>
        <v>ARI - ASSESSORIA DE RELAÇÕES INTERNACIONAIS</v>
      </c>
      <c r="G249" s="15" t="str">
        <f>IFERROR(VLOOKUP($B249,'Tabelas auxiliares'!$A$68:$C$108,2,FALSE),"")</f>
        <v>INTERNACIONALIZAÇÃO</v>
      </c>
      <c r="H249" s="15" t="str">
        <f>IFERROR(VLOOKUP($B249,'Tabelas auxiliares'!$A$68:$C$108,3,FALSE),"")</f>
        <v>DIARIAS INTERNACIONAIS / PASSAGENS AEREAS INTERNACIONAIS / AUXILIO PARA EVENTOS INTERNACIONAIS / INSCRICAO PARA  EVENTOS INTERNACIONAIS / ANUIDADES ARI / ENCARGO DE CURSOS E CONCURSOS ARI / CURSOS DE LINGUAS NETEL</v>
      </c>
      <c r="I249" t="s">
        <v>1240</v>
      </c>
      <c r="J249" t="s">
        <v>1484</v>
      </c>
      <c r="K249" t="s">
        <v>1485</v>
      </c>
      <c r="L249" t="s">
        <v>1486</v>
      </c>
      <c r="M249" t="s">
        <v>1487</v>
      </c>
      <c r="N249" t="s">
        <v>825</v>
      </c>
      <c r="O249" t="s">
        <v>657</v>
      </c>
      <c r="P249" t="s">
        <v>826</v>
      </c>
      <c r="Q249" t="s">
        <v>597</v>
      </c>
      <c r="R249" t="s">
        <v>593</v>
      </c>
      <c r="S249" t="s">
        <v>598</v>
      </c>
      <c r="T249" t="s">
        <v>145</v>
      </c>
      <c r="U249" t="s">
        <v>827</v>
      </c>
      <c r="V249" t="s">
        <v>1066</v>
      </c>
      <c r="W249" t="s">
        <v>1067</v>
      </c>
      <c r="X249" t="s">
        <v>1488</v>
      </c>
      <c r="Y249" s="15" t="str">
        <f t="shared" si="6"/>
        <v>3</v>
      </c>
      <c r="Z249" s="15" t="str">
        <f>IF(T249="","",IF(AND(T249&lt;&gt;'Tabelas auxiliares'!$B$128,T249&lt;&gt;'Tabelas auxiliares'!$B$129,T249&lt;&gt;'Tabelas auxiliares'!$C$128,T249&lt;&gt;'Tabelas auxiliares'!$C$129,T249&lt;&gt;'Tabelas auxiliares'!$D$128),"FOLHA DE PESSOAL",IF(Y249='Tabelas auxiliares'!$A$129,"CUSTEIO",IF(Y249='Tabelas auxiliares'!$A$128,"INVESTIMENTO","ERRO - VERIFICAR"))))</f>
        <v>CUSTEIO</v>
      </c>
      <c r="AA249" s="26">
        <f t="shared" si="7"/>
        <v>5480.55</v>
      </c>
      <c r="AB249" s="8">
        <v>285.3</v>
      </c>
      <c r="AD249" s="8">
        <v>5195.25</v>
      </c>
      <c r="AE249" s="31"/>
      <c r="AF249" s="31"/>
      <c r="AG249" s="31"/>
      <c r="AH249" s="31"/>
      <c r="AI249" s="31"/>
      <c r="AJ249" s="31"/>
      <c r="AK249" s="31"/>
      <c r="AL249" s="31"/>
      <c r="AM249" s="31"/>
      <c r="AN249" s="31"/>
      <c r="AO249" s="31"/>
      <c r="AP249" s="31"/>
    </row>
    <row r="250" spans="1:42" x14ac:dyDescent="0.25">
      <c r="A250" t="s">
        <v>587</v>
      </c>
      <c r="B250" s="152" t="s">
        <v>227</v>
      </c>
      <c r="C250" s="152" t="s">
        <v>584</v>
      </c>
      <c r="D250" s="152" t="s">
        <v>76</v>
      </c>
      <c r="E250" s="152" t="s">
        <v>100</v>
      </c>
      <c r="F250" s="15" t="str">
        <f>IFERROR(VLOOKUP(D250,'Tabelas auxiliares'!$A$3:$B$65,2,FALSE),"")</f>
        <v>NETEL - NÚCLEO EDUCACIONAL DE TECNOLOGIAS E LÍNGUAS</v>
      </c>
      <c r="G250" s="15" t="str">
        <f>IFERROR(VLOOKUP($B250,'Tabelas auxiliares'!$A$68:$C$108,2,FALSE),"")</f>
        <v>INTERNACIONALIZAÇÃO</v>
      </c>
      <c r="H250" s="15" t="str">
        <f>IFERROR(VLOOKUP($B250,'Tabelas auxiliares'!$A$68:$C$108,3,FALSE),"")</f>
        <v>DIARIAS INTERNACIONAIS / PASSAGENS AEREAS INTERNACIONAIS / AUXILIO PARA EVENTOS INTERNACIONAIS / INSCRICAO PARA  EVENTOS INTERNACIONAIS / ANUIDADES ARI / ENCARGO DE CURSOS E CONCURSOS ARI / CURSOS DE LINGUAS NETEL</v>
      </c>
      <c r="I250" t="s">
        <v>907</v>
      </c>
      <c r="J250" t="s">
        <v>1489</v>
      </c>
      <c r="K250" t="s">
        <v>1490</v>
      </c>
      <c r="L250" t="s">
        <v>1491</v>
      </c>
      <c r="M250" t="s">
        <v>593</v>
      </c>
      <c r="N250" t="s">
        <v>656</v>
      </c>
      <c r="O250" t="s">
        <v>657</v>
      </c>
      <c r="P250" t="s">
        <v>658</v>
      </c>
      <c r="Q250" t="s">
        <v>597</v>
      </c>
      <c r="R250" t="s">
        <v>593</v>
      </c>
      <c r="S250" t="s">
        <v>598</v>
      </c>
      <c r="T250" t="s">
        <v>145</v>
      </c>
      <c r="U250" t="s">
        <v>659</v>
      </c>
      <c r="V250" t="s">
        <v>1467</v>
      </c>
      <c r="W250" t="s">
        <v>1468</v>
      </c>
      <c r="X250" t="s">
        <v>1492</v>
      </c>
      <c r="Y250" s="15" t="str">
        <f t="shared" si="6"/>
        <v>3</v>
      </c>
      <c r="Z250" s="15" t="str">
        <f>IF(T250="","",IF(AND(T250&lt;&gt;'Tabelas auxiliares'!$B$128,T250&lt;&gt;'Tabelas auxiliares'!$B$129,T250&lt;&gt;'Tabelas auxiliares'!$C$128,T250&lt;&gt;'Tabelas auxiliares'!$C$129,T250&lt;&gt;'Tabelas auxiliares'!$D$128),"FOLHA DE PESSOAL",IF(Y250='Tabelas auxiliares'!$A$129,"CUSTEIO",IF(Y250='Tabelas auxiliares'!$A$128,"INVESTIMENTO","ERRO - VERIFICAR"))))</f>
        <v>CUSTEIO</v>
      </c>
      <c r="AA250" s="26">
        <f t="shared" si="7"/>
        <v>4000</v>
      </c>
      <c r="AB250" s="8">
        <v>4000</v>
      </c>
      <c r="AE250" s="31"/>
      <c r="AF250" s="31"/>
      <c r="AG250" s="31"/>
      <c r="AH250" s="31"/>
      <c r="AI250" s="31"/>
      <c r="AJ250" s="31"/>
      <c r="AK250" s="31"/>
      <c r="AL250" s="31"/>
      <c r="AM250" s="31"/>
      <c r="AN250" s="31"/>
      <c r="AO250" s="31"/>
      <c r="AP250" s="31"/>
    </row>
    <row r="251" spans="1:42" x14ac:dyDescent="0.25">
      <c r="A251" t="s">
        <v>587</v>
      </c>
      <c r="B251" s="152" t="s">
        <v>227</v>
      </c>
      <c r="C251" s="152" t="s">
        <v>588</v>
      </c>
      <c r="D251" s="152" t="s">
        <v>76</v>
      </c>
      <c r="E251" s="152" t="s">
        <v>100</v>
      </c>
      <c r="F251" s="15" t="str">
        <f>IFERROR(VLOOKUP(D251,'Tabelas auxiliares'!$A$3:$B$65,2,FALSE),"")</f>
        <v>NETEL - NÚCLEO EDUCACIONAL DE TECNOLOGIAS E LÍNGUAS</v>
      </c>
      <c r="G251" s="15" t="str">
        <f>IFERROR(VLOOKUP($B251,'Tabelas auxiliares'!$A$68:$C$108,2,FALSE),"")</f>
        <v>INTERNACIONALIZAÇÃO</v>
      </c>
      <c r="H251" s="15" t="str">
        <f>IFERROR(VLOOKUP($B251,'Tabelas auxiliares'!$A$68:$C$108,3,FALSE),"")</f>
        <v>DIARIAS INTERNACIONAIS / PASSAGENS AEREAS INTERNACIONAIS / AUXILIO PARA EVENTOS INTERNACIONAIS / INSCRICAO PARA  EVENTOS INTERNACIONAIS / ANUIDADES ARI / ENCARGO DE CURSOS E CONCURSOS ARI / CURSOS DE LINGUAS NETEL</v>
      </c>
      <c r="I251" t="s">
        <v>817</v>
      </c>
      <c r="J251" t="s">
        <v>1493</v>
      </c>
      <c r="K251" t="s">
        <v>1494</v>
      </c>
      <c r="L251" t="s">
        <v>1495</v>
      </c>
      <c r="M251" t="s">
        <v>593</v>
      </c>
      <c r="N251" t="s">
        <v>825</v>
      </c>
      <c r="O251" t="s">
        <v>784</v>
      </c>
      <c r="P251" t="s">
        <v>1496</v>
      </c>
      <c r="Q251" t="s">
        <v>597</v>
      </c>
      <c r="R251" t="s">
        <v>593</v>
      </c>
      <c r="S251" t="s">
        <v>598</v>
      </c>
      <c r="T251" t="s">
        <v>145</v>
      </c>
      <c r="U251" t="s">
        <v>1497</v>
      </c>
      <c r="V251" t="s">
        <v>600</v>
      </c>
      <c r="W251" t="s">
        <v>601</v>
      </c>
      <c r="X251" t="s">
        <v>1498</v>
      </c>
      <c r="Y251" s="15" t="str">
        <f t="shared" si="6"/>
        <v>3</v>
      </c>
      <c r="Z251" s="15" t="str">
        <f>IF(T251="","",IF(AND(T251&lt;&gt;'Tabelas auxiliares'!$B$128,T251&lt;&gt;'Tabelas auxiliares'!$B$129,T251&lt;&gt;'Tabelas auxiliares'!$C$128,T251&lt;&gt;'Tabelas auxiliares'!$C$129,T251&lt;&gt;'Tabelas auxiliares'!$D$128),"FOLHA DE PESSOAL",IF(Y251='Tabelas auxiliares'!$A$129,"CUSTEIO",IF(Y251='Tabelas auxiliares'!$A$128,"INVESTIMENTO","ERRO - VERIFICAR"))))</f>
        <v>CUSTEIO</v>
      </c>
      <c r="AA251" s="26">
        <f t="shared" si="7"/>
        <v>14300</v>
      </c>
      <c r="AB251" s="8">
        <v>8800</v>
      </c>
      <c r="AC251" s="8">
        <v>2200</v>
      </c>
      <c r="AD251" s="8">
        <v>3300</v>
      </c>
      <c r="AE251" s="31"/>
      <c r="AF251" s="31"/>
      <c r="AG251" s="31"/>
      <c r="AH251" s="31"/>
      <c r="AI251" s="31"/>
      <c r="AJ251" s="31"/>
      <c r="AK251" s="31"/>
      <c r="AL251" s="31"/>
      <c r="AM251" s="31"/>
      <c r="AN251" s="31"/>
      <c r="AO251" s="31"/>
      <c r="AP251" s="31"/>
    </row>
    <row r="252" spans="1:42" x14ac:dyDescent="0.25">
      <c r="A252" t="s">
        <v>587</v>
      </c>
      <c r="B252" s="152" t="s">
        <v>254</v>
      </c>
      <c r="C252" s="152" t="s">
        <v>584</v>
      </c>
      <c r="D252" s="152" t="s">
        <v>64</v>
      </c>
      <c r="E252" s="152" t="s">
        <v>100</v>
      </c>
      <c r="F252" s="15" t="str">
        <f>IFERROR(VLOOKUP(D252,'Tabelas auxiliares'!$A$3:$B$65,2,FALSE),"")</f>
        <v>ARI - ASSESSORIA DE RELAÇÕES INTERNACIONAIS</v>
      </c>
      <c r="G252" s="15" t="str">
        <f>IFERROR(VLOOKUP($B252,'Tabelas auxiliares'!$A$68:$C$108,2,FALSE),"")</f>
        <v>INTERNACIONALIZAÇÃO - BOLSAS</v>
      </c>
      <c r="H252" s="15" t="str">
        <f>IFERROR(VLOOKUP($B252,'Tabelas auxiliares'!$A$68:$C$108,3,FALSE),"")</f>
        <v>BOLSAS CURSOS DE LÍNGUAS NETEL/BOLSA DE MOBILIDADE DE ESTUDANTES ESTRANGEIROS / BOLSA DE MOBILIDADE DE ESTUDANTES DA UFABC NO EXTERIOR</v>
      </c>
      <c r="I252" t="s">
        <v>829</v>
      </c>
      <c r="J252" t="s">
        <v>1499</v>
      </c>
      <c r="K252" t="s">
        <v>1500</v>
      </c>
      <c r="L252" t="s">
        <v>1501</v>
      </c>
      <c r="M252" t="s">
        <v>593</v>
      </c>
      <c r="N252" t="s">
        <v>656</v>
      </c>
      <c r="O252" t="s">
        <v>657</v>
      </c>
      <c r="P252" t="s">
        <v>658</v>
      </c>
      <c r="Q252" t="s">
        <v>597</v>
      </c>
      <c r="R252" t="s">
        <v>593</v>
      </c>
      <c r="S252" t="s">
        <v>598</v>
      </c>
      <c r="T252" t="s">
        <v>145</v>
      </c>
      <c r="U252" t="s">
        <v>659</v>
      </c>
      <c r="V252" t="s">
        <v>619</v>
      </c>
      <c r="W252" t="s">
        <v>620</v>
      </c>
      <c r="X252" t="s">
        <v>1502</v>
      </c>
      <c r="Y252" s="15" t="str">
        <f t="shared" si="6"/>
        <v>3</v>
      </c>
      <c r="Z252" s="15" t="str">
        <f>IF(T252="","",IF(AND(T252&lt;&gt;'Tabelas auxiliares'!$B$128,T252&lt;&gt;'Tabelas auxiliares'!$B$129,T252&lt;&gt;'Tabelas auxiliares'!$C$128,T252&lt;&gt;'Tabelas auxiliares'!$C$129,T252&lt;&gt;'Tabelas auxiliares'!$D$128),"FOLHA DE PESSOAL",IF(Y252='Tabelas auxiliares'!$A$129,"CUSTEIO",IF(Y252='Tabelas auxiliares'!$A$128,"INVESTIMENTO","ERRO - VERIFICAR"))))</f>
        <v>CUSTEIO</v>
      </c>
      <c r="AA252" s="26">
        <f t="shared" si="7"/>
        <v>10000</v>
      </c>
      <c r="AD252" s="8">
        <v>10000</v>
      </c>
      <c r="AE252" s="31"/>
      <c r="AF252" s="31"/>
      <c r="AG252" s="31"/>
      <c r="AH252" s="31"/>
      <c r="AI252" s="31"/>
      <c r="AJ252" s="31"/>
      <c r="AK252" s="31"/>
      <c r="AL252" s="31"/>
      <c r="AM252" s="31"/>
      <c r="AN252" s="31"/>
      <c r="AO252" s="31"/>
      <c r="AP252" s="31"/>
    </row>
    <row r="253" spans="1:42" x14ac:dyDescent="0.25">
      <c r="A253" t="s">
        <v>587</v>
      </c>
      <c r="B253" s="152" t="s">
        <v>254</v>
      </c>
      <c r="C253" s="152" t="s">
        <v>584</v>
      </c>
      <c r="D253" s="152" t="s">
        <v>64</v>
      </c>
      <c r="E253" s="152" t="s">
        <v>100</v>
      </c>
      <c r="F253" s="15" t="str">
        <f>IFERROR(VLOOKUP(D253,'Tabelas auxiliares'!$A$3:$B$65,2,FALSE),"")</f>
        <v>ARI - ASSESSORIA DE RELAÇÕES INTERNACIONAIS</v>
      </c>
      <c r="G253" s="15" t="str">
        <f>IFERROR(VLOOKUP($B253,'Tabelas auxiliares'!$A$68:$C$108,2,FALSE),"")</f>
        <v>INTERNACIONALIZAÇÃO - BOLSAS</v>
      </c>
      <c r="H253" s="15" t="str">
        <f>IFERROR(VLOOKUP($B253,'Tabelas auxiliares'!$A$68:$C$108,3,FALSE),"")</f>
        <v>BOLSAS CURSOS DE LÍNGUAS NETEL/BOLSA DE MOBILIDADE DE ESTUDANTES ESTRANGEIROS / BOLSA DE MOBILIDADE DE ESTUDANTES DA UFABC NO EXTERIOR</v>
      </c>
      <c r="I253" t="s">
        <v>793</v>
      </c>
      <c r="J253" t="s">
        <v>1503</v>
      </c>
      <c r="K253" t="s">
        <v>1504</v>
      </c>
      <c r="L253" t="s">
        <v>1505</v>
      </c>
      <c r="M253" t="s">
        <v>593</v>
      </c>
      <c r="N253" t="s">
        <v>656</v>
      </c>
      <c r="O253" t="s">
        <v>657</v>
      </c>
      <c r="P253" t="s">
        <v>658</v>
      </c>
      <c r="Q253" t="s">
        <v>597</v>
      </c>
      <c r="R253" t="s">
        <v>593</v>
      </c>
      <c r="S253" t="s">
        <v>598</v>
      </c>
      <c r="T253" t="s">
        <v>145</v>
      </c>
      <c r="U253" t="s">
        <v>659</v>
      </c>
      <c r="V253" t="s">
        <v>600</v>
      </c>
      <c r="W253" t="s">
        <v>601</v>
      </c>
      <c r="X253" t="s">
        <v>1506</v>
      </c>
      <c r="Y253" s="15" t="str">
        <f t="shared" si="6"/>
        <v>3</v>
      </c>
      <c r="Z253" s="15" t="str">
        <f>IF(T253="","",IF(AND(T253&lt;&gt;'Tabelas auxiliares'!$B$128,T253&lt;&gt;'Tabelas auxiliares'!$B$129,T253&lt;&gt;'Tabelas auxiliares'!$C$128,T253&lt;&gt;'Tabelas auxiliares'!$C$129,T253&lt;&gt;'Tabelas auxiliares'!$D$128),"FOLHA DE PESSOAL",IF(Y253='Tabelas auxiliares'!$A$129,"CUSTEIO",IF(Y253='Tabelas auxiliares'!$A$128,"INVESTIMENTO","ERRO - VERIFICAR"))))</f>
        <v>CUSTEIO</v>
      </c>
      <c r="AA253" s="26">
        <f t="shared" si="7"/>
        <v>20500</v>
      </c>
      <c r="AD253" s="8">
        <v>20500</v>
      </c>
      <c r="AE253" s="31"/>
      <c r="AF253" s="31"/>
      <c r="AG253" s="31"/>
      <c r="AH253" s="31"/>
      <c r="AI253" s="31"/>
      <c r="AJ253" s="31"/>
      <c r="AK253" s="31"/>
      <c r="AL253" s="31"/>
      <c r="AM253" s="31"/>
      <c r="AN253" s="31"/>
      <c r="AO253" s="31"/>
      <c r="AP253" s="31"/>
    </row>
    <row r="254" spans="1:42" x14ac:dyDescent="0.25">
      <c r="A254" t="s">
        <v>587</v>
      </c>
      <c r="B254" s="152" t="s">
        <v>254</v>
      </c>
      <c r="C254" s="152" t="s">
        <v>584</v>
      </c>
      <c r="D254" s="152" t="s">
        <v>64</v>
      </c>
      <c r="E254" s="152" t="s">
        <v>100</v>
      </c>
      <c r="F254" s="15" t="str">
        <f>IFERROR(VLOOKUP(D254,'Tabelas auxiliares'!$A$3:$B$65,2,FALSE),"")</f>
        <v>ARI - ASSESSORIA DE RELAÇÕES INTERNACIONAIS</v>
      </c>
      <c r="G254" s="15" t="str">
        <f>IFERROR(VLOOKUP($B254,'Tabelas auxiliares'!$A$68:$C$108,2,FALSE),"")</f>
        <v>INTERNACIONALIZAÇÃO - BOLSAS</v>
      </c>
      <c r="H254" s="15" t="str">
        <f>IFERROR(VLOOKUP($B254,'Tabelas auxiliares'!$A$68:$C$108,3,FALSE),"")</f>
        <v>BOLSAS CURSOS DE LÍNGUAS NETEL/BOLSA DE MOBILIDADE DE ESTUDANTES ESTRANGEIROS / BOLSA DE MOBILIDADE DE ESTUDANTES DA UFABC NO EXTERIOR</v>
      </c>
      <c r="I254" t="s">
        <v>907</v>
      </c>
      <c r="J254" t="s">
        <v>1503</v>
      </c>
      <c r="K254" t="s">
        <v>1507</v>
      </c>
      <c r="L254" t="s">
        <v>1508</v>
      </c>
      <c r="M254" t="s">
        <v>593</v>
      </c>
      <c r="N254" t="s">
        <v>825</v>
      </c>
      <c r="O254" t="s">
        <v>657</v>
      </c>
      <c r="P254" t="s">
        <v>826</v>
      </c>
      <c r="Q254" t="s">
        <v>597</v>
      </c>
      <c r="R254" t="s">
        <v>593</v>
      </c>
      <c r="S254" t="s">
        <v>598</v>
      </c>
      <c r="T254" t="s">
        <v>145</v>
      </c>
      <c r="U254" t="s">
        <v>827</v>
      </c>
      <c r="V254" t="s">
        <v>600</v>
      </c>
      <c r="W254" t="s">
        <v>601</v>
      </c>
      <c r="X254" t="s">
        <v>1509</v>
      </c>
      <c r="Y254" s="15" t="str">
        <f t="shared" si="6"/>
        <v>3</v>
      </c>
      <c r="Z254" s="15" t="str">
        <f>IF(T254="","",IF(AND(T254&lt;&gt;'Tabelas auxiliares'!$B$128,T254&lt;&gt;'Tabelas auxiliares'!$B$129,T254&lt;&gt;'Tabelas auxiliares'!$C$128,T254&lt;&gt;'Tabelas auxiliares'!$C$129,T254&lt;&gt;'Tabelas auxiliares'!$D$128),"FOLHA DE PESSOAL",IF(Y254='Tabelas auxiliares'!$A$129,"CUSTEIO",IF(Y254='Tabelas auxiliares'!$A$128,"INVESTIMENTO","ERRO - VERIFICAR"))))</f>
        <v>CUSTEIO</v>
      </c>
      <c r="AA254" s="26">
        <f t="shared" si="7"/>
        <v>68000</v>
      </c>
      <c r="AC254" s="8">
        <v>34000</v>
      </c>
      <c r="AD254" s="8">
        <v>34000</v>
      </c>
      <c r="AE254" s="31"/>
      <c r="AF254" s="31"/>
      <c r="AG254" s="31"/>
      <c r="AH254" s="31"/>
      <c r="AI254" s="31"/>
      <c r="AJ254" s="31"/>
      <c r="AK254" s="31"/>
      <c r="AL254" s="31"/>
      <c r="AM254" s="31"/>
      <c r="AN254" s="31"/>
      <c r="AO254" s="31"/>
      <c r="AP254" s="31"/>
    </row>
    <row r="255" spans="1:42" x14ac:dyDescent="0.25">
      <c r="A255" t="s">
        <v>587</v>
      </c>
      <c r="B255" s="152" t="s">
        <v>228</v>
      </c>
      <c r="C255" s="152" t="s">
        <v>584</v>
      </c>
      <c r="D255" s="152" t="s">
        <v>28</v>
      </c>
      <c r="E255" s="152" t="s">
        <v>100</v>
      </c>
      <c r="F255" s="15" t="str">
        <f>IFERROR(VLOOKUP(D255,'Tabelas auxiliares'!$A$3:$B$65,2,FALSE),"")</f>
        <v>PU - PREFEITURA UNIVERSITÁRIA</v>
      </c>
      <c r="G255" s="15" t="str">
        <f>IFERROR(VLOOKUP($B255,'Tabelas auxiliares'!$A$68:$C$108,2,FALSE),"")</f>
        <v>LIMPEZA E COPEIRAGEM</v>
      </c>
      <c r="H255" s="15" t="str">
        <f>IFERROR(VLOOKUP($B255,'Tabelas auxiliares'!$A$68:$C$108,3,FALSE),"")</f>
        <v>LIMPEZA / COPEIRAGEM / COLETA DE LIXO INFECTANTE /MATERIAIS DE LIMPEZA (PAPEL TOALHA, HIGIÊNICO) / COPA (AÇUCAR, CAFÉ, COPOS)/BOMBONAS RESÍDUOS QUÍMICOS</v>
      </c>
      <c r="I255" t="s">
        <v>716</v>
      </c>
      <c r="J255" t="s">
        <v>1510</v>
      </c>
      <c r="K255" t="s">
        <v>1511</v>
      </c>
      <c r="L255" t="s">
        <v>1512</v>
      </c>
      <c r="M255" t="s">
        <v>1513</v>
      </c>
      <c r="N255" t="s">
        <v>656</v>
      </c>
      <c r="O255" t="s">
        <v>657</v>
      </c>
      <c r="P255" t="s">
        <v>658</v>
      </c>
      <c r="Q255" t="s">
        <v>597</v>
      </c>
      <c r="R255" t="s">
        <v>593</v>
      </c>
      <c r="S255" t="s">
        <v>598</v>
      </c>
      <c r="T255" t="s">
        <v>145</v>
      </c>
      <c r="U255" t="s">
        <v>659</v>
      </c>
      <c r="V255" t="s">
        <v>1514</v>
      </c>
      <c r="W255" t="s">
        <v>1515</v>
      </c>
      <c r="X255" t="s">
        <v>1516</v>
      </c>
      <c r="Y255" s="15" t="str">
        <f t="shared" si="6"/>
        <v>3</v>
      </c>
      <c r="Z255" s="15" t="str">
        <f>IF(T255="","",IF(AND(T255&lt;&gt;'Tabelas auxiliares'!$B$128,T255&lt;&gt;'Tabelas auxiliares'!$B$129,T255&lt;&gt;'Tabelas auxiliares'!$C$128,T255&lt;&gt;'Tabelas auxiliares'!$C$129,T255&lt;&gt;'Tabelas auxiliares'!$D$128),"FOLHA DE PESSOAL",IF(Y255='Tabelas auxiliares'!$A$129,"CUSTEIO",IF(Y255='Tabelas auxiliares'!$A$128,"INVESTIMENTO","ERRO - VERIFICAR"))))</f>
        <v>CUSTEIO</v>
      </c>
      <c r="AA255" s="26">
        <f t="shared" si="7"/>
        <v>1766728.6</v>
      </c>
      <c r="AB255" s="8">
        <v>234597.09</v>
      </c>
      <c r="AC255" s="8">
        <v>158227.24</v>
      </c>
      <c r="AD255" s="8">
        <v>1373904.27</v>
      </c>
      <c r="AE255" s="31"/>
      <c r="AF255" s="31"/>
      <c r="AG255" s="31"/>
      <c r="AH255" s="31"/>
      <c r="AI255" s="31"/>
      <c r="AJ255" s="31"/>
      <c r="AK255" s="31"/>
      <c r="AL255" s="31"/>
      <c r="AM255" s="31"/>
      <c r="AN255" s="31"/>
      <c r="AO255" s="31"/>
      <c r="AP255" s="31"/>
    </row>
    <row r="256" spans="1:42" x14ac:dyDescent="0.25">
      <c r="A256" t="s">
        <v>587</v>
      </c>
      <c r="B256" s="152" t="s">
        <v>228</v>
      </c>
      <c r="C256" s="152" t="s">
        <v>584</v>
      </c>
      <c r="D256" s="152" t="s">
        <v>28</v>
      </c>
      <c r="E256" s="152" t="s">
        <v>100</v>
      </c>
      <c r="F256" s="15" t="str">
        <f>IFERROR(VLOOKUP(D256,'Tabelas auxiliares'!$A$3:$B$65,2,FALSE),"")</f>
        <v>PU - PREFEITURA UNIVERSITÁRIA</v>
      </c>
      <c r="G256" s="15" t="str">
        <f>IFERROR(VLOOKUP($B256,'Tabelas auxiliares'!$A$68:$C$108,2,FALSE),"")</f>
        <v>LIMPEZA E COPEIRAGEM</v>
      </c>
      <c r="H256" s="15" t="str">
        <f>IFERROR(VLOOKUP($B256,'Tabelas auxiliares'!$A$68:$C$108,3,FALSE),"")</f>
        <v>LIMPEZA / COPEIRAGEM / COLETA DE LIXO INFECTANTE /MATERIAIS DE LIMPEZA (PAPEL TOALHA, HIGIÊNICO) / COPA (AÇUCAR, CAFÉ, COPOS)/BOMBONAS RESÍDUOS QUÍMICOS</v>
      </c>
      <c r="I256" t="s">
        <v>1517</v>
      </c>
      <c r="J256" t="s">
        <v>1518</v>
      </c>
      <c r="K256" t="s">
        <v>1519</v>
      </c>
      <c r="L256" t="s">
        <v>1520</v>
      </c>
      <c r="M256" t="s">
        <v>1521</v>
      </c>
      <c r="N256" t="s">
        <v>656</v>
      </c>
      <c r="O256" t="s">
        <v>657</v>
      </c>
      <c r="P256" t="s">
        <v>658</v>
      </c>
      <c r="Q256" t="s">
        <v>597</v>
      </c>
      <c r="R256" t="s">
        <v>593</v>
      </c>
      <c r="S256" t="s">
        <v>598</v>
      </c>
      <c r="T256" t="s">
        <v>145</v>
      </c>
      <c r="U256" t="s">
        <v>659</v>
      </c>
      <c r="V256" t="s">
        <v>1522</v>
      </c>
      <c r="W256" t="s">
        <v>1523</v>
      </c>
      <c r="X256" t="s">
        <v>1524</v>
      </c>
      <c r="Y256" s="15" t="str">
        <f t="shared" si="6"/>
        <v>3</v>
      </c>
      <c r="Z256" s="15" t="str">
        <f>IF(T256="","",IF(AND(T256&lt;&gt;'Tabelas auxiliares'!$B$128,T256&lt;&gt;'Tabelas auxiliares'!$B$129,T256&lt;&gt;'Tabelas auxiliares'!$C$128,T256&lt;&gt;'Tabelas auxiliares'!$C$129,T256&lt;&gt;'Tabelas auxiliares'!$D$128),"FOLHA DE PESSOAL",IF(Y256='Tabelas auxiliares'!$A$129,"CUSTEIO",IF(Y256='Tabelas auxiliares'!$A$128,"INVESTIMENTO","ERRO - VERIFICAR"))))</f>
        <v>CUSTEIO</v>
      </c>
      <c r="AA256" s="26">
        <f t="shared" si="7"/>
        <v>52920</v>
      </c>
      <c r="AB256" s="8">
        <v>22990.58</v>
      </c>
      <c r="AC256" s="8">
        <v>29929.42</v>
      </c>
      <c r="AE256" s="31"/>
      <c r="AF256" s="31"/>
      <c r="AG256" s="31"/>
      <c r="AH256" s="31"/>
      <c r="AI256" s="31"/>
      <c r="AJ256" s="31"/>
      <c r="AK256" s="31"/>
      <c r="AL256" s="31"/>
      <c r="AM256" s="31"/>
      <c r="AN256" s="31"/>
      <c r="AO256" s="31"/>
      <c r="AP256" s="31"/>
    </row>
    <row r="257" spans="1:42" x14ac:dyDescent="0.25">
      <c r="A257" t="s">
        <v>587</v>
      </c>
      <c r="B257" s="152" t="s">
        <v>228</v>
      </c>
      <c r="C257" s="152" t="s">
        <v>584</v>
      </c>
      <c r="D257" s="152" t="s">
        <v>28</v>
      </c>
      <c r="E257" s="152" t="s">
        <v>100</v>
      </c>
      <c r="F257" s="15" t="str">
        <f>IFERROR(VLOOKUP(D257,'Tabelas auxiliares'!$A$3:$B$65,2,FALSE),"")</f>
        <v>PU - PREFEITURA UNIVERSITÁRIA</v>
      </c>
      <c r="G257" s="15" t="str">
        <f>IFERROR(VLOOKUP($B257,'Tabelas auxiliares'!$A$68:$C$108,2,FALSE),"")</f>
        <v>LIMPEZA E COPEIRAGEM</v>
      </c>
      <c r="H257" s="15" t="str">
        <f>IFERROR(VLOOKUP($B257,'Tabelas auxiliares'!$A$68:$C$108,3,FALSE),"")</f>
        <v>LIMPEZA / COPEIRAGEM / COLETA DE LIXO INFECTANTE /MATERIAIS DE LIMPEZA (PAPEL TOALHA, HIGIÊNICO) / COPA (AÇUCAR, CAFÉ, COPOS)/BOMBONAS RESÍDUOS QUÍMICOS</v>
      </c>
      <c r="I257" t="s">
        <v>1517</v>
      </c>
      <c r="J257" t="s">
        <v>1525</v>
      </c>
      <c r="K257" t="s">
        <v>1526</v>
      </c>
      <c r="L257" t="s">
        <v>1527</v>
      </c>
      <c r="M257" t="s">
        <v>1528</v>
      </c>
      <c r="N257" t="s">
        <v>656</v>
      </c>
      <c r="O257" t="s">
        <v>657</v>
      </c>
      <c r="P257" t="s">
        <v>658</v>
      </c>
      <c r="Q257" t="s">
        <v>597</v>
      </c>
      <c r="R257" t="s">
        <v>593</v>
      </c>
      <c r="S257" t="s">
        <v>598</v>
      </c>
      <c r="T257" t="s">
        <v>145</v>
      </c>
      <c r="U257" t="s">
        <v>659</v>
      </c>
      <c r="V257" t="s">
        <v>1529</v>
      </c>
      <c r="W257" t="s">
        <v>1530</v>
      </c>
      <c r="X257" t="s">
        <v>1531</v>
      </c>
      <c r="Y257" s="15" t="str">
        <f t="shared" si="6"/>
        <v>3</v>
      </c>
      <c r="Z257" s="15" t="str">
        <f>IF(T257="","",IF(AND(T257&lt;&gt;'Tabelas auxiliares'!$B$128,T257&lt;&gt;'Tabelas auxiliares'!$B$129,T257&lt;&gt;'Tabelas auxiliares'!$C$128,T257&lt;&gt;'Tabelas auxiliares'!$C$129,T257&lt;&gt;'Tabelas auxiliares'!$D$128),"FOLHA DE PESSOAL",IF(Y257='Tabelas auxiliares'!$A$129,"CUSTEIO",IF(Y257='Tabelas auxiliares'!$A$128,"INVESTIMENTO","ERRO - VERIFICAR"))))</f>
        <v>CUSTEIO</v>
      </c>
      <c r="AA257" s="26">
        <f t="shared" si="7"/>
        <v>56168.25</v>
      </c>
      <c r="AB257" s="8">
        <v>48247.17</v>
      </c>
      <c r="AC257" s="8">
        <v>7921.08</v>
      </c>
      <c r="AE257" s="31"/>
      <c r="AF257" s="31"/>
      <c r="AG257" s="31"/>
      <c r="AH257" s="31"/>
      <c r="AI257" s="31"/>
      <c r="AJ257" s="31"/>
      <c r="AK257" s="31"/>
      <c r="AL257" s="31"/>
      <c r="AM257" s="31"/>
      <c r="AN257" s="31"/>
      <c r="AO257" s="31"/>
      <c r="AP257" s="31"/>
    </row>
    <row r="258" spans="1:42" x14ac:dyDescent="0.25">
      <c r="A258" t="s">
        <v>587</v>
      </c>
      <c r="B258" s="152" t="s">
        <v>228</v>
      </c>
      <c r="C258" s="152" t="s">
        <v>584</v>
      </c>
      <c r="D258" s="152" t="s">
        <v>28</v>
      </c>
      <c r="E258" s="152" t="s">
        <v>100</v>
      </c>
      <c r="F258" s="15" t="str">
        <f>IFERROR(VLOOKUP(D258,'Tabelas auxiliares'!$A$3:$B$65,2,FALSE),"")</f>
        <v>PU - PREFEITURA UNIVERSITÁRIA</v>
      </c>
      <c r="G258" s="15" t="str">
        <f>IFERROR(VLOOKUP($B258,'Tabelas auxiliares'!$A$68:$C$108,2,FALSE),"")</f>
        <v>LIMPEZA E COPEIRAGEM</v>
      </c>
      <c r="H258" s="15" t="str">
        <f>IFERROR(VLOOKUP($B258,'Tabelas auxiliares'!$A$68:$C$108,3,FALSE),"")</f>
        <v>LIMPEZA / COPEIRAGEM / COLETA DE LIXO INFECTANTE /MATERIAIS DE LIMPEZA (PAPEL TOALHA, HIGIÊNICO) / COPA (AÇUCAR, CAFÉ, COPOS)/BOMBONAS RESÍDUOS QUÍMICOS</v>
      </c>
      <c r="I258" t="s">
        <v>1517</v>
      </c>
      <c r="J258" t="s">
        <v>1532</v>
      </c>
      <c r="K258" t="s">
        <v>1533</v>
      </c>
      <c r="L258" t="s">
        <v>1534</v>
      </c>
      <c r="M258" t="s">
        <v>1535</v>
      </c>
      <c r="N258" t="s">
        <v>656</v>
      </c>
      <c r="O258" t="s">
        <v>657</v>
      </c>
      <c r="P258" t="s">
        <v>658</v>
      </c>
      <c r="Q258" t="s">
        <v>597</v>
      </c>
      <c r="R258" t="s">
        <v>593</v>
      </c>
      <c r="S258" t="s">
        <v>598</v>
      </c>
      <c r="T258" t="s">
        <v>145</v>
      </c>
      <c r="U258" t="s">
        <v>659</v>
      </c>
      <c r="V258" t="s">
        <v>1536</v>
      </c>
      <c r="W258" t="s">
        <v>1537</v>
      </c>
      <c r="X258" t="s">
        <v>1538</v>
      </c>
      <c r="Y258" s="15" t="str">
        <f t="shared" si="6"/>
        <v>3</v>
      </c>
      <c r="Z258" s="15" t="str">
        <f>IF(T258="","",IF(AND(T258&lt;&gt;'Tabelas auxiliares'!$B$128,T258&lt;&gt;'Tabelas auxiliares'!$B$129,T258&lt;&gt;'Tabelas auxiliares'!$C$128,T258&lt;&gt;'Tabelas auxiliares'!$C$129,T258&lt;&gt;'Tabelas auxiliares'!$D$128),"FOLHA DE PESSOAL",IF(Y258='Tabelas auxiliares'!$A$129,"CUSTEIO",IF(Y258='Tabelas auxiliares'!$A$128,"INVESTIMENTO","ERRO - VERIFICAR"))))</f>
        <v>CUSTEIO</v>
      </c>
      <c r="AA258" s="26">
        <f t="shared" si="7"/>
        <v>99900</v>
      </c>
      <c r="AC258" s="8">
        <v>3389.61</v>
      </c>
      <c r="AD258" s="8">
        <v>96510.39</v>
      </c>
      <c r="AE258" s="31"/>
      <c r="AF258" s="31"/>
      <c r="AG258" s="31"/>
      <c r="AH258" s="31"/>
      <c r="AI258" s="31"/>
      <c r="AJ258" s="31"/>
      <c r="AK258" s="31"/>
      <c r="AL258" s="31"/>
      <c r="AM258" s="31"/>
      <c r="AN258" s="31"/>
      <c r="AO258" s="31"/>
      <c r="AP258" s="31"/>
    </row>
    <row r="259" spans="1:42" x14ac:dyDescent="0.25">
      <c r="A259" t="s">
        <v>587</v>
      </c>
      <c r="B259" s="152" t="s">
        <v>228</v>
      </c>
      <c r="C259" s="152" t="s">
        <v>584</v>
      </c>
      <c r="D259" s="152" t="s">
        <v>28</v>
      </c>
      <c r="E259" s="152" t="s">
        <v>100</v>
      </c>
      <c r="F259" s="15" t="str">
        <f>IFERROR(VLOOKUP(D259,'Tabelas auxiliares'!$A$3:$B$65,2,FALSE),"")</f>
        <v>PU - PREFEITURA UNIVERSITÁRIA</v>
      </c>
      <c r="G259" s="15" t="str">
        <f>IFERROR(VLOOKUP($B259,'Tabelas auxiliares'!$A$68:$C$108,2,FALSE),"")</f>
        <v>LIMPEZA E COPEIRAGEM</v>
      </c>
      <c r="H259" s="15" t="str">
        <f>IFERROR(VLOOKUP($B259,'Tabelas auxiliares'!$A$68:$C$108,3,FALSE),"")</f>
        <v>LIMPEZA / COPEIRAGEM / COLETA DE LIXO INFECTANTE /MATERIAIS DE LIMPEZA (PAPEL TOALHA, HIGIÊNICO) / COPA (AÇUCAR, CAFÉ, COPOS)/BOMBONAS RESÍDUOS QUÍMICOS</v>
      </c>
      <c r="I259" t="s">
        <v>1517</v>
      </c>
      <c r="J259" t="s">
        <v>1532</v>
      </c>
      <c r="K259" t="s">
        <v>1539</v>
      </c>
      <c r="L259" t="s">
        <v>1540</v>
      </c>
      <c r="M259" t="s">
        <v>1541</v>
      </c>
      <c r="N259" t="s">
        <v>656</v>
      </c>
      <c r="O259" t="s">
        <v>657</v>
      </c>
      <c r="P259" t="s">
        <v>658</v>
      </c>
      <c r="Q259" t="s">
        <v>597</v>
      </c>
      <c r="R259" t="s">
        <v>593</v>
      </c>
      <c r="S259" t="s">
        <v>598</v>
      </c>
      <c r="T259" t="s">
        <v>145</v>
      </c>
      <c r="U259" t="s">
        <v>659</v>
      </c>
      <c r="V259" t="s">
        <v>1536</v>
      </c>
      <c r="W259" t="s">
        <v>1537</v>
      </c>
      <c r="X259" t="s">
        <v>1542</v>
      </c>
      <c r="Y259" s="15" t="str">
        <f t="shared" si="6"/>
        <v>3</v>
      </c>
      <c r="Z259" s="15" t="str">
        <f>IF(T259="","",IF(AND(T259&lt;&gt;'Tabelas auxiliares'!$B$128,T259&lt;&gt;'Tabelas auxiliares'!$B$129,T259&lt;&gt;'Tabelas auxiliares'!$C$128,T259&lt;&gt;'Tabelas auxiliares'!$C$129,T259&lt;&gt;'Tabelas auxiliares'!$D$128),"FOLHA DE PESSOAL",IF(Y259='Tabelas auxiliares'!$A$129,"CUSTEIO",IF(Y259='Tabelas auxiliares'!$A$128,"INVESTIMENTO","ERRO - VERIFICAR"))))</f>
        <v>CUSTEIO</v>
      </c>
      <c r="AA259" s="26">
        <f t="shared" si="7"/>
        <v>57175</v>
      </c>
      <c r="AD259" s="8">
        <v>57175</v>
      </c>
      <c r="AE259" s="31"/>
      <c r="AF259" s="31"/>
      <c r="AG259" s="31"/>
      <c r="AH259" s="31"/>
      <c r="AI259" s="31"/>
      <c r="AJ259" s="31"/>
      <c r="AK259" s="31"/>
      <c r="AL259" s="31"/>
      <c r="AM259" s="31"/>
      <c r="AN259" s="31"/>
      <c r="AO259" s="31"/>
      <c r="AP259" s="31"/>
    </row>
    <row r="260" spans="1:42" x14ac:dyDescent="0.25">
      <c r="A260" t="s">
        <v>587</v>
      </c>
      <c r="B260" s="152" t="s">
        <v>228</v>
      </c>
      <c r="C260" s="152" t="s">
        <v>584</v>
      </c>
      <c r="D260" s="152" t="s">
        <v>28</v>
      </c>
      <c r="E260" s="152" t="s">
        <v>100</v>
      </c>
      <c r="F260" s="15" t="str">
        <f>IFERROR(VLOOKUP(D260,'Tabelas auxiliares'!$A$3:$B$65,2,FALSE),"")</f>
        <v>PU - PREFEITURA UNIVERSITÁRIA</v>
      </c>
      <c r="G260" s="15" t="str">
        <f>IFERROR(VLOOKUP($B260,'Tabelas auxiliares'!$A$68:$C$108,2,FALSE),"")</f>
        <v>LIMPEZA E COPEIRAGEM</v>
      </c>
      <c r="H260" s="15" t="str">
        <f>IFERROR(VLOOKUP($B260,'Tabelas auxiliares'!$A$68:$C$108,3,FALSE),"")</f>
        <v>LIMPEZA / COPEIRAGEM / COLETA DE LIXO INFECTANTE /MATERIAIS DE LIMPEZA (PAPEL TOALHA, HIGIÊNICO) / COPA (AÇUCAR, CAFÉ, COPOS)/BOMBONAS RESÍDUOS QUÍMICOS</v>
      </c>
      <c r="I260" t="s">
        <v>1543</v>
      </c>
      <c r="J260" t="s">
        <v>1544</v>
      </c>
      <c r="K260" t="s">
        <v>1545</v>
      </c>
      <c r="L260" t="s">
        <v>1546</v>
      </c>
      <c r="M260" t="s">
        <v>1547</v>
      </c>
      <c r="N260" t="s">
        <v>656</v>
      </c>
      <c r="O260" t="s">
        <v>657</v>
      </c>
      <c r="P260" t="s">
        <v>658</v>
      </c>
      <c r="Q260" t="s">
        <v>597</v>
      </c>
      <c r="R260" t="s">
        <v>593</v>
      </c>
      <c r="S260" t="s">
        <v>598</v>
      </c>
      <c r="T260" t="s">
        <v>145</v>
      </c>
      <c r="U260" t="s">
        <v>659</v>
      </c>
      <c r="V260" t="s">
        <v>1548</v>
      </c>
      <c r="W260" t="s">
        <v>1515</v>
      </c>
      <c r="X260" t="s">
        <v>1549</v>
      </c>
      <c r="Y260" s="15" t="str">
        <f t="shared" si="6"/>
        <v>3</v>
      </c>
      <c r="Z260" s="15" t="str">
        <f>IF(T260="","",IF(AND(T260&lt;&gt;'Tabelas auxiliares'!$B$128,T260&lt;&gt;'Tabelas auxiliares'!$B$129,T260&lt;&gt;'Tabelas auxiliares'!$C$128,T260&lt;&gt;'Tabelas auxiliares'!$C$129,T260&lt;&gt;'Tabelas auxiliares'!$D$128),"FOLHA DE PESSOAL",IF(Y260='Tabelas auxiliares'!$A$129,"CUSTEIO",IF(Y260='Tabelas auxiliares'!$A$128,"INVESTIMENTO","ERRO - VERIFICAR"))))</f>
        <v>CUSTEIO</v>
      </c>
      <c r="AA260" s="26">
        <f t="shared" si="7"/>
        <v>6480</v>
      </c>
      <c r="AB260" s="8">
        <v>5438.43</v>
      </c>
      <c r="AD260" s="8">
        <v>1041.57</v>
      </c>
      <c r="AE260" s="31"/>
      <c r="AF260" s="31"/>
      <c r="AG260" s="31"/>
      <c r="AH260" s="31"/>
      <c r="AI260" s="31"/>
      <c r="AJ260" s="31"/>
      <c r="AK260" s="31"/>
      <c r="AL260" s="31"/>
      <c r="AM260" s="31"/>
      <c r="AN260" s="31"/>
      <c r="AO260" s="31"/>
      <c r="AP260" s="31"/>
    </row>
    <row r="261" spans="1:42" x14ac:dyDescent="0.25">
      <c r="A261" t="s">
        <v>587</v>
      </c>
      <c r="B261" s="152" t="s">
        <v>228</v>
      </c>
      <c r="C261" s="152" t="s">
        <v>584</v>
      </c>
      <c r="D261" s="152" t="s">
        <v>28</v>
      </c>
      <c r="E261" s="152" t="s">
        <v>100</v>
      </c>
      <c r="F261" s="15" t="str">
        <f>IFERROR(VLOOKUP(D261,'Tabelas auxiliares'!$A$3:$B$65,2,FALSE),"")</f>
        <v>PU - PREFEITURA UNIVERSITÁRIA</v>
      </c>
      <c r="G261" s="15" t="str">
        <f>IFERROR(VLOOKUP($B261,'Tabelas auxiliares'!$A$68:$C$108,2,FALSE),"")</f>
        <v>LIMPEZA E COPEIRAGEM</v>
      </c>
      <c r="H261" s="15" t="str">
        <f>IFERROR(VLOOKUP($B261,'Tabelas auxiliares'!$A$68:$C$108,3,FALSE),"")</f>
        <v>LIMPEZA / COPEIRAGEM / COLETA DE LIXO INFECTANTE /MATERIAIS DE LIMPEZA (PAPEL TOALHA, HIGIÊNICO) / COPA (AÇUCAR, CAFÉ, COPOS)/BOMBONAS RESÍDUOS QUÍMICOS</v>
      </c>
      <c r="I261" t="s">
        <v>615</v>
      </c>
      <c r="J261" t="s">
        <v>1550</v>
      </c>
      <c r="K261" t="s">
        <v>1551</v>
      </c>
      <c r="L261" t="s">
        <v>1552</v>
      </c>
      <c r="M261" t="s">
        <v>1553</v>
      </c>
      <c r="N261" t="s">
        <v>656</v>
      </c>
      <c r="O261" t="s">
        <v>657</v>
      </c>
      <c r="P261" t="s">
        <v>658</v>
      </c>
      <c r="Q261" t="s">
        <v>597</v>
      </c>
      <c r="R261" t="s">
        <v>593</v>
      </c>
      <c r="S261" t="s">
        <v>598</v>
      </c>
      <c r="T261" t="s">
        <v>145</v>
      </c>
      <c r="U261" t="s">
        <v>659</v>
      </c>
      <c r="V261" t="s">
        <v>1548</v>
      </c>
      <c r="W261" t="s">
        <v>1515</v>
      </c>
      <c r="X261" t="s">
        <v>1554</v>
      </c>
      <c r="Y261" s="15" t="str">
        <f t="shared" si="6"/>
        <v>3</v>
      </c>
      <c r="Z261" s="15" t="str">
        <f>IF(T261="","",IF(AND(T261&lt;&gt;'Tabelas auxiliares'!$B$128,T261&lt;&gt;'Tabelas auxiliares'!$B$129,T261&lt;&gt;'Tabelas auxiliares'!$C$128,T261&lt;&gt;'Tabelas auxiliares'!$C$129,T261&lt;&gt;'Tabelas auxiliares'!$D$128),"FOLHA DE PESSOAL",IF(Y261='Tabelas auxiliares'!$A$129,"CUSTEIO",IF(Y261='Tabelas auxiliares'!$A$128,"INVESTIMENTO","ERRO - VERIFICAR"))))</f>
        <v>CUSTEIO</v>
      </c>
      <c r="AA261" s="26">
        <f t="shared" si="7"/>
        <v>6651.45</v>
      </c>
      <c r="AB261" s="8">
        <v>6651.45</v>
      </c>
      <c r="AE261" s="31"/>
      <c r="AF261" s="31"/>
      <c r="AG261" s="31"/>
      <c r="AH261" s="31"/>
      <c r="AI261" s="31"/>
      <c r="AJ261" s="31"/>
      <c r="AK261" s="31"/>
      <c r="AL261" s="31"/>
      <c r="AM261" s="31"/>
      <c r="AN261" s="31"/>
      <c r="AO261" s="31"/>
      <c r="AP261" s="31"/>
    </row>
    <row r="262" spans="1:42" x14ac:dyDescent="0.25">
      <c r="A262" t="s">
        <v>587</v>
      </c>
      <c r="B262" s="152" t="s">
        <v>228</v>
      </c>
      <c r="C262" s="152" t="s">
        <v>584</v>
      </c>
      <c r="D262" s="152" t="s">
        <v>28</v>
      </c>
      <c r="E262" s="152" t="s">
        <v>100</v>
      </c>
      <c r="F262" s="15" t="str">
        <f>IFERROR(VLOOKUP(D262,'Tabelas auxiliares'!$A$3:$B$65,2,FALSE),"")</f>
        <v>PU - PREFEITURA UNIVERSITÁRIA</v>
      </c>
      <c r="G262" s="15" t="str">
        <f>IFERROR(VLOOKUP($B262,'Tabelas auxiliares'!$A$68:$C$108,2,FALSE),"")</f>
        <v>LIMPEZA E COPEIRAGEM</v>
      </c>
      <c r="H262" s="15" t="str">
        <f>IFERROR(VLOOKUP($B262,'Tabelas auxiliares'!$A$68:$C$108,3,FALSE),"")</f>
        <v>LIMPEZA / COPEIRAGEM / COLETA DE LIXO INFECTANTE /MATERIAIS DE LIMPEZA (PAPEL TOALHA, HIGIÊNICO) / COPA (AÇUCAR, CAFÉ, COPOS)/BOMBONAS RESÍDUOS QUÍMICOS</v>
      </c>
      <c r="I262" t="s">
        <v>1288</v>
      </c>
      <c r="J262" t="s">
        <v>1555</v>
      </c>
      <c r="K262" t="s">
        <v>1556</v>
      </c>
      <c r="L262" t="s">
        <v>1557</v>
      </c>
      <c r="M262" t="s">
        <v>1558</v>
      </c>
      <c r="N262" t="s">
        <v>656</v>
      </c>
      <c r="O262" t="s">
        <v>657</v>
      </c>
      <c r="P262" t="s">
        <v>658</v>
      </c>
      <c r="Q262" t="s">
        <v>597</v>
      </c>
      <c r="R262" t="s">
        <v>593</v>
      </c>
      <c r="S262" t="s">
        <v>598</v>
      </c>
      <c r="T262" t="s">
        <v>145</v>
      </c>
      <c r="U262" t="s">
        <v>659</v>
      </c>
      <c r="V262" t="s">
        <v>1559</v>
      </c>
      <c r="W262" t="s">
        <v>1560</v>
      </c>
      <c r="X262" t="s">
        <v>1561</v>
      </c>
      <c r="Y262" s="15" t="str">
        <f t="shared" si="6"/>
        <v>3</v>
      </c>
      <c r="Z262" s="15" t="str">
        <f>IF(T262="","",IF(AND(T262&lt;&gt;'Tabelas auxiliares'!$B$128,T262&lt;&gt;'Tabelas auxiliares'!$B$129,T262&lt;&gt;'Tabelas auxiliares'!$C$128,T262&lt;&gt;'Tabelas auxiliares'!$C$129,T262&lt;&gt;'Tabelas auxiliares'!$D$128),"FOLHA DE PESSOAL",IF(Y262='Tabelas auxiliares'!$A$129,"CUSTEIO",IF(Y262='Tabelas auxiliares'!$A$128,"INVESTIMENTO","ERRO - VERIFICAR"))))</f>
        <v>CUSTEIO</v>
      </c>
      <c r="AA262" s="26">
        <f t="shared" si="7"/>
        <v>521</v>
      </c>
      <c r="AB262" s="8">
        <v>521</v>
      </c>
      <c r="AE262" s="31"/>
      <c r="AF262" s="31"/>
      <c r="AG262" s="31"/>
      <c r="AH262" s="31"/>
      <c r="AI262" s="31"/>
      <c r="AJ262" s="31"/>
      <c r="AK262" s="31"/>
      <c r="AL262" s="31"/>
      <c r="AM262" s="31"/>
      <c r="AN262" s="31"/>
      <c r="AO262" s="31"/>
      <c r="AP262" s="31"/>
    </row>
    <row r="263" spans="1:42" x14ac:dyDescent="0.25">
      <c r="A263" t="s">
        <v>587</v>
      </c>
      <c r="B263" s="152" t="s">
        <v>228</v>
      </c>
      <c r="C263" s="152" t="s">
        <v>584</v>
      </c>
      <c r="D263" s="152" t="s">
        <v>28</v>
      </c>
      <c r="E263" s="152" t="s">
        <v>100</v>
      </c>
      <c r="F263" s="15" t="str">
        <f>IFERROR(VLOOKUP(D263,'Tabelas auxiliares'!$A$3:$B$65,2,FALSE),"")</f>
        <v>PU - PREFEITURA UNIVERSITÁRIA</v>
      </c>
      <c r="G263" s="15" t="str">
        <f>IFERROR(VLOOKUP($B263,'Tabelas auxiliares'!$A$68:$C$108,2,FALSE),"")</f>
        <v>LIMPEZA E COPEIRAGEM</v>
      </c>
      <c r="H263" s="15" t="str">
        <f>IFERROR(VLOOKUP($B263,'Tabelas auxiliares'!$A$68:$C$108,3,FALSE),"")</f>
        <v>LIMPEZA / COPEIRAGEM / COLETA DE LIXO INFECTANTE /MATERIAIS DE LIMPEZA (PAPEL TOALHA, HIGIÊNICO) / COPA (AÇUCAR, CAFÉ, COPOS)/BOMBONAS RESÍDUOS QUÍMICOS</v>
      </c>
      <c r="I263" t="s">
        <v>1288</v>
      </c>
      <c r="J263" t="s">
        <v>1555</v>
      </c>
      <c r="K263" t="s">
        <v>1556</v>
      </c>
      <c r="L263" t="s">
        <v>1557</v>
      </c>
      <c r="M263" t="s">
        <v>1558</v>
      </c>
      <c r="N263" t="s">
        <v>656</v>
      </c>
      <c r="O263" t="s">
        <v>657</v>
      </c>
      <c r="P263" t="s">
        <v>658</v>
      </c>
      <c r="Q263" t="s">
        <v>597</v>
      </c>
      <c r="R263" t="s">
        <v>593</v>
      </c>
      <c r="S263" t="s">
        <v>598</v>
      </c>
      <c r="T263" t="s">
        <v>145</v>
      </c>
      <c r="U263" t="s">
        <v>659</v>
      </c>
      <c r="V263" t="s">
        <v>1562</v>
      </c>
      <c r="W263" t="s">
        <v>1563</v>
      </c>
      <c r="X263" t="s">
        <v>1564</v>
      </c>
      <c r="Y263" s="15" t="str">
        <f t="shared" si="6"/>
        <v>3</v>
      </c>
      <c r="Z263" s="15" t="str">
        <f>IF(T263="","",IF(AND(T263&lt;&gt;'Tabelas auxiliares'!$B$128,T263&lt;&gt;'Tabelas auxiliares'!$B$129,T263&lt;&gt;'Tabelas auxiliares'!$C$128,T263&lt;&gt;'Tabelas auxiliares'!$C$129,T263&lt;&gt;'Tabelas auxiliares'!$D$128),"FOLHA DE PESSOAL",IF(Y263='Tabelas auxiliares'!$A$129,"CUSTEIO",IF(Y263='Tabelas auxiliares'!$A$128,"INVESTIMENTO","ERRO - VERIFICAR"))))</f>
        <v>CUSTEIO</v>
      </c>
      <c r="AA263" s="26">
        <f t="shared" si="7"/>
        <v>1066</v>
      </c>
      <c r="AB263" s="8">
        <v>1066</v>
      </c>
      <c r="AE263" s="31"/>
      <c r="AF263" s="31"/>
      <c r="AG263" s="31"/>
      <c r="AH263" s="31"/>
      <c r="AI263" s="31"/>
      <c r="AJ263" s="31"/>
      <c r="AK263" s="31"/>
      <c r="AL263" s="31"/>
      <c r="AM263" s="31"/>
      <c r="AN263" s="31"/>
      <c r="AO263" s="31"/>
      <c r="AP263" s="31"/>
    </row>
    <row r="264" spans="1:42" x14ac:dyDescent="0.25">
      <c r="A264" t="s">
        <v>587</v>
      </c>
      <c r="B264" s="152" t="s">
        <v>229</v>
      </c>
      <c r="C264" s="152" t="s">
        <v>584</v>
      </c>
      <c r="D264" s="152" t="s">
        <v>42</v>
      </c>
      <c r="E264" s="152" t="s">
        <v>100</v>
      </c>
      <c r="F264" s="15" t="str">
        <f>IFERROR(VLOOKUP(D264,'Tabelas auxiliares'!$A$3:$B$65,2,FALSE),"")</f>
        <v>CCNH - CENTRO DE CIÊNCIAS NATURAIS E HUMANAS</v>
      </c>
      <c r="G264" s="15" t="str">
        <f>IFERROR(VLOOKUP($B264,'Tabelas auxiliares'!$A$68:$C$108,2,FALSE),"")</f>
        <v>MATERIAIS DIDÁTICOS E SERVIÇOS - GRADUAÇÃO</v>
      </c>
      <c r="H264" s="15" t="str">
        <f>IFERROR(VLOOKUP($B264,'Tabelas auxiliares'!$A$68:$C$108,3,FALSE),"")</f>
        <v>SERVICO DE ENCADERNACAO / VIDRARIAS / MATERIAL DE CONSUMO / RACAO PARA ANIMAIS / REVISTAS E JORNAIS PARA USO DIDÁTICO/ REAGENTES QUIMICOS / MATERIAIS DIVERSOS DE LABORATORIO/MANUTENÇÃO DE EQUIPAMENTOS</v>
      </c>
      <c r="I264" t="s">
        <v>970</v>
      </c>
      <c r="J264" t="s">
        <v>1565</v>
      </c>
      <c r="K264" t="s">
        <v>1566</v>
      </c>
      <c r="L264" t="s">
        <v>1567</v>
      </c>
      <c r="M264" t="s">
        <v>1568</v>
      </c>
      <c r="N264" t="s">
        <v>656</v>
      </c>
      <c r="O264" t="s">
        <v>657</v>
      </c>
      <c r="P264" t="s">
        <v>658</v>
      </c>
      <c r="Q264" t="s">
        <v>597</v>
      </c>
      <c r="R264" t="s">
        <v>593</v>
      </c>
      <c r="S264" t="s">
        <v>598</v>
      </c>
      <c r="T264" t="s">
        <v>145</v>
      </c>
      <c r="U264" t="s">
        <v>659</v>
      </c>
      <c r="V264" t="s">
        <v>1569</v>
      </c>
      <c r="W264" t="s">
        <v>1570</v>
      </c>
      <c r="X264" t="s">
        <v>1571</v>
      </c>
      <c r="Y264" s="15" t="str">
        <f t="shared" si="6"/>
        <v>3</v>
      </c>
      <c r="Z264" s="15" t="str">
        <f>IF(T264="","",IF(AND(T264&lt;&gt;'Tabelas auxiliares'!$B$128,T264&lt;&gt;'Tabelas auxiliares'!$B$129,T264&lt;&gt;'Tabelas auxiliares'!$C$128,T264&lt;&gt;'Tabelas auxiliares'!$C$129,T264&lt;&gt;'Tabelas auxiliares'!$D$128),"FOLHA DE PESSOAL",IF(Y264='Tabelas auxiliares'!$A$129,"CUSTEIO",IF(Y264='Tabelas auxiliares'!$A$128,"INVESTIMENTO","ERRO - VERIFICAR"))))</f>
        <v>CUSTEIO</v>
      </c>
      <c r="AA264" s="26">
        <f t="shared" si="7"/>
        <v>104.94</v>
      </c>
      <c r="AB264" s="8">
        <v>104.94</v>
      </c>
      <c r="AE264" s="31"/>
      <c r="AF264" s="31"/>
      <c r="AG264" s="31"/>
      <c r="AH264" s="31"/>
      <c r="AI264" s="31"/>
      <c r="AJ264" s="31"/>
      <c r="AK264" s="31"/>
      <c r="AL264" s="31"/>
      <c r="AM264" s="31"/>
      <c r="AN264" s="31"/>
      <c r="AO264" s="31"/>
      <c r="AP264" s="31"/>
    </row>
    <row r="265" spans="1:42" x14ac:dyDescent="0.25">
      <c r="A265" t="s">
        <v>587</v>
      </c>
      <c r="B265" s="152" t="s">
        <v>231</v>
      </c>
      <c r="C265" s="152" t="s">
        <v>584</v>
      </c>
      <c r="D265" s="152" t="s">
        <v>8</v>
      </c>
      <c r="E265" s="152" t="s">
        <v>100</v>
      </c>
      <c r="F265" s="15" t="str">
        <f>IFERROR(VLOOKUP(D265,'Tabelas auxiliares'!$A$3:$B$65,2,FALSE),"")</f>
        <v>PROPES - PRÓ-REITORIA DE PESQUISA / CEM</v>
      </c>
      <c r="G265" s="15" t="str">
        <f>IFERROR(VLOOKUP($B265,'Tabelas auxiliares'!$A$68:$C$108,2,FALSE),"")</f>
        <v>MATERIAIS DIDÁTICOS E SERVIÇOS - PESQUISA</v>
      </c>
      <c r="H265" s="15" t="str">
        <f>IFERROR(VLOOKUP($B265,'Tabelas auxiliares'!$A$68:$C$108,3,FALSE),"")</f>
        <v>SERVICO DE ENCADERNACAO / VIDRARIAS / MATERIAL DE CONSUMO / RACAO PARA ANIMAIS / REVISTAS E JORNAIS PARA USO DIDÁTICO/ REAGENTES QUIMICOS / MATERIAIS DIVERSOS DE LABORATORIO / MATERIAIS PESQUISA NÚCLEOS ESTRATÉGICOS / EPIS PARA BIOTÉRIOS/MANUTENÇÃO DE EQUIPAMENTOS</v>
      </c>
      <c r="I265" t="s">
        <v>1572</v>
      </c>
      <c r="J265" t="s">
        <v>1573</v>
      </c>
      <c r="K265" t="s">
        <v>1574</v>
      </c>
      <c r="L265" t="s">
        <v>1575</v>
      </c>
      <c r="M265" t="s">
        <v>1576</v>
      </c>
      <c r="N265" t="s">
        <v>656</v>
      </c>
      <c r="O265" t="s">
        <v>657</v>
      </c>
      <c r="P265" t="s">
        <v>658</v>
      </c>
      <c r="Q265" t="s">
        <v>597</v>
      </c>
      <c r="R265" t="s">
        <v>593</v>
      </c>
      <c r="S265" t="s">
        <v>598</v>
      </c>
      <c r="T265" t="s">
        <v>145</v>
      </c>
      <c r="U265" t="s">
        <v>659</v>
      </c>
      <c r="V265" t="s">
        <v>1577</v>
      </c>
      <c r="W265" t="s">
        <v>1578</v>
      </c>
      <c r="X265" t="s">
        <v>1579</v>
      </c>
      <c r="Y265" s="15" t="str">
        <f t="shared" si="6"/>
        <v>3</v>
      </c>
      <c r="Z265" s="15" t="str">
        <f>IF(T265="","",IF(AND(T265&lt;&gt;'Tabelas auxiliares'!$B$128,T265&lt;&gt;'Tabelas auxiliares'!$B$129,T265&lt;&gt;'Tabelas auxiliares'!$C$128,T265&lt;&gt;'Tabelas auxiliares'!$C$129,T265&lt;&gt;'Tabelas auxiliares'!$D$128),"FOLHA DE PESSOAL",IF(Y265='Tabelas auxiliares'!$A$129,"CUSTEIO",IF(Y265='Tabelas auxiliares'!$A$128,"INVESTIMENTO","ERRO - VERIFICAR"))))</f>
        <v>CUSTEIO</v>
      </c>
      <c r="AA265" s="26">
        <f t="shared" si="7"/>
        <v>26461.34</v>
      </c>
      <c r="AD265" s="8">
        <v>26461.34</v>
      </c>
      <c r="AE265" s="31"/>
      <c r="AF265" s="31"/>
      <c r="AG265" s="31"/>
      <c r="AH265" s="31"/>
      <c r="AI265" s="31"/>
      <c r="AJ265" s="31"/>
      <c r="AK265" s="31"/>
      <c r="AL265" s="31"/>
      <c r="AM265" s="31"/>
      <c r="AN265" s="31"/>
      <c r="AO265" s="31"/>
      <c r="AP265" s="31"/>
    </row>
    <row r="266" spans="1:42" x14ac:dyDescent="0.25">
      <c r="A266" t="s">
        <v>587</v>
      </c>
      <c r="B266" s="152" t="s">
        <v>232</v>
      </c>
      <c r="C266" s="152" t="s">
        <v>584</v>
      </c>
      <c r="D266" s="152" t="s">
        <v>48</v>
      </c>
      <c r="E266" s="152" t="s">
        <v>100</v>
      </c>
      <c r="F266" s="15" t="str">
        <f>IFERROR(VLOOKUP(D266,'Tabelas auxiliares'!$A$3:$B$65,2,FALSE),"")</f>
        <v>PROEC - PRÓ-REITORIA DE EXTENSÃO E CULTURA</v>
      </c>
      <c r="G266" s="15" t="str">
        <f>IFERROR(VLOOKUP($B266,'Tabelas auxiliares'!$A$68:$C$108,2,FALSE),"")</f>
        <v>MATERIAIS DIDÁTICOS E SERVIÇOS - EXTENSÃO</v>
      </c>
      <c r="H266" s="15" t="str">
        <f>IFERROR(VLOOKUP($B266,'Tabelas auxiliares'!$A$68:$C$108,3,FALSE),"")</f>
        <v>SERVICO DE ENCADERNACAO /MATERIAL DE CONSUMO / MATERIAL PARA ATIVIDADES CULTURAIS E DE EXTENSÃO / CORAL</v>
      </c>
      <c r="I266" t="s">
        <v>788</v>
      </c>
      <c r="J266" t="s">
        <v>1580</v>
      </c>
      <c r="K266" t="s">
        <v>1581</v>
      </c>
      <c r="L266" t="s">
        <v>1582</v>
      </c>
      <c r="M266" t="s">
        <v>1583</v>
      </c>
      <c r="N266" t="s">
        <v>656</v>
      </c>
      <c r="O266" t="s">
        <v>657</v>
      </c>
      <c r="P266" t="s">
        <v>658</v>
      </c>
      <c r="Q266" t="s">
        <v>597</v>
      </c>
      <c r="R266" t="s">
        <v>593</v>
      </c>
      <c r="S266" t="s">
        <v>598</v>
      </c>
      <c r="T266" t="s">
        <v>145</v>
      </c>
      <c r="U266" t="s">
        <v>659</v>
      </c>
      <c r="V266" t="s">
        <v>1081</v>
      </c>
      <c r="W266" t="s">
        <v>1082</v>
      </c>
      <c r="X266" t="s">
        <v>1584</v>
      </c>
      <c r="Y266" s="15" t="str">
        <f t="shared" si="6"/>
        <v>3</v>
      </c>
      <c r="Z266" s="15" t="str">
        <f>IF(T266="","",IF(AND(T266&lt;&gt;'Tabelas auxiliares'!$B$128,T266&lt;&gt;'Tabelas auxiliares'!$B$129,T266&lt;&gt;'Tabelas auxiliares'!$C$128,T266&lt;&gt;'Tabelas auxiliares'!$C$129,T266&lt;&gt;'Tabelas auxiliares'!$D$128),"FOLHA DE PESSOAL",IF(Y266='Tabelas auxiliares'!$A$129,"CUSTEIO",IF(Y266='Tabelas auxiliares'!$A$128,"INVESTIMENTO","ERRO - VERIFICAR"))))</f>
        <v>CUSTEIO</v>
      </c>
      <c r="AA266" s="26">
        <f t="shared" si="7"/>
        <v>26186.31</v>
      </c>
      <c r="AB266" s="8">
        <v>26186.31</v>
      </c>
      <c r="AE266" s="31"/>
      <c r="AF266" s="31"/>
      <c r="AG266" s="31"/>
      <c r="AH266" s="31"/>
      <c r="AI266" s="31"/>
      <c r="AJ266" s="31"/>
      <c r="AK266" s="31"/>
      <c r="AL266" s="31"/>
      <c r="AM266" s="31"/>
      <c r="AN266" s="31"/>
      <c r="AO266" s="31"/>
      <c r="AP266" s="31"/>
    </row>
    <row r="267" spans="1:42" x14ac:dyDescent="0.25">
      <c r="A267" t="s">
        <v>587</v>
      </c>
      <c r="B267" s="152" t="s">
        <v>232</v>
      </c>
      <c r="C267" s="152" t="s">
        <v>584</v>
      </c>
      <c r="D267" s="152" t="s">
        <v>48</v>
      </c>
      <c r="E267" s="152" t="s">
        <v>100</v>
      </c>
      <c r="F267" s="15" t="str">
        <f>IFERROR(VLOOKUP(D267,'Tabelas auxiliares'!$A$3:$B$65,2,FALSE),"")</f>
        <v>PROEC - PRÓ-REITORIA DE EXTENSÃO E CULTURA</v>
      </c>
      <c r="G267" s="15" t="str">
        <f>IFERROR(VLOOKUP($B267,'Tabelas auxiliares'!$A$68:$C$108,2,FALSE),"")</f>
        <v>MATERIAIS DIDÁTICOS E SERVIÇOS - EXTENSÃO</v>
      </c>
      <c r="H267" s="15" t="str">
        <f>IFERROR(VLOOKUP($B267,'Tabelas auxiliares'!$A$68:$C$108,3,FALSE),"")</f>
        <v>SERVICO DE ENCADERNACAO /MATERIAL DE CONSUMO / MATERIAL PARA ATIVIDADES CULTURAIS E DE EXTENSÃO / CORAL</v>
      </c>
      <c r="I267" t="s">
        <v>788</v>
      </c>
      <c r="J267" t="s">
        <v>1580</v>
      </c>
      <c r="K267" t="s">
        <v>1585</v>
      </c>
      <c r="L267" t="s">
        <v>1582</v>
      </c>
      <c r="M267" t="s">
        <v>1583</v>
      </c>
      <c r="N267" t="s">
        <v>656</v>
      </c>
      <c r="O267" t="s">
        <v>657</v>
      </c>
      <c r="P267" t="s">
        <v>658</v>
      </c>
      <c r="Q267" t="s">
        <v>597</v>
      </c>
      <c r="R267" t="s">
        <v>593</v>
      </c>
      <c r="S267" t="s">
        <v>598</v>
      </c>
      <c r="T267" t="s">
        <v>145</v>
      </c>
      <c r="U267" t="s">
        <v>659</v>
      </c>
      <c r="V267" t="s">
        <v>1081</v>
      </c>
      <c r="W267" t="s">
        <v>1082</v>
      </c>
      <c r="X267" t="s">
        <v>1586</v>
      </c>
      <c r="Y267" s="15" t="str">
        <f t="shared" si="6"/>
        <v>3</v>
      </c>
      <c r="Z267" s="15" t="str">
        <f>IF(T267="","",IF(AND(T267&lt;&gt;'Tabelas auxiliares'!$B$128,T267&lt;&gt;'Tabelas auxiliares'!$B$129,T267&lt;&gt;'Tabelas auxiliares'!$C$128,T267&lt;&gt;'Tabelas auxiliares'!$C$129,T267&lt;&gt;'Tabelas auxiliares'!$D$128),"FOLHA DE PESSOAL",IF(Y267='Tabelas auxiliares'!$A$129,"CUSTEIO",IF(Y267='Tabelas auxiliares'!$A$128,"INVESTIMENTO","ERRO - VERIFICAR"))))</f>
        <v>CUSTEIO</v>
      </c>
      <c r="AA267" s="26">
        <f t="shared" si="7"/>
        <v>3448.53</v>
      </c>
      <c r="AB267" s="8">
        <v>3448.53</v>
      </c>
      <c r="AE267" s="31"/>
      <c r="AF267" s="31"/>
      <c r="AG267" s="31"/>
      <c r="AH267" s="31"/>
      <c r="AI267" s="31"/>
      <c r="AJ267" s="31"/>
      <c r="AK267" s="31"/>
      <c r="AL267" s="31"/>
      <c r="AM267" s="31"/>
      <c r="AN267" s="31"/>
      <c r="AO267" s="31"/>
      <c r="AP267" s="31"/>
    </row>
    <row r="268" spans="1:42" x14ac:dyDescent="0.25">
      <c r="A268" t="s">
        <v>587</v>
      </c>
      <c r="B268" s="152" t="s">
        <v>233</v>
      </c>
      <c r="C268" s="152" t="s">
        <v>584</v>
      </c>
      <c r="D268" s="152" t="s">
        <v>513</v>
      </c>
      <c r="E268" s="152" t="s">
        <v>100</v>
      </c>
      <c r="F268" s="15" t="str">
        <f>IFERROR(VLOOKUP(D268,'Tabelas auxiliares'!$A$3:$B$65,2,FALSE),"")</f>
        <v>EDITORA DA UFABC</v>
      </c>
      <c r="G268" s="15" t="str">
        <f>IFERROR(VLOOKUP($B268,'Tabelas auxiliares'!$A$68:$C$108,2,FALSE),"")</f>
        <v>MATERIAIS DIDÁTICOS E SERVIÇOS - EDITORA</v>
      </c>
      <c r="H268" s="15" t="str">
        <f>IFERROR(VLOOKUP($B268,'Tabelas auxiliares'!$A$68:$C$108,3,FALSE),"")</f>
        <v>LOCAÇÃO DE ESPAÇO EM ESTANDE COLETIVO/MATERIAL DE CONSUMO/MATERIAL PARA ATIVIDADES DA EDITORA/ REGISTRO ISBN/SERVICO DE ENCADERNACAO</v>
      </c>
      <c r="I268" t="s">
        <v>1098</v>
      </c>
      <c r="J268" t="s">
        <v>1587</v>
      </c>
      <c r="K268" t="s">
        <v>1588</v>
      </c>
      <c r="L268" t="s">
        <v>1589</v>
      </c>
      <c r="M268" t="s">
        <v>1590</v>
      </c>
      <c r="N268" t="s">
        <v>656</v>
      </c>
      <c r="O268" t="s">
        <v>657</v>
      </c>
      <c r="P268" t="s">
        <v>658</v>
      </c>
      <c r="Q268" t="s">
        <v>597</v>
      </c>
      <c r="R268" t="s">
        <v>593</v>
      </c>
      <c r="S268" t="s">
        <v>598</v>
      </c>
      <c r="T268" t="s">
        <v>145</v>
      </c>
      <c r="U268" t="s">
        <v>659</v>
      </c>
      <c r="V268" t="s">
        <v>1066</v>
      </c>
      <c r="W268" t="s">
        <v>1067</v>
      </c>
      <c r="X268" t="s">
        <v>1591</v>
      </c>
      <c r="Y268" s="15" t="str">
        <f t="shared" si="6"/>
        <v>3</v>
      </c>
      <c r="Z268" s="15" t="str">
        <f>IF(T268="","",IF(AND(T268&lt;&gt;'Tabelas auxiliares'!$B$128,T268&lt;&gt;'Tabelas auxiliares'!$B$129,T268&lt;&gt;'Tabelas auxiliares'!$C$128,T268&lt;&gt;'Tabelas auxiliares'!$C$129,T268&lt;&gt;'Tabelas auxiliares'!$D$128),"FOLHA DE PESSOAL",IF(Y268='Tabelas auxiliares'!$A$129,"CUSTEIO",IF(Y268='Tabelas auxiliares'!$A$128,"INVESTIMENTO","ERRO - VERIFICAR"))))</f>
        <v>CUSTEIO</v>
      </c>
      <c r="AA268" s="26">
        <f t="shared" si="7"/>
        <v>1476</v>
      </c>
      <c r="AB268" s="8">
        <v>267</v>
      </c>
      <c r="AD268" s="8">
        <v>1209</v>
      </c>
      <c r="AE268" s="31"/>
      <c r="AF268" s="31"/>
      <c r="AG268" s="31"/>
      <c r="AH268" s="31"/>
      <c r="AI268" s="31"/>
      <c r="AJ268" s="31"/>
      <c r="AK268" s="31"/>
      <c r="AL268" s="31"/>
      <c r="AM268" s="31"/>
      <c r="AN268" s="31"/>
      <c r="AO268" s="31"/>
      <c r="AP268" s="31"/>
    </row>
    <row r="269" spans="1:42" x14ac:dyDescent="0.25">
      <c r="A269" t="s">
        <v>587</v>
      </c>
      <c r="B269" s="152" t="s">
        <v>233</v>
      </c>
      <c r="C269" s="152" t="s">
        <v>584</v>
      </c>
      <c r="D269" s="152" t="s">
        <v>513</v>
      </c>
      <c r="E269" s="152" t="s">
        <v>100</v>
      </c>
      <c r="F269" s="15" t="str">
        <f>IFERROR(VLOOKUP(D269,'Tabelas auxiliares'!$A$3:$B$65,2,FALSE),"")</f>
        <v>EDITORA DA UFABC</v>
      </c>
      <c r="G269" s="15" t="str">
        <f>IFERROR(VLOOKUP($B269,'Tabelas auxiliares'!$A$68:$C$108,2,FALSE),"")</f>
        <v>MATERIAIS DIDÁTICOS E SERVIÇOS - EDITORA</v>
      </c>
      <c r="H269" s="15" t="str">
        <f>IFERROR(VLOOKUP($B269,'Tabelas auxiliares'!$A$68:$C$108,3,FALSE),"")</f>
        <v>LOCAÇÃO DE ESPAÇO EM ESTANDE COLETIVO/MATERIAL DE CONSUMO/MATERIAL PARA ATIVIDADES DA EDITORA/ REGISTRO ISBN/SERVICO DE ENCADERNACAO</v>
      </c>
      <c r="I269" t="s">
        <v>970</v>
      </c>
      <c r="J269" t="s">
        <v>1592</v>
      </c>
      <c r="K269" t="s">
        <v>1593</v>
      </c>
      <c r="L269" t="s">
        <v>1594</v>
      </c>
      <c r="M269" t="s">
        <v>937</v>
      </c>
      <c r="N269" t="s">
        <v>656</v>
      </c>
      <c r="O269" t="s">
        <v>657</v>
      </c>
      <c r="P269" t="s">
        <v>658</v>
      </c>
      <c r="Q269" t="s">
        <v>597</v>
      </c>
      <c r="R269" t="s">
        <v>593</v>
      </c>
      <c r="S269" t="s">
        <v>598</v>
      </c>
      <c r="T269" t="s">
        <v>145</v>
      </c>
      <c r="U269" t="s">
        <v>659</v>
      </c>
      <c r="V269" t="s">
        <v>1103</v>
      </c>
      <c r="W269" t="s">
        <v>1104</v>
      </c>
      <c r="X269" t="s">
        <v>1595</v>
      </c>
      <c r="Y269" s="15" t="str">
        <f t="shared" si="4"/>
        <v>3</v>
      </c>
      <c r="Z269" s="15" t="str">
        <f>IF(T269="","",IF(AND(T269&lt;&gt;'Tabelas auxiliares'!$B$128,T269&lt;&gt;'Tabelas auxiliares'!$B$129,T269&lt;&gt;'Tabelas auxiliares'!$C$128,T269&lt;&gt;'Tabelas auxiliares'!$C$129,T269&lt;&gt;'Tabelas auxiliares'!$D$128),"FOLHA DE PESSOAL",IF(Y269='Tabelas auxiliares'!$A$129,"CUSTEIO",IF(Y269='Tabelas auxiliares'!$A$128,"INVESTIMENTO","ERRO - VERIFICAR"))))</f>
        <v>CUSTEIO</v>
      </c>
      <c r="AA269" s="26">
        <f t="shared" si="5"/>
        <v>900</v>
      </c>
      <c r="AD269" s="8">
        <v>900</v>
      </c>
      <c r="AE269" s="31"/>
      <c r="AF269" s="31"/>
      <c r="AG269" s="31"/>
      <c r="AH269" s="31"/>
      <c r="AI269" s="31"/>
      <c r="AJ269" s="31"/>
      <c r="AK269" s="31"/>
      <c r="AL269" s="31"/>
      <c r="AM269" s="31"/>
      <c r="AN269" s="31"/>
      <c r="AO269" s="31"/>
      <c r="AP269" s="31"/>
    </row>
    <row r="270" spans="1:42" x14ac:dyDescent="0.25">
      <c r="A270" t="s">
        <v>587</v>
      </c>
      <c r="B270" s="152" t="s">
        <v>234</v>
      </c>
      <c r="C270" s="152" t="s">
        <v>584</v>
      </c>
      <c r="D270" s="152" t="s">
        <v>28</v>
      </c>
      <c r="E270" s="152" t="s">
        <v>100</v>
      </c>
      <c r="F270" s="15" t="str">
        <f>IFERROR(VLOOKUP(D270,'Tabelas auxiliares'!$A$3:$B$65,2,FALSE),"")</f>
        <v>PU - PREFEITURA UNIVERSITÁRIA</v>
      </c>
      <c r="G270" s="15" t="str">
        <f>IFERROR(VLOOKUP($B270,'Tabelas auxiliares'!$A$68:$C$108,2,FALSE),"")</f>
        <v>MATERIAIS DE CONSUMO NÃO ACADÊMICOS</v>
      </c>
      <c r="H270" s="15" t="str">
        <f>IFERROR(VLOOKUP($B270,'Tabelas auxiliares'!$A$68:$C$108,3,FALSE),"")</f>
        <v>ALMOXARIFADO VIRTUAL/ CARIMBOS/ INSUMOS IMPRESSORA PLOTTER E IMPRESSORA 3D/MATERIAL DE SAÚDE (Ex. PROAP, DSQV, EPI) / MATERIAL DE EXPEDIENTE /MATERIAL ESPORTIVO /TINTAS</v>
      </c>
      <c r="I270" t="s">
        <v>780</v>
      </c>
      <c r="J270" t="s">
        <v>1596</v>
      </c>
      <c r="K270" t="s">
        <v>1597</v>
      </c>
      <c r="L270" t="s">
        <v>1598</v>
      </c>
      <c r="M270" t="s">
        <v>1599</v>
      </c>
      <c r="N270" t="s">
        <v>656</v>
      </c>
      <c r="O270" t="s">
        <v>657</v>
      </c>
      <c r="P270" t="s">
        <v>658</v>
      </c>
      <c r="Q270" t="s">
        <v>597</v>
      </c>
      <c r="R270" t="s">
        <v>593</v>
      </c>
      <c r="S270" t="s">
        <v>598</v>
      </c>
      <c r="T270" t="s">
        <v>145</v>
      </c>
      <c r="U270" t="s">
        <v>659</v>
      </c>
      <c r="V270" t="s">
        <v>1600</v>
      </c>
      <c r="W270" t="s">
        <v>1601</v>
      </c>
      <c r="X270" t="s">
        <v>1602</v>
      </c>
      <c r="Y270" s="15" t="str">
        <f t="shared" si="4"/>
        <v>3</v>
      </c>
      <c r="Z270" s="15" t="str">
        <f>IF(T270="","",IF(AND(T270&lt;&gt;'Tabelas auxiliares'!$B$128,T270&lt;&gt;'Tabelas auxiliares'!$B$129,T270&lt;&gt;'Tabelas auxiliares'!$C$128,T270&lt;&gt;'Tabelas auxiliares'!$C$129,T270&lt;&gt;'Tabelas auxiliares'!$D$128),"FOLHA DE PESSOAL",IF(Y270='Tabelas auxiliares'!$A$129,"CUSTEIO",IF(Y270='Tabelas auxiliares'!$A$128,"INVESTIMENTO","ERRO - VERIFICAR"))))</f>
        <v>CUSTEIO</v>
      </c>
      <c r="AA270" s="26">
        <f t="shared" si="5"/>
        <v>5250</v>
      </c>
      <c r="AB270" s="8">
        <v>5250</v>
      </c>
      <c r="AE270" s="31"/>
      <c r="AF270" s="31"/>
      <c r="AG270" s="31"/>
      <c r="AH270" s="31"/>
      <c r="AI270" s="31"/>
      <c r="AJ270" s="31"/>
      <c r="AK270" s="31"/>
      <c r="AL270" s="31"/>
      <c r="AM270" s="31"/>
      <c r="AN270" s="31"/>
      <c r="AO270" s="31"/>
      <c r="AP270" s="31"/>
    </row>
    <row r="271" spans="1:42" x14ac:dyDescent="0.25">
      <c r="A271" t="s">
        <v>587</v>
      </c>
      <c r="B271" s="152" t="s">
        <v>234</v>
      </c>
      <c r="C271" s="152" t="s">
        <v>584</v>
      </c>
      <c r="D271" s="152" t="s">
        <v>60</v>
      </c>
      <c r="E271" s="152" t="s">
        <v>100</v>
      </c>
      <c r="F271" s="15" t="str">
        <f>IFERROR(VLOOKUP(D271,'Tabelas auxiliares'!$A$3:$B$65,2,FALSE),"")</f>
        <v>PROAP - PRÓ-REITORIA DE POLÍTICAS AFIRMATIVAS</v>
      </c>
      <c r="G271" s="15" t="str">
        <f>IFERROR(VLOOKUP($B271,'Tabelas auxiliares'!$A$68:$C$108,2,FALSE),"")</f>
        <v>MATERIAIS DE CONSUMO NÃO ACADÊMICOS</v>
      </c>
      <c r="H271" s="15" t="str">
        <f>IFERROR(VLOOKUP($B271,'Tabelas auxiliares'!$A$68:$C$108,3,FALSE),"")</f>
        <v>ALMOXARIFADO VIRTUAL/ CARIMBOS/ INSUMOS IMPRESSORA PLOTTER E IMPRESSORA 3D/MATERIAL DE SAÚDE (Ex. PROAP, DSQV, EPI) / MATERIAL DE EXPEDIENTE /MATERIAL ESPORTIVO /TINTAS</v>
      </c>
      <c r="I271" t="s">
        <v>701</v>
      </c>
      <c r="J271" t="s">
        <v>1603</v>
      </c>
      <c r="K271" t="s">
        <v>1604</v>
      </c>
      <c r="L271" t="s">
        <v>1605</v>
      </c>
      <c r="M271" t="s">
        <v>1606</v>
      </c>
      <c r="N271" t="s">
        <v>656</v>
      </c>
      <c r="O271" t="s">
        <v>657</v>
      </c>
      <c r="P271" t="s">
        <v>658</v>
      </c>
      <c r="Q271" t="s">
        <v>597</v>
      </c>
      <c r="R271" t="s">
        <v>593</v>
      </c>
      <c r="S271" t="s">
        <v>598</v>
      </c>
      <c r="T271" t="s">
        <v>145</v>
      </c>
      <c r="U271" t="s">
        <v>659</v>
      </c>
      <c r="V271" t="s">
        <v>1600</v>
      </c>
      <c r="W271" t="s">
        <v>1601</v>
      </c>
      <c r="X271" t="s">
        <v>1607</v>
      </c>
      <c r="Y271" s="15" t="str">
        <f t="shared" si="4"/>
        <v>3</v>
      </c>
      <c r="Z271" s="15" t="str">
        <f>IF(T271="","",IF(AND(T271&lt;&gt;'Tabelas auxiliares'!$B$128,T271&lt;&gt;'Tabelas auxiliares'!$B$129,T271&lt;&gt;'Tabelas auxiliares'!$C$128,T271&lt;&gt;'Tabelas auxiliares'!$C$129,T271&lt;&gt;'Tabelas auxiliares'!$D$128),"FOLHA DE PESSOAL",IF(Y271='Tabelas auxiliares'!$A$129,"CUSTEIO",IF(Y271='Tabelas auxiliares'!$A$128,"INVESTIMENTO","ERRO - VERIFICAR"))))</f>
        <v>CUSTEIO</v>
      </c>
      <c r="AA271" s="26">
        <f t="shared" si="5"/>
        <v>8025</v>
      </c>
      <c r="AB271" s="8">
        <v>8025</v>
      </c>
      <c r="AE271" s="31"/>
      <c r="AF271" s="31"/>
      <c r="AG271" s="31"/>
      <c r="AH271" s="31"/>
      <c r="AI271" s="31"/>
      <c r="AJ271" s="31"/>
      <c r="AK271" s="31"/>
      <c r="AL271" s="31"/>
      <c r="AM271" s="31"/>
      <c r="AN271" s="31"/>
      <c r="AO271" s="31"/>
      <c r="AP271" s="31"/>
    </row>
    <row r="272" spans="1:42" x14ac:dyDescent="0.25">
      <c r="A272" t="s">
        <v>587</v>
      </c>
      <c r="B272" s="152" t="s">
        <v>235</v>
      </c>
      <c r="C272" s="152" t="s">
        <v>584</v>
      </c>
      <c r="D272" s="152" t="s">
        <v>28</v>
      </c>
      <c r="E272" s="152" t="s">
        <v>100</v>
      </c>
      <c r="F272" s="15" t="str">
        <f>IFERROR(VLOOKUP(D272,'Tabelas auxiliares'!$A$3:$B$65,2,FALSE),"")</f>
        <v>PU - PREFEITURA UNIVERSITÁRIA</v>
      </c>
      <c r="G272" s="15" t="str">
        <f>IFERROR(VLOOKUP($B272,'Tabelas auxiliares'!$A$68:$C$108,2,FALSE),"")</f>
        <v>MANUTENÇÃO</v>
      </c>
      <c r="H272" s="15" t="str">
        <f>IFERROR(VLOOKUP($B272,'Tabelas auxiliares'!$A$68:$C$108,3,FALSE),"")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272" t="s">
        <v>1517</v>
      </c>
      <c r="J272" t="s">
        <v>1608</v>
      </c>
      <c r="K272" t="s">
        <v>1609</v>
      </c>
      <c r="L272" t="s">
        <v>1610</v>
      </c>
      <c r="M272" t="s">
        <v>1611</v>
      </c>
      <c r="N272" t="s">
        <v>656</v>
      </c>
      <c r="O272" t="s">
        <v>657</v>
      </c>
      <c r="P272" t="s">
        <v>658</v>
      </c>
      <c r="Q272" t="s">
        <v>597</v>
      </c>
      <c r="R272" t="s">
        <v>593</v>
      </c>
      <c r="S272" t="s">
        <v>598</v>
      </c>
      <c r="T272" t="s">
        <v>145</v>
      </c>
      <c r="U272" t="s">
        <v>659</v>
      </c>
      <c r="V272" t="s">
        <v>1612</v>
      </c>
      <c r="W272" t="s">
        <v>1613</v>
      </c>
      <c r="X272" t="s">
        <v>1614</v>
      </c>
      <c r="Y272" s="15" t="str">
        <f t="shared" si="4"/>
        <v>3</v>
      </c>
      <c r="Z272" s="15" t="str">
        <f>IF(T272="","",IF(AND(T272&lt;&gt;'Tabelas auxiliares'!$B$128,T272&lt;&gt;'Tabelas auxiliares'!$B$129,T272&lt;&gt;'Tabelas auxiliares'!$C$128,T272&lt;&gt;'Tabelas auxiliares'!$C$129,T272&lt;&gt;'Tabelas auxiliares'!$D$128),"FOLHA DE PESSOAL",IF(Y272='Tabelas auxiliares'!$A$129,"CUSTEIO",IF(Y272='Tabelas auxiliares'!$A$128,"INVESTIMENTO","ERRO - VERIFICAR"))))</f>
        <v>CUSTEIO</v>
      </c>
      <c r="AA272" s="26">
        <f t="shared" si="5"/>
        <v>229445.42</v>
      </c>
      <c r="AB272" s="8">
        <v>86101.38</v>
      </c>
      <c r="AC272" s="8">
        <v>8261.2199999999993</v>
      </c>
      <c r="AD272" s="8">
        <v>135082.82</v>
      </c>
      <c r="AE272" s="31"/>
      <c r="AF272" s="31"/>
      <c r="AG272" s="31"/>
      <c r="AH272" s="31"/>
      <c r="AI272" s="31"/>
      <c r="AJ272" s="31"/>
      <c r="AK272" s="31"/>
      <c r="AL272" s="31"/>
      <c r="AM272" s="31"/>
      <c r="AN272" s="31"/>
      <c r="AO272" s="31"/>
      <c r="AP272" s="31"/>
    </row>
    <row r="273" spans="1:42" x14ac:dyDescent="0.25">
      <c r="A273" t="s">
        <v>587</v>
      </c>
      <c r="B273" s="152" t="s">
        <v>235</v>
      </c>
      <c r="C273" s="152" t="s">
        <v>584</v>
      </c>
      <c r="D273" s="152" t="s">
        <v>28</v>
      </c>
      <c r="E273" s="152" t="s">
        <v>100</v>
      </c>
      <c r="F273" s="15" t="str">
        <f>IFERROR(VLOOKUP(D273,'Tabelas auxiliares'!$A$3:$B$65,2,FALSE),"")</f>
        <v>PU - PREFEITURA UNIVERSITÁRIA</v>
      </c>
      <c r="G273" s="15" t="str">
        <f>IFERROR(VLOOKUP($B273,'Tabelas auxiliares'!$A$68:$C$108,2,FALSE),"")</f>
        <v>MANUTENÇÃO</v>
      </c>
      <c r="H273" s="15" t="str">
        <f>IFERROR(VLOOKUP($B273,'Tabelas auxiliares'!$A$68:$C$108,3,FALSE),"")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273" t="s">
        <v>1517</v>
      </c>
      <c r="J273" t="s">
        <v>1615</v>
      </c>
      <c r="K273" t="s">
        <v>1616</v>
      </c>
      <c r="L273" t="s">
        <v>1617</v>
      </c>
      <c r="M273" t="s">
        <v>1618</v>
      </c>
      <c r="N273" t="s">
        <v>656</v>
      </c>
      <c r="O273" t="s">
        <v>657</v>
      </c>
      <c r="P273" t="s">
        <v>658</v>
      </c>
      <c r="Q273" t="s">
        <v>597</v>
      </c>
      <c r="R273" t="s">
        <v>593</v>
      </c>
      <c r="S273" t="s">
        <v>598</v>
      </c>
      <c r="T273" t="s">
        <v>145</v>
      </c>
      <c r="U273" t="s">
        <v>659</v>
      </c>
      <c r="V273" t="s">
        <v>1619</v>
      </c>
      <c r="W273" t="s">
        <v>1620</v>
      </c>
      <c r="X273" t="s">
        <v>1621</v>
      </c>
      <c r="Y273" s="15" t="str">
        <f t="shared" si="4"/>
        <v>3</v>
      </c>
      <c r="Z273" s="15" t="str">
        <f>IF(T273="","",IF(AND(T273&lt;&gt;'Tabelas auxiliares'!$B$128,T273&lt;&gt;'Tabelas auxiliares'!$B$129,T273&lt;&gt;'Tabelas auxiliares'!$C$128,T273&lt;&gt;'Tabelas auxiliares'!$C$129,T273&lt;&gt;'Tabelas auxiliares'!$D$128),"FOLHA DE PESSOAL",IF(Y273='Tabelas auxiliares'!$A$129,"CUSTEIO",IF(Y273='Tabelas auxiliares'!$A$128,"INVESTIMENTO","ERRO - VERIFICAR"))))</f>
        <v>CUSTEIO</v>
      </c>
      <c r="AA273" s="26">
        <f t="shared" si="5"/>
        <v>17208.59</v>
      </c>
      <c r="AD273" s="8">
        <v>17208.59</v>
      </c>
      <c r="AE273" s="31"/>
      <c r="AF273" s="31"/>
      <c r="AG273" s="31"/>
      <c r="AH273" s="31"/>
      <c r="AI273" s="31"/>
      <c r="AJ273" s="31"/>
      <c r="AK273" s="31"/>
      <c r="AL273" s="31"/>
      <c r="AM273" s="31"/>
      <c r="AN273" s="31"/>
      <c r="AO273" s="31"/>
      <c r="AP273" s="31"/>
    </row>
    <row r="274" spans="1:42" x14ac:dyDescent="0.25">
      <c r="A274" t="s">
        <v>587</v>
      </c>
      <c r="B274" s="152" t="s">
        <v>235</v>
      </c>
      <c r="C274" s="152" t="s">
        <v>584</v>
      </c>
      <c r="D274" s="152" t="s">
        <v>28</v>
      </c>
      <c r="E274" s="152" t="s">
        <v>100</v>
      </c>
      <c r="F274" s="15" t="str">
        <f>IFERROR(VLOOKUP(D274,'Tabelas auxiliares'!$A$3:$B$65,2,FALSE),"")</f>
        <v>PU - PREFEITURA UNIVERSITÁRIA</v>
      </c>
      <c r="G274" s="15" t="str">
        <f>IFERROR(VLOOKUP($B274,'Tabelas auxiliares'!$A$68:$C$108,2,FALSE),"")</f>
        <v>MANUTENÇÃO</v>
      </c>
      <c r="H274" s="15" t="str">
        <f>IFERROR(VLOOKUP($B274,'Tabelas auxiliares'!$A$68:$C$108,3,FALSE),"")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274" t="s">
        <v>1517</v>
      </c>
      <c r="J274" t="s">
        <v>1622</v>
      </c>
      <c r="K274" t="s">
        <v>1623</v>
      </c>
      <c r="L274" t="s">
        <v>1624</v>
      </c>
      <c r="M274" t="s">
        <v>1513</v>
      </c>
      <c r="N274" t="s">
        <v>656</v>
      </c>
      <c r="O274" t="s">
        <v>657</v>
      </c>
      <c r="P274" t="s">
        <v>658</v>
      </c>
      <c r="Q274" t="s">
        <v>597</v>
      </c>
      <c r="R274" t="s">
        <v>593</v>
      </c>
      <c r="S274" t="s">
        <v>598</v>
      </c>
      <c r="T274" t="s">
        <v>145</v>
      </c>
      <c r="U274" t="s">
        <v>659</v>
      </c>
      <c r="V274" t="s">
        <v>1625</v>
      </c>
      <c r="W274" t="s">
        <v>1626</v>
      </c>
      <c r="X274" t="s">
        <v>1627</v>
      </c>
      <c r="Y274" s="15" t="str">
        <f t="shared" si="4"/>
        <v>3</v>
      </c>
      <c r="Z274" s="15" t="str">
        <f>IF(T274="","",IF(AND(T274&lt;&gt;'Tabelas auxiliares'!$B$128,T274&lt;&gt;'Tabelas auxiliares'!$B$129,T274&lt;&gt;'Tabelas auxiliares'!$C$128,T274&lt;&gt;'Tabelas auxiliares'!$C$129,T274&lt;&gt;'Tabelas auxiliares'!$D$128),"FOLHA DE PESSOAL",IF(Y274='Tabelas auxiliares'!$A$129,"CUSTEIO",IF(Y274='Tabelas auxiliares'!$A$128,"INVESTIMENTO","ERRO - VERIFICAR"))))</f>
        <v>CUSTEIO</v>
      </c>
      <c r="AA274" s="26">
        <f t="shared" si="5"/>
        <v>103749.65</v>
      </c>
      <c r="AB274" s="8">
        <v>76124.73</v>
      </c>
      <c r="AC274" s="8">
        <v>3915.08</v>
      </c>
      <c r="AD274" s="8">
        <v>23709.84</v>
      </c>
      <c r="AE274" s="31"/>
      <c r="AF274" s="31"/>
      <c r="AG274" s="31"/>
      <c r="AH274" s="31"/>
      <c r="AI274" s="31"/>
      <c r="AJ274" s="31"/>
      <c r="AK274" s="31"/>
      <c r="AL274" s="31"/>
      <c r="AM274" s="31"/>
      <c r="AN274" s="31"/>
      <c r="AO274" s="31"/>
      <c r="AP274" s="31"/>
    </row>
    <row r="275" spans="1:42" x14ac:dyDescent="0.25">
      <c r="A275" t="s">
        <v>587</v>
      </c>
      <c r="B275" s="152" t="s">
        <v>235</v>
      </c>
      <c r="C275" s="152" t="s">
        <v>584</v>
      </c>
      <c r="D275" s="152" t="s">
        <v>28</v>
      </c>
      <c r="E275" s="152" t="s">
        <v>100</v>
      </c>
      <c r="F275" s="15" t="str">
        <f>IFERROR(VLOOKUP(D275,'Tabelas auxiliares'!$A$3:$B$65,2,FALSE),"")</f>
        <v>PU - PREFEITURA UNIVERSITÁRIA</v>
      </c>
      <c r="G275" s="15" t="str">
        <f>IFERROR(VLOOKUP($B275,'Tabelas auxiliares'!$A$68:$C$108,2,FALSE),"")</f>
        <v>MANUTENÇÃO</v>
      </c>
      <c r="H275" s="15" t="str">
        <f>IFERROR(VLOOKUP($B275,'Tabelas auxiliares'!$A$68:$C$108,3,FALSE),"")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275" t="s">
        <v>1543</v>
      </c>
      <c r="J275" t="s">
        <v>1628</v>
      </c>
      <c r="K275" t="s">
        <v>1629</v>
      </c>
      <c r="L275" t="s">
        <v>1630</v>
      </c>
      <c r="M275" t="s">
        <v>1631</v>
      </c>
      <c r="N275" t="s">
        <v>656</v>
      </c>
      <c r="O275" t="s">
        <v>657</v>
      </c>
      <c r="P275" t="s">
        <v>658</v>
      </c>
      <c r="Q275" t="s">
        <v>597</v>
      </c>
      <c r="R275" t="s">
        <v>593</v>
      </c>
      <c r="S275" t="s">
        <v>598</v>
      </c>
      <c r="T275" t="s">
        <v>145</v>
      </c>
      <c r="U275" t="s">
        <v>659</v>
      </c>
      <c r="V275" t="s">
        <v>1619</v>
      </c>
      <c r="W275" t="s">
        <v>1620</v>
      </c>
      <c r="X275" t="s">
        <v>1632</v>
      </c>
      <c r="Y275" s="15" t="str">
        <f t="shared" si="4"/>
        <v>3</v>
      </c>
      <c r="Z275" s="15" t="str">
        <f>IF(T275="","",IF(AND(T275&lt;&gt;'Tabelas auxiliares'!$B$128,T275&lt;&gt;'Tabelas auxiliares'!$B$129,T275&lt;&gt;'Tabelas auxiliares'!$C$128,T275&lt;&gt;'Tabelas auxiliares'!$C$129,T275&lt;&gt;'Tabelas auxiliares'!$D$128),"FOLHA DE PESSOAL",IF(Y275='Tabelas auxiliares'!$A$129,"CUSTEIO",IF(Y275='Tabelas auxiliares'!$A$128,"INVESTIMENTO","ERRO - VERIFICAR"))))</f>
        <v>CUSTEIO</v>
      </c>
      <c r="AA275" s="26">
        <f t="shared" si="5"/>
        <v>10588.8</v>
      </c>
      <c r="AB275" s="8">
        <v>5034.1099999999997</v>
      </c>
      <c r="AD275" s="8">
        <v>5554.69</v>
      </c>
      <c r="AE275" s="31"/>
      <c r="AF275" s="31"/>
      <c r="AG275" s="31"/>
      <c r="AH275" s="31"/>
      <c r="AI275" s="31"/>
      <c r="AJ275" s="31"/>
      <c r="AK275" s="31"/>
      <c r="AL275" s="31"/>
      <c r="AM275" s="31"/>
      <c r="AN275" s="31"/>
      <c r="AO275" s="31"/>
      <c r="AP275" s="31"/>
    </row>
    <row r="276" spans="1:42" x14ac:dyDescent="0.25">
      <c r="A276" t="s">
        <v>587</v>
      </c>
      <c r="B276" s="152" t="s">
        <v>235</v>
      </c>
      <c r="C276" s="152" t="s">
        <v>584</v>
      </c>
      <c r="D276" s="152" t="s">
        <v>28</v>
      </c>
      <c r="E276" s="152" t="s">
        <v>100</v>
      </c>
      <c r="F276" s="15" t="str">
        <f>IFERROR(VLOOKUP(D276,'Tabelas auxiliares'!$A$3:$B$65,2,FALSE),"")</f>
        <v>PU - PREFEITURA UNIVERSITÁRIA</v>
      </c>
      <c r="G276" s="15" t="str">
        <f>IFERROR(VLOOKUP($B276,'Tabelas auxiliares'!$A$68:$C$108,2,FALSE),"")</f>
        <v>MANUTENÇÃO</v>
      </c>
      <c r="H276" s="15" t="str">
        <f>IFERROR(VLOOKUP($B276,'Tabelas auxiliares'!$A$68:$C$108,3,FALSE),"")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276" t="s">
        <v>1633</v>
      </c>
      <c r="J276" t="s">
        <v>1634</v>
      </c>
      <c r="K276" t="s">
        <v>1635</v>
      </c>
      <c r="L276" t="s">
        <v>1636</v>
      </c>
      <c r="M276" t="s">
        <v>1637</v>
      </c>
      <c r="N276" t="s">
        <v>656</v>
      </c>
      <c r="O276" t="s">
        <v>657</v>
      </c>
      <c r="P276" t="s">
        <v>658</v>
      </c>
      <c r="Q276" t="s">
        <v>597</v>
      </c>
      <c r="R276" t="s">
        <v>593</v>
      </c>
      <c r="S276" t="s">
        <v>598</v>
      </c>
      <c r="T276" t="s">
        <v>145</v>
      </c>
      <c r="U276" t="s">
        <v>659</v>
      </c>
      <c r="V276" t="s">
        <v>1619</v>
      </c>
      <c r="W276" t="s">
        <v>1620</v>
      </c>
      <c r="X276" t="s">
        <v>1638</v>
      </c>
      <c r="Y276" s="15" t="str">
        <f t="shared" si="4"/>
        <v>3</v>
      </c>
      <c r="Z276" s="15" t="str">
        <f>IF(T276="","",IF(AND(T276&lt;&gt;'Tabelas auxiliares'!$B$128,T276&lt;&gt;'Tabelas auxiliares'!$B$129,T276&lt;&gt;'Tabelas auxiliares'!$C$128,T276&lt;&gt;'Tabelas auxiliares'!$C$129,T276&lt;&gt;'Tabelas auxiliares'!$D$128),"FOLHA DE PESSOAL",IF(Y276='Tabelas auxiliares'!$A$129,"CUSTEIO",IF(Y276='Tabelas auxiliares'!$A$128,"INVESTIMENTO","ERRO - VERIFICAR"))))</f>
        <v>CUSTEIO</v>
      </c>
      <c r="AA276" s="26">
        <f t="shared" si="5"/>
        <v>672615.37</v>
      </c>
      <c r="AB276" s="8">
        <v>29913.03</v>
      </c>
      <c r="AC276" s="8">
        <v>37480.42</v>
      </c>
      <c r="AD276" s="8">
        <v>605221.92000000004</v>
      </c>
      <c r="AE276" s="31"/>
      <c r="AF276" s="31"/>
      <c r="AG276" s="31"/>
      <c r="AH276" s="31"/>
      <c r="AI276" s="31"/>
      <c r="AJ276" s="31"/>
      <c r="AK276" s="31"/>
      <c r="AL276" s="31"/>
      <c r="AM276" s="31"/>
      <c r="AN276" s="31"/>
      <c r="AO276" s="31"/>
      <c r="AP276" s="31"/>
    </row>
    <row r="277" spans="1:42" x14ac:dyDescent="0.25">
      <c r="A277" t="s">
        <v>587</v>
      </c>
      <c r="B277" s="152" t="s">
        <v>235</v>
      </c>
      <c r="C277" s="152" t="s">
        <v>584</v>
      </c>
      <c r="D277" s="152" t="s">
        <v>28</v>
      </c>
      <c r="E277" s="152" t="s">
        <v>100</v>
      </c>
      <c r="F277" s="15" t="str">
        <f>IFERROR(VLOOKUP(D277,'Tabelas auxiliares'!$A$3:$B$65,2,FALSE),"")</f>
        <v>PU - PREFEITURA UNIVERSITÁRIA</v>
      </c>
      <c r="G277" s="15" t="str">
        <f>IFERROR(VLOOKUP($B277,'Tabelas auxiliares'!$A$68:$C$108,2,FALSE),"")</f>
        <v>MANUTENÇÃO</v>
      </c>
      <c r="H277" s="15" t="str">
        <f>IFERROR(VLOOKUP($B277,'Tabelas auxiliares'!$A$68:$C$108,3,FALSE),"")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277" t="s">
        <v>1639</v>
      </c>
      <c r="J277" t="s">
        <v>1622</v>
      </c>
      <c r="K277" t="s">
        <v>1640</v>
      </c>
      <c r="L277" t="s">
        <v>1624</v>
      </c>
      <c r="M277" t="s">
        <v>1513</v>
      </c>
      <c r="N277" t="s">
        <v>656</v>
      </c>
      <c r="O277" t="s">
        <v>657</v>
      </c>
      <c r="P277" t="s">
        <v>658</v>
      </c>
      <c r="Q277" t="s">
        <v>597</v>
      </c>
      <c r="R277" t="s">
        <v>593</v>
      </c>
      <c r="S277" t="s">
        <v>598</v>
      </c>
      <c r="T277" t="s">
        <v>145</v>
      </c>
      <c r="U277" t="s">
        <v>659</v>
      </c>
      <c r="V277" t="s">
        <v>1625</v>
      </c>
      <c r="W277" t="s">
        <v>1626</v>
      </c>
      <c r="X277" t="s">
        <v>1641</v>
      </c>
      <c r="Y277" s="15" t="str">
        <f t="shared" si="4"/>
        <v>3</v>
      </c>
      <c r="Z277" s="15" t="str">
        <f>IF(T277="","",IF(AND(T277&lt;&gt;'Tabelas auxiliares'!$B$128,T277&lt;&gt;'Tabelas auxiliares'!$B$129,T277&lt;&gt;'Tabelas auxiliares'!$C$128,T277&lt;&gt;'Tabelas auxiliares'!$C$129,T277&lt;&gt;'Tabelas auxiliares'!$D$128),"FOLHA DE PESSOAL",IF(Y277='Tabelas auxiliares'!$A$129,"CUSTEIO",IF(Y277='Tabelas auxiliares'!$A$128,"INVESTIMENTO","ERRO - VERIFICAR"))))</f>
        <v>CUSTEIO</v>
      </c>
      <c r="AA277" s="26">
        <f t="shared" si="5"/>
        <v>59852.11</v>
      </c>
      <c r="AB277" s="8">
        <v>59852.11</v>
      </c>
      <c r="AE277" s="31"/>
      <c r="AF277" s="31"/>
      <c r="AG277" s="31"/>
      <c r="AH277" s="31"/>
      <c r="AI277" s="31"/>
      <c r="AJ277" s="31"/>
      <c r="AK277" s="31"/>
      <c r="AL277" s="31"/>
      <c r="AM277" s="31"/>
      <c r="AN277" s="31"/>
      <c r="AO277" s="31"/>
      <c r="AP277" s="31"/>
    </row>
    <row r="278" spans="1:42" x14ac:dyDescent="0.25">
      <c r="A278" t="s">
        <v>587</v>
      </c>
      <c r="B278" s="152" t="s">
        <v>235</v>
      </c>
      <c r="C278" s="152" t="s">
        <v>584</v>
      </c>
      <c r="D278" s="152" t="s">
        <v>28</v>
      </c>
      <c r="E278" s="152" t="s">
        <v>100</v>
      </c>
      <c r="F278" s="15" t="str">
        <f>IFERROR(VLOOKUP(D278,'Tabelas auxiliares'!$A$3:$B$65,2,FALSE),"")</f>
        <v>PU - PREFEITURA UNIVERSITÁRIA</v>
      </c>
      <c r="G278" s="15" t="str">
        <f>IFERROR(VLOOKUP($B278,'Tabelas auxiliares'!$A$68:$C$108,2,FALSE),"")</f>
        <v>MANUTENÇÃO</v>
      </c>
      <c r="H278" s="15" t="str">
        <f>IFERROR(VLOOKUP($B278,'Tabelas auxiliares'!$A$68:$C$108,3,FALSE),"")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278" t="s">
        <v>1642</v>
      </c>
      <c r="J278" t="s">
        <v>1643</v>
      </c>
      <c r="K278" t="s">
        <v>1644</v>
      </c>
      <c r="L278" t="s">
        <v>1645</v>
      </c>
      <c r="M278" t="s">
        <v>1637</v>
      </c>
      <c r="N278" t="s">
        <v>656</v>
      </c>
      <c r="O278" t="s">
        <v>657</v>
      </c>
      <c r="P278" t="s">
        <v>658</v>
      </c>
      <c r="Q278" t="s">
        <v>597</v>
      </c>
      <c r="R278" t="s">
        <v>593</v>
      </c>
      <c r="S278" t="s">
        <v>598</v>
      </c>
      <c r="T278" t="s">
        <v>145</v>
      </c>
      <c r="U278" t="s">
        <v>659</v>
      </c>
      <c r="V278" t="s">
        <v>1619</v>
      </c>
      <c r="W278" t="s">
        <v>1620</v>
      </c>
      <c r="X278" t="s">
        <v>1646</v>
      </c>
      <c r="Y278" s="15" t="str">
        <f t="shared" si="4"/>
        <v>3</v>
      </c>
      <c r="Z278" s="15" t="str">
        <f>IF(T278="","",IF(AND(T278&lt;&gt;'Tabelas auxiliares'!$B$128,T278&lt;&gt;'Tabelas auxiliares'!$B$129,T278&lt;&gt;'Tabelas auxiliares'!$C$128,T278&lt;&gt;'Tabelas auxiliares'!$C$129,T278&lt;&gt;'Tabelas auxiliares'!$D$128),"FOLHA DE PESSOAL",IF(Y278='Tabelas auxiliares'!$A$129,"CUSTEIO",IF(Y278='Tabelas auxiliares'!$A$128,"INVESTIMENTO","ERRO - VERIFICAR"))))</f>
        <v>CUSTEIO</v>
      </c>
      <c r="AA278" s="26">
        <f t="shared" si="5"/>
        <v>38416.660000000003</v>
      </c>
      <c r="AB278" s="8">
        <v>38416.660000000003</v>
      </c>
      <c r="AE278" s="31"/>
      <c r="AF278" s="31"/>
      <c r="AG278" s="31"/>
      <c r="AH278" s="31"/>
      <c r="AI278" s="31"/>
      <c r="AJ278" s="31"/>
      <c r="AK278" s="31"/>
      <c r="AL278" s="31"/>
      <c r="AM278" s="31"/>
      <c r="AN278" s="31"/>
      <c r="AO278" s="31"/>
      <c r="AP278" s="31"/>
    </row>
    <row r="279" spans="1:42" x14ac:dyDescent="0.25">
      <c r="A279" t="s">
        <v>587</v>
      </c>
      <c r="B279" s="152" t="s">
        <v>235</v>
      </c>
      <c r="C279" s="152" t="s">
        <v>584</v>
      </c>
      <c r="D279" s="152" t="s">
        <v>28</v>
      </c>
      <c r="E279" s="152" t="s">
        <v>100</v>
      </c>
      <c r="F279" s="15" t="str">
        <f>IFERROR(VLOOKUP(D279,'Tabelas auxiliares'!$A$3:$B$65,2,FALSE),"")</f>
        <v>PU - PREFEITURA UNIVERSITÁRIA</v>
      </c>
      <c r="G279" s="15" t="str">
        <f>IFERROR(VLOOKUP($B279,'Tabelas auxiliares'!$A$68:$C$108,2,FALSE),"")</f>
        <v>MANUTENÇÃO</v>
      </c>
      <c r="H279" s="15" t="str">
        <f>IFERROR(VLOOKUP($B279,'Tabelas auxiliares'!$A$68:$C$108,3,FALSE),"")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279" t="s">
        <v>615</v>
      </c>
      <c r="J279" t="s">
        <v>1647</v>
      </c>
      <c r="K279" t="s">
        <v>1648</v>
      </c>
      <c r="L279" t="s">
        <v>1649</v>
      </c>
      <c r="M279" t="s">
        <v>1650</v>
      </c>
      <c r="N279" t="s">
        <v>656</v>
      </c>
      <c r="O279" t="s">
        <v>657</v>
      </c>
      <c r="P279" t="s">
        <v>658</v>
      </c>
      <c r="Q279" t="s">
        <v>597</v>
      </c>
      <c r="R279" t="s">
        <v>593</v>
      </c>
      <c r="S279" t="s">
        <v>598</v>
      </c>
      <c r="T279" t="s">
        <v>145</v>
      </c>
      <c r="U279" t="s">
        <v>659</v>
      </c>
      <c r="V279" t="s">
        <v>1625</v>
      </c>
      <c r="W279" t="s">
        <v>1626</v>
      </c>
      <c r="X279" t="s">
        <v>1651</v>
      </c>
      <c r="Y279" s="15" t="str">
        <f t="shared" si="4"/>
        <v>3</v>
      </c>
      <c r="Z279" s="15" t="str">
        <f>IF(T279="","",IF(AND(T279&lt;&gt;'Tabelas auxiliares'!$B$128,T279&lt;&gt;'Tabelas auxiliares'!$B$129,T279&lt;&gt;'Tabelas auxiliares'!$C$128,T279&lt;&gt;'Tabelas auxiliares'!$C$129,T279&lt;&gt;'Tabelas auxiliares'!$D$128),"FOLHA DE PESSOAL",IF(Y279='Tabelas auxiliares'!$A$129,"CUSTEIO",IF(Y279='Tabelas auxiliares'!$A$128,"INVESTIMENTO","ERRO - VERIFICAR"))))</f>
        <v>CUSTEIO</v>
      </c>
      <c r="AA279" s="26">
        <f t="shared" si="5"/>
        <v>37839.4</v>
      </c>
      <c r="AB279" s="8">
        <v>2112.34</v>
      </c>
      <c r="AC279" s="8">
        <v>5137.1000000000004</v>
      </c>
      <c r="AD279" s="8">
        <v>30589.96</v>
      </c>
      <c r="AE279" s="31"/>
      <c r="AF279" s="31"/>
      <c r="AG279" s="31"/>
      <c r="AH279" s="31"/>
      <c r="AI279" s="31"/>
      <c r="AJ279" s="31"/>
      <c r="AK279" s="31"/>
      <c r="AL279" s="31"/>
      <c r="AM279" s="31"/>
      <c r="AN279" s="31"/>
      <c r="AO279" s="31"/>
      <c r="AP279" s="31"/>
    </row>
    <row r="280" spans="1:42" x14ac:dyDescent="0.25">
      <c r="A280" t="s">
        <v>587</v>
      </c>
      <c r="B280" s="152" t="s">
        <v>235</v>
      </c>
      <c r="C280" s="152" t="s">
        <v>584</v>
      </c>
      <c r="D280" s="152" t="s">
        <v>28</v>
      </c>
      <c r="E280" s="152" t="s">
        <v>100</v>
      </c>
      <c r="F280" s="15" t="str">
        <f>IFERROR(VLOOKUP(D280,'Tabelas auxiliares'!$A$3:$B$65,2,FALSE),"")</f>
        <v>PU - PREFEITURA UNIVERSITÁRIA</v>
      </c>
      <c r="G280" s="15" t="str">
        <f>IFERROR(VLOOKUP($B280,'Tabelas auxiliares'!$A$68:$C$108,2,FALSE),"")</f>
        <v>MANUTENÇÃO</v>
      </c>
      <c r="H280" s="15" t="str">
        <f>IFERROR(VLOOKUP($B280,'Tabelas auxiliares'!$A$68:$C$108,3,FALSE),"")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280" t="s">
        <v>1652</v>
      </c>
      <c r="J280" t="s">
        <v>1653</v>
      </c>
      <c r="K280" t="s">
        <v>1654</v>
      </c>
      <c r="L280" t="s">
        <v>1655</v>
      </c>
      <c r="M280" t="s">
        <v>1618</v>
      </c>
      <c r="N280" t="s">
        <v>656</v>
      </c>
      <c r="O280" t="s">
        <v>657</v>
      </c>
      <c r="P280" t="s">
        <v>658</v>
      </c>
      <c r="Q280" t="s">
        <v>597</v>
      </c>
      <c r="R280" t="s">
        <v>593</v>
      </c>
      <c r="S280" t="s">
        <v>598</v>
      </c>
      <c r="T280" t="s">
        <v>145</v>
      </c>
      <c r="U280" t="s">
        <v>659</v>
      </c>
      <c r="V280" t="s">
        <v>1619</v>
      </c>
      <c r="W280" t="s">
        <v>1620</v>
      </c>
      <c r="X280" t="s">
        <v>1656</v>
      </c>
      <c r="Y280" s="15" t="str">
        <f t="shared" si="4"/>
        <v>3</v>
      </c>
      <c r="Z280" s="15" t="str">
        <f>IF(T280="","",IF(AND(T280&lt;&gt;'Tabelas auxiliares'!$B$128,T280&lt;&gt;'Tabelas auxiliares'!$B$129,T280&lt;&gt;'Tabelas auxiliares'!$C$128,T280&lt;&gt;'Tabelas auxiliares'!$C$129,T280&lt;&gt;'Tabelas auxiliares'!$D$128),"FOLHA DE PESSOAL",IF(Y280='Tabelas auxiliares'!$A$129,"CUSTEIO",IF(Y280='Tabelas auxiliares'!$A$128,"INVESTIMENTO","ERRO - VERIFICAR"))))</f>
        <v>CUSTEIO</v>
      </c>
      <c r="AA280" s="26">
        <f t="shared" si="5"/>
        <v>7333.2</v>
      </c>
      <c r="AB280" s="8">
        <v>5038.75</v>
      </c>
      <c r="AC280" s="8">
        <v>2294.4499999999998</v>
      </c>
      <c r="AE280" s="31"/>
      <c r="AF280" s="31"/>
      <c r="AG280" s="31"/>
      <c r="AH280" s="31"/>
      <c r="AI280" s="31"/>
      <c r="AJ280" s="31"/>
      <c r="AK280" s="31"/>
      <c r="AL280" s="31"/>
      <c r="AM280" s="31"/>
      <c r="AN280" s="31"/>
      <c r="AO280" s="31"/>
      <c r="AP280" s="31"/>
    </row>
    <row r="281" spans="1:42" x14ac:dyDescent="0.25">
      <c r="A281" t="s">
        <v>587</v>
      </c>
      <c r="B281" s="152" t="s">
        <v>235</v>
      </c>
      <c r="C281" s="152" t="s">
        <v>584</v>
      </c>
      <c r="D281" s="152" t="s">
        <v>28</v>
      </c>
      <c r="E281" s="152" t="s">
        <v>100</v>
      </c>
      <c r="F281" s="15" t="str">
        <f>IFERROR(VLOOKUP(D281,'Tabelas auxiliares'!$A$3:$B$65,2,FALSE),"")</f>
        <v>PU - PREFEITURA UNIVERSITÁRIA</v>
      </c>
      <c r="G281" s="15" t="str">
        <f>IFERROR(VLOOKUP($B281,'Tabelas auxiliares'!$A$68:$C$108,2,FALSE),"")</f>
        <v>MANUTENÇÃO</v>
      </c>
      <c r="H281" s="15" t="str">
        <f>IFERROR(VLOOKUP($B281,'Tabelas auxiliares'!$A$68:$C$108,3,FALSE),"")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281" t="s">
        <v>1657</v>
      </c>
      <c r="J281" t="s">
        <v>1615</v>
      </c>
      <c r="K281" t="s">
        <v>1658</v>
      </c>
      <c r="L281" t="s">
        <v>1659</v>
      </c>
      <c r="M281" t="s">
        <v>1618</v>
      </c>
      <c r="N281" t="s">
        <v>656</v>
      </c>
      <c r="O281" t="s">
        <v>657</v>
      </c>
      <c r="P281" t="s">
        <v>658</v>
      </c>
      <c r="Q281" t="s">
        <v>597</v>
      </c>
      <c r="R281" t="s">
        <v>593</v>
      </c>
      <c r="S281" t="s">
        <v>598</v>
      </c>
      <c r="T281" t="s">
        <v>145</v>
      </c>
      <c r="U281" t="s">
        <v>659</v>
      </c>
      <c r="V281" t="s">
        <v>1619</v>
      </c>
      <c r="W281" t="s">
        <v>1620</v>
      </c>
      <c r="X281" t="s">
        <v>1660</v>
      </c>
      <c r="Y281" s="15" t="str">
        <f t="shared" si="4"/>
        <v>3</v>
      </c>
      <c r="Z281" s="15" t="str">
        <f>IF(T281="","",IF(AND(T281&lt;&gt;'Tabelas auxiliares'!$B$128,T281&lt;&gt;'Tabelas auxiliares'!$B$129,T281&lt;&gt;'Tabelas auxiliares'!$C$128,T281&lt;&gt;'Tabelas auxiliares'!$C$129,T281&lt;&gt;'Tabelas auxiliares'!$D$128),"FOLHA DE PESSOAL",IF(Y281='Tabelas auxiliares'!$A$129,"CUSTEIO",IF(Y281='Tabelas auxiliares'!$A$128,"INVESTIMENTO","ERRO - VERIFICAR"))))</f>
        <v>CUSTEIO</v>
      </c>
      <c r="AA281" s="26">
        <f t="shared" si="5"/>
        <v>11004.44</v>
      </c>
      <c r="AB281" s="8">
        <v>11004.44</v>
      </c>
      <c r="AE281" s="31"/>
      <c r="AF281" s="31"/>
      <c r="AG281" s="31"/>
      <c r="AH281" s="31"/>
      <c r="AI281" s="31"/>
      <c r="AJ281" s="31"/>
      <c r="AK281" s="31"/>
      <c r="AL281" s="31"/>
      <c r="AM281" s="31"/>
      <c r="AN281" s="31"/>
      <c r="AO281" s="31"/>
      <c r="AP281" s="31"/>
    </row>
    <row r="282" spans="1:42" x14ac:dyDescent="0.25">
      <c r="A282" t="s">
        <v>587</v>
      </c>
      <c r="B282" s="152" t="s">
        <v>235</v>
      </c>
      <c r="C282" s="152" t="s">
        <v>584</v>
      </c>
      <c r="D282" s="152" t="s">
        <v>28</v>
      </c>
      <c r="E282" s="152" t="s">
        <v>100</v>
      </c>
      <c r="F282" s="15" t="str">
        <f>IFERROR(VLOOKUP(D282,'Tabelas auxiliares'!$A$3:$B$65,2,FALSE),"")</f>
        <v>PU - PREFEITURA UNIVERSITÁRIA</v>
      </c>
      <c r="G282" s="15" t="str">
        <f>IFERROR(VLOOKUP($B282,'Tabelas auxiliares'!$A$68:$C$108,2,FALSE),"")</f>
        <v>MANUTENÇÃO</v>
      </c>
      <c r="H282" s="15" t="str">
        <f>IFERROR(VLOOKUP($B282,'Tabelas auxiliares'!$A$68:$C$108,3,FALSE),"")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282" t="s">
        <v>1470</v>
      </c>
      <c r="J282" t="s">
        <v>1661</v>
      </c>
      <c r="K282" t="s">
        <v>1662</v>
      </c>
      <c r="L282" t="s">
        <v>1663</v>
      </c>
      <c r="M282" t="s">
        <v>1664</v>
      </c>
      <c r="N282" t="s">
        <v>656</v>
      </c>
      <c r="O282" t="s">
        <v>657</v>
      </c>
      <c r="P282" t="s">
        <v>658</v>
      </c>
      <c r="Q282" t="s">
        <v>597</v>
      </c>
      <c r="R282" t="s">
        <v>593</v>
      </c>
      <c r="S282" t="s">
        <v>598</v>
      </c>
      <c r="T282" t="s">
        <v>145</v>
      </c>
      <c r="U282" t="s">
        <v>659</v>
      </c>
      <c r="V282" t="s">
        <v>1548</v>
      </c>
      <c r="W282" t="s">
        <v>1515</v>
      </c>
      <c r="X282" t="s">
        <v>1665</v>
      </c>
      <c r="Y282" s="15" t="str">
        <f t="shared" si="4"/>
        <v>3</v>
      </c>
      <c r="Z282" s="15" t="str">
        <f>IF(T282="","",IF(AND(T282&lt;&gt;'Tabelas auxiliares'!$B$128,T282&lt;&gt;'Tabelas auxiliares'!$B$129,T282&lt;&gt;'Tabelas auxiliares'!$C$128,T282&lt;&gt;'Tabelas auxiliares'!$C$129,T282&lt;&gt;'Tabelas auxiliares'!$D$128),"FOLHA DE PESSOAL",IF(Y282='Tabelas auxiliares'!$A$129,"CUSTEIO",IF(Y282='Tabelas auxiliares'!$A$128,"INVESTIMENTO","ERRO - VERIFICAR"))))</f>
        <v>CUSTEIO</v>
      </c>
      <c r="AA282" s="26">
        <f t="shared" si="5"/>
        <v>5428.82</v>
      </c>
      <c r="AB282" s="8">
        <v>5428.82</v>
      </c>
      <c r="AE282" s="31"/>
      <c r="AF282" s="31"/>
      <c r="AG282" s="31"/>
      <c r="AH282" s="31"/>
      <c r="AI282" s="31"/>
      <c r="AJ282" s="31"/>
      <c r="AK282" s="31"/>
      <c r="AL282" s="31"/>
      <c r="AM282" s="31"/>
      <c r="AN282" s="31"/>
      <c r="AO282" s="31"/>
      <c r="AP282" s="31"/>
    </row>
    <row r="283" spans="1:42" x14ac:dyDescent="0.25">
      <c r="A283" t="s">
        <v>587</v>
      </c>
      <c r="B283" s="152" t="s">
        <v>235</v>
      </c>
      <c r="C283" s="152" t="s">
        <v>584</v>
      </c>
      <c r="D283" s="152" t="s">
        <v>28</v>
      </c>
      <c r="E283" s="152" t="s">
        <v>100</v>
      </c>
      <c r="F283" s="15" t="str">
        <f>IFERROR(VLOOKUP(D283,'Tabelas auxiliares'!$A$3:$B$65,2,FALSE),"")</f>
        <v>PU - PREFEITURA UNIVERSITÁRIA</v>
      </c>
      <c r="G283" s="15" t="str">
        <f>IFERROR(VLOOKUP($B283,'Tabelas auxiliares'!$A$68:$C$108,2,FALSE),"")</f>
        <v>MANUTENÇÃO</v>
      </c>
      <c r="H283" s="15" t="str">
        <f>IFERROR(VLOOKUP($B283,'Tabelas auxiliares'!$A$68:$C$108,3,FALSE),"")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283" t="s">
        <v>986</v>
      </c>
      <c r="J283" t="s">
        <v>1615</v>
      </c>
      <c r="K283" t="s">
        <v>1666</v>
      </c>
      <c r="L283" t="s">
        <v>1667</v>
      </c>
      <c r="M283" t="s">
        <v>1618</v>
      </c>
      <c r="N283" t="s">
        <v>656</v>
      </c>
      <c r="O283" t="s">
        <v>657</v>
      </c>
      <c r="P283" t="s">
        <v>658</v>
      </c>
      <c r="Q283" t="s">
        <v>597</v>
      </c>
      <c r="R283" t="s">
        <v>593</v>
      </c>
      <c r="S283" t="s">
        <v>598</v>
      </c>
      <c r="T283" t="s">
        <v>145</v>
      </c>
      <c r="U283" t="s">
        <v>659</v>
      </c>
      <c r="V283" t="s">
        <v>1619</v>
      </c>
      <c r="W283" t="s">
        <v>1620</v>
      </c>
      <c r="X283" t="s">
        <v>1668</v>
      </c>
      <c r="Y283" s="15" t="str">
        <f t="shared" si="4"/>
        <v>3</v>
      </c>
      <c r="Z283" s="15" t="str">
        <f>IF(T283="","",IF(AND(T283&lt;&gt;'Tabelas auxiliares'!$B$128,T283&lt;&gt;'Tabelas auxiliares'!$B$129,T283&lt;&gt;'Tabelas auxiliares'!$C$128,T283&lt;&gt;'Tabelas auxiliares'!$C$129,T283&lt;&gt;'Tabelas auxiliares'!$D$128),"FOLHA DE PESSOAL",IF(Y283='Tabelas auxiliares'!$A$129,"CUSTEIO",IF(Y283='Tabelas auxiliares'!$A$128,"INVESTIMENTO","ERRO - VERIFICAR"))))</f>
        <v>CUSTEIO</v>
      </c>
      <c r="AA283" s="26">
        <f t="shared" si="5"/>
        <v>32134</v>
      </c>
      <c r="AB283" s="8">
        <v>32134</v>
      </c>
      <c r="AE283" s="31"/>
      <c r="AF283" s="31"/>
      <c r="AG283" s="31"/>
      <c r="AH283" s="31"/>
      <c r="AI283" s="31"/>
      <c r="AJ283" s="31"/>
      <c r="AK283" s="31"/>
      <c r="AL283" s="31"/>
      <c r="AM283" s="31"/>
      <c r="AN283" s="31"/>
      <c r="AO283" s="31"/>
      <c r="AP283" s="31"/>
    </row>
    <row r="284" spans="1:42" x14ac:dyDescent="0.25">
      <c r="A284" t="s">
        <v>587</v>
      </c>
      <c r="B284" s="152" t="s">
        <v>235</v>
      </c>
      <c r="C284" s="152" t="s">
        <v>584</v>
      </c>
      <c r="D284" s="152" t="s">
        <v>81</v>
      </c>
      <c r="E284" s="152" t="s">
        <v>100</v>
      </c>
      <c r="F284" s="15" t="str">
        <f>IFERROR(VLOOKUP(D284,'Tabelas auxiliares'!$A$3:$B$65,2,FALSE),"")</f>
        <v>SUGEPE - SUPERINTENDÊNCIA DE GESTÃO DE PESSOAS</v>
      </c>
      <c r="G284" s="15" t="str">
        <f>IFERROR(VLOOKUP($B284,'Tabelas auxiliares'!$A$68:$C$108,2,FALSE),"")</f>
        <v>MANUTENÇÃO</v>
      </c>
      <c r="H284" s="15" t="str">
        <f>IFERROR(VLOOKUP($B284,'Tabelas auxiliares'!$A$68:$C$108,3,FALSE),"")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284" t="s">
        <v>861</v>
      </c>
      <c r="J284" t="s">
        <v>1669</v>
      </c>
      <c r="K284" t="s">
        <v>1670</v>
      </c>
      <c r="L284" t="s">
        <v>1671</v>
      </c>
      <c r="M284" t="s">
        <v>1672</v>
      </c>
      <c r="N284" t="s">
        <v>656</v>
      </c>
      <c r="O284" t="s">
        <v>657</v>
      </c>
      <c r="P284" t="s">
        <v>658</v>
      </c>
      <c r="Q284" t="s">
        <v>597</v>
      </c>
      <c r="R284" t="s">
        <v>593</v>
      </c>
      <c r="S284" t="s">
        <v>598</v>
      </c>
      <c r="T284" t="s">
        <v>145</v>
      </c>
      <c r="U284" t="s">
        <v>659</v>
      </c>
      <c r="V284" t="s">
        <v>1612</v>
      </c>
      <c r="W284" t="s">
        <v>1613</v>
      </c>
      <c r="X284" t="s">
        <v>1673</v>
      </c>
      <c r="Y284" s="15" t="str">
        <f t="shared" si="4"/>
        <v>3</v>
      </c>
      <c r="Z284" s="15" t="str">
        <f>IF(T284="","",IF(AND(T284&lt;&gt;'Tabelas auxiliares'!$B$128,T284&lt;&gt;'Tabelas auxiliares'!$B$129,T284&lt;&gt;'Tabelas auxiliares'!$C$128,T284&lt;&gt;'Tabelas auxiliares'!$C$129,T284&lt;&gt;'Tabelas auxiliares'!$D$128),"FOLHA DE PESSOAL",IF(Y284='Tabelas auxiliares'!$A$129,"CUSTEIO",IF(Y284='Tabelas auxiliares'!$A$128,"INVESTIMENTO","ERRO - VERIFICAR"))))</f>
        <v>CUSTEIO</v>
      </c>
      <c r="AA284" s="26">
        <f t="shared" si="5"/>
        <v>7209.71</v>
      </c>
      <c r="AB284" s="8">
        <v>7209.71</v>
      </c>
      <c r="AE284" s="31"/>
      <c r="AF284" s="31"/>
      <c r="AG284" s="31"/>
      <c r="AH284" s="31"/>
      <c r="AI284" s="31"/>
      <c r="AJ284" s="31"/>
      <c r="AK284" s="31"/>
      <c r="AL284" s="31"/>
      <c r="AM284" s="31"/>
      <c r="AN284" s="31"/>
      <c r="AO284" s="31"/>
      <c r="AP284" s="31"/>
    </row>
    <row r="285" spans="1:42" x14ac:dyDescent="0.25">
      <c r="A285" t="s">
        <v>587</v>
      </c>
      <c r="B285" s="152" t="s">
        <v>238</v>
      </c>
      <c r="C285" s="152" t="s">
        <v>584</v>
      </c>
      <c r="D285" s="152" t="s">
        <v>28</v>
      </c>
      <c r="E285" s="152" t="s">
        <v>100</v>
      </c>
      <c r="F285" s="15" t="str">
        <f>IFERROR(VLOOKUP(D285,'Tabelas auxiliares'!$A$3:$B$65,2,FALSE),"")</f>
        <v>PU - PREFEITURA UNIVERSITÁRIA</v>
      </c>
      <c r="G285" s="15" t="str">
        <f>IFERROR(VLOOKUP($B285,'Tabelas auxiliares'!$A$68:$C$108,2,FALSE),"")</f>
        <v>RECEPÇÃO, PORTARIA E ZELADORIA</v>
      </c>
      <c r="H285" s="15" t="str">
        <f>IFERROR(VLOOKUP($B285,'Tabelas auxiliares'!$A$68:$C$108,3,FALSE),"")</f>
        <v>PORTARIA / RECEPÇÃO / ZELADORIA</v>
      </c>
      <c r="I285" t="s">
        <v>1543</v>
      </c>
      <c r="J285" t="s">
        <v>1674</v>
      </c>
      <c r="K285" t="s">
        <v>1675</v>
      </c>
      <c r="L285" t="s">
        <v>1676</v>
      </c>
      <c r="M285" t="s">
        <v>1677</v>
      </c>
      <c r="N285" t="s">
        <v>656</v>
      </c>
      <c r="O285" t="s">
        <v>657</v>
      </c>
      <c r="P285" t="s">
        <v>658</v>
      </c>
      <c r="Q285" t="s">
        <v>597</v>
      </c>
      <c r="R285" t="s">
        <v>593</v>
      </c>
      <c r="S285" t="s">
        <v>598</v>
      </c>
      <c r="T285" t="s">
        <v>145</v>
      </c>
      <c r="U285" t="s">
        <v>659</v>
      </c>
      <c r="V285" t="s">
        <v>1625</v>
      </c>
      <c r="W285" t="s">
        <v>1626</v>
      </c>
      <c r="X285" t="s">
        <v>1678</v>
      </c>
      <c r="Y285" s="15" t="str">
        <f t="shared" si="4"/>
        <v>3</v>
      </c>
      <c r="Z285" s="15" t="str">
        <f>IF(T285="","",IF(AND(T285&lt;&gt;'Tabelas auxiliares'!$B$128,T285&lt;&gt;'Tabelas auxiliares'!$B$129,T285&lt;&gt;'Tabelas auxiliares'!$C$128,T285&lt;&gt;'Tabelas auxiliares'!$C$129,T285&lt;&gt;'Tabelas auxiliares'!$D$128),"FOLHA DE PESSOAL",IF(Y285='Tabelas auxiliares'!$A$129,"CUSTEIO",IF(Y285='Tabelas auxiliares'!$A$128,"INVESTIMENTO","ERRO - VERIFICAR"))))</f>
        <v>CUSTEIO</v>
      </c>
      <c r="AA285" s="26">
        <f t="shared" si="5"/>
        <v>137163.1</v>
      </c>
      <c r="AB285" s="8">
        <v>12222.25</v>
      </c>
      <c r="AC285" s="8">
        <v>20185.48</v>
      </c>
      <c r="AD285" s="8">
        <v>104755.37</v>
      </c>
      <c r="AE285" s="31"/>
      <c r="AF285" s="31"/>
      <c r="AG285" s="31"/>
      <c r="AH285" s="31"/>
      <c r="AI285" s="31"/>
      <c r="AJ285" s="31"/>
      <c r="AK285" s="31"/>
      <c r="AL285" s="31"/>
      <c r="AM285" s="31"/>
      <c r="AN285" s="31"/>
      <c r="AO285" s="31"/>
      <c r="AP285" s="31"/>
    </row>
    <row r="286" spans="1:42" x14ac:dyDescent="0.25">
      <c r="A286" t="s">
        <v>587</v>
      </c>
      <c r="B286" s="152" t="s">
        <v>238</v>
      </c>
      <c r="C286" s="152" t="s">
        <v>584</v>
      </c>
      <c r="D286" s="152" t="s">
        <v>60</v>
      </c>
      <c r="E286" s="152" t="s">
        <v>100</v>
      </c>
      <c r="F286" s="15" t="str">
        <f>IFERROR(VLOOKUP(D286,'Tabelas auxiliares'!$A$3:$B$65,2,FALSE),"")</f>
        <v>PROAP - PRÓ-REITORIA DE POLÍTICAS AFIRMATIVAS</v>
      </c>
      <c r="G286" s="15" t="str">
        <f>IFERROR(VLOOKUP($B286,'Tabelas auxiliares'!$A$68:$C$108,2,FALSE),"")</f>
        <v>RECEPÇÃO, PORTARIA E ZELADORIA</v>
      </c>
      <c r="H286" s="15" t="str">
        <f>IFERROR(VLOOKUP($B286,'Tabelas auxiliares'!$A$68:$C$108,3,FALSE),"")</f>
        <v>PORTARIA / RECEPÇÃO / ZELADORIA</v>
      </c>
      <c r="I286" t="s">
        <v>817</v>
      </c>
      <c r="J286" t="s">
        <v>1679</v>
      </c>
      <c r="K286" t="s">
        <v>1680</v>
      </c>
      <c r="L286" t="s">
        <v>1681</v>
      </c>
      <c r="M286" t="s">
        <v>1682</v>
      </c>
      <c r="N286" t="s">
        <v>656</v>
      </c>
      <c r="O286" t="s">
        <v>657</v>
      </c>
      <c r="P286" t="s">
        <v>658</v>
      </c>
      <c r="Q286" t="s">
        <v>597</v>
      </c>
      <c r="R286" t="s">
        <v>593</v>
      </c>
      <c r="S286" t="s">
        <v>598</v>
      </c>
      <c r="T286" t="s">
        <v>145</v>
      </c>
      <c r="U286" t="s">
        <v>659</v>
      </c>
      <c r="V286" t="s">
        <v>1625</v>
      </c>
      <c r="W286" t="s">
        <v>1626</v>
      </c>
      <c r="X286" t="s">
        <v>1683</v>
      </c>
      <c r="Y286" s="15" t="str">
        <f t="shared" si="4"/>
        <v>3</v>
      </c>
      <c r="Z286" s="15" t="str">
        <f>IF(T286="","",IF(AND(T286&lt;&gt;'Tabelas auxiliares'!$B$128,T286&lt;&gt;'Tabelas auxiliares'!$B$129,T286&lt;&gt;'Tabelas auxiliares'!$C$128,T286&lt;&gt;'Tabelas auxiliares'!$C$129,T286&lt;&gt;'Tabelas auxiliares'!$D$128),"FOLHA DE PESSOAL",IF(Y286='Tabelas auxiliares'!$A$129,"CUSTEIO",IF(Y286='Tabelas auxiliares'!$A$128,"INVESTIMENTO","ERRO - VERIFICAR"))))</f>
        <v>CUSTEIO</v>
      </c>
      <c r="AA286" s="26">
        <f t="shared" si="5"/>
        <v>750483.85</v>
      </c>
      <c r="AB286" s="8">
        <v>500335.92</v>
      </c>
      <c r="AC286" s="8">
        <v>23640.34</v>
      </c>
      <c r="AD286" s="8">
        <v>226507.59</v>
      </c>
      <c r="AE286" s="31"/>
      <c r="AF286" s="31"/>
      <c r="AG286" s="31"/>
      <c r="AH286" s="31"/>
      <c r="AI286" s="31"/>
      <c r="AJ286" s="31"/>
      <c r="AK286" s="31"/>
      <c r="AL286" s="31"/>
      <c r="AM286" s="31"/>
      <c r="AN286" s="31"/>
      <c r="AO286" s="31"/>
      <c r="AP286" s="31"/>
    </row>
    <row r="287" spans="1:42" x14ac:dyDescent="0.25">
      <c r="A287" t="s">
        <v>587</v>
      </c>
      <c r="B287" s="152" t="s">
        <v>240</v>
      </c>
      <c r="C287" s="152" t="s">
        <v>584</v>
      </c>
      <c r="D287" s="152" t="s">
        <v>60</v>
      </c>
      <c r="E287" s="152" t="s">
        <v>100</v>
      </c>
      <c r="F287" s="15" t="str">
        <f>IFERROR(VLOOKUP(D287,'Tabelas auxiliares'!$A$3:$B$65,2,FALSE),"")</f>
        <v>PROAP - PRÓ-REITORIA DE POLÍTICAS AFIRMATIVAS</v>
      </c>
      <c r="G287" s="15" t="str">
        <f>IFERROR(VLOOKUP($B287,'Tabelas auxiliares'!$A$68:$C$108,2,FALSE),"")</f>
        <v>SEGURANÇA E VIGILÂNCIA</v>
      </c>
      <c r="H287" s="15" t="str">
        <f>IFERROR(VLOOKUP($B287,'Tabelas auxiliares'!$A$68:$C$108,3,FALSE),"")</f>
        <v>SISTEMA DE SEGURANÇA / VIGILÂNCIA</v>
      </c>
      <c r="I287" t="s">
        <v>1517</v>
      </c>
      <c r="J287" t="s">
        <v>1684</v>
      </c>
      <c r="K287" t="s">
        <v>1685</v>
      </c>
      <c r="L287" t="s">
        <v>1686</v>
      </c>
      <c r="M287" t="s">
        <v>1687</v>
      </c>
      <c r="N287" t="s">
        <v>656</v>
      </c>
      <c r="O287" t="s">
        <v>657</v>
      </c>
      <c r="P287" t="s">
        <v>658</v>
      </c>
      <c r="Q287" t="s">
        <v>597</v>
      </c>
      <c r="R287" t="s">
        <v>593</v>
      </c>
      <c r="S287" t="s">
        <v>598</v>
      </c>
      <c r="T287" t="s">
        <v>145</v>
      </c>
      <c r="U287" t="s">
        <v>659</v>
      </c>
      <c r="V287" t="s">
        <v>1688</v>
      </c>
      <c r="W287" t="s">
        <v>1689</v>
      </c>
      <c r="X287" t="s">
        <v>1690</v>
      </c>
      <c r="Y287" s="15" t="str">
        <f t="shared" si="4"/>
        <v>3</v>
      </c>
      <c r="Z287" s="15" t="str">
        <f>IF(T287="","",IF(AND(T287&lt;&gt;'Tabelas auxiliares'!$B$128,T287&lt;&gt;'Tabelas auxiliares'!$B$129,T287&lt;&gt;'Tabelas auxiliares'!$C$128,T287&lt;&gt;'Tabelas auxiliares'!$C$129,T287&lt;&gt;'Tabelas auxiliares'!$D$128),"FOLHA DE PESSOAL",IF(Y287='Tabelas auxiliares'!$A$129,"CUSTEIO",IF(Y287='Tabelas auxiliares'!$A$128,"INVESTIMENTO","ERRO - VERIFICAR"))))</f>
        <v>CUSTEIO</v>
      </c>
      <c r="AA287" s="26">
        <f t="shared" si="5"/>
        <v>1446483.66</v>
      </c>
      <c r="AB287" s="8">
        <v>523200.81</v>
      </c>
      <c r="AC287" s="8">
        <v>85844.28</v>
      </c>
      <c r="AD287" s="8">
        <v>837438.57</v>
      </c>
      <c r="AE287" s="31"/>
      <c r="AF287" s="31"/>
      <c r="AG287" s="31"/>
      <c r="AH287" s="31"/>
      <c r="AI287" s="31"/>
      <c r="AJ287" s="31"/>
      <c r="AK287" s="31"/>
      <c r="AL287" s="31"/>
      <c r="AM287" s="31"/>
      <c r="AN287" s="31"/>
      <c r="AO287" s="31"/>
      <c r="AP287" s="31"/>
    </row>
    <row r="288" spans="1:42" x14ac:dyDescent="0.25">
      <c r="A288" t="s">
        <v>587</v>
      </c>
      <c r="B288" s="152" t="s">
        <v>242</v>
      </c>
      <c r="C288" s="152" t="s">
        <v>584</v>
      </c>
      <c r="D288" s="152" t="s">
        <v>70</v>
      </c>
      <c r="E288" s="152" t="s">
        <v>100</v>
      </c>
      <c r="F288" s="15" t="str">
        <f>IFERROR(VLOOKUP(D288,'Tabelas auxiliares'!$A$3:$B$65,2,FALSE),"")</f>
        <v>NTI - DESPESAS APENAS DO NTI (CUSTEIO/INVESTIMENTO)</v>
      </c>
      <c r="G288" s="15" t="str">
        <f>IFERROR(VLOOKUP($B288,'Tabelas auxiliares'!$A$68:$C$108,2,FALSE),"")</f>
        <v>TECNOLOGIA DA INFORMAÇÃO E COMUNICAÇÃO</v>
      </c>
      <c r="H288" s="15" t="str">
        <f>IFERROR(VLOOKUP($B288,'Tabelas auxiliares'!$A$68:$C$108,3,FALSE),"")</f>
        <v>TELEFONIA / TI</v>
      </c>
      <c r="I288" t="s">
        <v>793</v>
      </c>
      <c r="J288" t="s">
        <v>1691</v>
      </c>
      <c r="K288" t="s">
        <v>1692</v>
      </c>
      <c r="L288" t="s">
        <v>1693</v>
      </c>
      <c r="M288" t="s">
        <v>1694</v>
      </c>
      <c r="N288" t="s">
        <v>656</v>
      </c>
      <c r="O288" t="s">
        <v>657</v>
      </c>
      <c r="P288" t="s">
        <v>658</v>
      </c>
      <c r="Q288" t="s">
        <v>597</v>
      </c>
      <c r="R288" t="s">
        <v>593</v>
      </c>
      <c r="S288" t="s">
        <v>598</v>
      </c>
      <c r="T288" t="s">
        <v>145</v>
      </c>
      <c r="U288" t="s">
        <v>659</v>
      </c>
      <c r="V288" t="s">
        <v>1695</v>
      </c>
      <c r="W288" t="s">
        <v>1696</v>
      </c>
      <c r="X288" t="s">
        <v>1697</v>
      </c>
      <c r="Y288" s="15" t="str">
        <f t="shared" si="4"/>
        <v>3</v>
      </c>
      <c r="Z288" s="15" t="str">
        <f>IF(T288="","",IF(AND(T288&lt;&gt;'Tabelas auxiliares'!$B$128,T288&lt;&gt;'Tabelas auxiliares'!$B$129,T288&lt;&gt;'Tabelas auxiliares'!$C$128,T288&lt;&gt;'Tabelas auxiliares'!$C$129,T288&lt;&gt;'Tabelas auxiliares'!$D$128),"FOLHA DE PESSOAL",IF(Y288='Tabelas auxiliares'!$A$129,"CUSTEIO",IF(Y288='Tabelas auxiliares'!$A$128,"INVESTIMENTO","ERRO - VERIFICAR"))))</f>
        <v>CUSTEIO</v>
      </c>
      <c r="AA288" s="26">
        <f t="shared" si="5"/>
        <v>633.82000000000005</v>
      </c>
      <c r="AD288" s="8">
        <v>633.82000000000005</v>
      </c>
      <c r="AE288" s="31"/>
      <c r="AF288" s="31"/>
      <c r="AG288" s="31"/>
      <c r="AH288" s="31"/>
      <c r="AI288" s="31"/>
      <c r="AJ288" s="31"/>
      <c r="AK288" s="31"/>
      <c r="AL288" s="31"/>
      <c r="AM288" s="31"/>
      <c r="AN288" s="31"/>
      <c r="AO288" s="31"/>
      <c r="AP288" s="31"/>
    </row>
    <row r="289" spans="1:42" x14ac:dyDescent="0.25">
      <c r="A289" t="s">
        <v>587</v>
      </c>
      <c r="B289" s="152" t="s">
        <v>242</v>
      </c>
      <c r="C289" s="152" t="s">
        <v>584</v>
      </c>
      <c r="D289" s="152" t="s">
        <v>70</v>
      </c>
      <c r="E289" s="152" t="s">
        <v>100</v>
      </c>
      <c r="F289" s="15" t="str">
        <f>IFERROR(VLOOKUP(D289,'Tabelas auxiliares'!$A$3:$B$65,2,FALSE),"")</f>
        <v>NTI - DESPESAS APENAS DO NTI (CUSTEIO/INVESTIMENTO)</v>
      </c>
      <c r="G289" s="15" t="str">
        <f>IFERROR(VLOOKUP($B289,'Tabelas auxiliares'!$A$68:$C$108,2,FALSE),"")</f>
        <v>TECNOLOGIA DA INFORMAÇÃO E COMUNICAÇÃO</v>
      </c>
      <c r="H289" s="15" t="str">
        <f>IFERROR(VLOOKUP($B289,'Tabelas auxiliares'!$A$68:$C$108,3,FALSE),"")</f>
        <v>TELEFONIA / TI</v>
      </c>
      <c r="I289" t="s">
        <v>610</v>
      </c>
      <c r="J289" t="s">
        <v>1698</v>
      </c>
      <c r="K289" t="s">
        <v>1699</v>
      </c>
      <c r="L289" t="s">
        <v>1700</v>
      </c>
      <c r="M289" t="s">
        <v>1701</v>
      </c>
      <c r="N289" t="s">
        <v>656</v>
      </c>
      <c r="O289" t="s">
        <v>657</v>
      </c>
      <c r="P289" t="s">
        <v>658</v>
      </c>
      <c r="Q289" t="s">
        <v>597</v>
      </c>
      <c r="R289" t="s">
        <v>593</v>
      </c>
      <c r="S289" t="s">
        <v>598</v>
      </c>
      <c r="T289" t="s">
        <v>145</v>
      </c>
      <c r="U289" t="s">
        <v>659</v>
      </c>
      <c r="V289" t="s">
        <v>1702</v>
      </c>
      <c r="W289" t="s">
        <v>1703</v>
      </c>
      <c r="X289" t="s">
        <v>1704</v>
      </c>
      <c r="Y289" s="15" t="str">
        <f t="shared" si="4"/>
        <v>3</v>
      </c>
      <c r="Z289" s="15" t="str">
        <f>IF(T289="","",IF(AND(T289&lt;&gt;'Tabelas auxiliares'!$B$128,T289&lt;&gt;'Tabelas auxiliares'!$B$129,T289&lt;&gt;'Tabelas auxiliares'!$C$128,T289&lt;&gt;'Tabelas auxiliares'!$C$129,T289&lt;&gt;'Tabelas auxiliares'!$D$128),"FOLHA DE PESSOAL",IF(Y289='Tabelas auxiliares'!$A$129,"CUSTEIO",IF(Y289='Tabelas auxiliares'!$A$128,"INVESTIMENTO","ERRO - VERIFICAR"))))</f>
        <v>CUSTEIO</v>
      </c>
      <c r="AA289" s="26">
        <f t="shared" si="5"/>
        <v>5847.72</v>
      </c>
      <c r="AB289" s="8">
        <v>5324.87</v>
      </c>
      <c r="AC289" s="8">
        <v>92.1</v>
      </c>
      <c r="AD289" s="8">
        <v>430.75</v>
      </c>
      <c r="AE289" s="31"/>
      <c r="AF289" s="31"/>
      <c r="AG289" s="31"/>
      <c r="AH289" s="31"/>
      <c r="AI289" s="31"/>
      <c r="AJ289" s="31"/>
      <c r="AK289" s="31"/>
      <c r="AL289" s="31"/>
      <c r="AM289" s="31"/>
      <c r="AN289" s="31"/>
      <c r="AO289" s="31"/>
      <c r="AP289" s="31"/>
    </row>
    <row r="290" spans="1:42" x14ac:dyDescent="0.25">
      <c r="A290" t="s">
        <v>587</v>
      </c>
      <c r="B290" s="152" t="s">
        <v>242</v>
      </c>
      <c r="C290" s="152" t="s">
        <v>584</v>
      </c>
      <c r="D290" s="152" t="s">
        <v>70</v>
      </c>
      <c r="E290" s="152" t="s">
        <v>100</v>
      </c>
      <c r="F290" s="15" t="str">
        <f>IFERROR(VLOOKUP(D290,'Tabelas auxiliares'!$A$3:$B$65,2,FALSE),"")</f>
        <v>NTI - DESPESAS APENAS DO NTI (CUSTEIO/INVESTIMENTO)</v>
      </c>
      <c r="G290" s="15" t="str">
        <f>IFERROR(VLOOKUP($B290,'Tabelas auxiliares'!$A$68:$C$108,2,FALSE),"")</f>
        <v>TECNOLOGIA DA INFORMAÇÃO E COMUNICAÇÃO</v>
      </c>
      <c r="H290" s="15" t="str">
        <f>IFERROR(VLOOKUP($B290,'Tabelas auxiliares'!$A$68:$C$108,3,FALSE),"")</f>
        <v>TELEFONIA / TI</v>
      </c>
      <c r="I290" t="s">
        <v>603</v>
      </c>
      <c r="J290" t="s">
        <v>1705</v>
      </c>
      <c r="K290" t="s">
        <v>1706</v>
      </c>
      <c r="L290" t="s">
        <v>1707</v>
      </c>
      <c r="M290" t="s">
        <v>1708</v>
      </c>
      <c r="N290" t="s">
        <v>656</v>
      </c>
      <c r="O290" t="s">
        <v>657</v>
      </c>
      <c r="P290" t="s">
        <v>658</v>
      </c>
      <c r="Q290" t="s">
        <v>597</v>
      </c>
      <c r="R290" t="s">
        <v>593</v>
      </c>
      <c r="S290" t="s">
        <v>598</v>
      </c>
      <c r="T290" t="s">
        <v>145</v>
      </c>
      <c r="U290" t="s">
        <v>659</v>
      </c>
      <c r="V290" t="s">
        <v>1709</v>
      </c>
      <c r="W290" t="s">
        <v>1710</v>
      </c>
      <c r="X290" t="s">
        <v>1711</v>
      </c>
      <c r="Y290" s="15" t="str">
        <f t="shared" si="4"/>
        <v>3</v>
      </c>
      <c r="Z290" s="15" t="str">
        <f>IF(T290="","",IF(AND(T290&lt;&gt;'Tabelas auxiliares'!$B$128,T290&lt;&gt;'Tabelas auxiliares'!$B$129,T290&lt;&gt;'Tabelas auxiliares'!$C$128,T290&lt;&gt;'Tabelas auxiliares'!$C$129,T290&lt;&gt;'Tabelas auxiliares'!$D$128),"FOLHA DE PESSOAL",IF(Y290='Tabelas auxiliares'!$A$129,"CUSTEIO",IF(Y290='Tabelas auxiliares'!$A$128,"INVESTIMENTO","ERRO - VERIFICAR"))))</f>
        <v>CUSTEIO</v>
      </c>
      <c r="AA290" s="26">
        <f t="shared" si="5"/>
        <v>33056.539999999994</v>
      </c>
      <c r="AB290" s="8">
        <v>27046.26</v>
      </c>
      <c r="AC290" s="8">
        <v>287.10000000000002</v>
      </c>
      <c r="AD290" s="8">
        <v>5723.18</v>
      </c>
      <c r="AE290" s="31"/>
      <c r="AF290" s="31"/>
      <c r="AG290" s="31"/>
      <c r="AH290" s="31"/>
      <c r="AI290" s="31"/>
      <c r="AJ290" s="31"/>
      <c r="AK290" s="31"/>
      <c r="AL290" s="31"/>
      <c r="AM290" s="31"/>
      <c r="AN290" s="31"/>
      <c r="AO290" s="31"/>
      <c r="AP290" s="31"/>
    </row>
    <row r="291" spans="1:42" x14ac:dyDescent="0.25">
      <c r="A291" t="s">
        <v>587</v>
      </c>
      <c r="B291" s="152" t="s">
        <v>242</v>
      </c>
      <c r="C291" s="152" t="s">
        <v>584</v>
      </c>
      <c r="D291" s="152" t="s">
        <v>70</v>
      </c>
      <c r="E291" s="152" t="s">
        <v>100</v>
      </c>
      <c r="F291" s="15" t="str">
        <f>IFERROR(VLOOKUP(D291,'Tabelas auxiliares'!$A$3:$B$65,2,FALSE),"")</f>
        <v>NTI - DESPESAS APENAS DO NTI (CUSTEIO/INVESTIMENTO)</v>
      </c>
      <c r="G291" s="15" t="str">
        <f>IFERROR(VLOOKUP($B291,'Tabelas auxiliares'!$A$68:$C$108,2,FALSE),"")</f>
        <v>TECNOLOGIA DA INFORMAÇÃO E COMUNICAÇÃO</v>
      </c>
      <c r="H291" s="15" t="str">
        <f>IFERROR(VLOOKUP($B291,'Tabelas auxiliares'!$A$68:$C$108,3,FALSE),"")</f>
        <v>TELEFONIA / TI</v>
      </c>
      <c r="I291" t="s">
        <v>603</v>
      </c>
      <c r="J291" t="s">
        <v>1705</v>
      </c>
      <c r="K291" t="s">
        <v>1712</v>
      </c>
      <c r="L291" t="s">
        <v>1707</v>
      </c>
      <c r="M291" t="s">
        <v>1708</v>
      </c>
      <c r="N291" t="s">
        <v>656</v>
      </c>
      <c r="O291" t="s">
        <v>657</v>
      </c>
      <c r="P291" t="s">
        <v>658</v>
      </c>
      <c r="Q291" t="s">
        <v>597</v>
      </c>
      <c r="R291" t="s">
        <v>593</v>
      </c>
      <c r="S291" t="s">
        <v>598</v>
      </c>
      <c r="T291" t="s">
        <v>145</v>
      </c>
      <c r="U291" t="s">
        <v>659</v>
      </c>
      <c r="V291" t="s">
        <v>1713</v>
      </c>
      <c r="W291" t="s">
        <v>1714</v>
      </c>
      <c r="X291" t="s">
        <v>1715</v>
      </c>
      <c r="Y291" s="15" t="str">
        <f t="shared" si="4"/>
        <v>3</v>
      </c>
      <c r="Z291" s="15" t="str">
        <f>IF(T291="","",IF(AND(T291&lt;&gt;'Tabelas auxiliares'!$B$128,T291&lt;&gt;'Tabelas auxiliares'!$B$129,T291&lt;&gt;'Tabelas auxiliares'!$C$128,T291&lt;&gt;'Tabelas auxiliares'!$C$129,T291&lt;&gt;'Tabelas auxiliares'!$D$128),"FOLHA DE PESSOAL",IF(Y291='Tabelas auxiliares'!$A$129,"CUSTEIO",IF(Y291='Tabelas auxiliares'!$A$128,"INVESTIMENTO","ERRO - VERIFICAR"))))</f>
        <v>CUSTEIO</v>
      </c>
      <c r="AA291" s="26">
        <f t="shared" si="5"/>
        <v>363</v>
      </c>
      <c r="AB291" s="8">
        <v>297</v>
      </c>
      <c r="AD291" s="8">
        <v>66</v>
      </c>
      <c r="AE291" s="31"/>
      <c r="AF291" s="31"/>
      <c r="AG291" s="31"/>
      <c r="AH291" s="31"/>
      <c r="AI291" s="31"/>
      <c r="AJ291" s="31"/>
      <c r="AK291" s="31"/>
      <c r="AL291" s="31"/>
      <c r="AM291" s="31"/>
      <c r="AN291" s="31"/>
      <c r="AO291" s="31"/>
      <c r="AP291" s="31"/>
    </row>
    <row r="292" spans="1:42" x14ac:dyDescent="0.25">
      <c r="A292" t="s">
        <v>587</v>
      </c>
      <c r="B292" s="152" t="s">
        <v>242</v>
      </c>
      <c r="C292" s="152" t="s">
        <v>584</v>
      </c>
      <c r="D292" s="152" t="s">
        <v>70</v>
      </c>
      <c r="E292" s="152" t="s">
        <v>100</v>
      </c>
      <c r="F292" s="15" t="str">
        <f>IFERROR(VLOOKUP(D292,'Tabelas auxiliares'!$A$3:$B$65,2,FALSE),"")</f>
        <v>NTI - DESPESAS APENAS DO NTI (CUSTEIO/INVESTIMENTO)</v>
      </c>
      <c r="G292" s="15" t="str">
        <f>IFERROR(VLOOKUP($B292,'Tabelas auxiliares'!$A$68:$C$108,2,FALSE),"")</f>
        <v>TECNOLOGIA DA INFORMAÇÃO E COMUNICAÇÃO</v>
      </c>
      <c r="H292" s="15" t="str">
        <f>IFERROR(VLOOKUP($B292,'Tabelas auxiliares'!$A$68:$C$108,3,FALSE),"")</f>
        <v>TELEFONIA / TI</v>
      </c>
      <c r="I292" t="s">
        <v>696</v>
      </c>
      <c r="J292" t="s">
        <v>1716</v>
      </c>
      <c r="K292" t="s">
        <v>1717</v>
      </c>
      <c r="L292" t="s">
        <v>1718</v>
      </c>
      <c r="M292" t="s">
        <v>1719</v>
      </c>
      <c r="N292" t="s">
        <v>656</v>
      </c>
      <c r="O292" t="s">
        <v>657</v>
      </c>
      <c r="P292" t="s">
        <v>658</v>
      </c>
      <c r="Q292" t="s">
        <v>597</v>
      </c>
      <c r="R292" t="s">
        <v>593</v>
      </c>
      <c r="S292" t="s">
        <v>598</v>
      </c>
      <c r="T292" t="s">
        <v>145</v>
      </c>
      <c r="U292" t="s">
        <v>659</v>
      </c>
      <c r="V292" t="s">
        <v>1695</v>
      </c>
      <c r="W292" t="s">
        <v>1696</v>
      </c>
      <c r="X292" t="s">
        <v>1720</v>
      </c>
      <c r="Y292" s="15" t="str">
        <f t="shared" si="4"/>
        <v>3</v>
      </c>
      <c r="Z292" s="15" t="str">
        <f>IF(T292="","",IF(AND(T292&lt;&gt;'Tabelas auxiliares'!$B$128,T292&lt;&gt;'Tabelas auxiliares'!$B$129,T292&lt;&gt;'Tabelas auxiliares'!$C$128,T292&lt;&gt;'Tabelas auxiliares'!$C$129,T292&lt;&gt;'Tabelas auxiliares'!$D$128),"FOLHA DE PESSOAL",IF(Y292='Tabelas auxiliares'!$A$129,"CUSTEIO",IF(Y292='Tabelas auxiliares'!$A$128,"INVESTIMENTO","ERRO - VERIFICAR"))))</f>
        <v>CUSTEIO</v>
      </c>
      <c r="AA292" s="26">
        <f t="shared" si="5"/>
        <v>9764.5600000000013</v>
      </c>
      <c r="AB292" s="8">
        <v>7323.42</v>
      </c>
      <c r="AC292" s="8">
        <v>230.68</v>
      </c>
      <c r="AD292" s="8">
        <v>2210.46</v>
      </c>
      <c r="AE292" s="31"/>
      <c r="AF292" s="31"/>
      <c r="AG292" s="31"/>
      <c r="AH292" s="31"/>
      <c r="AI292" s="31"/>
      <c r="AJ292" s="31"/>
      <c r="AK292" s="31"/>
      <c r="AL292" s="31"/>
      <c r="AM292" s="31"/>
      <c r="AN292" s="31"/>
      <c r="AO292" s="31"/>
      <c r="AP292" s="31"/>
    </row>
    <row r="293" spans="1:42" x14ac:dyDescent="0.25">
      <c r="A293" t="s">
        <v>587</v>
      </c>
      <c r="B293" s="152" t="s">
        <v>242</v>
      </c>
      <c r="C293" s="152" t="s">
        <v>584</v>
      </c>
      <c r="D293" s="152" t="s">
        <v>70</v>
      </c>
      <c r="E293" s="152" t="s">
        <v>100</v>
      </c>
      <c r="F293" s="15" t="str">
        <f>IFERROR(VLOOKUP(D293,'Tabelas auxiliares'!$A$3:$B$65,2,FALSE),"")</f>
        <v>NTI - DESPESAS APENAS DO NTI (CUSTEIO/INVESTIMENTO)</v>
      </c>
      <c r="G293" s="15" t="str">
        <f>IFERROR(VLOOKUP($B293,'Tabelas auxiliares'!$A$68:$C$108,2,FALSE),"")</f>
        <v>TECNOLOGIA DA INFORMAÇÃO E COMUNICAÇÃO</v>
      </c>
      <c r="H293" s="15" t="str">
        <f>IFERROR(VLOOKUP($B293,'Tabelas auxiliares'!$A$68:$C$108,3,FALSE),"")</f>
        <v>TELEFONIA / TI</v>
      </c>
      <c r="I293" t="s">
        <v>926</v>
      </c>
      <c r="J293" t="s">
        <v>1721</v>
      </c>
      <c r="K293" t="s">
        <v>1722</v>
      </c>
      <c r="L293" t="s">
        <v>1723</v>
      </c>
      <c r="M293" t="s">
        <v>1724</v>
      </c>
      <c r="N293" t="s">
        <v>656</v>
      </c>
      <c r="O293" t="s">
        <v>657</v>
      </c>
      <c r="P293" t="s">
        <v>658</v>
      </c>
      <c r="Q293" t="s">
        <v>597</v>
      </c>
      <c r="R293" t="s">
        <v>593</v>
      </c>
      <c r="S293" t="s">
        <v>598</v>
      </c>
      <c r="T293" t="s">
        <v>145</v>
      </c>
      <c r="U293" t="s">
        <v>659</v>
      </c>
      <c r="V293" t="s">
        <v>1725</v>
      </c>
      <c r="W293" t="s">
        <v>1726</v>
      </c>
      <c r="X293" t="s">
        <v>1727</v>
      </c>
      <c r="Y293" s="15" t="str">
        <f t="shared" si="4"/>
        <v>3</v>
      </c>
      <c r="Z293" s="15" t="str">
        <f>IF(T293="","",IF(AND(T293&lt;&gt;'Tabelas auxiliares'!$B$128,T293&lt;&gt;'Tabelas auxiliares'!$B$129,T293&lt;&gt;'Tabelas auxiliares'!$C$128,T293&lt;&gt;'Tabelas auxiliares'!$C$129,T293&lt;&gt;'Tabelas auxiliares'!$D$128),"FOLHA DE PESSOAL",IF(Y293='Tabelas auxiliares'!$A$129,"CUSTEIO",IF(Y293='Tabelas auxiliares'!$A$128,"INVESTIMENTO","ERRO - VERIFICAR"))))</f>
        <v>CUSTEIO</v>
      </c>
      <c r="AA293" s="26">
        <f t="shared" si="5"/>
        <v>26310</v>
      </c>
      <c r="AB293" s="8">
        <v>3527.01</v>
      </c>
      <c r="AD293" s="8">
        <v>22782.99</v>
      </c>
      <c r="AE293" s="31"/>
      <c r="AF293" s="31"/>
      <c r="AG293" s="31"/>
      <c r="AH293" s="31"/>
      <c r="AI293" s="31"/>
      <c r="AJ293" s="31"/>
      <c r="AK293" s="31"/>
      <c r="AL293" s="31"/>
      <c r="AM293" s="31"/>
      <c r="AN293" s="31"/>
      <c r="AO293" s="31"/>
      <c r="AP293" s="31"/>
    </row>
    <row r="294" spans="1:42" x14ac:dyDescent="0.25">
      <c r="A294" t="s">
        <v>587</v>
      </c>
      <c r="B294" s="152" t="s">
        <v>242</v>
      </c>
      <c r="C294" s="152" t="s">
        <v>584</v>
      </c>
      <c r="D294" s="152" t="s">
        <v>70</v>
      </c>
      <c r="E294" s="152" t="s">
        <v>100</v>
      </c>
      <c r="F294" s="15" t="str">
        <f>IFERROR(VLOOKUP(D294,'Tabelas auxiliares'!$A$3:$B$65,2,FALSE),"")</f>
        <v>NTI - DESPESAS APENAS DO NTI (CUSTEIO/INVESTIMENTO)</v>
      </c>
      <c r="G294" s="15" t="str">
        <f>IFERROR(VLOOKUP($B294,'Tabelas auxiliares'!$A$68:$C$108,2,FALSE),"")</f>
        <v>TECNOLOGIA DA INFORMAÇÃO E COMUNICAÇÃO</v>
      </c>
      <c r="H294" s="15" t="str">
        <f>IFERROR(VLOOKUP($B294,'Tabelas auxiliares'!$A$68:$C$108,3,FALSE),"")</f>
        <v>TELEFONIA / TI</v>
      </c>
      <c r="I294" t="s">
        <v>871</v>
      </c>
      <c r="J294" t="s">
        <v>1721</v>
      </c>
      <c r="K294" t="s">
        <v>1728</v>
      </c>
      <c r="L294" t="s">
        <v>1723</v>
      </c>
      <c r="M294" t="s">
        <v>1724</v>
      </c>
      <c r="N294" t="s">
        <v>656</v>
      </c>
      <c r="O294" t="s">
        <v>657</v>
      </c>
      <c r="P294" t="s">
        <v>658</v>
      </c>
      <c r="Q294" t="s">
        <v>597</v>
      </c>
      <c r="R294" t="s">
        <v>593</v>
      </c>
      <c r="S294" t="s">
        <v>598</v>
      </c>
      <c r="T294" t="s">
        <v>145</v>
      </c>
      <c r="U294" t="s">
        <v>659</v>
      </c>
      <c r="V294" t="s">
        <v>1725</v>
      </c>
      <c r="W294" t="s">
        <v>1726</v>
      </c>
      <c r="X294" t="s">
        <v>1729</v>
      </c>
      <c r="Y294" s="15" t="str">
        <f t="shared" si="4"/>
        <v>3</v>
      </c>
      <c r="Z294" s="15" t="str">
        <f>IF(T294="","",IF(AND(T294&lt;&gt;'Tabelas auxiliares'!$B$128,T294&lt;&gt;'Tabelas auxiliares'!$B$129,T294&lt;&gt;'Tabelas auxiliares'!$C$128,T294&lt;&gt;'Tabelas auxiliares'!$C$129,T294&lt;&gt;'Tabelas auxiliares'!$D$128),"FOLHA DE PESSOAL",IF(Y294='Tabelas auxiliares'!$A$129,"CUSTEIO",IF(Y294='Tabelas auxiliares'!$A$128,"INVESTIMENTO","ERRO - VERIFICAR"))))</f>
        <v>CUSTEIO</v>
      </c>
      <c r="AA294" s="26">
        <f t="shared" si="5"/>
        <v>18720</v>
      </c>
      <c r="AB294" s="8">
        <v>18720</v>
      </c>
      <c r="AE294" s="31"/>
      <c r="AF294" s="31"/>
      <c r="AG294" s="31"/>
      <c r="AH294" s="31"/>
      <c r="AI294" s="31"/>
      <c r="AJ294" s="31"/>
      <c r="AK294" s="31"/>
      <c r="AL294" s="31"/>
      <c r="AM294" s="31"/>
      <c r="AN294" s="31"/>
      <c r="AO294" s="31"/>
      <c r="AP294" s="31"/>
    </row>
    <row r="295" spans="1:42" x14ac:dyDescent="0.25">
      <c r="A295" t="s">
        <v>587</v>
      </c>
      <c r="B295" s="152" t="s">
        <v>242</v>
      </c>
      <c r="C295" s="152" t="s">
        <v>584</v>
      </c>
      <c r="D295" s="152" t="s">
        <v>132</v>
      </c>
      <c r="E295" s="152" t="s">
        <v>100</v>
      </c>
      <c r="F295" s="15" t="str">
        <f>IFERROR(VLOOKUP(D295,'Tabelas auxiliares'!$A$3:$B$65,2,FALSE),"")</f>
        <v>NTI - TIC   D.U.C. (CUTEIO/INVESTIMENTO)</v>
      </c>
      <c r="G295" s="15" t="str">
        <f>IFERROR(VLOOKUP($B295,'Tabelas auxiliares'!$A$68:$C$108,2,FALSE),"")</f>
        <v>TECNOLOGIA DA INFORMAÇÃO E COMUNICAÇÃO</v>
      </c>
      <c r="H295" s="15" t="str">
        <f>IFERROR(VLOOKUP($B295,'Tabelas auxiliares'!$A$68:$C$108,3,FALSE),"")</f>
        <v>TELEFONIA / TI</v>
      </c>
      <c r="I295" t="s">
        <v>986</v>
      </c>
      <c r="J295" t="s">
        <v>1730</v>
      </c>
      <c r="K295" t="s">
        <v>1731</v>
      </c>
      <c r="L295" t="s">
        <v>1732</v>
      </c>
      <c r="M295" t="s">
        <v>1733</v>
      </c>
      <c r="N295" t="s">
        <v>1734</v>
      </c>
      <c r="O295" t="s">
        <v>657</v>
      </c>
      <c r="P295" t="s">
        <v>1735</v>
      </c>
      <c r="Q295" t="s">
        <v>597</v>
      </c>
      <c r="R295" t="s">
        <v>593</v>
      </c>
      <c r="S295" t="s">
        <v>598</v>
      </c>
      <c r="T295" t="s">
        <v>145</v>
      </c>
      <c r="U295" t="s">
        <v>1736</v>
      </c>
      <c r="V295" t="s">
        <v>1737</v>
      </c>
      <c r="W295" t="s">
        <v>1738</v>
      </c>
      <c r="X295" t="s">
        <v>1739</v>
      </c>
      <c r="Y295" s="15" t="str">
        <f t="shared" si="4"/>
        <v>4</v>
      </c>
      <c r="Z295" s="15" t="str">
        <f>IF(T295="","",IF(AND(T295&lt;&gt;'Tabelas auxiliares'!$B$128,T295&lt;&gt;'Tabelas auxiliares'!$B$129,T295&lt;&gt;'Tabelas auxiliares'!$C$128,T295&lt;&gt;'Tabelas auxiliares'!$C$129,T295&lt;&gt;'Tabelas auxiliares'!$D$128),"FOLHA DE PESSOAL",IF(Y295='Tabelas auxiliares'!$A$129,"CUSTEIO",IF(Y295='Tabelas auxiliares'!$A$128,"INVESTIMENTO","ERRO - VERIFICAR"))))</f>
        <v>INVESTIMENTO</v>
      </c>
      <c r="AA295" s="26">
        <f t="shared" si="5"/>
        <v>4047.9</v>
      </c>
      <c r="AB295" s="8">
        <v>4047.9</v>
      </c>
      <c r="AE295" s="31"/>
      <c r="AF295" s="31"/>
      <c r="AG295" s="31"/>
      <c r="AH295" s="31"/>
      <c r="AI295" s="31"/>
      <c r="AJ295" s="31"/>
      <c r="AK295" s="31"/>
      <c r="AL295" s="31"/>
      <c r="AM295" s="31"/>
      <c r="AN295" s="31"/>
      <c r="AO295" s="31"/>
      <c r="AP295" s="31"/>
    </row>
    <row r="296" spans="1:42" x14ac:dyDescent="0.25">
      <c r="A296" t="s">
        <v>587</v>
      </c>
      <c r="B296" s="152" t="s">
        <v>242</v>
      </c>
      <c r="C296" s="152" t="s">
        <v>584</v>
      </c>
      <c r="D296" s="152" t="s">
        <v>159</v>
      </c>
      <c r="E296" s="152" t="s">
        <v>100</v>
      </c>
      <c r="F296" s="15" t="str">
        <f>IFERROR(VLOOKUP(D296,'Tabelas auxiliares'!$A$3:$B$65,2,FALSE),"")</f>
        <v>SPO - OBRAS SANTO ANDRÉ</v>
      </c>
      <c r="G296" s="15" t="str">
        <f>IFERROR(VLOOKUP($B296,'Tabelas auxiliares'!$A$68:$C$108,2,FALSE),"")</f>
        <v>TECNOLOGIA DA INFORMAÇÃO E COMUNICAÇÃO</v>
      </c>
      <c r="H296" s="15" t="str">
        <f>IFERROR(VLOOKUP($B296,'Tabelas auxiliares'!$A$68:$C$108,3,FALSE),"")</f>
        <v>TELEFONIA / TI</v>
      </c>
      <c r="I296" t="s">
        <v>759</v>
      </c>
      <c r="J296" t="s">
        <v>1740</v>
      </c>
      <c r="K296" t="s">
        <v>1741</v>
      </c>
      <c r="L296" t="s">
        <v>1742</v>
      </c>
      <c r="M296" t="s">
        <v>1743</v>
      </c>
      <c r="N296" t="s">
        <v>656</v>
      </c>
      <c r="O296" t="s">
        <v>657</v>
      </c>
      <c r="P296" t="s">
        <v>658</v>
      </c>
      <c r="Q296" t="s">
        <v>597</v>
      </c>
      <c r="R296" t="s">
        <v>593</v>
      </c>
      <c r="S296" t="s">
        <v>598</v>
      </c>
      <c r="T296" t="s">
        <v>145</v>
      </c>
      <c r="U296" t="s">
        <v>659</v>
      </c>
      <c r="V296" t="s">
        <v>1744</v>
      </c>
      <c r="W296" t="s">
        <v>1745</v>
      </c>
      <c r="X296" t="s">
        <v>1746</v>
      </c>
      <c r="Y296" s="15" t="str">
        <f t="shared" si="4"/>
        <v>3</v>
      </c>
      <c r="Z296" s="15" t="str">
        <f>IF(T296="","",IF(AND(T296&lt;&gt;'Tabelas auxiliares'!$B$128,T296&lt;&gt;'Tabelas auxiliares'!$B$129,T296&lt;&gt;'Tabelas auxiliares'!$C$128,T296&lt;&gt;'Tabelas auxiliares'!$C$129,T296&lt;&gt;'Tabelas auxiliares'!$D$128),"FOLHA DE PESSOAL",IF(Y296='Tabelas auxiliares'!$A$129,"CUSTEIO",IF(Y296='Tabelas auxiliares'!$A$128,"INVESTIMENTO","ERRO - VERIFICAR"))))</f>
        <v>CUSTEIO</v>
      </c>
      <c r="AA296" s="26">
        <f t="shared" si="5"/>
        <v>6773.2199999999993</v>
      </c>
      <c r="AC296" s="8">
        <v>640.07000000000005</v>
      </c>
      <c r="AD296" s="8">
        <v>6133.15</v>
      </c>
      <c r="AE296" s="31"/>
      <c r="AF296" s="31"/>
      <c r="AG296" s="31"/>
      <c r="AH296" s="31"/>
      <c r="AI296" s="31"/>
      <c r="AJ296" s="31"/>
      <c r="AK296" s="31"/>
      <c r="AL296" s="31"/>
      <c r="AM296" s="31"/>
      <c r="AN296" s="31"/>
      <c r="AO296" s="31"/>
      <c r="AP296" s="31"/>
    </row>
    <row r="297" spans="1:42" x14ac:dyDescent="0.25">
      <c r="A297" t="s">
        <v>587</v>
      </c>
      <c r="B297" s="152" t="s">
        <v>244</v>
      </c>
      <c r="C297" s="152" t="s">
        <v>584</v>
      </c>
      <c r="D297" s="152" t="s">
        <v>28</v>
      </c>
      <c r="E297" s="152" t="s">
        <v>100</v>
      </c>
      <c r="F297" s="15" t="str">
        <f>IFERROR(VLOOKUP(D297,'Tabelas auxiliares'!$A$3:$B$65,2,FALSE),"")</f>
        <v>PU - PREFEITURA UNIVERSITÁRIA</v>
      </c>
      <c r="G297" s="15" t="str">
        <f>IFERROR(VLOOKUP($B297,'Tabelas auxiliares'!$A$68:$C$108,2,FALSE),"")</f>
        <v>OBRIGAÇÕES TRIBUTÁRIAS E SERVIÇOS FINANCEIROS</v>
      </c>
      <c r="H297" s="15" t="str">
        <f>IFERROR(VLOOKUP($B297,'Tabelas auxiliares'!$A$68:$C$108,3,FALSE),"")</f>
        <v xml:space="preserve">OBRIGAÇÕES TRIBUTÁRIAS / SEGURO COLETIVO PARA ALUNOS / SEGURO ESTAGIÁRIOS / SEGURO CARROS OFICIAIS / SEGURO PREDIAL / IMPORTAÇÃO (TAXAS/SEGURO) </v>
      </c>
      <c r="I297" t="s">
        <v>1142</v>
      </c>
      <c r="J297" t="s">
        <v>1747</v>
      </c>
      <c r="K297" t="s">
        <v>1748</v>
      </c>
      <c r="L297" t="s">
        <v>1749</v>
      </c>
      <c r="M297" t="s">
        <v>1750</v>
      </c>
      <c r="N297" t="s">
        <v>656</v>
      </c>
      <c r="O297" t="s">
        <v>657</v>
      </c>
      <c r="P297" t="s">
        <v>658</v>
      </c>
      <c r="Q297" t="s">
        <v>597</v>
      </c>
      <c r="R297" t="s">
        <v>593</v>
      </c>
      <c r="S297" t="s">
        <v>598</v>
      </c>
      <c r="T297" t="s">
        <v>145</v>
      </c>
      <c r="U297" t="s">
        <v>659</v>
      </c>
      <c r="V297" t="s">
        <v>1751</v>
      </c>
      <c r="W297" t="s">
        <v>1752</v>
      </c>
      <c r="X297" t="s">
        <v>1753</v>
      </c>
      <c r="Y297" s="15" t="str">
        <f t="shared" si="4"/>
        <v>3</v>
      </c>
      <c r="Z297" s="15" t="str">
        <f>IF(T297="","",IF(AND(T297&lt;&gt;'Tabelas auxiliares'!$B$128,T297&lt;&gt;'Tabelas auxiliares'!$B$129,T297&lt;&gt;'Tabelas auxiliares'!$C$128,T297&lt;&gt;'Tabelas auxiliares'!$C$129,T297&lt;&gt;'Tabelas auxiliares'!$D$128),"FOLHA DE PESSOAL",IF(Y297='Tabelas auxiliares'!$A$129,"CUSTEIO",IF(Y297='Tabelas auxiliares'!$A$128,"INVESTIMENTO","ERRO - VERIFICAR"))))</f>
        <v>CUSTEIO</v>
      </c>
      <c r="AA297" s="26">
        <f t="shared" si="5"/>
        <v>7611.03</v>
      </c>
      <c r="AC297" s="8">
        <v>536.57000000000005</v>
      </c>
      <c r="AD297" s="8">
        <v>7074.46</v>
      </c>
      <c r="AE297" s="31"/>
      <c r="AF297" s="31"/>
      <c r="AG297" s="31"/>
      <c r="AH297" s="31"/>
      <c r="AI297" s="31"/>
      <c r="AJ297" s="31"/>
      <c r="AK297" s="31"/>
      <c r="AL297" s="31"/>
      <c r="AM297" s="31"/>
      <c r="AN297" s="31"/>
      <c r="AO297" s="31"/>
      <c r="AP297" s="31"/>
    </row>
    <row r="298" spans="1:42" x14ac:dyDescent="0.25">
      <c r="A298" t="s">
        <v>587</v>
      </c>
      <c r="B298" s="152" t="s">
        <v>244</v>
      </c>
      <c r="C298" s="152" t="s">
        <v>584</v>
      </c>
      <c r="D298" s="152" t="s">
        <v>28</v>
      </c>
      <c r="E298" s="152" t="s">
        <v>100</v>
      </c>
      <c r="F298" s="15" t="str">
        <f>IFERROR(VLOOKUP(D298,'Tabelas auxiliares'!$A$3:$B$65,2,FALSE),"")</f>
        <v>PU - PREFEITURA UNIVERSITÁRIA</v>
      </c>
      <c r="G298" s="15" t="str">
        <f>IFERROR(VLOOKUP($B298,'Tabelas auxiliares'!$A$68:$C$108,2,FALSE),"")</f>
        <v>OBRIGAÇÕES TRIBUTÁRIAS E SERVIÇOS FINANCEIROS</v>
      </c>
      <c r="H298" s="15" t="str">
        <f>IFERROR(VLOOKUP($B298,'Tabelas auxiliares'!$A$68:$C$108,3,FALSE),"")</f>
        <v xml:space="preserve">OBRIGAÇÕES TRIBUTÁRIAS / SEGURO COLETIVO PARA ALUNOS / SEGURO ESTAGIÁRIOS / SEGURO CARROS OFICIAIS / SEGURO PREDIAL / IMPORTAÇÃO (TAXAS/SEGURO) </v>
      </c>
      <c r="I298" t="s">
        <v>1754</v>
      </c>
      <c r="J298" t="s">
        <v>1755</v>
      </c>
      <c r="K298" t="s">
        <v>1756</v>
      </c>
      <c r="L298" t="s">
        <v>1757</v>
      </c>
      <c r="M298" t="s">
        <v>1758</v>
      </c>
      <c r="N298" t="s">
        <v>656</v>
      </c>
      <c r="O298" t="s">
        <v>657</v>
      </c>
      <c r="P298" t="s">
        <v>658</v>
      </c>
      <c r="Q298" t="s">
        <v>597</v>
      </c>
      <c r="R298" t="s">
        <v>593</v>
      </c>
      <c r="S298" t="s">
        <v>598</v>
      </c>
      <c r="T298" t="s">
        <v>145</v>
      </c>
      <c r="U298" t="s">
        <v>659</v>
      </c>
      <c r="V298" t="s">
        <v>1751</v>
      </c>
      <c r="W298" t="s">
        <v>1752</v>
      </c>
      <c r="X298" t="s">
        <v>1759</v>
      </c>
      <c r="Y298" s="15" t="str">
        <f t="shared" si="4"/>
        <v>3</v>
      </c>
      <c r="Z298" s="15" t="str">
        <f>IF(T298="","",IF(AND(T298&lt;&gt;'Tabelas auxiliares'!$B$128,T298&lt;&gt;'Tabelas auxiliares'!$B$129,T298&lt;&gt;'Tabelas auxiliares'!$C$128,T298&lt;&gt;'Tabelas auxiliares'!$C$129,T298&lt;&gt;'Tabelas auxiliares'!$D$128),"FOLHA DE PESSOAL",IF(Y298='Tabelas auxiliares'!$A$129,"CUSTEIO",IF(Y298='Tabelas auxiliares'!$A$128,"INVESTIMENTO","ERRO - VERIFICAR"))))</f>
        <v>CUSTEIO</v>
      </c>
      <c r="AA298" s="26">
        <f t="shared" si="5"/>
        <v>1201.77</v>
      </c>
      <c r="AC298" s="8">
        <v>84.72</v>
      </c>
      <c r="AD298" s="8">
        <v>1117.05</v>
      </c>
      <c r="AE298" s="31"/>
      <c r="AF298" s="31"/>
      <c r="AG298" s="31"/>
      <c r="AH298" s="31"/>
      <c r="AI298" s="31"/>
      <c r="AJ298" s="31"/>
      <c r="AK298" s="31"/>
      <c r="AL298" s="31"/>
      <c r="AM298" s="31"/>
      <c r="AN298" s="31"/>
      <c r="AO298" s="31"/>
      <c r="AP298" s="31"/>
    </row>
    <row r="299" spans="1:42" x14ac:dyDescent="0.25">
      <c r="A299" t="s">
        <v>587</v>
      </c>
      <c r="B299" s="152" t="s">
        <v>244</v>
      </c>
      <c r="C299" s="152" t="s">
        <v>584</v>
      </c>
      <c r="D299" s="152" t="s">
        <v>54</v>
      </c>
      <c r="E299" s="152" t="s">
        <v>100</v>
      </c>
      <c r="F299" s="15" t="str">
        <f>IFERROR(VLOOKUP(D299,'Tabelas auxiliares'!$A$3:$B$65,2,FALSE),"")</f>
        <v>PROAD - PRÓ-REITORIA DE ADMINISTRAÇÃO</v>
      </c>
      <c r="G299" s="15" t="str">
        <f>IFERROR(VLOOKUP($B299,'Tabelas auxiliares'!$A$68:$C$108,2,FALSE),"")</f>
        <v>OBRIGAÇÕES TRIBUTÁRIAS E SERVIÇOS FINANCEIROS</v>
      </c>
      <c r="H299" s="15" t="str">
        <f>IFERROR(VLOOKUP($B299,'Tabelas auxiliares'!$A$68:$C$108,3,FALSE),"")</f>
        <v xml:space="preserve">OBRIGAÇÕES TRIBUTÁRIAS / SEGURO COLETIVO PARA ALUNOS / SEGURO ESTAGIÁRIOS / SEGURO CARROS OFICIAIS / SEGURO PREDIAL / IMPORTAÇÃO (TAXAS/SEGURO) </v>
      </c>
      <c r="I299" t="s">
        <v>1142</v>
      </c>
      <c r="J299" t="s">
        <v>971</v>
      </c>
      <c r="K299" t="s">
        <v>1760</v>
      </c>
      <c r="L299" t="s">
        <v>1761</v>
      </c>
      <c r="M299" t="s">
        <v>949</v>
      </c>
      <c r="N299" t="s">
        <v>656</v>
      </c>
      <c r="O299" t="s">
        <v>657</v>
      </c>
      <c r="P299" t="s">
        <v>658</v>
      </c>
      <c r="Q299" t="s">
        <v>597</v>
      </c>
      <c r="R299" t="s">
        <v>593</v>
      </c>
      <c r="S299" t="s">
        <v>598</v>
      </c>
      <c r="T299" t="s">
        <v>145</v>
      </c>
      <c r="U299" t="s">
        <v>659</v>
      </c>
      <c r="V299" t="s">
        <v>1762</v>
      </c>
      <c r="W299" t="s">
        <v>1763</v>
      </c>
      <c r="X299" t="s">
        <v>1764</v>
      </c>
      <c r="Y299" s="15" t="str">
        <f t="shared" si="4"/>
        <v>3</v>
      </c>
      <c r="Z299" s="15" t="str">
        <f>IF(T299="","",IF(AND(T299&lt;&gt;'Tabelas auxiliares'!$B$128,T299&lt;&gt;'Tabelas auxiliares'!$B$129,T299&lt;&gt;'Tabelas auxiliares'!$C$128,T299&lt;&gt;'Tabelas auxiliares'!$C$129,T299&lt;&gt;'Tabelas auxiliares'!$D$128),"FOLHA DE PESSOAL",IF(Y299='Tabelas auxiliares'!$A$129,"CUSTEIO",IF(Y299='Tabelas auxiliares'!$A$128,"INVESTIMENTO","ERRO - VERIFICAR"))))</f>
        <v>CUSTEIO</v>
      </c>
      <c r="AA299" s="26">
        <f t="shared" si="5"/>
        <v>9079.18</v>
      </c>
      <c r="AD299" s="8">
        <v>9079.18</v>
      </c>
      <c r="AE299" s="31"/>
      <c r="AF299" s="31"/>
      <c r="AG299" s="31"/>
      <c r="AH299" s="31"/>
      <c r="AI299" s="31"/>
      <c r="AJ299" s="31"/>
      <c r="AK299" s="31"/>
      <c r="AL299" s="31"/>
      <c r="AM299" s="31"/>
      <c r="AN299" s="31"/>
      <c r="AO299" s="31"/>
      <c r="AP299" s="31"/>
    </row>
    <row r="300" spans="1:42" x14ac:dyDescent="0.25">
      <c r="A300" t="s">
        <v>587</v>
      </c>
      <c r="B300" s="152" t="s">
        <v>244</v>
      </c>
      <c r="C300" s="152" t="s">
        <v>584</v>
      </c>
      <c r="D300" s="152" t="s">
        <v>54</v>
      </c>
      <c r="E300" s="152" t="s">
        <v>100</v>
      </c>
      <c r="F300" s="15" t="str">
        <f>IFERROR(VLOOKUP(D300,'Tabelas auxiliares'!$A$3:$B$65,2,FALSE),"")</f>
        <v>PROAD - PRÓ-REITORIA DE ADMINISTRAÇÃO</v>
      </c>
      <c r="G300" s="15" t="str">
        <f>IFERROR(VLOOKUP($B300,'Tabelas auxiliares'!$A$68:$C$108,2,FALSE),"")</f>
        <v>OBRIGAÇÕES TRIBUTÁRIAS E SERVIÇOS FINANCEIROS</v>
      </c>
      <c r="H300" s="15" t="str">
        <f>IFERROR(VLOOKUP($B300,'Tabelas auxiliares'!$A$68:$C$108,3,FALSE),"")</f>
        <v xml:space="preserve">OBRIGAÇÕES TRIBUTÁRIAS / SEGURO COLETIVO PARA ALUNOS / SEGURO ESTAGIÁRIOS / SEGURO CARROS OFICIAIS / SEGURO PREDIAL / IMPORTAÇÃO (TAXAS/SEGURO) </v>
      </c>
      <c r="I300" t="s">
        <v>1572</v>
      </c>
      <c r="J300" t="s">
        <v>1765</v>
      </c>
      <c r="K300" t="s">
        <v>1766</v>
      </c>
      <c r="L300" t="s">
        <v>1767</v>
      </c>
      <c r="M300" t="s">
        <v>1768</v>
      </c>
      <c r="N300" t="s">
        <v>656</v>
      </c>
      <c r="O300" t="s">
        <v>657</v>
      </c>
      <c r="P300" t="s">
        <v>658</v>
      </c>
      <c r="Q300" t="s">
        <v>597</v>
      </c>
      <c r="R300" t="s">
        <v>593</v>
      </c>
      <c r="S300" t="s">
        <v>598</v>
      </c>
      <c r="T300" t="s">
        <v>145</v>
      </c>
      <c r="U300" t="s">
        <v>659</v>
      </c>
      <c r="V300" t="s">
        <v>1762</v>
      </c>
      <c r="W300" t="s">
        <v>1763</v>
      </c>
      <c r="X300" t="s">
        <v>1769</v>
      </c>
      <c r="Y300" s="15" t="str">
        <f t="shared" ref="Y300:Y363" si="8">LEFT(V300,1)</f>
        <v>3</v>
      </c>
      <c r="Z300" s="15" t="str">
        <f>IF(T300="","",IF(AND(T300&lt;&gt;'Tabelas auxiliares'!$B$128,T300&lt;&gt;'Tabelas auxiliares'!$B$129,T300&lt;&gt;'Tabelas auxiliares'!$C$128,T300&lt;&gt;'Tabelas auxiliares'!$C$129,T300&lt;&gt;'Tabelas auxiliares'!$D$128),"FOLHA DE PESSOAL",IF(Y300='Tabelas auxiliares'!$A$129,"CUSTEIO",IF(Y300='Tabelas auxiliares'!$A$128,"INVESTIMENTO","ERRO - VERIFICAR"))))</f>
        <v>CUSTEIO</v>
      </c>
      <c r="AA300" s="26">
        <f t="shared" si="5"/>
        <v>1.4</v>
      </c>
      <c r="AD300" s="8">
        <v>1.4</v>
      </c>
      <c r="AE300" s="31"/>
      <c r="AF300" s="31"/>
      <c r="AG300" s="31"/>
      <c r="AH300" s="31"/>
      <c r="AI300" s="31"/>
      <c r="AJ300" s="31"/>
      <c r="AK300" s="31"/>
      <c r="AL300" s="31"/>
      <c r="AM300" s="31"/>
      <c r="AN300" s="31"/>
      <c r="AO300" s="31"/>
      <c r="AP300" s="31"/>
    </row>
    <row r="301" spans="1:42" x14ac:dyDescent="0.25">
      <c r="A301" t="s">
        <v>587</v>
      </c>
      <c r="B301" s="152" t="s">
        <v>244</v>
      </c>
      <c r="C301" s="152" t="s">
        <v>584</v>
      </c>
      <c r="D301" s="152" t="s">
        <v>54</v>
      </c>
      <c r="E301" s="152" t="s">
        <v>100</v>
      </c>
      <c r="F301" s="15" t="str">
        <f>IFERROR(VLOOKUP(D301,'Tabelas auxiliares'!$A$3:$B$65,2,FALSE),"")</f>
        <v>PROAD - PRÓ-REITORIA DE ADMINISTRAÇÃO</v>
      </c>
      <c r="G301" s="15" t="str">
        <f>IFERROR(VLOOKUP($B301,'Tabelas auxiliares'!$A$68:$C$108,2,FALSE),"")</f>
        <v>OBRIGAÇÕES TRIBUTÁRIAS E SERVIÇOS FINANCEIROS</v>
      </c>
      <c r="H301" s="15" t="str">
        <f>IFERROR(VLOOKUP($B301,'Tabelas auxiliares'!$A$68:$C$108,3,FALSE),"")</f>
        <v xml:space="preserve">OBRIGAÇÕES TRIBUTÁRIAS / SEGURO COLETIVO PARA ALUNOS / SEGURO ESTAGIÁRIOS / SEGURO CARROS OFICIAIS / SEGURO PREDIAL / IMPORTAÇÃO (TAXAS/SEGURO) </v>
      </c>
      <c r="I301" t="s">
        <v>1244</v>
      </c>
      <c r="J301" t="s">
        <v>1770</v>
      </c>
      <c r="K301" t="s">
        <v>1771</v>
      </c>
      <c r="L301" t="s">
        <v>1772</v>
      </c>
      <c r="M301" t="s">
        <v>593</v>
      </c>
      <c r="N301" t="s">
        <v>656</v>
      </c>
      <c r="O301" t="s">
        <v>657</v>
      </c>
      <c r="P301" t="s">
        <v>658</v>
      </c>
      <c r="Q301" t="s">
        <v>597</v>
      </c>
      <c r="R301" t="s">
        <v>593</v>
      </c>
      <c r="S301" t="s">
        <v>598</v>
      </c>
      <c r="T301" t="s">
        <v>145</v>
      </c>
      <c r="U301" t="s">
        <v>659</v>
      </c>
      <c r="V301" t="s">
        <v>1762</v>
      </c>
      <c r="W301" t="s">
        <v>1763</v>
      </c>
      <c r="X301" t="s">
        <v>1773</v>
      </c>
      <c r="Y301" s="15" t="str">
        <f t="shared" si="8"/>
        <v>3</v>
      </c>
      <c r="Z301" s="15" t="str">
        <f>IF(T301="","",IF(AND(T301&lt;&gt;'Tabelas auxiliares'!$B$128,T301&lt;&gt;'Tabelas auxiliares'!$B$129,T301&lt;&gt;'Tabelas auxiliares'!$C$128,T301&lt;&gt;'Tabelas auxiliares'!$C$129,T301&lt;&gt;'Tabelas auxiliares'!$D$128),"FOLHA DE PESSOAL",IF(Y301='Tabelas auxiliares'!$A$129,"CUSTEIO",IF(Y301='Tabelas auxiliares'!$A$128,"INVESTIMENTO","ERRO - VERIFICAR"))))</f>
        <v>CUSTEIO</v>
      </c>
      <c r="AA301" s="26">
        <f t="shared" ref="AA301:AA364" si="9">IF(AB301+AC301+AD301&lt;&gt;0,AB301+AC301+AD301,"")</f>
        <v>15000</v>
      </c>
      <c r="AB301" s="8">
        <v>13068.88</v>
      </c>
      <c r="AD301" s="8">
        <v>1931.12</v>
      </c>
      <c r="AE301" s="31"/>
      <c r="AF301" s="31"/>
      <c r="AG301" s="31"/>
      <c r="AH301" s="31"/>
      <c r="AI301" s="31"/>
      <c r="AJ301" s="31"/>
      <c r="AK301" s="31"/>
      <c r="AL301" s="31"/>
      <c r="AM301" s="31"/>
      <c r="AN301" s="31"/>
      <c r="AO301" s="31"/>
      <c r="AP301" s="31"/>
    </row>
    <row r="302" spans="1:42" x14ac:dyDescent="0.25">
      <c r="A302" t="s">
        <v>587</v>
      </c>
      <c r="B302" s="152" t="s">
        <v>244</v>
      </c>
      <c r="C302" s="152" t="s">
        <v>584</v>
      </c>
      <c r="D302" s="152" t="s">
        <v>54</v>
      </c>
      <c r="E302" s="152" t="s">
        <v>100</v>
      </c>
      <c r="F302" s="15" t="str">
        <f>IFERROR(VLOOKUP(D302,'Tabelas auxiliares'!$A$3:$B$65,2,FALSE),"")</f>
        <v>PROAD - PRÓ-REITORIA DE ADMINISTRAÇÃO</v>
      </c>
      <c r="G302" s="15" t="str">
        <f>IFERROR(VLOOKUP($B302,'Tabelas auxiliares'!$A$68:$C$108,2,FALSE),"")</f>
        <v>OBRIGAÇÕES TRIBUTÁRIAS E SERVIÇOS FINANCEIROS</v>
      </c>
      <c r="H302" s="15" t="str">
        <f>IFERROR(VLOOKUP($B302,'Tabelas auxiliares'!$A$68:$C$108,3,FALSE),"")</f>
        <v xml:space="preserve">OBRIGAÇÕES TRIBUTÁRIAS / SEGURO COLETIVO PARA ALUNOS / SEGURO ESTAGIÁRIOS / SEGURO CARROS OFICIAIS / SEGURO PREDIAL / IMPORTAÇÃO (TAXAS/SEGURO) </v>
      </c>
      <c r="I302" t="s">
        <v>1244</v>
      </c>
      <c r="J302" t="s">
        <v>1770</v>
      </c>
      <c r="K302" t="s">
        <v>1774</v>
      </c>
      <c r="L302" t="s">
        <v>1772</v>
      </c>
      <c r="M302" t="s">
        <v>593</v>
      </c>
      <c r="N302" t="s">
        <v>656</v>
      </c>
      <c r="O302" t="s">
        <v>657</v>
      </c>
      <c r="P302" t="s">
        <v>658</v>
      </c>
      <c r="Q302" t="s">
        <v>597</v>
      </c>
      <c r="R302" t="s">
        <v>593</v>
      </c>
      <c r="S302" t="s">
        <v>857</v>
      </c>
      <c r="T302" t="s">
        <v>145</v>
      </c>
      <c r="U302" t="s">
        <v>659</v>
      </c>
      <c r="V302" t="s">
        <v>1762</v>
      </c>
      <c r="W302" t="s">
        <v>1763</v>
      </c>
      <c r="X302" t="s">
        <v>1775</v>
      </c>
      <c r="Y302" s="15" t="str">
        <f t="shared" si="8"/>
        <v>3</v>
      </c>
      <c r="Z302" s="15" t="str">
        <f>IF(T302="","",IF(AND(T302&lt;&gt;'Tabelas auxiliares'!$B$128,T302&lt;&gt;'Tabelas auxiliares'!$B$129,T302&lt;&gt;'Tabelas auxiliares'!$C$128,T302&lt;&gt;'Tabelas auxiliares'!$C$129,T302&lt;&gt;'Tabelas auxiliares'!$D$128),"FOLHA DE PESSOAL",IF(Y302='Tabelas auxiliares'!$A$129,"CUSTEIO",IF(Y302='Tabelas auxiliares'!$A$128,"INVESTIMENTO","ERRO - VERIFICAR"))))</f>
        <v>CUSTEIO</v>
      </c>
      <c r="AA302" s="26">
        <f t="shared" si="9"/>
        <v>15000</v>
      </c>
      <c r="AB302" s="8">
        <v>13897.53</v>
      </c>
      <c r="AD302" s="8">
        <v>1102.47</v>
      </c>
      <c r="AE302" s="31"/>
      <c r="AF302" s="31"/>
      <c r="AG302" s="31"/>
      <c r="AH302" s="31"/>
      <c r="AI302" s="31"/>
      <c r="AJ302" s="31"/>
      <c r="AK302" s="31"/>
      <c r="AL302" s="31"/>
      <c r="AM302" s="31"/>
      <c r="AN302" s="31"/>
      <c r="AO302" s="31"/>
      <c r="AP302" s="31"/>
    </row>
    <row r="303" spans="1:42" x14ac:dyDescent="0.25">
      <c r="A303" t="s">
        <v>587</v>
      </c>
      <c r="B303" s="152" t="s">
        <v>246</v>
      </c>
      <c r="C303" s="152" t="s">
        <v>584</v>
      </c>
      <c r="D303" s="152" t="s">
        <v>28</v>
      </c>
      <c r="E303" s="152" t="s">
        <v>100</v>
      </c>
      <c r="F303" s="15" t="str">
        <f>IFERROR(VLOOKUP(D303,'Tabelas auxiliares'!$A$3:$B$65,2,FALSE),"")</f>
        <v>PU - PREFEITURA UNIVERSITÁRIA</v>
      </c>
      <c r="G303" s="15" t="str">
        <f>IFERROR(VLOOKUP($B303,'Tabelas auxiliares'!$A$68:$C$108,2,FALSE),"")</f>
        <v>TRANSPORTE / LOCOMOÇÃO</v>
      </c>
      <c r="H303" s="15" t="str">
        <f>IFERROR(VLOOKUP($B303,'Tabelas auxiliares'!$A$68:$C$108,3,FALSE),"")</f>
        <v>MOTORISTA / PNEUS FROTA OFICIAL / ABASTECIMENTO FROTA OFICIAL / TRANSPORTE EVENTUAL / TRANSPORTE INTERCAMPUS / IMPORTAÇÃO (fretes e transportes) / PEDÁGIO</v>
      </c>
      <c r="I303" t="s">
        <v>1543</v>
      </c>
      <c r="J303" t="s">
        <v>1776</v>
      </c>
      <c r="K303" t="s">
        <v>1777</v>
      </c>
      <c r="L303" t="s">
        <v>1778</v>
      </c>
      <c r="M303" t="s">
        <v>1779</v>
      </c>
      <c r="N303" t="s">
        <v>656</v>
      </c>
      <c r="O303" t="s">
        <v>657</v>
      </c>
      <c r="P303" t="s">
        <v>658</v>
      </c>
      <c r="Q303" t="s">
        <v>597</v>
      </c>
      <c r="R303" t="s">
        <v>593</v>
      </c>
      <c r="S303" t="s">
        <v>598</v>
      </c>
      <c r="T303" t="s">
        <v>145</v>
      </c>
      <c r="U303" t="s">
        <v>659</v>
      </c>
      <c r="V303" t="s">
        <v>1780</v>
      </c>
      <c r="W303" t="s">
        <v>1781</v>
      </c>
      <c r="X303" t="s">
        <v>1782</v>
      </c>
      <c r="Y303" s="15" t="str">
        <f t="shared" si="8"/>
        <v>3</v>
      </c>
      <c r="Z303" s="15" t="str">
        <f>IF(T303="","",IF(AND(T303&lt;&gt;'Tabelas auxiliares'!$B$128,T303&lt;&gt;'Tabelas auxiliares'!$B$129,T303&lt;&gt;'Tabelas auxiliares'!$C$128,T303&lt;&gt;'Tabelas auxiliares'!$C$129,T303&lt;&gt;'Tabelas auxiliares'!$D$128),"FOLHA DE PESSOAL",IF(Y303='Tabelas auxiliares'!$A$129,"CUSTEIO",IF(Y303='Tabelas auxiliares'!$A$128,"INVESTIMENTO","ERRO - VERIFICAR"))))</f>
        <v>CUSTEIO</v>
      </c>
      <c r="AA303" s="26">
        <f t="shared" si="9"/>
        <v>348023.71</v>
      </c>
      <c r="AB303" s="8">
        <v>219.01</v>
      </c>
      <c r="AD303" s="8">
        <v>347804.7</v>
      </c>
      <c r="AE303" s="31"/>
      <c r="AF303" s="31"/>
      <c r="AG303" s="31"/>
      <c r="AH303" s="31"/>
      <c r="AI303" s="31"/>
      <c r="AJ303" s="31"/>
      <c r="AK303" s="31"/>
      <c r="AL303" s="31"/>
      <c r="AM303" s="31"/>
      <c r="AN303" s="31"/>
      <c r="AO303" s="31"/>
      <c r="AP303" s="31"/>
    </row>
    <row r="304" spans="1:42" x14ac:dyDescent="0.25">
      <c r="A304" t="s">
        <v>587</v>
      </c>
      <c r="B304" s="152" t="s">
        <v>246</v>
      </c>
      <c r="C304" s="152" t="s">
        <v>584</v>
      </c>
      <c r="D304" s="152" t="s">
        <v>28</v>
      </c>
      <c r="E304" s="152" t="s">
        <v>100</v>
      </c>
      <c r="F304" s="15" t="str">
        <f>IFERROR(VLOOKUP(D304,'Tabelas auxiliares'!$A$3:$B$65,2,FALSE),"")</f>
        <v>PU - PREFEITURA UNIVERSITÁRIA</v>
      </c>
      <c r="G304" s="15" t="str">
        <f>IFERROR(VLOOKUP($B304,'Tabelas auxiliares'!$A$68:$C$108,2,FALSE),"")</f>
        <v>TRANSPORTE / LOCOMOÇÃO</v>
      </c>
      <c r="H304" s="15" t="str">
        <f>IFERROR(VLOOKUP($B304,'Tabelas auxiliares'!$A$68:$C$108,3,FALSE),"")</f>
        <v>MOTORISTA / PNEUS FROTA OFICIAL / ABASTECIMENTO FROTA OFICIAL / TRANSPORTE EVENTUAL / TRANSPORTE INTERCAMPUS / IMPORTAÇÃO (fretes e transportes) / PEDÁGIO</v>
      </c>
      <c r="I304" t="s">
        <v>1543</v>
      </c>
      <c r="J304" t="s">
        <v>1783</v>
      </c>
      <c r="K304" t="s">
        <v>1784</v>
      </c>
      <c r="L304" t="s">
        <v>1785</v>
      </c>
      <c r="M304" t="s">
        <v>1786</v>
      </c>
      <c r="N304" t="s">
        <v>656</v>
      </c>
      <c r="O304" t="s">
        <v>657</v>
      </c>
      <c r="P304" t="s">
        <v>658</v>
      </c>
      <c r="Q304" t="s">
        <v>597</v>
      </c>
      <c r="R304" t="s">
        <v>593</v>
      </c>
      <c r="S304" t="s">
        <v>598</v>
      </c>
      <c r="T304" t="s">
        <v>145</v>
      </c>
      <c r="U304" t="s">
        <v>659</v>
      </c>
      <c r="V304" t="s">
        <v>1625</v>
      </c>
      <c r="W304" t="s">
        <v>1626</v>
      </c>
      <c r="X304" t="s">
        <v>1787</v>
      </c>
      <c r="Y304" s="15" t="str">
        <f t="shared" si="8"/>
        <v>3</v>
      </c>
      <c r="Z304" s="15" t="str">
        <f>IF(T304="","",IF(AND(T304&lt;&gt;'Tabelas auxiliares'!$B$128,T304&lt;&gt;'Tabelas auxiliares'!$B$129,T304&lt;&gt;'Tabelas auxiliares'!$C$128,T304&lt;&gt;'Tabelas auxiliares'!$C$129,T304&lt;&gt;'Tabelas auxiliares'!$D$128),"FOLHA DE PESSOAL",IF(Y304='Tabelas auxiliares'!$A$129,"CUSTEIO",IF(Y304='Tabelas auxiliares'!$A$128,"INVESTIMENTO","ERRO - VERIFICAR"))))</f>
        <v>CUSTEIO</v>
      </c>
      <c r="AA304" s="26">
        <f t="shared" si="9"/>
        <v>122748.25</v>
      </c>
      <c r="AB304" s="8">
        <v>67090.44</v>
      </c>
      <c r="AC304" s="8">
        <v>6952.63</v>
      </c>
      <c r="AD304" s="8">
        <v>48705.18</v>
      </c>
      <c r="AE304" s="31"/>
      <c r="AF304" s="31"/>
      <c r="AG304" s="31"/>
      <c r="AH304" s="31"/>
      <c r="AI304" s="31"/>
      <c r="AJ304" s="31"/>
      <c r="AK304" s="31"/>
      <c r="AL304" s="31"/>
      <c r="AM304" s="31"/>
      <c r="AN304" s="31"/>
      <c r="AO304" s="31"/>
      <c r="AP304" s="31"/>
    </row>
    <row r="305" spans="1:42" x14ac:dyDescent="0.25">
      <c r="A305" t="s">
        <v>587</v>
      </c>
      <c r="B305" s="152" t="s">
        <v>246</v>
      </c>
      <c r="C305" s="152" t="s">
        <v>584</v>
      </c>
      <c r="D305" s="152" t="s">
        <v>28</v>
      </c>
      <c r="E305" s="152" t="s">
        <v>100</v>
      </c>
      <c r="F305" s="15" t="str">
        <f>IFERROR(VLOOKUP(D305,'Tabelas auxiliares'!$A$3:$B$65,2,FALSE),"")</f>
        <v>PU - PREFEITURA UNIVERSITÁRIA</v>
      </c>
      <c r="G305" s="15" t="str">
        <f>IFERROR(VLOOKUP($B305,'Tabelas auxiliares'!$A$68:$C$108,2,FALSE),"")</f>
        <v>TRANSPORTE / LOCOMOÇÃO</v>
      </c>
      <c r="H305" s="15" t="str">
        <f>IFERROR(VLOOKUP($B305,'Tabelas auxiliares'!$A$68:$C$108,3,FALSE),"")</f>
        <v>MOTORISTA / PNEUS FROTA OFICIAL / ABASTECIMENTO FROTA OFICIAL / TRANSPORTE EVENTUAL / TRANSPORTE INTERCAMPUS / IMPORTAÇÃO (fretes e transportes) / PEDÁGIO</v>
      </c>
      <c r="I305" t="s">
        <v>615</v>
      </c>
      <c r="J305" t="s">
        <v>1788</v>
      </c>
      <c r="K305" t="s">
        <v>1789</v>
      </c>
      <c r="L305" t="s">
        <v>1790</v>
      </c>
      <c r="M305" t="s">
        <v>1791</v>
      </c>
      <c r="N305" t="s">
        <v>656</v>
      </c>
      <c r="O305" t="s">
        <v>657</v>
      </c>
      <c r="P305" t="s">
        <v>658</v>
      </c>
      <c r="Q305" t="s">
        <v>597</v>
      </c>
      <c r="R305" t="s">
        <v>593</v>
      </c>
      <c r="S305" t="s">
        <v>598</v>
      </c>
      <c r="T305" t="s">
        <v>145</v>
      </c>
      <c r="U305" t="s">
        <v>659</v>
      </c>
      <c r="V305" t="s">
        <v>1792</v>
      </c>
      <c r="W305" t="s">
        <v>1793</v>
      </c>
      <c r="X305" t="s">
        <v>1794</v>
      </c>
      <c r="Y305" s="15" t="str">
        <f t="shared" si="8"/>
        <v>3</v>
      </c>
      <c r="Z305" s="15" t="str">
        <f>IF(T305="","",IF(AND(T305&lt;&gt;'Tabelas auxiliares'!$B$128,T305&lt;&gt;'Tabelas auxiliares'!$B$129,T305&lt;&gt;'Tabelas auxiliares'!$C$128,T305&lt;&gt;'Tabelas auxiliares'!$C$129,T305&lt;&gt;'Tabelas auxiliares'!$D$128),"FOLHA DE PESSOAL",IF(Y305='Tabelas auxiliares'!$A$129,"CUSTEIO",IF(Y305='Tabelas auxiliares'!$A$128,"INVESTIMENTO","ERRO - VERIFICAR"))))</f>
        <v>CUSTEIO</v>
      </c>
      <c r="AA305" s="26">
        <f t="shared" si="9"/>
        <v>14358.44</v>
      </c>
      <c r="AB305" s="8">
        <v>14358.44</v>
      </c>
      <c r="AE305" s="31"/>
      <c r="AF305" s="31"/>
      <c r="AG305" s="31"/>
      <c r="AH305" s="31"/>
      <c r="AI305" s="31"/>
      <c r="AJ305" s="31"/>
      <c r="AK305" s="31"/>
      <c r="AL305" s="31"/>
      <c r="AM305" s="31"/>
      <c r="AN305" s="31"/>
      <c r="AO305" s="31"/>
      <c r="AP305" s="31"/>
    </row>
    <row r="306" spans="1:42" x14ac:dyDescent="0.25">
      <c r="A306" t="s">
        <v>587</v>
      </c>
      <c r="B306" s="152" t="s">
        <v>246</v>
      </c>
      <c r="C306" s="152" t="s">
        <v>584</v>
      </c>
      <c r="D306" s="152" t="s">
        <v>28</v>
      </c>
      <c r="E306" s="152" t="s">
        <v>100</v>
      </c>
      <c r="F306" s="15" t="str">
        <f>IFERROR(VLOOKUP(D306,'Tabelas auxiliares'!$A$3:$B$65,2,FALSE),"")</f>
        <v>PU - PREFEITURA UNIVERSITÁRIA</v>
      </c>
      <c r="G306" s="15" t="str">
        <f>IFERROR(VLOOKUP($B306,'Tabelas auxiliares'!$A$68:$C$108,2,FALSE),"")</f>
        <v>TRANSPORTE / LOCOMOÇÃO</v>
      </c>
      <c r="H306" s="15" t="str">
        <f>IFERROR(VLOOKUP($B306,'Tabelas auxiliares'!$A$68:$C$108,3,FALSE),"")</f>
        <v>MOTORISTA / PNEUS FROTA OFICIAL / ABASTECIMENTO FROTA OFICIAL / TRANSPORTE EVENTUAL / TRANSPORTE INTERCAMPUS / IMPORTAÇÃO (fretes e transportes) / PEDÁGIO</v>
      </c>
      <c r="I306" t="s">
        <v>615</v>
      </c>
      <c r="J306" t="s">
        <v>1788</v>
      </c>
      <c r="K306" t="s">
        <v>1789</v>
      </c>
      <c r="L306" t="s">
        <v>1790</v>
      </c>
      <c r="M306" t="s">
        <v>1791</v>
      </c>
      <c r="N306" t="s">
        <v>656</v>
      </c>
      <c r="O306" t="s">
        <v>657</v>
      </c>
      <c r="P306" t="s">
        <v>658</v>
      </c>
      <c r="Q306" t="s">
        <v>597</v>
      </c>
      <c r="R306" t="s">
        <v>593</v>
      </c>
      <c r="S306" t="s">
        <v>598</v>
      </c>
      <c r="T306" t="s">
        <v>145</v>
      </c>
      <c r="U306" t="s">
        <v>659</v>
      </c>
      <c r="V306" t="s">
        <v>1795</v>
      </c>
      <c r="W306" t="s">
        <v>1796</v>
      </c>
      <c r="X306" t="s">
        <v>1797</v>
      </c>
      <c r="Y306" s="15" t="str">
        <f t="shared" si="8"/>
        <v>3</v>
      </c>
      <c r="Z306" s="15" t="str">
        <f>IF(T306="","",IF(AND(T306&lt;&gt;'Tabelas auxiliares'!$B$128,T306&lt;&gt;'Tabelas auxiliares'!$B$129,T306&lt;&gt;'Tabelas auxiliares'!$C$128,T306&lt;&gt;'Tabelas auxiliares'!$C$129,T306&lt;&gt;'Tabelas auxiliares'!$D$128),"FOLHA DE PESSOAL",IF(Y306='Tabelas auxiliares'!$A$129,"CUSTEIO",IF(Y306='Tabelas auxiliares'!$A$128,"INVESTIMENTO","ERRO - VERIFICAR"))))</f>
        <v>CUSTEIO</v>
      </c>
      <c r="AA306" s="26">
        <f t="shared" si="9"/>
        <v>12107.43</v>
      </c>
      <c r="AB306" s="8">
        <v>12107.43</v>
      </c>
      <c r="AE306" s="31"/>
      <c r="AF306" s="31"/>
      <c r="AG306" s="31"/>
      <c r="AH306" s="31"/>
      <c r="AI306" s="31"/>
      <c r="AJ306" s="31"/>
      <c r="AK306" s="31"/>
      <c r="AL306" s="31"/>
      <c r="AM306" s="31"/>
      <c r="AN306" s="31"/>
      <c r="AO306" s="31"/>
      <c r="AP306" s="31"/>
    </row>
    <row r="307" spans="1:42" x14ac:dyDescent="0.25">
      <c r="A307" t="s">
        <v>587</v>
      </c>
      <c r="B307" s="152" t="s">
        <v>246</v>
      </c>
      <c r="C307" s="152" t="s">
        <v>584</v>
      </c>
      <c r="D307" s="152" t="s">
        <v>28</v>
      </c>
      <c r="E307" s="152" t="s">
        <v>100</v>
      </c>
      <c r="F307" s="15" t="str">
        <f>IFERROR(VLOOKUP(D307,'Tabelas auxiliares'!$A$3:$B$65,2,FALSE),"")</f>
        <v>PU - PREFEITURA UNIVERSITÁRIA</v>
      </c>
      <c r="G307" s="15" t="str">
        <f>IFERROR(VLOOKUP($B307,'Tabelas auxiliares'!$A$68:$C$108,2,FALSE),"")</f>
        <v>TRANSPORTE / LOCOMOÇÃO</v>
      </c>
      <c r="H307" s="15" t="str">
        <f>IFERROR(VLOOKUP($B307,'Tabelas auxiliares'!$A$68:$C$108,3,FALSE),"")</f>
        <v>MOTORISTA / PNEUS FROTA OFICIAL / ABASTECIMENTO FROTA OFICIAL / TRANSPORTE EVENTUAL / TRANSPORTE INTERCAMPUS / IMPORTAÇÃO (fretes e transportes) / PEDÁGIO</v>
      </c>
      <c r="I307" t="s">
        <v>907</v>
      </c>
      <c r="J307" t="s">
        <v>1798</v>
      </c>
      <c r="K307" t="s">
        <v>1799</v>
      </c>
      <c r="L307" t="s">
        <v>1800</v>
      </c>
      <c r="M307" t="s">
        <v>1779</v>
      </c>
      <c r="N307" t="s">
        <v>656</v>
      </c>
      <c r="O307" t="s">
        <v>657</v>
      </c>
      <c r="P307" t="s">
        <v>658</v>
      </c>
      <c r="Q307" t="s">
        <v>597</v>
      </c>
      <c r="R307" t="s">
        <v>593</v>
      </c>
      <c r="S307" t="s">
        <v>598</v>
      </c>
      <c r="T307" t="s">
        <v>145</v>
      </c>
      <c r="U307" t="s">
        <v>659</v>
      </c>
      <c r="V307" t="s">
        <v>1780</v>
      </c>
      <c r="W307" t="s">
        <v>1781</v>
      </c>
      <c r="X307" t="s">
        <v>1801</v>
      </c>
      <c r="Y307" s="15" t="str">
        <f t="shared" si="8"/>
        <v>3</v>
      </c>
      <c r="Z307" s="15" t="str">
        <f>IF(T307="","",IF(AND(T307&lt;&gt;'Tabelas auxiliares'!$B$128,T307&lt;&gt;'Tabelas auxiliares'!$B$129,T307&lt;&gt;'Tabelas auxiliares'!$C$128,T307&lt;&gt;'Tabelas auxiliares'!$C$129,T307&lt;&gt;'Tabelas auxiliares'!$D$128),"FOLHA DE PESSOAL",IF(Y307='Tabelas auxiliares'!$A$129,"CUSTEIO",IF(Y307='Tabelas auxiliares'!$A$128,"INVESTIMENTO","ERRO - VERIFICAR"))))</f>
        <v>CUSTEIO</v>
      </c>
      <c r="AA307" s="26">
        <f t="shared" si="9"/>
        <v>630000</v>
      </c>
      <c r="AB307" s="8">
        <v>249266.61</v>
      </c>
      <c r="AC307" s="8">
        <v>32602.5</v>
      </c>
      <c r="AD307" s="8">
        <v>348130.89</v>
      </c>
      <c r="AE307" s="31"/>
      <c r="AF307" s="31"/>
      <c r="AG307" s="31"/>
      <c r="AH307" s="31"/>
      <c r="AI307" s="31"/>
      <c r="AJ307" s="31"/>
      <c r="AK307" s="31"/>
      <c r="AL307" s="31"/>
      <c r="AM307" s="31"/>
      <c r="AN307" s="31"/>
      <c r="AO307" s="31"/>
      <c r="AP307" s="31"/>
    </row>
    <row r="308" spans="1:42" x14ac:dyDescent="0.25">
      <c r="A308" t="s">
        <v>587</v>
      </c>
      <c r="B308" s="152" t="s">
        <v>246</v>
      </c>
      <c r="C308" s="152" t="s">
        <v>584</v>
      </c>
      <c r="D308" s="152" t="s">
        <v>54</v>
      </c>
      <c r="E308" s="152" t="s">
        <v>100</v>
      </c>
      <c r="F308" s="15" t="str">
        <f>IFERROR(VLOOKUP(D308,'Tabelas auxiliares'!$A$3:$B$65,2,FALSE),"")</f>
        <v>PROAD - PRÓ-REITORIA DE ADMINISTRAÇÃO</v>
      </c>
      <c r="G308" s="15" t="str">
        <f>IFERROR(VLOOKUP($B308,'Tabelas auxiliares'!$A$68:$C$108,2,FALSE),"")</f>
        <v>TRANSPORTE / LOCOMOÇÃO</v>
      </c>
      <c r="H308" s="15" t="str">
        <f>IFERROR(VLOOKUP($B308,'Tabelas auxiliares'!$A$68:$C$108,3,FALSE),"")</f>
        <v>MOTORISTA / PNEUS FROTA OFICIAL / ABASTECIMENTO FROTA OFICIAL / TRANSPORTE EVENTUAL / TRANSPORTE INTERCAMPUS / IMPORTAÇÃO (fretes e transportes) / PEDÁGIO</v>
      </c>
      <c r="I308" t="s">
        <v>907</v>
      </c>
      <c r="J308" t="s">
        <v>1802</v>
      </c>
      <c r="K308" t="s">
        <v>1803</v>
      </c>
      <c r="L308" t="s">
        <v>1804</v>
      </c>
      <c r="M308" t="s">
        <v>1805</v>
      </c>
      <c r="N308" t="s">
        <v>656</v>
      </c>
      <c r="O308" t="s">
        <v>657</v>
      </c>
      <c r="P308" t="s">
        <v>658</v>
      </c>
      <c r="Q308" t="s">
        <v>597</v>
      </c>
      <c r="R308" t="s">
        <v>593</v>
      </c>
      <c r="S308" t="s">
        <v>598</v>
      </c>
      <c r="T308" t="s">
        <v>145</v>
      </c>
      <c r="U308" t="s">
        <v>659</v>
      </c>
      <c r="V308" t="s">
        <v>917</v>
      </c>
      <c r="W308" t="s">
        <v>918</v>
      </c>
      <c r="X308" t="s">
        <v>1806</v>
      </c>
      <c r="Y308" s="15" t="str">
        <f t="shared" si="8"/>
        <v>3</v>
      </c>
      <c r="Z308" s="15" t="str">
        <f>IF(T308="","",IF(AND(T308&lt;&gt;'Tabelas auxiliares'!$B$128,T308&lt;&gt;'Tabelas auxiliares'!$B$129,T308&lt;&gt;'Tabelas auxiliares'!$C$128,T308&lt;&gt;'Tabelas auxiliares'!$C$129,T308&lt;&gt;'Tabelas auxiliares'!$D$128),"FOLHA DE PESSOAL",IF(Y308='Tabelas auxiliares'!$A$129,"CUSTEIO",IF(Y308='Tabelas auxiliares'!$A$128,"INVESTIMENTO","ERRO - VERIFICAR"))))</f>
        <v>CUSTEIO</v>
      </c>
      <c r="AA308" s="26">
        <f t="shared" si="9"/>
        <v>6799</v>
      </c>
      <c r="AB308" s="8">
        <v>4208.09</v>
      </c>
      <c r="AD308" s="8">
        <v>2590.91</v>
      </c>
      <c r="AE308" s="31"/>
      <c r="AF308" s="31"/>
      <c r="AG308" s="31"/>
      <c r="AH308" s="31"/>
      <c r="AI308" s="31"/>
      <c r="AJ308" s="31"/>
      <c r="AK308" s="31"/>
      <c r="AL308" s="31"/>
      <c r="AM308" s="31"/>
      <c r="AN308" s="31"/>
      <c r="AO308" s="31"/>
      <c r="AP308" s="31"/>
    </row>
    <row r="309" spans="1:42" x14ac:dyDescent="0.25">
      <c r="A309" t="s">
        <v>587</v>
      </c>
      <c r="B309" s="152" t="s">
        <v>246</v>
      </c>
      <c r="C309" s="152" t="s">
        <v>584</v>
      </c>
      <c r="D309" s="152" t="s">
        <v>54</v>
      </c>
      <c r="E309" s="152" t="s">
        <v>100</v>
      </c>
      <c r="F309" s="15" t="str">
        <f>IFERROR(VLOOKUP(D309,'Tabelas auxiliares'!$A$3:$B$65,2,FALSE),"")</f>
        <v>PROAD - PRÓ-REITORIA DE ADMINISTRAÇÃO</v>
      </c>
      <c r="G309" s="15" t="str">
        <f>IFERROR(VLOOKUP($B309,'Tabelas auxiliares'!$A$68:$C$108,2,FALSE),"")</f>
        <v>TRANSPORTE / LOCOMOÇÃO</v>
      </c>
      <c r="H309" s="15" t="str">
        <f>IFERROR(VLOOKUP($B309,'Tabelas auxiliares'!$A$68:$C$108,3,FALSE),"")</f>
        <v>MOTORISTA / PNEUS FROTA OFICIAL / ABASTECIMENTO FROTA OFICIAL / TRANSPORTE EVENTUAL / TRANSPORTE INTERCAMPUS / IMPORTAÇÃO (fretes e transportes) / PEDÁGIO</v>
      </c>
      <c r="I309" t="s">
        <v>907</v>
      </c>
      <c r="J309" t="s">
        <v>1802</v>
      </c>
      <c r="K309" t="s">
        <v>1807</v>
      </c>
      <c r="L309" t="s">
        <v>1804</v>
      </c>
      <c r="M309" t="s">
        <v>1805</v>
      </c>
      <c r="N309" t="s">
        <v>656</v>
      </c>
      <c r="O309" t="s">
        <v>657</v>
      </c>
      <c r="P309" t="s">
        <v>658</v>
      </c>
      <c r="Q309" t="s">
        <v>597</v>
      </c>
      <c r="R309" t="s">
        <v>593</v>
      </c>
      <c r="S309" t="s">
        <v>598</v>
      </c>
      <c r="T309" t="s">
        <v>145</v>
      </c>
      <c r="U309" t="s">
        <v>659</v>
      </c>
      <c r="V309" t="s">
        <v>1625</v>
      </c>
      <c r="W309" t="s">
        <v>1626</v>
      </c>
      <c r="X309" t="s">
        <v>1808</v>
      </c>
      <c r="Y309" s="15" t="str">
        <f t="shared" si="8"/>
        <v>3</v>
      </c>
      <c r="Z309" s="15" t="str">
        <f>IF(T309="","",IF(AND(T309&lt;&gt;'Tabelas auxiliares'!$B$128,T309&lt;&gt;'Tabelas auxiliares'!$B$129,T309&lt;&gt;'Tabelas auxiliares'!$C$128,T309&lt;&gt;'Tabelas auxiliares'!$C$129,T309&lt;&gt;'Tabelas auxiliares'!$D$128),"FOLHA DE PESSOAL",IF(Y309='Tabelas auxiliares'!$A$129,"CUSTEIO",IF(Y309='Tabelas auxiliares'!$A$128,"INVESTIMENTO","ERRO - VERIFICAR"))))</f>
        <v>CUSTEIO</v>
      </c>
      <c r="AA309" s="26">
        <f t="shared" si="9"/>
        <v>1560</v>
      </c>
      <c r="AB309" s="8">
        <v>1560</v>
      </c>
      <c r="AE309" s="31"/>
      <c r="AF309" s="31"/>
      <c r="AG309" s="31"/>
      <c r="AH309" s="31"/>
      <c r="AI309" s="31"/>
      <c r="AJ309" s="31"/>
      <c r="AK309" s="31"/>
      <c r="AL309" s="31"/>
      <c r="AM309" s="31"/>
      <c r="AN309" s="31"/>
      <c r="AO309" s="31"/>
      <c r="AP309" s="31"/>
    </row>
    <row r="310" spans="1:42" x14ac:dyDescent="0.25">
      <c r="A310" t="s">
        <v>587</v>
      </c>
      <c r="B310" s="152" t="s">
        <v>248</v>
      </c>
      <c r="C310" s="152" t="s">
        <v>584</v>
      </c>
      <c r="D310" s="152" t="s">
        <v>8</v>
      </c>
      <c r="E310" s="152" t="s">
        <v>100</v>
      </c>
      <c r="F310" s="15" t="str">
        <f>IFERROR(VLOOKUP(D310,'Tabelas auxiliares'!$A$3:$B$65,2,FALSE),"")</f>
        <v>PROPES - PRÓ-REITORIA DE PESQUISA / CEM</v>
      </c>
      <c r="G310" s="15" t="str">
        <f>IFERROR(VLOOKUP($B310,'Tabelas auxiliares'!$A$68:$C$108,2,FALSE),"")</f>
        <v>DIÁRIAS / PASSAGENS</v>
      </c>
      <c r="H310" s="15" t="str">
        <f>IFERROR(VLOOKUP($B310,'Tabelas auxiliares'!$A$68:$C$108,3,FALSE),"")</f>
        <v>PASSAGENS NACIONAIS / DIÁRIAS NACIONAIS / REEMBOLSO DE PASSAGENS TERRESTRES</v>
      </c>
      <c r="I310" t="s">
        <v>610</v>
      </c>
      <c r="J310" t="s">
        <v>1809</v>
      </c>
      <c r="K310" t="s">
        <v>1810</v>
      </c>
      <c r="L310" t="s">
        <v>1811</v>
      </c>
      <c r="M310" t="s">
        <v>593</v>
      </c>
      <c r="N310" t="s">
        <v>656</v>
      </c>
      <c r="O310" t="s">
        <v>657</v>
      </c>
      <c r="P310" t="s">
        <v>658</v>
      </c>
      <c r="Q310" t="s">
        <v>597</v>
      </c>
      <c r="R310" t="s">
        <v>593</v>
      </c>
      <c r="S310" t="s">
        <v>598</v>
      </c>
      <c r="T310" t="s">
        <v>145</v>
      </c>
      <c r="U310" t="s">
        <v>659</v>
      </c>
      <c r="V310" t="s">
        <v>1812</v>
      </c>
      <c r="W310" t="s">
        <v>1813</v>
      </c>
      <c r="X310" t="s">
        <v>1814</v>
      </c>
      <c r="Y310" s="15" t="str">
        <f t="shared" si="8"/>
        <v>3</v>
      </c>
      <c r="Z310" s="15" t="str">
        <f>IF(T310="","",IF(AND(T310&lt;&gt;'Tabelas auxiliares'!$B$128,T310&lt;&gt;'Tabelas auxiliares'!$B$129,T310&lt;&gt;'Tabelas auxiliares'!$C$128,T310&lt;&gt;'Tabelas auxiliares'!$C$129,T310&lt;&gt;'Tabelas auxiliares'!$D$128),"FOLHA DE PESSOAL",IF(Y310='Tabelas auxiliares'!$A$129,"CUSTEIO",IF(Y310='Tabelas auxiliares'!$A$128,"INVESTIMENTO","ERRO - VERIFICAR"))))</f>
        <v>CUSTEIO</v>
      </c>
      <c r="AA310" s="26">
        <f t="shared" si="9"/>
        <v>6000</v>
      </c>
      <c r="AB310" s="8">
        <v>6000</v>
      </c>
      <c r="AE310" s="31"/>
      <c r="AF310" s="31"/>
      <c r="AG310" s="31"/>
      <c r="AH310" s="31"/>
      <c r="AI310" s="31"/>
      <c r="AJ310" s="31"/>
      <c r="AK310" s="31"/>
      <c r="AL310" s="31"/>
      <c r="AM310" s="31"/>
      <c r="AN310" s="31"/>
      <c r="AO310" s="31"/>
      <c r="AP310" s="31"/>
    </row>
    <row r="311" spans="1:42" x14ac:dyDescent="0.25">
      <c r="A311" t="s">
        <v>587</v>
      </c>
      <c r="B311" s="152" t="s">
        <v>248</v>
      </c>
      <c r="C311" s="152" t="s">
        <v>584</v>
      </c>
      <c r="D311" s="152" t="s">
        <v>8</v>
      </c>
      <c r="E311" s="152" t="s">
        <v>100</v>
      </c>
      <c r="F311" s="15" t="str">
        <f>IFERROR(VLOOKUP(D311,'Tabelas auxiliares'!$A$3:$B$65,2,FALSE),"")</f>
        <v>PROPES - PRÓ-REITORIA DE PESQUISA / CEM</v>
      </c>
      <c r="G311" s="15" t="str">
        <f>IFERROR(VLOOKUP($B311,'Tabelas auxiliares'!$A$68:$C$108,2,FALSE),"")</f>
        <v>DIÁRIAS / PASSAGENS</v>
      </c>
      <c r="H311" s="15" t="str">
        <f>IFERROR(VLOOKUP($B311,'Tabelas auxiliares'!$A$68:$C$108,3,FALSE),"")</f>
        <v>PASSAGENS NACIONAIS / DIÁRIAS NACIONAIS / REEMBOLSO DE PASSAGENS TERRESTRES</v>
      </c>
      <c r="I311" t="s">
        <v>610</v>
      </c>
      <c r="J311" t="s">
        <v>1809</v>
      </c>
      <c r="K311" t="s">
        <v>1815</v>
      </c>
      <c r="L311" t="s">
        <v>1816</v>
      </c>
      <c r="M311" t="s">
        <v>593</v>
      </c>
      <c r="N311" t="s">
        <v>656</v>
      </c>
      <c r="O311" t="s">
        <v>657</v>
      </c>
      <c r="P311" t="s">
        <v>658</v>
      </c>
      <c r="Q311" t="s">
        <v>597</v>
      </c>
      <c r="R311" t="s">
        <v>593</v>
      </c>
      <c r="S311" t="s">
        <v>598</v>
      </c>
      <c r="T311" t="s">
        <v>145</v>
      </c>
      <c r="U311" t="s">
        <v>659</v>
      </c>
      <c r="V311" t="s">
        <v>1817</v>
      </c>
      <c r="W311" t="s">
        <v>1818</v>
      </c>
      <c r="X311" t="s">
        <v>1819</v>
      </c>
      <c r="Y311" s="15" t="str">
        <f t="shared" si="8"/>
        <v>3</v>
      </c>
      <c r="Z311" s="15" t="str">
        <f>IF(T311="","",IF(AND(T311&lt;&gt;'Tabelas auxiliares'!$B$128,T311&lt;&gt;'Tabelas auxiliares'!$B$129,T311&lt;&gt;'Tabelas auxiliares'!$C$128,T311&lt;&gt;'Tabelas auxiliares'!$C$129,T311&lt;&gt;'Tabelas auxiliares'!$D$128),"FOLHA DE PESSOAL",IF(Y311='Tabelas auxiliares'!$A$129,"CUSTEIO",IF(Y311='Tabelas auxiliares'!$A$128,"INVESTIMENTO","ERRO - VERIFICAR"))))</f>
        <v>CUSTEIO</v>
      </c>
      <c r="AA311" s="26">
        <f t="shared" si="9"/>
        <v>2000</v>
      </c>
      <c r="AB311" s="8">
        <v>2000</v>
      </c>
      <c r="AE311" s="31"/>
      <c r="AF311" s="31"/>
      <c r="AG311" s="31"/>
      <c r="AH311" s="31"/>
      <c r="AI311" s="31"/>
      <c r="AJ311" s="31"/>
      <c r="AK311" s="31"/>
      <c r="AL311" s="31"/>
      <c r="AM311" s="31"/>
      <c r="AN311" s="31"/>
      <c r="AO311" s="31"/>
      <c r="AP311" s="31"/>
    </row>
    <row r="312" spans="1:42" x14ac:dyDescent="0.25">
      <c r="A312" t="s">
        <v>587</v>
      </c>
      <c r="B312" s="152" t="s">
        <v>248</v>
      </c>
      <c r="C312" s="152" t="s">
        <v>584</v>
      </c>
      <c r="D312" s="152" t="s">
        <v>10</v>
      </c>
      <c r="E312" s="152" t="s">
        <v>100</v>
      </c>
      <c r="F312" s="15" t="str">
        <f>IFERROR(VLOOKUP(D312,'Tabelas auxiliares'!$A$3:$B$65,2,FALSE),"")</f>
        <v>GABINETE REITORIA</v>
      </c>
      <c r="G312" s="15" t="str">
        <f>IFERROR(VLOOKUP($B312,'Tabelas auxiliares'!$A$68:$C$108,2,FALSE),"")</f>
        <v>DIÁRIAS / PASSAGENS</v>
      </c>
      <c r="H312" s="15" t="str">
        <f>IFERROR(VLOOKUP($B312,'Tabelas auxiliares'!$A$68:$C$108,3,FALSE),"")</f>
        <v>PASSAGENS NACIONAIS / DIÁRIAS NACIONAIS / REEMBOLSO DE PASSAGENS TERRESTRES</v>
      </c>
      <c r="I312" t="s">
        <v>1820</v>
      </c>
      <c r="J312" t="s">
        <v>1464</v>
      </c>
      <c r="K312" t="s">
        <v>1821</v>
      </c>
      <c r="L312" t="s">
        <v>1822</v>
      </c>
      <c r="M312" t="s">
        <v>593</v>
      </c>
      <c r="N312" t="s">
        <v>656</v>
      </c>
      <c r="O312" t="s">
        <v>657</v>
      </c>
      <c r="P312" t="s">
        <v>658</v>
      </c>
      <c r="Q312" t="s">
        <v>597</v>
      </c>
      <c r="R312" t="s">
        <v>593</v>
      </c>
      <c r="S312" t="s">
        <v>598</v>
      </c>
      <c r="T312" t="s">
        <v>145</v>
      </c>
      <c r="U312" t="s">
        <v>659</v>
      </c>
      <c r="V312" t="s">
        <v>1812</v>
      </c>
      <c r="W312" t="s">
        <v>1813</v>
      </c>
      <c r="X312" t="s">
        <v>1823</v>
      </c>
      <c r="Y312" s="15" t="str">
        <f t="shared" si="8"/>
        <v>3</v>
      </c>
      <c r="Z312" s="15" t="str">
        <f>IF(T312="","",IF(AND(T312&lt;&gt;'Tabelas auxiliares'!$B$128,T312&lt;&gt;'Tabelas auxiliares'!$B$129,T312&lt;&gt;'Tabelas auxiliares'!$C$128,T312&lt;&gt;'Tabelas auxiliares'!$C$129,T312&lt;&gt;'Tabelas auxiliares'!$D$128),"FOLHA DE PESSOAL",IF(Y312='Tabelas auxiliares'!$A$129,"CUSTEIO",IF(Y312='Tabelas auxiliares'!$A$128,"INVESTIMENTO","ERRO - VERIFICAR"))))</f>
        <v>CUSTEIO</v>
      </c>
      <c r="AA312" s="26">
        <f t="shared" si="9"/>
        <v>15000</v>
      </c>
      <c r="AB312" s="8">
        <v>9211.83</v>
      </c>
      <c r="AD312" s="8">
        <v>5788.17</v>
      </c>
      <c r="AE312" s="31"/>
      <c r="AF312" s="31"/>
      <c r="AG312" s="31"/>
      <c r="AH312" s="31"/>
      <c r="AI312" s="31"/>
      <c r="AJ312" s="31"/>
      <c r="AK312" s="31"/>
      <c r="AL312" s="31"/>
      <c r="AM312" s="31"/>
      <c r="AN312" s="31"/>
      <c r="AO312" s="31"/>
      <c r="AP312" s="31"/>
    </row>
    <row r="313" spans="1:42" x14ac:dyDescent="0.25">
      <c r="A313" t="s">
        <v>587</v>
      </c>
      <c r="B313" s="152" t="s">
        <v>248</v>
      </c>
      <c r="C313" s="152" t="s">
        <v>584</v>
      </c>
      <c r="D313" s="152" t="s">
        <v>10</v>
      </c>
      <c r="E313" s="152" t="s">
        <v>100</v>
      </c>
      <c r="F313" s="15" t="str">
        <f>IFERROR(VLOOKUP(D313,'Tabelas auxiliares'!$A$3:$B$65,2,FALSE),"")</f>
        <v>GABINETE REITORIA</v>
      </c>
      <c r="G313" s="15" t="str">
        <f>IFERROR(VLOOKUP($B313,'Tabelas auxiliares'!$A$68:$C$108,2,FALSE),"")</f>
        <v>DIÁRIAS / PASSAGENS</v>
      </c>
      <c r="H313" s="15" t="str">
        <f>IFERROR(VLOOKUP($B313,'Tabelas auxiliares'!$A$68:$C$108,3,FALSE),"")</f>
        <v>PASSAGENS NACIONAIS / DIÁRIAS NACIONAIS / REEMBOLSO DE PASSAGENS TERRESTRES</v>
      </c>
      <c r="I313" t="s">
        <v>610</v>
      </c>
      <c r="J313" t="s">
        <v>1464</v>
      </c>
      <c r="K313" t="s">
        <v>1824</v>
      </c>
      <c r="L313" t="s">
        <v>1825</v>
      </c>
      <c r="M313" t="s">
        <v>593</v>
      </c>
      <c r="N313" t="s">
        <v>656</v>
      </c>
      <c r="O313" t="s">
        <v>657</v>
      </c>
      <c r="P313" t="s">
        <v>658</v>
      </c>
      <c r="Q313" t="s">
        <v>597</v>
      </c>
      <c r="R313" t="s">
        <v>593</v>
      </c>
      <c r="S313" t="s">
        <v>598</v>
      </c>
      <c r="T313" t="s">
        <v>145</v>
      </c>
      <c r="U313" t="s">
        <v>659</v>
      </c>
      <c r="V313" t="s">
        <v>1817</v>
      </c>
      <c r="W313" t="s">
        <v>1818</v>
      </c>
      <c r="X313" t="s">
        <v>1826</v>
      </c>
      <c r="Y313" s="15" t="str">
        <f t="shared" si="8"/>
        <v>3</v>
      </c>
      <c r="Z313" s="15" t="str">
        <f>IF(T313="","",IF(AND(T313&lt;&gt;'Tabelas auxiliares'!$B$128,T313&lt;&gt;'Tabelas auxiliares'!$B$129,T313&lt;&gt;'Tabelas auxiliares'!$C$128,T313&lt;&gt;'Tabelas auxiliares'!$C$129,T313&lt;&gt;'Tabelas auxiliares'!$D$128),"FOLHA DE PESSOAL",IF(Y313='Tabelas auxiliares'!$A$129,"CUSTEIO",IF(Y313='Tabelas auxiliares'!$A$128,"INVESTIMENTO","ERRO - VERIFICAR"))))</f>
        <v>CUSTEIO</v>
      </c>
      <c r="AA313" s="26">
        <f t="shared" si="9"/>
        <v>4000</v>
      </c>
      <c r="AB313" s="8">
        <v>1487.5</v>
      </c>
      <c r="AD313" s="8">
        <v>2512.5</v>
      </c>
      <c r="AE313" s="31"/>
      <c r="AF313" s="31"/>
      <c r="AG313" s="31"/>
      <c r="AH313" s="31"/>
      <c r="AI313" s="31"/>
      <c r="AJ313" s="31"/>
      <c r="AK313" s="31"/>
      <c r="AL313" s="31"/>
      <c r="AM313" s="31"/>
      <c r="AN313" s="31"/>
      <c r="AO313" s="31"/>
      <c r="AP313" s="31"/>
    </row>
    <row r="314" spans="1:42" x14ac:dyDescent="0.25">
      <c r="A314" t="s">
        <v>587</v>
      </c>
      <c r="B314" s="152" t="s">
        <v>248</v>
      </c>
      <c r="C314" s="152" t="s">
        <v>584</v>
      </c>
      <c r="D314" s="152" t="s">
        <v>20</v>
      </c>
      <c r="E314" s="152" t="s">
        <v>100</v>
      </c>
      <c r="F314" s="15" t="str">
        <f>IFERROR(VLOOKUP(D314,'Tabelas auxiliares'!$A$3:$B$65,2,FALSE),"")</f>
        <v>ACI - ASSESSORIA DE COMUNICAÇÃO E IMPRENSA</v>
      </c>
      <c r="G314" s="15" t="str">
        <f>IFERROR(VLOOKUP($B314,'Tabelas auxiliares'!$A$68:$C$108,2,FALSE),"")</f>
        <v>DIÁRIAS / PASSAGENS</v>
      </c>
      <c r="H314" s="15" t="str">
        <f>IFERROR(VLOOKUP($B314,'Tabelas auxiliares'!$A$68:$C$108,3,FALSE),"")</f>
        <v>PASSAGENS NACIONAIS / DIÁRIAS NACIONAIS / REEMBOLSO DE PASSAGENS TERRESTRES</v>
      </c>
      <c r="I314" t="s">
        <v>740</v>
      </c>
      <c r="J314" t="s">
        <v>1827</v>
      </c>
      <c r="K314" t="s">
        <v>1828</v>
      </c>
      <c r="L314" t="s">
        <v>1829</v>
      </c>
      <c r="M314" t="s">
        <v>593</v>
      </c>
      <c r="N314" t="s">
        <v>656</v>
      </c>
      <c r="O314" t="s">
        <v>657</v>
      </c>
      <c r="P314" t="s">
        <v>658</v>
      </c>
      <c r="Q314" t="s">
        <v>597</v>
      </c>
      <c r="R314" t="s">
        <v>593</v>
      </c>
      <c r="S314" t="s">
        <v>598</v>
      </c>
      <c r="T314" t="s">
        <v>145</v>
      </c>
      <c r="U314" t="s">
        <v>659</v>
      </c>
      <c r="V314" t="s">
        <v>1812</v>
      </c>
      <c r="W314" t="s">
        <v>1813</v>
      </c>
      <c r="X314" t="s">
        <v>1830</v>
      </c>
      <c r="Y314" s="15" t="str">
        <f t="shared" si="8"/>
        <v>3</v>
      </c>
      <c r="Z314" s="15" t="str">
        <f>IF(T314="","",IF(AND(T314&lt;&gt;'Tabelas auxiliares'!$B$128,T314&lt;&gt;'Tabelas auxiliares'!$B$129,T314&lt;&gt;'Tabelas auxiliares'!$C$128,T314&lt;&gt;'Tabelas auxiliares'!$C$129,T314&lt;&gt;'Tabelas auxiliares'!$D$128),"FOLHA DE PESSOAL",IF(Y314='Tabelas auxiliares'!$A$129,"CUSTEIO",IF(Y314='Tabelas auxiliares'!$A$128,"INVESTIMENTO","ERRO - VERIFICAR"))))</f>
        <v>CUSTEIO</v>
      </c>
      <c r="AA314" s="26">
        <f t="shared" si="9"/>
        <v>5000</v>
      </c>
      <c r="AB314" s="8">
        <v>5000</v>
      </c>
      <c r="AE314" s="31"/>
      <c r="AF314" s="31"/>
      <c r="AG314" s="31"/>
      <c r="AH314" s="31"/>
      <c r="AI314" s="31"/>
      <c r="AJ314" s="31"/>
      <c r="AK314" s="31"/>
      <c r="AL314" s="31"/>
      <c r="AM314" s="31"/>
      <c r="AN314" s="31"/>
      <c r="AO314" s="31"/>
      <c r="AP314" s="31"/>
    </row>
    <row r="315" spans="1:42" x14ac:dyDescent="0.25">
      <c r="A315" t="s">
        <v>587</v>
      </c>
      <c r="B315" s="152" t="s">
        <v>248</v>
      </c>
      <c r="C315" s="152" t="s">
        <v>584</v>
      </c>
      <c r="D315" s="152" t="s">
        <v>34</v>
      </c>
      <c r="E315" s="152" t="s">
        <v>100</v>
      </c>
      <c r="F315" s="15" t="str">
        <f>IFERROR(VLOOKUP(D315,'Tabelas auxiliares'!$A$3:$B$65,2,FALSE),"")</f>
        <v>CECS - CENTRO DE ENG., MODELAGEM E CIÊNCIAS SOCIAIS APLICADAS</v>
      </c>
      <c r="G315" s="15" t="str">
        <f>IFERROR(VLOOKUP($B315,'Tabelas auxiliares'!$A$68:$C$108,2,FALSE),"")</f>
        <v>DIÁRIAS / PASSAGENS</v>
      </c>
      <c r="H315" s="15" t="str">
        <f>IFERROR(VLOOKUP($B315,'Tabelas auxiliares'!$A$68:$C$108,3,FALSE),"")</f>
        <v>PASSAGENS NACIONAIS / DIÁRIAS NACIONAIS / REEMBOLSO DE PASSAGENS TERRESTRES</v>
      </c>
      <c r="I315" t="s">
        <v>1470</v>
      </c>
      <c r="J315" t="s">
        <v>1831</v>
      </c>
      <c r="K315" t="s">
        <v>1832</v>
      </c>
      <c r="L315" t="s">
        <v>1473</v>
      </c>
      <c r="M315" t="s">
        <v>593</v>
      </c>
      <c r="N315" t="s">
        <v>656</v>
      </c>
      <c r="O315" t="s">
        <v>657</v>
      </c>
      <c r="P315" t="s">
        <v>658</v>
      </c>
      <c r="Q315" t="s">
        <v>597</v>
      </c>
      <c r="R315" t="s">
        <v>593</v>
      </c>
      <c r="S315" t="s">
        <v>598</v>
      </c>
      <c r="T315" t="s">
        <v>145</v>
      </c>
      <c r="U315" t="s">
        <v>659</v>
      </c>
      <c r="V315" t="s">
        <v>1812</v>
      </c>
      <c r="W315" t="s">
        <v>1813</v>
      </c>
      <c r="X315" t="s">
        <v>1833</v>
      </c>
      <c r="Y315" s="15" t="str">
        <f t="shared" si="8"/>
        <v>3</v>
      </c>
      <c r="Z315" s="15" t="str">
        <f>IF(T315="","",IF(AND(T315&lt;&gt;'Tabelas auxiliares'!$B$128,T315&lt;&gt;'Tabelas auxiliares'!$B$129,T315&lt;&gt;'Tabelas auxiliares'!$C$128,T315&lt;&gt;'Tabelas auxiliares'!$C$129,T315&lt;&gt;'Tabelas auxiliares'!$D$128),"FOLHA DE PESSOAL",IF(Y315='Tabelas auxiliares'!$A$129,"CUSTEIO",IF(Y315='Tabelas auxiliares'!$A$128,"INVESTIMENTO","ERRO - VERIFICAR"))))</f>
        <v>CUSTEIO</v>
      </c>
      <c r="AA315" s="26">
        <f t="shared" si="9"/>
        <v>10000</v>
      </c>
      <c r="AB315" s="8">
        <v>10000</v>
      </c>
      <c r="AE315" s="31"/>
      <c r="AF315" s="31"/>
      <c r="AG315" s="31"/>
      <c r="AH315" s="31"/>
      <c r="AI315" s="31"/>
      <c r="AJ315" s="31"/>
      <c r="AK315" s="31"/>
      <c r="AL315" s="31"/>
      <c r="AM315" s="31"/>
      <c r="AN315" s="31"/>
      <c r="AO315" s="31"/>
      <c r="AP315" s="31"/>
    </row>
    <row r="316" spans="1:42" x14ac:dyDescent="0.25">
      <c r="A316" t="s">
        <v>587</v>
      </c>
      <c r="B316" s="152" t="s">
        <v>248</v>
      </c>
      <c r="C316" s="152" t="s">
        <v>584</v>
      </c>
      <c r="D316" s="152" t="s">
        <v>38</v>
      </c>
      <c r="E316" s="152" t="s">
        <v>100</v>
      </c>
      <c r="F316" s="15" t="str">
        <f>IFERROR(VLOOKUP(D316,'Tabelas auxiliares'!$A$3:$B$65,2,FALSE),"")</f>
        <v>CMCC - CENTRO DE MATEMÁTICA, COMPUTAÇÃO E COGNIÇÃO</v>
      </c>
      <c r="G316" s="15" t="str">
        <f>IFERROR(VLOOKUP($B316,'Tabelas auxiliares'!$A$68:$C$108,2,FALSE),"")</f>
        <v>DIÁRIAS / PASSAGENS</v>
      </c>
      <c r="H316" s="15" t="str">
        <f>IFERROR(VLOOKUP($B316,'Tabelas auxiliares'!$A$68:$C$108,3,FALSE),"")</f>
        <v>PASSAGENS NACIONAIS / DIÁRIAS NACIONAIS / REEMBOLSO DE PASSAGENS TERRESTRES</v>
      </c>
      <c r="I316" t="s">
        <v>1395</v>
      </c>
      <c r="J316" t="s">
        <v>1475</v>
      </c>
      <c r="K316" t="s">
        <v>1834</v>
      </c>
      <c r="L316" t="s">
        <v>1477</v>
      </c>
      <c r="M316" t="s">
        <v>593</v>
      </c>
      <c r="N316" t="s">
        <v>656</v>
      </c>
      <c r="O316" t="s">
        <v>657</v>
      </c>
      <c r="P316" t="s">
        <v>658</v>
      </c>
      <c r="Q316" t="s">
        <v>597</v>
      </c>
      <c r="R316" t="s">
        <v>593</v>
      </c>
      <c r="S316" t="s">
        <v>598</v>
      </c>
      <c r="T316" t="s">
        <v>145</v>
      </c>
      <c r="U316" t="s">
        <v>659</v>
      </c>
      <c r="V316" t="s">
        <v>1812</v>
      </c>
      <c r="W316" t="s">
        <v>1813</v>
      </c>
      <c r="X316" t="s">
        <v>1835</v>
      </c>
      <c r="Y316" s="15" t="str">
        <f t="shared" si="8"/>
        <v>3</v>
      </c>
      <c r="Z316" s="15" t="str">
        <f>IF(T316="","",IF(AND(T316&lt;&gt;'Tabelas auxiliares'!$B$128,T316&lt;&gt;'Tabelas auxiliares'!$B$129,T316&lt;&gt;'Tabelas auxiliares'!$C$128,T316&lt;&gt;'Tabelas auxiliares'!$C$129,T316&lt;&gt;'Tabelas auxiliares'!$D$128),"FOLHA DE PESSOAL",IF(Y316='Tabelas auxiliares'!$A$129,"CUSTEIO",IF(Y316='Tabelas auxiliares'!$A$128,"INVESTIMENTO","ERRO - VERIFICAR"))))</f>
        <v>CUSTEIO</v>
      </c>
      <c r="AA316" s="26">
        <f t="shared" si="9"/>
        <v>7000</v>
      </c>
      <c r="AB316" s="8">
        <v>7000</v>
      </c>
      <c r="AE316" s="31"/>
      <c r="AF316" s="31"/>
      <c r="AG316" s="31"/>
      <c r="AH316" s="31"/>
      <c r="AI316" s="31"/>
      <c r="AJ316" s="31"/>
      <c r="AK316" s="31"/>
      <c r="AL316" s="31"/>
      <c r="AM316" s="31"/>
      <c r="AN316" s="31"/>
      <c r="AO316" s="31"/>
      <c r="AP316" s="31"/>
    </row>
    <row r="317" spans="1:42" x14ac:dyDescent="0.25">
      <c r="A317" t="s">
        <v>587</v>
      </c>
      <c r="B317" s="152" t="s">
        <v>248</v>
      </c>
      <c r="C317" s="152" t="s">
        <v>584</v>
      </c>
      <c r="D317" s="152" t="s">
        <v>42</v>
      </c>
      <c r="E317" s="152" t="s">
        <v>100</v>
      </c>
      <c r="F317" s="15" t="str">
        <f>IFERROR(VLOOKUP(D317,'Tabelas auxiliares'!$A$3:$B$65,2,FALSE),"")</f>
        <v>CCNH - CENTRO DE CIÊNCIAS NATURAIS E HUMANAS</v>
      </c>
      <c r="G317" s="15" t="str">
        <f>IFERROR(VLOOKUP($B317,'Tabelas auxiliares'!$A$68:$C$108,2,FALSE),"")</f>
        <v>DIÁRIAS / PASSAGENS</v>
      </c>
      <c r="H317" s="15" t="str">
        <f>IFERROR(VLOOKUP($B317,'Tabelas auxiliares'!$A$68:$C$108,3,FALSE),"")</f>
        <v>PASSAGENS NACIONAIS / DIÁRIAS NACIONAIS / REEMBOLSO DE PASSAGENS TERRESTRES</v>
      </c>
      <c r="I317" t="s">
        <v>1754</v>
      </c>
      <c r="J317" t="s">
        <v>1836</v>
      </c>
      <c r="K317" t="s">
        <v>1837</v>
      </c>
      <c r="L317" t="s">
        <v>1838</v>
      </c>
      <c r="M317" t="s">
        <v>593</v>
      </c>
      <c r="N317" t="s">
        <v>656</v>
      </c>
      <c r="O317" t="s">
        <v>657</v>
      </c>
      <c r="P317" t="s">
        <v>658</v>
      </c>
      <c r="Q317" t="s">
        <v>597</v>
      </c>
      <c r="R317" t="s">
        <v>593</v>
      </c>
      <c r="S317" t="s">
        <v>598</v>
      </c>
      <c r="T317" t="s">
        <v>145</v>
      </c>
      <c r="U317" t="s">
        <v>659</v>
      </c>
      <c r="V317" t="s">
        <v>1812</v>
      </c>
      <c r="W317" t="s">
        <v>1813</v>
      </c>
      <c r="X317" t="s">
        <v>1839</v>
      </c>
      <c r="Y317" s="15" t="str">
        <f t="shared" si="8"/>
        <v>3</v>
      </c>
      <c r="Z317" s="15" t="str">
        <f>IF(T317="","",IF(AND(T317&lt;&gt;'Tabelas auxiliares'!$B$128,T317&lt;&gt;'Tabelas auxiliares'!$B$129,T317&lt;&gt;'Tabelas auxiliares'!$C$128,T317&lt;&gt;'Tabelas auxiliares'!$C$129,T317&lt;&gt;'Tabelas auxiliares'!$D$128),"FOLHA DE PESSOAL",IF(Y317='Tabelas auxiliares'!$A$129,"CUSTEIO",IF(Y317='Tabelas auxiliares'!$A$128,"INVESTIMENTO","ERRO - VERIFICAR"))))</f>
        <v>CUSTEIO</v>
      </c>
      <c r="AA317" s="26">
        <f t="shared" si="9"/>
        <v>20000</v>
      </c>
      <c r="AB317" s="8">
        <v>20000</v>
      </c>
      <c r="AE317" s="31"/>
      <c r="AF317" s="31"/>
      <c r="AG317" s="31"/>
      <c r="AH317" s="31"/>
      <c r="AI317" s="31"/>
      <c r="AJ317" s="31"/>
      <c r="AK317" s="31"/>
      <c r="AL317" s="31"/>
      <c r="AM317" s="31"/>
      <c r="AN317" s="31"/>
      <c r="AO317" s="31"/>
      <c r="AP317" s="31"/>
    </row>
    <row r="318" spans="1:42" x14ac:dyDescent="0.25">
      <c r="A318" t="s">
        <v>587</v>
      </c>
      <c r="B318" s="152" t="s">
        <v>248</v>
      </c>
      <c r="C318" s="152" t="s">
        <v>584</v>
      </c>
      <c r="D318" s="152" t="s">
        <v>46</v>
      </c>
      <c r="E318" s="152" t="s">
        <v>100</v>
      </c>
      <c r="F318" s="15" t="str">
        <f>IFERROR(VLOOKUP(D318,'Tabelas auxiliares'!$A$3:$B$65,2,FALSE),"")</f>
        <v>PROGRAD - PRÓ-REITORIA DE GRADUAÇÃO</v>
      </c>
      <c r="G318" s="15" t="str">
        <f>IFERROR(VLOOKUP($B318,'Tabelas auxiliares'!$A$68:$C$108,2,FALSE),"")</f>
        <v>DIÁRIAS / PASSAGENS</v>
      </c>
      <c r="H318" s="15" t="str">
        <f>IFERROR(VLOOKUP($B318,'Tabelas auxiliares'!$A$68:$C$108,3,FALSE),"")</f>
        <v>PASSAGENS NACIONAIS / DIÁRIAS NACIONAIS / REEMBOLSO DE PASSAGENS TERRESTRES</v>
      </c>
      <c r="I318" t="s">
        <v>1142</v>
      </c>
      <c r="J318" t="s">
        <v>1840</v>
      </c>
      <c r="K318" t="s">
        <v>1841</v>
      </c>
      <c r="L318" t="s">
        <v>1842</v>
      </c>
      <c r="M318" t="s">
        <v>593</v>
      </c>
      <c r="N318" t="s">
        <v>656</v>
      </c>
      <c r="O318" t="s">
        <v>657</v>
      </c>
      <c r="P318" t="s">
        <v>658</v>
      </c>
      <c r="Q318" t="s">
        <v>597</v>
      </c>
      <c r="R318" t="s">
        <v>593</v>
      </c>
      <c r="S318" t="s">
        <v>598</v>
      </c>
      <c r="T318" t="s">
        <v>145</v>
      </c>
      <c r="U318" t="s">
        <v>659</v>
      </c>
      <c r="V318" t="s">
        <v>1812</v>
      </c>
      <c r="W318" t="s">
        <v>1813</v>
      </c>
      <c r="X318" t="s">
        <v>1843</v>
      </c>
      <c r="Y318" s="15" t="str">
        <f t="shared" si="8"/>
        <v>3</v>
      </c>
      <c r="Z318" s="15" t="str">
        <f>IF(T318="","",IF(AND(T318&lt;&gt;'Tabelas auxiliares'!$B$128,T318&lt;&gt;'Tabelas auxiliares'!$B$129,T318&lt;&gt;'Tabelas auxiliares'!$C$128,T318&lt;&gt;'Tabelas auxiliares'!$C$129,T318&lt;&gt;'Tabelas auxiliares'!$D$128),"FOLHA DE PESSOAL",IF(Y318='Tabelas auxiliares'!$A$129,"CUSTEIO",IF(Y318='Tabelas auxiliares'!$A$128,"INVESTIMENTO","ERRO - VERIFICAR"))))</f>
        <v>CUSTEIO</v>
      </c>
      <c r="AA318" s="26">
        <f t="shared" si="9"/>
        <v>13000</v>
      </c>
      <c r="AB318" s="8">
        <v>10886.37</v>
      </c>
      <c r="AD318" s="8">
        <v>2113.63</v>
      </c>
      <c r="AE318" s="31"/>
      <c r="AF318" s="31"/>
      <c r="AG318" s="31"/>
      <c r="AH318" s="31"/>
      <c r="AI318" s="31"/>
      <c r="AJ318" s="31"/>
      <c r="AK318" s="31"/>
      <c r="AL318" s="31"/>
      <c r="AM318" s="31"/>
      <c r="AN318" s="31"/>
      <c r="AO318" s="31"/>
      <c r="AP318" s="31"/>
    </row>
    <row r="319" spans="1:42" x14ac:dyDescent="0.25">
      <c r="A319" t="s">
        <v>587</v>
      </c>
      <c r="B319" s="152" t="s">
        <v>248</v>
      </c>
      <c r="C319" s="152" t="s">
        <v>584</v>
      </c>
      <c r="D319" s="152" t="s">
        <v>48</v>
      </c>
      <c r="E319" s="152" t="s">
        <v>100</v>
      </c>
      <c r="F319" s="15" t="str">
        <f>IFERROR(VLOOKUP(D319,'Tabelas auxiliares'!$A$3:$B$65,2,FALSE),"")</f>
        <v>PROEC - PRÓ-REITORIA DE EXTENSÃO E CULTURA</v>
      </c>
      <c r="G319" s="15" t="str">
        <f>IFERROR(VLOOKUP($B319,'Tabelas auxiliares'!$A$68:$C$108,2,FALSE),"")</f>
        <v>DIÁRIAS / PASSAGENS</v>
      </c>
      <c r="H319" s="15" t="str">
        <f>IFERROR(VLOOKUP($B319,'Tabelas auxiliares'!$A$68:$C$108,3,FALSE),"")</f>
        <v>PASSAGENS NACIONAIS / DIÁRIAS NACIONAIS / REEMBOLSO DE PASSAGENS TERRESTRES</v>
      </c>
      <c r="I319" t="s">
        <v>1240</v>
      </c>
      <c r="J319" t="s">
        <v>1844</v>
      </c>
      <c r="K319" t="s">
        <v>1845</v>
      </c>
      <c r="L319" t="s">
        <v>1846</v>
      </c>
      <c r="M319" t="s">
        <v>593</v>
      </c>
      <c r="N319" t="s">
        <v>656</v>
      </c>
      <c r="O319" t="s">
        <v>657</v>
      </c>
      <c r="P319" t="s">
        <v>658</v>
      </c>
      <c r="Q319" t="s">
        <v>597</v>
      </c>
      <c r="R319" t="s">
        <v>593</v>
      </c>
      <c r="S319" t="s">
        <v>598</v>
      </c>
      <c r="T319" t="s">
        <v>145</v>
      </c>
      <c r="U319" t="s">
        <v>659</v>
      </c>
      <c r="V319" t="s">
        <v>1812</v>
      </c>
      <c r="W319" t="s">
        <v>1813</v>
      </c>
      <c r="X319" t="s">
        <v>1847</v>
      </c>
      <c r="Y319" s="15" t="str">
        <f t="shared" si="8"/>
        <v>3</v>
      </c>
      <c r="Z319" s="15" t="str">
        <f>IF(T319="","",IF(AND(T319&lt;&gt;'Tabelas auxiliares'!$B$128,T319&lt;&gt;'Tabelas auxiliares'!$B$129,T319&lt;&gt;'Tabelas auxiliares'!$C$128,T319&lt;&gt;'Tabelas auxiliares'!$C$129,T319&lt;&gt;'Tabelas auxiliares'!$D$128),"FOLHA DE PESSOAL",IF(Y319='Tabelas auxiliares'!$A$129,"CUSTEIO",IF(Y319='Tabelas auxiliares'!$A$128,"INVESTIMENTO","ERRO - VERIFICAR"))))</f>
        <v>CUSTEIO</v>
      </c>
      <c r="AA319" s="26">
        <f t="shared" si="9"/>
        <v>12000</v>
      </c>
      <c r="AB319" s="8">
        <v>12000</v>
      </c>
      <c r="AE319" s="31"/>
      <c r="AF319" s="31"/>
      <c r="AG319" s="31"/>
      <c r="AH319" s="31"/>
      <c r="AI319" s="31"/>
      <c r="AJ319" s="31"/>
      <c r="AK319" s="31"/>
      <c r="AL319" s="31"/>
      <c r="AM319" s="31"/>
      <c r="AN319" s="31"/>
      <c r="AO319" s="31"/>
      <c r="AP319" s="31"/>
    </row>
    <row r="320" spans="1:42" x14ac:dyDescent="0.25">
      <c r="A320" t="s">
        <v>587</v>
      </c>
      <c r="B320" s="152" t="s">
        <v>248</v>
      </c>
      <c r="C320" s="152" t="s">
        <v>584</v>
      </c>
      <c r="D320" s="152" t="s">
        <v>48</v>
      </c>
      <c r="E320" s="152" t="s">
        <v>100</v>
      </c>
      <c r="F320" s="15" t="str">
        <f>IFERROR(VLOOKUP(D320,'Tabelas auxiliares'!$A$3:$B$65,2,FALSE),"")</f>
        <v>PROEC - PRÓ-REITORIA DE EXTENSÃO E CULTURA</v>
      </c>
      <c r="G320" s="15" t="str">
        <f>IFERROR(VLOOKUP($B320,'Tabelas auxiliares'!$A$68:$C$108,2,FALSE),"")</f>
        <v>DIÁRIAS / PASSAGENS</v>
      </c>
      <c r="H320" s="15" t="str">
        <f>IFERROR(VLOOKUP($B320,'Tabelas auxiliares'!$A$68:$C$108,3,FALSE),"")</f>
        <v>PASSAGENS NACIONAIS / DIÁRIAS NACIONAIS / REEMBOLSO DE PASSAGENS TERRESTRES</v>
      </c>
      <c r="I320" t="s">
        <v>1240</v>
      </c>
      <c r="J320" t="s">
        <v>1844</v>
      </c>
      <c r="K320" t="s">
        <v>1848</v>
      </c>
      <c r="L320" t="s">
        <v>1846</v>
      </c>
      <c r="M320" t="s">
        <v>593</v>
      </c>
      <c r="N320" t="s">
        <v>656</v>
      </c>
      <c r="O320" t="s">
        <v>657</v>
      </c>
      <c r="P320" t="s">
        <v>658</v>
      </c>
      <c r="Q320" t="s">
        <v>597</v>
      </c>
      <c r="R320" t="s">
        <v>593</v>
      </c>
      <c r="S320" t="s">
        <v>598</v>
      </c>
      <c r="T320" t="s">
        <v>145</v>
      </c>
      <c r="U320" t="s">
        <v>659</v>
      </c>
      <c r="V320" t="s">
        <v>1817</v>
      </c>
      <c r="W320" t="s">
        <v>1818</v>
      </c>
      <c r="X320" t="s">
        <v>1849</v>
      </c>
      <c r="Y320" s="15" t="str">
        <f t="shared" si="8"/>
        <v>3</v>
      </c>
      <c r="Z320" s="15" t="str">
        <f>IF(T320="","",IF(AND(T320&lt;&gt;'Tabelas auxiliares'!$B$128,T320&lt;&gt;'Tabelas auxiliares'!$B$129,T320&lt;&gt;'Tabelas auxiliares'!$C$128,T320&lt;&gt;'Tabelas auxiliares'!$C$129,T320&lt;&gt;'Tabelas auxiliares'!$D$128),"FOLHA DE PESSOAL",IF(Y320='Tabelas auxiliares'!$A$129,"CUSTEIO",IF(Y320='Tabelas auxiliares'!$A$128,"INVESTIMENTO","ERRO - VERIFICAR"))))</f>
        <v>CUSTEIO</v>
      </c>
      <c r="AA320" s="26">
        <f t="shared" si="9"/>
        <v>3000</v>
      </c>
      <c r="AB320" s="8">
        <v>3000</v>
      </c>
      <c r="AE320" s="31"/>
      <c r="AF320" s="31"/>
      <c r="AG320" s="31"/>
      <c r="AH320" s="31"/>
      <c r="AI320" s="31"/>
      <c r="AJ320" s="31"/>
      <c r="AK320" s="31"/>
      <c r="AL320" s="31"/>
      <c r="AM320" s="31"/>
      <c r="AN320" s="31"/>
      <c r="AO320" s="31"/>
      <c r="AP320" s="31"/>
    </row>
    <row r="321" spans="1:42" x14ac:dyDescent="0.25">
      <c r="A321" t="s">
        <v>587</v>
      </c>
      <c r="B321" s="152" t="s">
        <v>248</v>
      </c>
      <c r="C321" s="152" t="s">
        <v>584</v>
      </c>
      <c r="D321" s="152" t="s">
        <v>58</v>
      </c>
      <c r="E321" s="152" t="s">
        <v>100</v>
      </c>
      <c r="F321" s="15" t="str">
        <f>IFERROR(VLOOKUP(D321,'Tabelas auxiliares'!$A$3:$B$65,2,FALSE),"")</f>
        <v>PROPLADI - PRÓ-REITORIA DE PLAN. E DESENV. INSTITUCIONAL</v>
      </c>
      <c r="G321" s="15" t="str">
        <f>IFERROR(VLOOKUP($B321,'Tabelas auxiliares'!$A$68:$C$108,2,FALSE),"")</f>
        <v>DIÁRIAS / PASSAGENS</v>
      </c>
      <c r="H321" s="15" t="str">
        <f>IFERROR(VLOOKUP($B321,'Tabelas auxiliares'!$A$68:$C$108,3,FALSE),"")</f>
        <v>PASSAGENS NACIONAIS / DIÁRIAS NACIONAIS / REEMBOLSO DE PASSAGENS TERRESTRES</v>
      </c>
      <c r="I321" t="s">
        <v>1633</v>
      </c>
      <c r="J321" t="s">
        <v>1850</v>
      </c>
      <c r="K321" t="s">
        <v>1851</v>
      </c>
      <c r="L321" t="s">
        <v>1852</v>
      </c>
      <c r="M321" t="s">
        <v>593</v>
      </c>
      <c r="N321" t="s">
        <v>656</v>
      </c>
      <c r="O321" t="s">
        <v>657</v>
      </c>
      <c r="P321" t="s">
        <v>658</v>
      </c>
      <c r="Q321" t="s">
        <v>597</v>
      </c>
      <c r="R321" t="s">
        <v>593</v>
      </c>
      <c r="S321" t="s">
        <v>598</v>
      </c>
      <c r="T321" t="s">
        <v>145</v>
      </c>
      <c r="U321" t="s">
        <v>659</v>
      </c>
      <c r="V321" t="s">
        <v>1812</v>
      </c>
      <c r="W321" t="s">
        <v>1813</v>
      </c>
      <c r="X321" t="s">
        <v>1853</v>
      </c>
      <c r="Y321" s="15" t="str">
        <f t="shared" si="8"/>
        <v>3</v>
      </c>
      <c r="Z321" s="15" t="str">
        <f>IF(T321="","",IF(AND(T321&lt;&gt;'Tabelas auxiliares'!$B$128,T321&lt;&gt;'Tabelas auxiliares'!$B$129,T321&lt;&gt;'Tabelas auxiliares'!$C$128,T321&lt;&gt;'Tabelas auxiliares'!$C$129,T321&lt;&gt;'Tabelas auxiliares'!$D$128),"FOLHA DE PESSOAL",IF(Y321='Tabelas auxiliares'!$A$129,"CUSTEIO",IF(Y321='Tabelas auxiliares'!$A$128,"INVESTIMENTO","ERRO - VERIFICAR"))))</f>
        <v>CUSTEIO</v>
      </c>
      <c r="AA321" s="26">
        <f t="shared" si="9"/>
        <v>5000</v>
      </c>
      <c r="AB321" s="8">
        <v>3646.14</v>
      </c>
      <c r="AD321" s="8">
        <v>1353.86</v>
      </c>
      <c r="AE321" s="31"/>
      <c r="AF321" s="31"/>
      <c r="AG321" s="31"/>
      <c r="AH321" s="31"/>
      <c r="AI321" s="31"/>
      <c r="AJ321" s="31"/>
      <c r="AK321" s="31"/>
      <c r="AL321" s="31"/>
      <c r="AM321" s="31"/>
      <c r="AN321" s="31"/>
      <c r="AO321" s="31"/>
      <c r="AP321" s="31"/>
    </row>
    <row r="322" spans="1:42" x14ac:dyDescent="0.25">
      <c r="A322" t="s">
        <v>587</v>
      </c>
      <c r="B322" s="152" t="s">
        <v>248</v>
      </c>
      <c r="C322" s="152" t="s">
        <v>584</v>
      </c>
      <c r="D322" s="152" t="s">
        <v>60</v>
      </c>
      <c r="E322" s="152" t="s">
        <v>100</v>
      </c>
      <c r="F322" s="15" t="str">
        <f>IFERROR(VLOOKUP(D322,'Tabelas auxiliares'!$A$3:$B$65,2,FALSE),"")</f>
        <v>PROAP - PRÓ-REITORIA DE POLÍTICAS AFIRMATIVAS</v>
      </c>
      <c r="G322" s="15" t="str">
        <f>IFERROR(VLOOKUP($B322,'Tabelas auxiliares'!$A$68:$C$108,2,FALSE),"")</f>
        <v>DIÁRIAS / PASSAGENS</v>
      </c>
      <c r="H322" s="15" t="str">
        <f>IFERROR(VLOOKUP($B322,'Tabelas auxiliares'!$A$68:$C$108,3,FALSE),"")</f>
        <v>PASSAGENS NACIONAIS / DIÁRIAS NACIONAIS / REEMBOLSO DE PASSAGENS TERRESTRES</v>
      </c>
      <c r="I322" t="s">
        <v>926</v>
      </c>
      <c r="J322" t="s">
        <v>1854</v>
      </c>
      <c r="K322" t="s">
        <v>1855</v>
      </c>
      <c r="L322" t="s">
        <v>1856</v>
      </c>
      <c r="M322" t="s">
        <v>593</v>
      </c>
      <c r="N322" t="s">
        <v>656</v>
      </c>
      <c r="O322" t="s">
        <v>657</v>
      </c>
      <c r="P322" t="s">
        <v>658</v>
      </c>
      <c r="Q322" t="s">
        <v>597</v>
      </c>
      <c r="R322" t="s">
        <v>593</v>
      </c>
      <c r="S322" t="s">
        <v>598</v>
      </c>
      <c r="T322" t="s">
        <v>145</v>
      </c>
      <c r="U322" t="s">
        <v>659</v>
      </c>
      <c r="V322" t="s">
        <v>1812</v>
      </c>
      <c r="W322" t="s">
        <v>1813</v>
      </c>
      <c r="X322" t="s">
        <v>1857</v>
      </c>
      <c r="Y322" s="15" t="str">
        <f t="shared" si="8"/>
        <v>3</v>
      </c>
      <c r="Z322" s="15" t="str">
        <f>IF(T322="","",IF(AND(T322&lt;&gt;'Tabelas auxiliares'!$B$128,T322&lt;&gt;'Tabelas auxiliares'!$B$129,T322&lt;&gt;'Tabelas auxiliares'!$C$128,T322&lt;&gt;'Tabelas auxiliares'!$C$129,T322&lt;&gt;'Tabelas auxiliares'!$D$128),"FOLHA DE PESSOAL",IF(Y322='Tabelas auxiliares'!$A$129,"CUSTEIO",IF(Y322='Tabelas auxiliares'!$A$128,"INVESTIMENTO","ERRO - VERIFICAR"))))</f>
        <v>CUSTEIO</v>
      </c>
      <c r="AA322" s="26">
        <f t="shared" si="9"/>
        <v>12000</v>
      </c>
      <c r="AB322" s="8">
        <v>11002.73</v>
      </c>
      <c r="AD322" s="8">
        <v>997.27</v>
      </c>
      <c r="AE322" s="31"/>
      <c r="AF322" s="31"/>
      <c r="AG322" s="31"/>
      <c r="AH322" s="31"/>
      <c r="AI322" s="31"/>
      <c r="AJ322" s="31"/>
      <c r="AK322" s="31"/>
      <c r="AL322" s="31"/>
      <c r="AM322" s="31"/>
      <c r="AN322" s="31"/>
      <c r="AO322" s="31"/>
      <c r="AP322" s="31"/>
    </row>
    <row r="323" spans="1:42" x14ac:dyDescent="0.25">
      <c r="A323" t="s">
        <v>587</v>
      </c>
      <c r="B323" s="152" t="s">
        <v>248</v>
      </c>
      <c r="C323" s="152" t="s">
        <v>584</v>
      </c>
      <c r="D323" s="152" t="s">
        <v>64</v>
      </c>
      <c r="E323" s="152" t="s">
        <v>100</v>
      </c>
      <c r="F323" s="15" t="str">
        <f>IFERROR(VLOOKUP(D323,'Tabelas auxiliares'!$A$3:$B$65,2,FALSE),"")</f>
        <v>ARI - ASSESSORIA DE RELAÇÕES INTERNACIONAIS</v>
      </c>
      <c r="G323" s="15" t="str">
        <f>IFERROR(VLOOKUP($B323,'Tabelas auxiliares'!$A$68:$C$108,2,FALSE),"")</f>
        <v>DIÁRIAS / PASSAGENS</v>
      </c>
      <c r="H323" s="15" t="str">
        <f>IFERROR(VLOOKUP($B323,'Tabelas auxiliares'!$A$68:$C$108,3,FALSE),"")</f>
        <v>PASSAGENS NACIONAIS / DIÁRIAS NACIONAIS / REEMBOLSO DE PASSAGENS TERRESTRES</v>
      </c>
      <c r="I323" t="s">
        <v>1240</v>
      </c>
      <c r="J323" t="s">
        <v>1480</v>
      </c>
      <c r="K323" t="s">
        <v>1858</v>
      </c>
      <c r="L323" t="s">
        <v>1482</v>
      </c>
      <c r="M323" t="s">
        <v>593</v>
      </c>
      <c r="N323" t="s">
        <v>656</v>
      </c>
      <c r="O323" t="s">
        <v>657</v>
      </c>
      <c r="P323" t="s">
        <v>658</v>
      </c>
      <c r="Q323" t="s">
        <v>597</v>
      </c>
      <c r="R323" t="s">
        <v>593</v>
      </c>
      <c r="S323" t="s">
        <v>598</v>
      </c>
      <c r="T323" t="s">
        <v>145</v>
      </c>
      <c r="U323" t="s">
        <v>659</v>
      </c>
      <c r="V323" t="s">
        <v>1812</v>
      </c>
      <c r="W323" t="s">
        <v>1813</v>
      </c>
      <c r="X323" t="s">
        <v>1859</v>
      </c>
      <c r="Y323" s="15" t="str">
        <f t="shared" si="8"/>
        <v>3</v>
      </c>
      <c r="Z323" s="15" t="str">
        <f>IF(T323="","",IF(AND(T323&lt;&gt;'Tabelas auxiliares'!$B$128,T323&lt;&gt;'Tabelas auxiliares'!$B$129,T323&lt;&gt;'Tabelas auxiliares'!$C$128,T323&lt;&gt;'Tabelas auxiliares'!$C$129,T323&lt;&gt;'Tabelas auxiliares'!$D$128),"FOLHA DE PESSOAL",IF(Y323='Tabelas auxiliares'!$A$129,"CUSTEIO",IF(Y323='Tabelas auxiliares'!$A$128,"INVESTIMENTO","ERRO - VERIFICAR"))))</f>
        <v>CUSTEIO</v>
      </c>
      <c r="AA323" s="26">
        <f t="shared" si="9"/>
        <v>7000</v>
      </c>
      <c r="AB323" s="8">
        <v>7000</v>
      </c>
      <c r="AE323" s="31"/>
      <c r="AF323" s="31"/>
      <c r="AG323" s="31"/>
      <c r="AH323" s="31"/>
      <c r="AI323" s="31"/>
      <c r="AJ323" s="31"/>
      <c r="AK323" s="31"/>
      <c r="AL323" s="31"/>
      <c r="AM323" s="31"/>
      <c r="AN323" s="31"/>
      <c r="AO323" s="31"/>
      <c r="AP323" s="31"/>
    </row>
    <row r="324" spans="1:42" x14ac:dyDescent="0.25">
      <c r="A324" t="s">
        <v>587</v>
      </c>
      <c r="B324" s="152" t="s">
        <v>248</v>
      </c>
      <c r="C324" s="152" t="s">
        <v>584</v>
      </c>
      <c r="D324" s="152" t="s">
        <v>66</v>
      </c>
      <c r="E324" s="152" t="s">
        <v>100</v>
      </c>
      <c r="F324" s="15" t="str">
        <f>IFERROR(VLOOKUP(D324,'Tabelas auxiliares'!$A$3:$B$65,2,FALSE),"")</f>
        <v>PROPG - PRÓ-REITORIA DE PÓS-GRADUAÇÃO</v>
      </c>
      <c r="G324" s="15" t="str">
        <f>IFERROR(VLOOKUP($B324,'Tabelas auxiliares'!$A$68:$C$108,2,FALSE),"")</f>
        <v>DIÁRIAS / PASSAGENS</v>
      </c>
      <c r="H324" s="15" t="str">
        <f>IFERROR(VLOOKUP($B324,'Tabelas auxiliares'!$A$68:$C$108,3,FALSE),"")</f>
        <v>PASSAGENS NACIONAIS / DIÁRIAS NACIONAIS / REEMBOLSO DE PASSAGENS TERRESTRES</v>
      </c>
      <c r="I324" t="s">
        <v>1860</v>
      </c>
      <c r="J324" t="s">
        <v>1861</v>
      </c>
      <c r="K324" t="s">
        <v>1862</v>
      </c>
      <c r="L324" t="s">
        <v>1863</v>
      </c>
      <c r="M324" t="s">
        <v>593</v>
      </c>
      <c r="N324" t="s">
        <v>656</v>
      </c>
      <c r="O324" t="s">
        <v>657</v>
      </c>
      <c r="P324" t="s">
        <v>658</v>
      </c>
      <c r="Q324" t="s">
        <v>597</v>
      </c>
      <c r="R324" t="s">
        <v>593</v>
      </c>
      <c r="S324" t="s">
        <v>598</v>
      </c>
      <c r="T324" t="s">
        <v>145</v>
      </c>
      <c r="U324" t="s">
        <v>659</v>
      </c>
      <c r="V324" t="s">
        <v>1812</v>
      </c>
      <c r="W324" t="s">
        <v>1813</v>
      </c>
      <c r="X324" t="s">
        <v>1864</v>
      </c>
      <c r="Y324" s="15" t="str">
        <f t="shared" si="8"/>
        <v>3</v>
      </c>
      <c r="Z324" s="15" t="str">
        <f>IF(T324="","",IF(AND(T324&lt;&gt;'Tabelas auxiliares'!$B$128,T324&lt;&gt;'Tabelas auxiliares'!$B$129,T324&lt;&gt;'Tabelas auxiliares'!$C$128,T324&lt;&gt;'Tabelas auxiliares'!$C$129,T324&lt;&gt;'Tabelas auxiliares'!$D$128),"FOLHA DE PESSOAL",IF(Y324='Tabelas auxiliares'!$A$129,"CUSTEIO",IF(Y324='Tabelas auxiliares'!$A$128,"INVESTIMENTO","ERRO - VERIFICAR"))))</f>
        <v>CUSTEIO</v>
      </c>
      <c r="AA324" s="26">
        <f t="shared" si="9"/>
        <v>15000</v>
      </c>
      <c r="AB324" s="8">
        <v>15000</v>
      </c>
      <c r="AE324" s="31"/>
      <c r="AF324" s="31"/>
      <c r="AG324" s="31"/>
      <c r="AH324" s="31"/>
      <c r="AI324" s="31"/>
      <c r="AJ324" s="31"/>
      <c r="AK324" s="31"/>
      <c r="AL324" s="31"/>
      <c r="AM324" s="31"/>
      <c r="AN324" s="31"/>
      <c r="AO324" s="31"/>
      <c r="AP324" s="31"/>
    </row>
    <row r="325" spans="1:42" x14ac:dyDescent="0.25">
      <c r="A325" t="s">
        <v>587</v>
      </c>
      <c r="B325" s="152" t="s">
        <v>248</v>
      </c>
      <c r="C325" s="152" t="s">
        <v>584</v>
      </c>
      <c r="D325" s="152" t="s">
        <v>70</v>
      </c>
      <c r="E325" s="152" t="s">
        <v>100</v>
      </c>
      <c r="F325" s="15" t="str">
        <f>IFERROR(VLOOKUP(D325,'Tabelas auxiliares'!$A$3:$B$65,2,FALSE),"")</f>
        <v>NTI - DESPESAS APENAS DO NTI (CUSTEIO/INVESTIMENTO)</v>
      </c>
      <c r="G325" s="15" t="str">
        <f>IFERROR(VLOOKUP($B325,'Tabelas auxiliares'!$A$68:$C$108,2,FALSE),"")</f>
        <v>DIÁRIAS / PASSAGENS</v>
      </c>
      <c r="H325" s="15" t="str">
        <f>IFERROR(VLOOKUP($B325,'Tabelas auxiliares'!$A$68:$C$108,3,FALSE),"")</f>
        <v>PASSAGENS NACIONAIS / DIÁRIAS NACIONAIS / REEMBOLSO DE PASSAGENS TERRESTRES</v>
      </c>
      <c r="I325" t="s">
        <v>740</v>
      </c>
      <c r="J325" t="s">
        <v>1865</v>
      </c>
      <c r="K325" t="s">
        <v>1866</v>
      </c>
      <c r="L325" t="s">
        <v>1867</v>
      </c>
      <c r="M325" t="s">
        <v>593</v>
      </c>
      <c r="N325" t="s">
        <v>656</v>
      </c>
      <c r="O325" t="s">
        <v>657</v>
      </c>
      <c r="P325" t="s">
        <v>658</v>
      </c>
      <c r="Q325" t="s">
        <v>597</v>
      </c>
      <c r="R325" t="s">
        <v>593</v>
      </c>
      <c r="S325" t="s">
        <v>598</v>
      </c>
      <c r="T325" t="s">
        <v>145</v>
      </c>
      <c r="U325" t="s">
        <v>659</v>
      </c>
      <c r="V325" t="s">
        <v>1812</v>
      </c>
      <c r="W325" t="s">
        <v>1813</v>
      </c>
      <c r="X325" t="s">
        <v>1868</v>
      </c>
      <c r="Y325" s="15" t="str">
        <f t="shared" si="8"/>
        <v>3</v>
      </c>
      <c r="Z325" s="15" t="str">
        <f>IF(T325="","",IF(AND(T325&lt;&gt;'Tabelas auxiliares'!$B$128,T325&lt;&gt;'Tabelas auxiliares'!$B$129,T325&lt;&gt;'Tabelas auxiliares'!$C$128,T325&lt;&gt;'Tabelas auxiliares'!$C$129,T325&lt;&gt;'Tabelas auxiliares'!$D$128),"FOLHA DE PESSOAL",IF(Y325='Tabelas auxiliares'!$A$129,"CUSTEIO",IF(Y325='Tabelas auxiliares'!$A$128,"INVESTIMENTO","ERRO - VERIFICAR"))))</f>
        <v>CUSTEIO</v>
      </c>
      <c r="AA325" s="26">
        <f t="shared" si="9"/>
        <v>1683.86</v>
      </c>
      <c r="AB325" s="8">
        <v>1683.86</v>
      </c>
      <c r="AE325" s="31"/>
      <c r="AF325" s="31"/>
      <c r="AG325" s="31"/>
      <c r="AH325" s="31"/>
      <c r="AI325" s="31"/>
      <c r="AJ325" s="31"/>
      <c r="AK325" s="31"/>
      <c r="AL325" s="31"/>
      <c r="AM325" s="31"/>
      <c r="AN325" s="31"/>
      <c r="AO325" s="31"/>
      <c r="AP325" s="31"/>
    </row>
    <row r="326" spans="1:42" x14ac:dyDescent="0.25">
      <c r="A326" t="s">
        <v>587</v>
      </c>
      <c r="B326" s="152" t="s">
        <v>248</v>
      </c>
      <c r="C326" s="152" t="s">
        <v>584</v>
      </c>
      <c r="D326" s="152" t="s">
        <v>159</v>
      </c>
      <c r="E326" s="152" t="s">
        <v>100</v>
      </c>
      <c r="F326" s="15" t="str">
        <f>IFERROR(VLOOKUP(D326,'Tabelas auxiliares'!$A$3:$B$65,2,FALSE),"")</f>
        <v>SPO - OBRAS SANTO ANDRÉ</v>
      </c>
      <c r="G326" s="15" t="str">
        <f>IFERROR(VLOOKUP($B326,'Tabelas auxiliares'!$A$68:$C$108,2,FALSE),"")</f>
        <v>DIÁRIAS / PASSAGENS</v>
      </c>
      <c r="H326" s="15" t="str">
        <f>IFERROR(VLOOKUP($B326,'Tabelas auxiliares'!$A$68:$C$108,3,FALSE),"")</f>
        <v>PASSAGENS NACIONAIS / DIÁRIAS NACIONAIS / REEMBOLSO DE PASSAGENS TERRESTRES</v>
      </c>
      <c r="I326" t="s">
        <v>970</v>
      </c>
      <c r="J326" t="s">
        <v>1869</v>
      </c>
      <c r="K326" t="s">
        <v>1870</v>
      </c>
      <c r="L326" t="s">
        <v>1871</v>
      </c>
      <c r="M326" t="s">
        <v>593</v>
      </c>
      <c r="N326" t="s">
        <v>656</v>
      </c>
      <c r="O326" t="s">
        <v>657</v>
      </c>
      <c r="P326" t="s">
        <v>658</v>
      </c>
      <c r="Q326" t="s">
        <v>597</v>
      </c>
      <c r="R326" t="s">
        <v>593</v>
      </c>
      <c r="S326" t="s">
        <v>598</v>
      </c>
      <c r="T326" t="s">
        <v>145</v>
      </c>
      <c r="U326" t="s">
        <v>659</v>
      </c>
      <c r="V326" t="s">
        <v>1812</v>
      </c>
      <c r="W326" t="s">
        <v>1813</v>
      </c>
      <c r="X326" t="s">
        <v>1872</v>
      </c>
      <c r="Y326" s="15" t="str">
        <f t="shared" si="8"/>
        <v>3</v>
      </c>
      <c r="Z326" s="15" t="str">
        <f>IF(T326="","",IF(AND(T326&lt;&gt;'Tabelas auxiliares'!$B$128,T326&lt;&gt;'Tabelas auxiliares'!$B$129,T326&lt;&gt;'Tabelas auxiliares'!$C$128,T326&lt;&gt;'Tabelas auxiliares'!$C$129,T326&lt;&gt;'Tabelas auxiliares'!$D$128),"FOLHA DE PESSOAL",IF(Y326='Tabelas auxiliares'!$A$129,"CUSTEIO",IF(Y326='Tabelas auxiliares'!$A$128,"INVESTIMENTO","ERRO - VERIFICAR"))))</f>
        <v>CUSTEIO</v>
      </c>
      <c r="AA326" s="26">
        <f t="shared" si="9"/>
        <v>4000</v>
      </c>
      <c r="AB326" s="8">
        <v>4000</v>
      </c>
      <c r="AE326" s="31"/>
      <c r="AF326" s="31"/>
      <c r="AG326" s="31"/>
      <c r="AH326" s="31"/>
      <c r="AI326" s="31"/>
      <c r="AJ326" s="31"/>
      <c r="AK326" s="31"/>
      <c r="AL326" s="31"/>
      <c r="AM326" s="31"/>
      <c r="AN326" s="31"/>
      <c r="AO326" s="31"/>
      <c r="AP326" s="31"/>
    </row>
    <row r="327" spans="1:42" x14ac:dyDescent="0.25">
      <c r="A327" t="s">
        <v>587</v>
      </c>
      <c r="B327" s="152" t="s">
        <v>248</v>
      </c>
      <c r="C327" s="152" t="s">
        <v>584</v>
      </c>
      <c r="D327" s="152" t="s">
        <v>76</v>
      </c>
      <c r="E327" s="152" t="s">
        <v>100</v>
      </c>
      <c r="F327" s="15" t="str">
        <f>IFERROR(VLOOKUP(D327,'Tabelas auxiliares'!$A$3:$B$65,2,FALSE),"")</f>
        <v>NETEL - NÚCLEO EDUCACIONAL DE TECNOLOGIAS E LÍNGUAS</v>
      </c>
      <c r="G327" s="15" t="str">
        <f>IFERROR(VLOOKUP($B327,'Tabelas auxiliares'!$A$68:$C$108,2,FALSE),"")</f>
        <v>DIÁRIAS / PASSAGENS</v>
      </c>
      <c r="H327" s="15" t="str">
        <f>IFERROR(VLOOKUP($B327,'Tabelas auxiliares'!$A$68:$C$108,3,FALSE),"")</f>
        <v>PASSAGENS NACIONAIS / DIÁRIAS NACIONAIS / REEMBOLSO DE PASSAGENS TERRESTRES</v>
      </c>
      <c r="I327" t="s">
        <v>907</v>
      </c>
      <c r="J327" t="s">
        <v>1489</v>
      </c>
      <c r="K327" t="s">
        <v>1873</v>
      </c>
      <c r="L327" t="s">
        <v>1874</v>
      </c>
      <c r="M327" t="s">
        <v>593</v>
      </c>
      <c r="N327" t="s">
        <v>656</v>
      </c>
      <c r="O327" t="s">
        <v>657</v>
      </c>
      <c r="P327" t="s">
        <v>658</v>
      </c>
      <c r="Q327" t="s">
        <v>597</v>
      </c>
      <c r="R327" t="s">
        <v>593</v>
      </c>
      <c r="S327" t="s">
        <v>598</v>
      </c>
      <c r="T327" t="s">
        <v>145</v>
      </c>
      <c r="U327" t="s">
        <v>659</v>
      </c>
      <c r="V327" t="s">
        <v>1812</v>
      </c>
      <c r="W327" t="s">
        <v>1813</v>
      </c>
      <c r="X327" t="s">
        <v>1875</v>
      </c>
      <c r="Y327" s="15" t="str">
        <f t="shared" si="8"/>
        <v>3</v>
      </c>
      <c r="Z327" s="15" t="str">
        <f>IF(T327="","",IF(AND(T327&lt;&gt;'Tabelas auxiliares'!$B$128,T327&lt;&gt;'Tabelas auxiliares'!$B$129,T327&lt;&gt;'Tabelas auxiliares'!$C$128,T327&lt;&gt;'Tabelas auxiliares'!$C$129,T327&lt;&gt;'Tabelas auxiliares'!$D$128),"FOLHA DE PESSOAL",IF(Y327='Tabelas auxiliares'!$A$129,"CUSTEIO",IF(Y327='Tabelas auxiliares'!$A$128,"INVESTIMENTO","ERRO - VERIFICAR"))))</f>
        <v>CUSTEIO</v>
      </c>
      <c r="AA327" s="26">
        <f t="shared" si="9"/>
        <v>12000</v>
      </c>
      <c r="AB327" s="8">
        <v>12000</v>
      </c>
      <c r="AE327" s="31"/>
      <c r="AF327" s="31"/>
      <c r="AG327" s="31"/>
      <c r="AH327" s="31"/>
      <c r="AI327" s="31"/>
      <c r="AJ327" s="31"/>
      <c r="AK327" s="31"/>
      <c r="AL327" s="31"/>
      <c r="AM327" s="31"/>
      <c r="AN327" s="31"/>
      <c r="AO327" s="31"/>
      <c r="AP327" s="31"/>
    </row>
    <row r="328" spans="1:42" x14ac:dyDescent="0.25">
      <c r="A328" t="s">
        <v>587</v>
      </c>
      <c r="B328" s="152" t="s">
        <v>248</v>
      </c>
      <c r="C328" s="152" t="s">
        <v>584</v>
      </c>
      <c r="D328" s="152" t="s">
        <v>76</v>
      </c>
      <c r="E328" s="152" t="s">
        <v>100</v>
      </c>
      <c r="F328" s="15" t="str">
        <f>IFERROR(VLOOKUP(D328,'Tabelas auxiliares'!$A$3:$B$65,2,FALSE),"")</f>
        <v>NETEL - NÚCLEO EDUCACIONAL DE TECNOLOGIAS E LÍNGUAS</v>
      </c>
      <c r="G328" s="15" t="str">
        <f>IFERROR(VLOOKUP($B328,'Tabelas auxiliares'!$A$68:$C$108,2,FALSE),"")</f>
        <v>DIÁRIAS / PASSAGENS</v>
      </c>
      <c r="H328" s="15" t="str">
        <f>IFERROR(VLOOKUP($B328,'Tabelas auxiliares'!$A$68:$C$108,3,FALSE),"")</f>
        <v>PASSAGENS NACIONAIS / DIÁRIAS NACIONAIS / REEMBOLSO DE PASSAGENS TERRESTRES</v>
      </c>
      <c r="I328" t="s">
        <v>907</v>
      </c>
      <c r="J328" t="s">
        <v>1489</v>
      </c>
      <c r="K328" t="s">
        <v>1876</v>
      </c>
      <c r="L328" t="s">
        <v>1877</v>
      </c>
      <c r="M328" t="s">
        <v>593</v>
      </c>
      <c r="N328" t="s">
        <v>656</v>
      </c>
      <c r="O328" t="s">
        <v>657</v>
      </c>
      <c r="P328" t="s">
        <v>658</v>
      </c>
      <c r="Q328" t="s">
        <v>597</v>
      </c>
      <c r="R328" t="s">
        <v>593</v>
      </c>
      <c r="S328" t="s">
        <v>598</v>
      </c>
      <c r="T328" t="s">
        <v>145</v>
      </c>
      <c r="U328" t="s">
        <v>659</v>
      </c>
      <c r="V328" t="s">
        <v>1817</v>
      </c>
      <c r="W328" t="s">
        <v>1818</v>
      </c>
      <c r="X328" t="s">
        <v>1878</v>
      </c>
      <c r="Y328" s="15" t="str">
        <f t="shared" si="8"/>
        <v>3</v>
      </c>
      <c r="Z328" s="15" t="str">
        <f>IF(T328="","",IF(AND(T328&lt;&gt;'Tabelas auxiliares'!$B$128,T328&lt;&gt;'Tabelas auxiliares'!$B$129,T328&lt;&gt;'Tabelas auxiliares'!$C$128,T328&lt;&gt;'Tabelas auxiliares'!$C$129,T328&lt;&gt;'Tabelas auxiliares'!$D$128),"FOLHA DE PESSOAL",IF(Y328='Tabelas auxiliares'!$A$129,"CUSTEIO",IF(Y328='Tabelas auxiliares'!$A$128,"INVESTIMENTO","ERRO - VERIFICAR"))))</f>
        <v>CUSTEIO</v>
      </c>
      <c r="AA328" s="26">
        <f t="shared" si="9"/>
        <v>2000</v>
      </c>
      <c r="AB328" s="8">
        <v>2000</v>
      </c>
      <c r="AE328" s="31"/>
      <c r="AF328" s="31"/>
      <c r="AG328" s="31"/>
      <c r="AH328" s="31"/>
      <c r="AI328" s="31"/>
      <c r="AJ328" s="31"/>
      <c r="AK328" s="31"/>
      <c r="AL328" s="31"/>
      <c r="AM328" s="31"/>
      <c r="AN328" s="31"/>
      <c r="AO328" s="31"/>
      <c r="AP328" s="31"/>
    </row>
    <row r="329" spans="1:42" x14ac:dyDescent="0.25">
      <c r="A329" t="s">
        <v>587</v>
      </c>
      <c r="B329" s="152" t="s">
        <v>248</v>
      </c>
      <c r="C329" s="152" t="s">
        <v>584</v>
      </c>
      <c r="D329" s="152" t="s">
        <v>81</v>
      </c>
      <c r="E329" s="152" t="s">
        <v>100</v>
      </c>
      <c r="F329" s="15" t="str">
        <f>IFERROR(VLOOKUP(D329,'Tabelas auxiliares'!$A$3:$B$65,2,FALSE),"")</f>
        <v>SUGEPE - SUPERINTENDÊNCIA DE GESTÃO DE PESSOAS</v>
      </c>
      <c r="G329" s="15" t="str">
        <f>IFERROR(VLOOKUP($B329,'Tabelas auxiliares'!$A$68:$C$108,2,FALSE),"")</f>
        <v>DIÁRIAS / PASSAGENS</v>
      </c>
      <c r="H329" s="15" t="str">
        <f>IFERROR(VLOOKUP($B329,'Tabelas auxiliares'!$A$68:$C$108,3,FALSE),"")</f>
        <v>PASSAGENS NACIONAIS / DIÁRIAS NACIONAIS / REEMBOLSO DE PASSAGENS TERRESTRES</v>
      </c>
      <c r="I329" t="s">
        <v>1543</v>
      </c>
      <c r="J329" t="s">
        <v>1879</v>
      </c>
      <c r="K329" t="s">
        <v>1880</v>
      </c>
      <c r="L329" t="s">
        <v>1881</v>
      </c>
      <c r="M329" t="s">
        <v>593</v>
      </c>
      <c r="N329" t="s">
        <v>656</v>
      </c>
      <c r="O329" t="s">
        <v>657</v>
      </c>
      <c r="P329" t="s">
        <v>658</v>
      </c>
      <c r="Q329" t="s">
        <v>597</v>
      </c>
      <c r="R329" t="s">
        <v>593</v>
      </c>
      <c r="S329" t="s">
        <v>598</v>
      </c>
      <c r="T329" t="s">
        <v>145</v>
      </c>
      <c r="U329" t="s">
        <v>659</v>
      </c>
      <c r="V329" t="s">
        <v>1812</v>
      </c>
      <c r="W329" t="s">
        <v>1813</v>
      </c>
      <c r="X329" t="s">
        <v>1882</v>
      </c>
      <c r="Y329" s="15" t="str">
        <f t="shared" si="8"/>
        <v>3</v>
      </c>
      <c r="Z329" s="15" t="str">
        <f>IF(T329="","",IF(AND(T329&lt;&gt;'Tabelas auxiliares'!$B$128,T329&lt;&gt;'Tabelas auxiliares'!$B$129,T329&lt;&gt;'Tabelas auxiliares'!$C$128,T329&lt;&gt;'Tabelas auxiliares'!$C$129,T329&lt;&gt;'Tabelas auxiliares'!$D$128),"FOLHA DE PESSOAL",IF(Y329='Tabelas auxiliares'!$A$129,"CUSTEIO",IF(Y329='Tabelas auxiliares'!$A$128,"INVESTIMENTO","ERRO - VERIFICAR"))))</f>
        <v>CUSTEIO</v>
      </c>
      <c r="AA329" s="26">
        <f t="shared" si="9"/>
        <v>8000</v>
      </c>
      <c r="AB329" s="8">
        <v>4433.87</v>
      </c>
      <c r="AD329" s="8">
        <v>3566.13</v>
      </c>
      <c r="AE329" s="31"/>
      <c r="AF329" s="31"/>
      <c r="AG329" s="31"/>
      <c r="AH329" s="31"/>
      <c r="AI329" s="31"/>
      <c r="AJ329" s="31"/>
      <c r="AK329" s="31"/>
      <c r="AL329" s="31"/>
      <c r="AM329" s="31"/>
      <c r="AN329" s="31"/>
      <c r="AO329" s="31"/>
      <c r="AP329" s="31"/>
    </row>
    <row r="330" spans="1:42" x14ac:dyDescent="0.25">
      <c r="A330" t="s">
        <v>587</v>
      </c>
      <c r="B330" s="152" t="s">
        <v>248</v>
      </c>
      <c r="C330" s="152" t="s">
        <v>584</v>
      </c>
      <c r="D330" s="152" t="s">
        <v>81</v>
      </c>
      <c r="E330" s="152" t="s">
        <v>100</v>
      </c>
      <c r="F330" s="15" t="str">
        <f>IFERROR(VLOOKUP(D330,'Tabelas auxiliares'!$A$3:$B$65,2,FALSE),"")</f>
        <v>SUGEPE - SUPERINTENDÊNCIA DE GESTÃO DE PESSOAS</v>
      </c>
      <c r="G330" s="15" t="str">
        <f>IFERROR(VLOOKUP($B330,'Tabelas auxiliares'!$A$68:$C$108,2,FALSE),"")</f>
        <v>DIÁRIAS / PASSAGENS</v>
      </c>
      <c r="H330" s="15" t="str">
        <f>IFERROR(VLOOKUP($B330,'Tabelas auxiliares'!$A$68:$C$108,3,FALSE),"")</f>
        <v>PASSAGENS NACIONAIS / DIÁRIAS NACIONAIS / REEMBOLSO DE PASSAGENS TERRESTRES</v>
      </c>
      <c r="I330" t="s">
        <v>1543</v>
      </c>
      <c r="J330" t="s">
        <v>1879</v>
      </c>
      <c r="K330" t="s">
        <v>1883</v>
      </c>
      <c r="L330" t="s">
        <v>1881</v>
      </c>
      <c r="M330" t="s">
        <v>593</v>
      </c>
      <c r="N330" t="s">
        <v>656</v>
      </c>
      <c r="O330" t="s">
        <v>657</v>
      </c>
      <c r="P330" t="s">
        <v>658</v>
      </c>
      <c r="Q330" t="s">
        <v>597</v>
      </c>
      <c r="R330" t="s">
        <v>593</v>
      </c>
      <c r="S330" t="s">
        <v>598</v>
      </c>
      <c r="T330" t="s">
        <v>145</v>
      </c>
      <c r="U330" t="s">
        <v>659</v>
      </c>
      <c r="V330" t="s">
        <v>1817</v>
      </c>
      <c r="W330" t="s">
        <v>1818</v>
      </c>
      <c r="X330" t="s">
        <v>1884</v>
      </c>
      <c r="Y330" s="15" t="str">
        <f t="shared" si="8"/>
        <v>3</v>
      </c>
      <c r="Z330" s="15" t="str">
        <f>IF(T330="","",IF(AND(T330&lt;&gt;'Tabelas auxiliares'!$B$128,T330&lt;&gt;'Tabelas auxiliares'!$B$129,T330&lt;&gt;'Tabelas auxiliares'!$C$128,T330&lt;&gt;'Tabelas auxiliares'!$C$129,T330&lt;&gt;'Tabelas auxiliares'!$D$128),"FOLHA DE PESSOAL",IF(Y330='Tabelas auxiliares'!$A$129,"CUSTEIO",IF(Y330='Tabelas auxiliares'!$A$128,"INVESTIMENTO","ERRO - VERIFICAR"))))</f>
        <v>CUSTEIO</v>
      </c>
      <c r="AA330" s="26">
        <f t="shared" si="9"/>
        <v>2000</v>
      </c>
      <c r="AB330" s="8">
        <v>2000</v>
      </c>
      <c r="AE330" s="31"/>
      <c r="AF330" s="31"/>
      <c r="AG330" s="31"/>
      <c r="AH330" s="31"/>
      <c r="AI330" s="31"/>
      <c r="AJ330" s="31"/>
      <c r="AK330" s="31"/>
      <c r="AL330" s="31"/>
      <c r="AM330" s="31"/>
      <c r="AN330" s="31"/>
      <c r="AO330" s="31"/>
      <c r="AP330" s="31"/>
    </row>
    <row r="331" spans="1:42" x14ac:dyDescent="0.25">
      <c r="A331" t="s">
        <v>587</v>
      </c>
      <c r="B331" s="152" t="s">
        <v>248</v>
      </c>
      <c r="C331" s="152" t="s">
        <v>584</v>
      </c>
      <c r="D331" s="152" t="s">
        <v>560</v>
      </c>
      <c r="E331" s="152" t="s">
        <v>100</v>
      </c>
      <c r="F331" s="15" t="str">
        <f>IFERROR(VLOOKUP(D331,'Tabelas auxiliares'!$A$3:$B$65,2,FALSE),"")</f>
        <v xml:space="preserve">SUGEPE - REALIZAÇÃO DE CONCURSOS </v>
      </c>
      <c r="G331" s="15" t="str">
        <f>IFERROR(VLOOKUP($B331,'Tabelas auxiliares'!$A$68:$C$108,2,FALSE),"")</f>
        <v>DIÁRIAS / PASSAGENS</v>
      </c>
      <c r="H331" s="15" t="str">
        <f>IFERROR(VLOOKUP($B331,'Tabelas auxiliares'!$A$68:$C$108,3,FALSE),"")</f>
        <v>PASSAGENS NACIONAIS / DIÁRIAS NACIONAIS / REEMBOLSO DE PASSAGENS TERRESTRES</v>
      </c>
      <c r="I331" t="s">
        <v>788</v>
      </c>
      <c r="J331" t="s">
        <v>1879</v>
      </c>
      <c r="K331" t="s">
        <v>1885</v>
      </c>
      <c r="L331" t="s">
        <v>1886</v>
      </c>
      <c r="M331" t="s">
        <v>593</v>
      </c>
      <c r="N331" t="s">
        <v>656</v>
      </c>
      <c r="O331" t="s">
        <v>657</v>
      </c>
      <c r="P331" t="s">
        <v>658</v>
      </c>
      <c r="Q331" t="s">
        <v>597</v>
      </c>
      <c r="R331" t="s">
        <v>593</v>
      </c>
      <c r="S331" t="s">
        <v>598</v>
      </c>
      <c r="T331" t="s">
        <v>145</v>
      </c>
      <c r="U331" t="s">
        <v>659</v>
      </c>
      <c r="V331" t="s">
        <v>1812</v>
      </c>
      <c r="W331" t="s">
        <v>1813</v>
      </c>
      <c r="X331" t="s">
        <v>1887</v>
      </c>
      <c r="Y331" s="15" t="str">
        <f t="shared" si="8"/>
        <v>3</v>
      </c>
      <c r="Z331" s="15" t="str">
        <f>IF(T331="","",IF(AND(T331&lt;&gt;'Tabelas auxiliares'!$B$128,T331&lt;&gt;'Tabelas auxiliares'!$B$129,T331&lt;&gt;'Tabelas auxiliares'!$C$128,T331&lt;&gt;'Tabelas auxiliares'!$C$129,T331&lt;&gt;'Tabelas auxiliares'!$D$128),"FOLHA DE PESSOAL",IF(Y331='Tabelas auxiliares'!$A$129,"CUSTEIO",IF(Y331='Tabelas auxiliares'!$A$128,"INVESTIMENTO","ERRO - VERIFICAR"))))</f>
        <v>CUSTEIO</v>
      </c>
      <c r="AA331" s="26">
        <f t="shared" si="9"/>
        <v>15000</v>
      </c>
      <c r="AB331" s="8">
        <v>15000</v>
      </c>
      <c r="AE331" s="31"/>
      <c r="AF331" s="31"/>
      <c r="AG331" s="31"/>
      <c r="AH331" s="31"/>
      <c r="AI331" s="31"/>
      <c r="AJ331" s="31"/>
      <c r="AK331" s="31"/>
      <c r="AL331" s="31"/>
      <c r="AM331" s="31"/>
      <c r="AN331" s="31"/>
      <c r="AO331" s="31"/>
      <c r="AP331" s="31"/>
    </row>
    <row r="332" spans="1:42" x14ac:dyDescent="0.25">
      <c r="A332" t="s">
        <v>587</v>
      </c>
      <c r="B332" s="152" t="s">
        <v>248</v>
      </c>
      <c r="C332" s="152" t="s">
        <v>584</v>
      </c>
      <c r="D332" s="152" t="s">
        <v>513</v>
      </c>
      <c r="E332" s="152" t="s">
        <v>100</v>
      </c>
      <c r="F332" s="15" t="str">
        <f>IFERROR(VLOOKUP(D332,'Tabelas auxiliares'!$A$3:$B$65,2,FALSE),"")</f>
        <v>EDITORA DA UFABC</v>
      </c>
      <c r="G332" s="15" t="str">
        <f>IFERROR(VLOOKUP($B332,'Tabelas auxiliares'!$A$68:$C$108,2,FALSE),"")</f>
        <v>DIÁRIAS / PASSAGENS</v>
      </c>
      <c r="H332" s="15" t="str">
        <f>IFERROR(VLOOKUP($B332,'Tabelas auxiliares'!$A$68:$C$108,3,FALSE),"")</f>
        <v>PASSAGENS NACIONAIS / DIÁRIAS NACIONAIS / REEMBOLSO DE PASSAGENS TERRESTRES</v>
      </c>
      <c r="I332" t="s">
        <v>861</v>
      </c>
      <c r="J332" t="s">
        <v>1888</v>
      </c>
      <c r="K332" t="s">
        <v>1889</v>
      </c>
      <c r="L332" t="s">
        <v>1890</v>
      </c>
      <c r="M332" t="s">
        <v>593</v>
      </c>
      <c r="N332" t="s">
        <v>656</v>
      </c>
      <c r="O332" t="s">
        <v>657</v>
      </c>
      <c r="P332" t="s">
        <v>658</v>
      </c>
      <c r="Q332" t="s">
        <v>597</v>
      </c>
      <c r="R332" t="s">
        <v>593</v>
      </c>
      <c r="S332" t="s">
        <v>598</v>
      </c>
      <c r="T332" t="s">
        <v>145</v>
      </c>
      <c r="U332" t="s">
        <v>659</v>
      </c>
      <c r="V332" t="s">
        <v>1812</v>
      </c>
      <c r="W332" t="s">
        <v>1813</v>
      </c>
      <c r="X332" t="s">
        <v>1891</v>
      </c>
      <c r="Y332" s="15" t="str">
        <f t="shared" si="8"/>
        <v>3</v>
      </c>
      <c r="Z332" s="15" t="str">
        <f>IF(T332="","",IF(AND(T332&lt;&gt;'Tabelas auxiliares'!$B$128,T332&lt;&gt;'Tabelas auxiliares'!$B$129,T332&lt;&gt;'Tabelas auxiliares'!$C$128,T332&lt;&gt;'Tabelas auxiliares'!$C$129,T332&lt;&gt;'Tabelas auxiliares'!$D$128),"FOLHA DE PESSOAL",IF(Y332='Tabelas auxiliares'!$A$129,"CUSTEIO",IF(Y332='Tabelas auxiliares'!$A$128,"INVESTIMENTO","ERRO - VERIFICAR"))))</f>
        <v>CUSTEIO</v>
      </c>
      <c r="AA332" s="26">
        <f t="shared" si="9"/>
        <v>2000</v>
      </c>
      <c r="AB332" s="8">
        <v>2000</v>
      </c>
      <c r="AE332" s="31"/>
      <c r="AF332" s="31"/>
      <c r="AG332" s="31"/>
      <c r="AH332" s="31"/>
      <c r="AI332" s="31"/>
      <c r="AJ332" s="31"/>
      <c r="AK332" s="31"/>
      <c r="AL332" s="31"/>
      <c r="AM332" s="31"/>
      <c r="AN332" s="31"/>
      <c r="AO332" s="31"/>
      <c r="AP332" s="31"/>
    </row>
    <row r="333" spans="1:42" x14ac:dyDescent="0.25">
      <c r="A333" s="152"/>
      <c r="B333" s="152"/>
      <c r="C333" s="152"/>
      <c r="D333" s="152"/>
      <c r="E333" s="152"/>
      <c r="F333" s="15" t="str">
        <f>IFERROR(VLOOKUP(D333,'Tabelas auxiliares'!$A$3:$B$65,2,FALSE),"")</f>
        <v/>
      </c>
      <c r="G333" s="15" t="str">
        <f>IFERROR(VLOOKUP($B333,'Tabelas auxiliares'!$A$68:$C$108,2,FALSE),"")</f>
        <v/>
      </c>
      <c r="H333" s="15" t="str">
        <f>IFERROR(VLOOKUP($B333,'Tabelas auxiliares'!$A$68:$C$108,3,FALSE),"")</f>
        <v/>
      </c>
      <c r="I333" s="152"/>
      <c r="J333" s="152"/>
      <c r="K333" s="152"/>
      <c r="L333" s="152"/>
      <c r="M333" s="152"/>
      <c r="N333" s="152"/>
      <c r="O333" s="152"/>
      <c r="P333" s="152"/>
      <c r="Q333" s="152"/>
      <c r="R333" s="152"/>
      <c r="S333" s="152"/>
      <c r="T333" s="152"/>
      <c r="U333" s="152"/>
      <c r="V333" s="152"/>
      <c r="W333" s="152"/>
      <c r="X333" s="152"/>
      <c r="Y333" s="15" t="str">
        <f t="shared" si="8"/>
        <v/>
      </c>
      <c r="Z333" s="15" t="str">
        <f>IF(T333="","",IF(AND(T333&lt;&gt;'Tabelas auxiliares'!$B$128,T333&lt;&gt;'Tabelas auxiliares'!$B$129,T333&lt;&gt;'Tabelas auxiliares'!$C$128,T333&lt;&gt;'Tabelas auxiliares'!$C$129,T333&lt;&gt;'Tabelas auxiliares'!$D$128),"FOLHA DE PESSOAL",IF(Y333='Tabelas auxiliares'!$A$129,"CUSTEIO",IF(Y333='Tabelas auxiliares'!$A$128,"INVESTIMENTO","ERRO - VERIFICAR"))))</f>
        <v/>
      </c>
      <c r="AA333" s="26" t="str">
        <f t="shared" si="9"/>
        <v/>
      </c>
      <c r="AB333" s="155"/>
      <c r="AC333" s="155"/>
      <c r="AD333" s="155"/>
      <c r="AE333" s="31"/>
      <c r="AF333" s="31"/>
      <c r="AG333" s="31"/>
      <c r="AH333" s="31"/>
      <c r="AI333" s="31"/>
      <c r="AJ333" s="31"/>
      <c r="AK333" s="31"/>
      <c r="AL333" s="31"/>
      <c r="AM333" s="31"/>
      <c r="AN333" s="31"/>
      <c r="AO333" s="31"/>
      <c r="AP333" s="31"/>
    </row>
    <row r="334" spans="1:42" x14ac:dyDescent="0.25">
      <c r="A334" s="152"/>
      <c r="B334" s="152"/>
      <c r="C334" s="152"/>
      <c r="D334" s="152"/>
      <c r="E334" s="152"/>
      <c r="F334" s="15" t="str">
        <f>IFERROR(VLOOKUP(D334,'Tabelas auxiliares'!$A$3:$B$65,2,FALSE),"")</f>
        <v/>
      </c>
      <c r="G334" s="15" t="str">
        <f>IFERROR(VLOOKUP($B334,'Tabelas auxiliares'!$A$68:$C$108,2,FALSE),"")</f>
        <v/>
      </c>
      <c r="H334" s="15" t="str">
        <f>IFERROR(VLOOKUP($B334,'Tabelas auxiliares'!$A$68:$C$108,3,FALSE),"")</f>
        <v/>
      </c>
      <c r="I334" s="152"/>
      <c r="J334" s="152"/>
      <c r="K334" s="152"/>
      <c r="L334" s="152"/>
      <c r="M334" s="152"/>
      <c r="N334" s="152"/>
      <c r="O334" s="152"/>
      <c r="P334" s="152"/>
      <c r="Q334" s="152"/>
      <c r="R334" s="152"/>
      <c r="S334" s="152"/>
      <c r="T334" s="152"/>
      <c r="U334" s="152"/>
      <c r="V334" s="152"/>
      <c r="W334" s="152"/>
      <c r="X334" s="152"/>
      <c r="Y334" s="15" t="str">
        <f t="shared" si="8"/>
        <v/>
      </c>
      <c r="Z334" s="15" t="str">
        <f>IF(T334="","",IF(AND(T334&lt;&gt;'Tabelas auxiliares'!$B$128,T334&lt;&gt;'Tabelas auxiliares'!$B$129,T334&lt;&gt;'Tabelas auxiliares'!$C$128,T334&lt;&gt;'Tabelas auxiliares'!$C$129,T334&lt;&gt;'Tabelas auxiliares'!$D$128),"FOLHA DE PESSOAL",IF(Y334='Tabelas auxiliares'!$A$129,"CUSTEIO",IF(Y334='Tabelas auxiliares'!$A$128,"INVESTIMENTO","ERRO - VERIFICAR"))))</f>
        <v/>
      </c>
      <c r="AA334" s="26" t="str">
        <f t="shared" si="9"/>
        <v/>
      </c>
      <c r="AB334" s="155"/>
      <c r="AC334" s="155"/>
      <c r="AD334" s="155"/>
      <c r="AE334" s="31"/>
      <c r="AF334" s="31"/>
      <c r="AG334" s="31"/>
      <c r="AH334" s="31"/>
      <c r="AI334" s="31"/>
      <c r="AJ334" s="31"/>
      <c r="AK334" s="31"/>
      <c r="AL334" s="31"/>
      <c r="AM334" s="31"/>
      <c r="AN334" s="31"/>
      <c r="AO334" s="31"/>
      <c r="AP334" s="31"/>
    </row>
    <row r="335" spans="1:42" x14ac:dyDescent="0.25">
      <c r="A335" s="152"/>
      <c r="B335" s="152"/>
      <c r="C335" s="152"/>
      <c r="D335" s="152"/>
      <c r="E335" s="152"/>
      <c r="F335" s="15" t="str">
        <f>IFERROR(VLOOKUP(D335,'Tabelas auxiliares'!$A$3:$B$65,2,FALSE),"")</f>
        <v/>
      </c>
      <c r="G335" s="15" t="str">
        <f>IFERROR(VLOOKUP($B335,'Tabelas auxiliares'!$A$68:$C$108,2,FALSE),"")</f>
        <v/>
      </c>
      <c r="H335" s="15" t="str">
        <f>IFERROR(VLOOKUP($B335,'Tabelas auxiliares'!$A$68:$C$108,3,FALSE),"")</f>
        <v/>
      </c>
      <c r="I335" s="152"/>
      <c r="J335" s="152"/>
      <c r="K335" s="152"/>
      <c r="L335" s="152"/>
      <c r="M335" s="152"/>
      <c r="N335" s="152"/>
      <c r="O335" s="152"/>
      <c r="P335" s="152"/>
      <c r="Q335" s="152"/>
      <c r="R335" s="152"/>
      <c r="S335" s="152"/>
      <c r="T335" s="152"/>
      <c r="U335" s="152"/>
      <c r="V335" s="152"/>
      <c r="W335" s="152"/>
      <c r="X335" s="152"/>
      <c r="Y335" s="15" t="str">
        <f t="shared" si="8"/>
        <v/>
      </c>
      <c r="Z335" s="15" t="str">
        <f>IF(T335="","",IF(AND(T335&lt;&gt;'Tabelas auxiliares'!$B$128,T335&lt;&gt;'Tabelas auxiliares'!$B$129,T335&lt;&gt;'Tabelas auxiliares'!$C$128,T335&lt;&gt;'Tabelas auxiliares'!$C$129,T335&lt;&gt;'Tabelas auxiliares'!$D$128),"FOLHA DE PESSOAL",IF(Y335='Tabelas auxiliares'!$A$129,"CUSTEIO",IF(Y335='Tabelas auxiliares'!$A$128,"INVESTIMENTO","ERRO - VERIFICAR"))))</f>
        <v/>
      </c>
      <c r="AA335" s="26" t="str">
        <f t="shared" si="9"/>
        <v/>
      </c>
      <c r="AB335" s="155"/>
      <c r="AC335" s="155"/>
      <c r="AD335" s="155"/>
      <c r="AE335" s="31"/>
      <c r="AF335" s="31"/>
      <c r="AG335" s="31"/>
      <c r="AH335" s="31"/>
      <c r="AI335" s="31"/>
      <c r="AJ335" s="31"/>
      <c r="AK335" s="31"/>
      <c r="AL335" s="31"/>
      <c r="AM335" s="31"/>
      <c r="AN335" s="31"/>
      <c r="AO335" s="31"/>
      <c r="AP335" s="31"/>
    </row>
    <row r="336" spans="1:42" x14ac:dyDescent="0.25">
      <c r="A336" s="152"/>
      <c r="B336" s="152"/>
      <c r="C336" s="152"/>
      <c r="D336" s="152"/>
      <c r="E336" s="152"/>
      <c r="F336" s="15" t="str">
        <f>IFERROR(VLOOKUP(D336,'Tabelas auxiliares'!$A$3:$B$65,2,FALSE),"")</f>
        <v/>
      </c>
      <c r="G336" s="15" t="str">
        <f>IFERROR(VLOOKUP($B336,'Tabelas auxiliares'!$A$68:$C$108,2,FALSE),"")</f>
        <v/>
      </c>
      <c r="H336" s="15" t="str">
        <f>IFERROR(VLOOKUP($B336,'Tabelas auxiliares'!$A$68:$C$108,3,FALSE),"")</f>
        <v/>
      </c>
      <c r="I336" s="152"/>
      <c r="J336" s="152"/>
      <c r="K336" s="152"/>
      <c r="L336" s="152"/>
      <c r="M336" s="152"/>
      <c r="N336" s="152"/>
      <c r="O336" s="152"/>
      <c r="P336" s="152"/>
      <c r="Q336" s="152"/>
      <c r="R336" s="152"/>
      <c r="S336" s="152"/>
      <c r="T336" s="152"/>
      <c r="U336" s="152"/>
      <c r="V336" s="152"/>
      <c r="W336" s="152"/>
      <c r="X336" s="152"/>
      <c r="Y336" s="15" t="str">
        <f t="shared" si="8"/>
        <v/>
      </c>
      <c r="Z336" s="15" t="str">
        <f>IF(T336="","",IF(AND(T336&lt;&gt;'Tabelas auxiliares'!$B$128,T336&lt;&gt;'Tabelas auxiliares'!$B$129,T336&lt;&gt;'Tabelas auxiliares'!$C$128,T336&lt;&gt;'Tabelas auxiliares'!$C$129,T336&lt;&gt;'Tabelas auxiliares'!$D$128),"FOLHA DE PESSOAL",IF(Y336='Tabelas auxiliares'!$A$129,"CUSTEIO",IF(Y336='Tabelas auxiliares'!$A$128,"INVESTIMENTO","ERRO - VERIFICAR"))))</f>
        <v/>
      </c>
      <c r="AA336" s="26" t="str">
        <f t="shared" si="9"/>
        <v/>
      </c>
      <c r="AB336" s="155"/>
      <c r="AC336" s="155"/>
      <c r="AD336" s="155"/>
      <c r="AE336" s="31"/>
      <c r="AF336" s="31"/>
      <c r="AG336" s="31"/>
      <c r="AH336" s="31"/>
      <c r="AI336" s="31"/>
      <c r="AJ336" s="31"/>
      <c r="AK336" s="31"/>
      <c r="AL336" s="31"/>
      <c r="AM336" s="31"/>
      <c r="AN336" s="31"/>
      <c r="AO336" s="31"/>
      <c r="AP336" s="31"/>
    </row>
    <row r="337" spans="1:42" x14ac:dyDescent="0.25">
      <c r="A337" s="152"/>
      <c r="B337" s="152"/>
      <c r="C337" s="152"/>
      <c r="D337" s="152"/>
      <c r="E337" s="152"/>
      <c r="F337" s="15" t="str">
        <f>IFERROR(VLOOKUP(D337,'Tabelas auxiliares'!$A$3:$B$65,2,FALSE),"")</f>
        <v/>
      </c>
      <c r="G337" s="15" t="str">
        <f>IFERROR(VLOOKUP($B337,'Tabelas auxiliares'!$A$68:$C$108,2,FALSE),"")</f>
        <v/>
      </c>
      <c r="H337" s="15" t="str">
        <f>IFERROR(VLOOKUP($B337,'Tabelas auxiliares'!$A$68:$C$108,3,FALSE),"")</f>
        <v/>
      </c>
      <c r="I337" s="152"/>
      <c r="J337" s="152"/>
      <c r="K337" s="152"/>
      <c r="L337" s="152"/>
      <c r="M337" s="152"/>
      <c r="N337" s="152"/>
      <c r="O337" s="152"/>
      <c r="P337" s="152"/>
      <c r="Q337" s="152"/>
      <c r="R337" s="152"/>
      <c r="S337" s="152"/>
      <c r="T337" s="152"/>
      <c r="U337" s="152"/>
      <c r="V337" s="152"/>
      <c r="W337" s="152"/>
      <c r="X337" s="152"/>
      <c r="Y337" s="15" t="str">
        <f t="shared" si="8"/>
        <v/>
      </c>
      <c r="Z337" s="15" t="str">
        <f>IF(T337="","",IF(AND(T337&lt;&gt;'Tabelas auxiliares'!$B$128,T337&lt;&gt;'Tabelas auxiliares'!$B$129,T337&lt;&gt;'Tabelas auxiliares'!$C$128,T337&lt;&gt;'Tabelas auxiliares'!$C$129,T337&lt;&gt;'Tabelas auxiliares'!$D$128),"FOLHA DE PESSOAL",IF(Y337='Tabelas auxiliares'!$A$129,"CUSTEIO",IF(Y337='Tabelas auxiliares'!$A$128,"INVESTIMENTO","ERRO - VERIFICAR"))))</f>
        <v/>
      </c>
      <c r="AA337" s="26" t="str">
        <f t="shared" si="9"/>
        <v/>
      </c>
      <c r="AB337" s="155"/>
      <c r="AC337" s="155"/>
      <c r="AD337" s="155"/>
      <c r="AE337" s="31"/>
      <c r="AF337" s="31"/>
      <c r="AG337" s="31"/>
      <c r="AH337" s="31"/>
      <c r="AI337" s="31"/>
      <c r="AJ337" s="31"/>
      <c r="AK337" s="31"/>
      <c r="AL337" s="31"/>
      <c r="AM337" s="31"/>
      <c r="AN337" s="31"/>
      <c r="AO337" s="31"/>
      <c r="AP337" s="31"/>
    </row>
    <row r="338" spans="1:42" x14ac:dyDescent="0.25">
      <c r="A338" s="152"/>
      <c r="B338" s="152"/>
      <c r="C338" s="152"/>
      <c r="D338" s="152"/>
      <c r="E338" s="152"/>
      <c r="F338" s="15" t="str">
        <f>IFERROR(VLOOKUP(D338,'Tabelas auxiliares'!$A$3:$B$65,2,FALSE),"")</f>
        <v/>
      </c>
      <c r="G338" s="15" t="str">
        <f>IFERROR(VLOOKUP($B338,'Tabelas auxiliares'!$A$68:$C$108,2,FALSE),"")</f>
        <v/>
      </c>
      <c r="H338" s="15" t="str">
        <f>IFERROR(VLOOKUP($B338,'Tabelas auxiliares'!$A$68:$C$108,3,FALSE),"")</f>
        <v/>
      </c>
      <c r="I338" s="152"/>
      <c r="J338" s="152"/>
      <c r="K338" s="152"/>
      <c r="L338" s="152"/>
      <c r="M338" s="152"/>
      <c r="N338" s="152"/>
      <c r="O338" s="152"/>
      <c r="P338" s="152"/>
      <c r="Q338" s="152"/>
      <c r="R338" s="152"/>
      <c r="S338" s="152"/>
      <c r="T338" s="152"/>
      <c r="U338" s="152"/>
      <c r="V338" s="152"/>
      <c r="W338" s="152"/>
      <c r="X338" s="152"/>
      <c r="Y338" s="15" t="str">
        <f t="shared" si="8"/>
        <v/>
      </c>
      <c r="Z338" s="15" t="str">
        <f>IF(T338="","",IF(AND(T338&lt;&gt;'Tabelas auxiliares'!$B$128,T338&lt;&gt;'Tabelas auxiliares'!$B$129,T338&lt;&gt;'Tabelas auxiliares'!$C$128,T338&lt;&gt;'Tabelas auxiliares'!$C$129,T338&lt;&gt;'Tabelas auxiliares'!$D$128),"FOLHA DE PESSOAL",IF(Y338='Tabelas auxiliares'!$A$129,"CUSTEIO",IF(Y338='Tabelas auxiliares'!$A$128,"INVESTIMENTO","ERRO - VERIFICAR"))))</f>
        <v/>
      </c>
      <c r="AA338" s="26" t="str">
        <f t="shared" si="9"/>
        <v/>
      </c>
      <c r="AB338" s="155"/>
      <c r="AC338" s="155"/>
      <c r="AD338" s="155"/>
      <c r="AE338" s="31"/>
      <c r="AF338" s="31"/>
      <c r="AG338" s="31"/>
      <c r="AH338" s="31"/>
      <c r="AI338" s="31"/>
      <c r="AJ338" s="31"/>
      <c r="AK338" s="31"/>
      <c r="AL338" s="31"/>
      <c r="AM338" s="31"/>
      <c r="AN338" s="31"/>
      <c r="AO338" s="31"/>
      <c r="AP338" s="31"/>
    </row>
    <row r="339" spans="1:42" x14ac:dyDescent="0.25">
      <c r="A339" s="152"/>
      <c r="B339" s="152"/>
      <c r="C339" s="152"/>
      <c r="D339" s="152"/>
      <c r="E339" s="152"/>
      <c r="F339" s="15" t="str">
        <f>IFERROR(VLOOKUP(D339,'Tabelas auxiliares'!$A$3:$B$65,2,FALSE),"")</f>
        <v/>
      </c>
      <c r="G339" s="15" t="str">
        <f>IFERROR(VLOOKUP($B339,'Tabelas auxiliares'!$A$68:$C$108,2,FALSE),"")</f>
        <v/>
      </c>
      <c r="H339" s="15" t="str">
        <f>IFERROR(VLOOKUP($B339,'Tabelas auxiliares'!$A$68:$C$108,3,FALSE),"")</f>
        <v/>
      </c>
      <c r="I339" s="152"/>
      <c r="J339" s="152"/>
      <c r="K339" s="152"/>
      <c r="L339" s="152"/>
      <c r="M339" s="152"/>
      <c r="N339" s="152"/>
      <c r="O339" s="152"/>
      <c r="P339" s="152"/>
      <c r="Q339" s="152"/>
      <c r="R339" s="152"/>
      <c r="S339" s="152"/>
      <c r="T339" s="152"/>
      <c r="U339" s="152"/>
      <c r="V339" s="152"/>
      <c r="W339" s="152"/>
      <c r="X339" s="152"/>
      <c r="Y339" s="15" t="str">
        <f t="shared" si="8"/>
        <v/>
      </c>
      <c r="Z339" s="15" t="str">
        <f>IF(T339="","",IF(AND(T339&lt;&gt;'Tabelas auxiliares'!$B$128,T339&lt;&gt;'Tabelas auxiliares'!$B$129,T339&lt;&gt;'Tabelas auxiliares'!$C$128,T339&lt;&gt;'Tabelas auxiliares'!$C$129,T339&lt;&gt;'Tabelas auxiliares'!$D$128),"FOLHA DE PESSOAL",IF(Y339='Tabelas auxiliares'!$A$129,"CUSTEIO",IF(Y339='Tabelas auxiliares'!$A$128,"INVESTIMENTO","ERRO - VERIFICAR"))))</f>
        <v/>
      </c>
      <c r="AA339" s="26" t="str">
        <f t="shared" si="9"/>
        <v/>
      </c>
      <c r="AB339" s="155"/>
      <c r="AC339" s="155"/>
      <c r="AD339" s="155"/>
      <c r="AE339" s="31"/>
      <c r="AF339" s="31"/>
      <c r="AG339" s="31"/>
      <c r="AH339" s="31"/>
      <c r="AI339" s="31"/>
      <c r="AJ339" s="31"/>
      <c r="AK339" s="31"/>
      <c r="AL339" s="31"/>
      <c r="AM339" s="31"/>
      <c r="AN339" s="31"/>
      <c r="AO339" s="31"/>
      <c r="AP339" s="31"/>
    </row>
    <row r="340" spans="1:42" x14ac:dyDescent="0.25">
      <c r="A340" s="152"/>
      <c r="B340" s="152"/>
      <c r="C340" s="152"/>
      <c r="D340" s="152"/>
      <c r="E340" s="152"/>
      <c r="F340" s="15" t="str">
        <f>IFERROR(VLOOKUP(D340,'Tabelas auxiliares'!$A$3:$B$65,2,FALSE),"")</f>
        <v/>
      </c>
      <c r="G340" s="15" t="str">
        <f>IFERROR(VLOOKUP($B340,'Tabelas auxiliares'!$A$68:$C$108,2,FALSE),"")</f>
        <v/>
      </c>
      <c r="H340" s="15" t="str">
        <f>IFERROR(VLOOKUP($B340,'Tabelas auxiliares'!$A$68:$C$108,3,FALSE),"")</f>
        <v/>
      </c>
      <c r="I340" s="152"/>
      <c r="J340" s="152"/>
      <c r="K340" s="152"/>
      <c r="L340" s="152"/>
      <c r="M340" s="152"/>
      <c r="N340" s="152"/>
      <c r="O340" s="152"/>
      <c r="P340" s="152"/>
      <c r="Q340" s="152"/>
      <c r="R340" s="152"/>
      <c r="S340" s="152"/>
      <c r="T340" s="152"/>
      <c r="U340" s="152"/>
      <c r="V340" s="152"/>
      <c r="W340" s="152"/>
      <c r="X340" s="152"/>
      <c r="Y340" s="15" t="str">
        <f t="shared" si="8"/>
        <v/>
      </c>
      <c r="Z340" s="15" t="str">
        <f>IF(T340="","",IF(AND(T340&lt;&gt;'Tabelas auxiliares'!$B$128,T340&lt;&gt;'Tabelas auxiliares'!$B$129,T340&lt;&gt;'Tabelas auxiliares'!$C$128,T340&lt;&gt;'Tabelas auxiliares'!$C$129,T340&lt;&gt;'Tabelas auxiliares'!$D$128),"FOLHA DE PESSOAL",IF(Y340='Tabelas auxiliares'!$A$129,"CUSTEIO",IF(Y340='Tabelas auxiliares'!$A$128,"INVESTIMENTO","ERRO - VERIFICAR"))))</f>
        <v/>
      </c>
      <c r="AA340" s="26" t="str">
        <f t="shared" si="9"/>
        <v/>
      </c>
      <c r="AB340" s="155"/>
      <c r="AC340" s="155"/>
      <c r="AD340" s="155"/>
      <c r="AE340" s="31"/>
      <c r="AF340" s="31"/>
      <c r="AG340" s="31"/>
      <c r="AH340" s="31"/>
      <c r="AI340" s="31"/>
      <c r="AJ340" s="31"/>
      <c r="AK340" s="31"/>
      <c r="AL340" s="31"/>
      <c r="AM340" s="31"/>
      <c r="AN340" s="31"/>
      <c r="AO340" s="31"/>
      <c r="AP340" s="31"/>
    </row>
    <row r="341" spans="1:42" x14ac:dyDescent="0.25">
      <c r="A341" s="152"/>
      <c r="B341" s="152"/>
      <c r="C341" s="152"/>
      <c r="D341" s="152"/>
      <c r="E341" s="152"/>
      <c r="F341" s="15" t="str">
        <f>IFERROR(VLOOKUP(D341,'Tabelas auxiliares'!$A$3:$B$65,2,FALSE),"")</f>
        <v/>
      </c>
      <c r="G341" s="15" t="str">
        <f>IFERROR(VLOOKUP($B341,'Tabelas auxiliares'!$A$68:$C$108,2,FALSE),"")</f>
        <v/>
      </c>
      <c r="H341" s="15" t="str">
        <f>IFERROR(VLOOKUP($B341,'Tabelas auxiliares'!$A$68:$C$108,3,FALSE),"")</f>
        <v/>
      </c>
      <c r="I341" s="152"/>
      <c r="J341" s="152"/>
      <c r="K341" s="152"/>
      <c r="L341" s="152"/>
      <c r="M341" s="152"/>
      <c r="N341" s="152"/>
      <c r="O341" s="152"/>
      <c r="P341" s="152"/>
      <c r="Q341" s="152"/>
      <c r="R341" s="152"/>
      <c r="S341" s="152"/>
      <c r="T341" s="152"/>
      <c r="U341" s="152"/>
      <c r="V341" s="152"/>
      <c r="W341" s="152"/>
      <c r="X341" s="152"/>
      <c r="Y341" s="15" t="str">
        <f t="shared" si="8"/>
        <v/>
      </c>
      <c r="Z341" s="15" t="str">
        <f>IF(T341="","",IF(AND(T341&lt;&gt;'Tabelas auxiliares'!$B$128,T341&lt;&gt;'Tabelas auxiliares'!$B$129,T341&lt;&gt;'Tabelas auxiliares'!$C$128,T341&lt;&gt;'Tabelas auxiliares'!$C$129,T341&lt;&gt;'Tabelas auxiliares'!$D$128),"FOLHA DE PESSOAL",IF(Y341='Tabelas auxiliares'!$A$129,"CUSTEIO",IF(Y341='Tabelas auxiliares'!$A$128,"INVESTIMENTO","ERRO - VERIFICAR"))))</f>
        <v/>
      </c>
      <c r="AA341" s="26" t="str">
        <f t="shared" si="9"/>
        <v/>
      </c>
      <c r="AB341" s="155"/>
      <c r="AC341" s="155"/>
      <c r="AD341" s="155"/>
      <c r="AE341" s="31"/>
      <c r="AF341" s="31"/>
      <c r="AG341" s="31"/>
      <c r="AH341" s="31"/>
      <c r="AI341" s="31"/>
      <c r="AJ341" s="31"/>
      <c r="AK341" s="31"/>
      <c r="AL341" s="31"/>
      <c r="AM341" s="31"/>
      <c r="AN341" s="31"/>
      <c r="AO341" s="31"/>
      <c r="AP341" s="31"/>
    </row>
    <row r="342" spans="1:42" x14ac:dyDescent="0.25">
      <c r="A342" s="152"/>
      <c r="B342" s="152"/>
      <c r="C342" s="152"/>
      <c r="D342" s="152"/>
      <c r="E342" s="152"/>
      <c r="F342" s="15" t="str">
        <f>IFERROR(VLOOKUP(D342,'Tabelas auxiliares'!$A$3:$B$65,2,FALSE),"")</f>
        <v/>
      </c>
      <c r="G342" s="15" t="str">
        <f>IFERROR(VLOOKUP($B342,'Tabelas auxiliares'!$A$68:$C$108,2,FALSE),"")</f>
        <v/>
      </c>
      <c r="H342" s="15" t="str">
        <f>IFERROR(VLOOKUP($B342,'Tabelas auxiliares'!$A$68:$C$108,3,FALSE),"")</f>
        <v/>
      </c>
      <c r="I342" s="152"/>
      <c r="J342" s="152"/>
      <c r="K342" s="152"/>
      <c r="L342" s="152"/>
      <c r="M342" s="152"/>
      <c r="N342" s="152"/>
      <c r="O342" s="152"/>
      <c r="P342" s="152"/>
      <c r="Q342" s="152"/>
      <c r="R342" s="152"/>
      <c r="S342" s="152"/>
      <c r="T342" s="152"/>
      <c r="U342" s="152"/>
      <c r="V342" s="152"/>
      <c r="W342" s="152"/>
      <c r="X342" s="152"/>
      <c r="Y342" s="15" t="str">
        <f t="shared" si="8"/>
        <v/>
      </c>
      <c r="Z342" s="15" t="str">
        <f>IF(T342="","",IF(AND(T342&lt;&gt;'Tabelas auxiliares'!$B$128,T342&lt;&gt;'Tabelas auxiliares'!$B$129,T342&lt;&gt;'Tabelas auxiliares'!$C$128,T342&lt;&gt;'Tabelas auxiliares'!$C$129,T342&lt;&gt;'Tabelas auxiliares'!$D$128),"FOLHA DE PESSOAL",IF(Y342='Tabelas auxiliares'!$A$129,"CUSTEIO",IF(Y342='Tabelas auxiliares'!$A$128,"INVESTIMENTO","ERRO - VERIFICAR"))))</f>
        <v/>
      </c>
      <c r="AA342" s="26" t="str">
        <f t="shared" si="9"/>
        <v/>
      </c>
      <c r="AB342" s="155"/>
      <c r="AC342" s="155"/>
      <c r="AD342" s="155"/>
      <c r="AE342" s="31"/>
      <c r="AF342" s="31"/>
      <c r="AG342" s="31"/>
      <c r="AH342" s="31"/>
      <c r="AI342" s="31"/>
      <c r="AJ342" s="31"/>
      <c r="AK342" s="31"/>
      <c r="AL342" s="31"/>
      <c r="AM342" s="31"/>
      <c r="AN342" s="31"/>
      <c r="AO342" s="31"/>
      <c r="AP342" s="31"/>
    </row>
    <row r="343" spans="1:42" x14ac:dyDescent="0.25">
      <c r="A343" s="152"/>
      <c r="B343" s="152"/>
      <c r="C343" s="152"/>
      <c r="D343" s="152"/>
      <c r="E343" s="152"/>
      <c r="F343" s="15" t="str">
        <f>IFERROR(VLOOKUP(D343,'Tabelas auxiliares'!$A$3:$B$65,2,FALSE),"")</f>
        <v/>
      </c>
      <c r="G343" s="15" t="str">
        <f>IFERROR(VLOOKUP($B343,'Tabelas auxiliares'!$A$68:$C$108,2,FALSE),"")</f>
        <v/>
      </c>
      <c r="H343" s="15" t="str">
        <f>IFERROR(VLOOKUP($B343,'Tabelas auxiliares'!$A$68:$C$108,3,FALSE),"")</f>
        <v/>
      </c>
      <c r="I343" s="152"/>
      <c r="J343" s="152"/>
      <c r="K343" s="152"/>
      <c r="L343" s="152"/>
      <c r="M343" s="152"/>
      <c r="N343" s="152"/>
      <c r="O343" s="152"/>
      <c r="P343" s="152"/>
      <c r="Q343" s="152"/>
      <c r="R343" s="152"/>
      <c r="S343" s="152"/>
      <c r="T343" s="152"/>
      <c r="U343" s="152"/>
      <c r="V343" s="152"/>
      <c r="W343" s="152"/>
      <c r="X343" s="152"/>
      <c r="Y343" s="15" t="str">
        <f t="shared" si="8"/>
        <v/>
      </c>
      <c r="Z343" s="15" t="str">
        <f>IF(T343="","",IF(AND(T343&lt;&gt;'Tabelas auxiliares'!$B$128,T343&lt;&gt;'Tabelas auxiliares'!$B$129,T343&lt;&gt;'Tabelas auxiliares'!$C$128,T343&lt;&gt;'Tabelas auxiliares'!$C$129,T343&lt;&gt;'Tabelas auxiliares'!$D$128),"FOLHA DE PESSOAL",IF(Y343='Tabelas auxiliares'!$A$129,"CUSTEIO",IF(Y343='Tabelas auxiliares'!$A$128,"INVESTIMENTO","ERRO - VERIFICAR"))))</f>
        <v/>
      </c>
      <c r="AA343" s="26" t="str">
        <f t="shared" si="9"/>
        <v/>
      </c>
      <c r="AB343" s="155"/>
      <c r="AC343" s="155"/>
      <c r="AD343" s="155"/>
      <c r="AE343" s="31"/>
      <c r="AF343" s="31"/>
      <c r="AG343" s="31"/>
      <c r="AH343" s="31"/>
      <c r="AI343" s="31"/>
      <c r="AJ343" s="31"/>
      <c r="AK343" s="31"/>
      <c r="AL343" s="31"/>
      <c r="AM343" s="31"/>
      <c r="AN343" s="31"/>
      <c r="AO343" s="31"/>
      <c r="AP343" s="31"/>
    </row>
    <row r="344" spans="1:42" x14ac:dyDescent="0.25">
      <c r="A344" s="152"/>
      <c r="B344" s="152"/>
      <c r="C344" s="152"/>
      <c r="D344" s="152"/>
      <c r="E344" s="152"/>
      <c r="F344" s="15" t="str">
        <f>IFERROR(VLOOKUP(D344,'Tabelas auxiliares'!$A$3:$B$65,2,FALSE),"")</f>
        <v/>
      </c>
      <c r="G344" s="15" t="str">
        <f>IFERROR(VLOOKUP($B344,'Tabelas auxiliares'!$A$68:$C$108,2,FALSE),"")</f>
        <v/>
      </c>
      <c r="H344" s="15" t="str">
        <f>IFERROR(VLOOKUP($B344,'Tabelas auxiliares'!$A$68:$C$108,3,FALSE),"")</f>
        <v/>
      </c>
      <c r="I344" s="152"/>
      <c r="J344" s="152"/>
      <c r="K344" s="152"/>
      <c r="L344" s="152"/>
      <c r="M344" s="152"/>
      <c r="N344" s="152"/>
      <c r="O344" s="152"/>
      <c r="P344" s="152"/>
      <c r="Q344" s="152"/>
      <c r="R344" s="152"/>
      <c r="S344" s="152"/>
      <c r="T344" s="152"/>
      <c r="U344" s="152"/>
      <c r="V344" s="152"/>
      <c r="W344" s="152"/>
      <c r="X344" s="152"/>
      <c r="Y344" s="15" t="str">
        <f t="shared" si="8"/>
        <v/>
      </c>
      <c r="Z344" s="15" t="str">
        <f>IF(T344="","",IF(AND(T344&lt;&gt;'Tabelas auxiliares'!$B$128,T344&lt;&gt;'Tabelas auxiliares'!$B$129,T344&lt;&gt;'Tabelas auxiliares'!$C$128,T344&lt;&gt;'Tabelas auxiliares'!$C$129,T344&lt;&gt;'Tabelas auxiliares'!$D$128),"FOLHA DE PESSOAL",IF(Y344='Tabelas auxiliares'!$A$129,"CUSTEIO",IF(Y344='Tabelas auxiliares'!$A$128,"INVESTIMENTO","ERRO - VERIFICAR"))))</f>
        <v/>
      </c>
      <c r="AA344" s="26" t="str">
        <f t="shared" si="9"/>
        <v/>
      </c>
      <c r="AB344" s="155"/>
      <c r="AC344" s="155"/>
      <c r="AD344" s="155"/>
      <c r="AE344" s="31"/>
      <c r="AF344" s="31"/>
      <c r="AG344" s="31"/>
      <c r="AH344" s="31"/>
      <c r="AI344" s="31"/>
      <c r="AJ344" s="31"/>
      <c r="AK344" s="31"/>
      <c r="AL344" s="31"/>
      <c r="AM344" s="31"/>
      <c r="AN344" s="31"/>
      <c r="AO344" s="31"/>
      <c r="AP344" s="31"/>
    </row>
    <row r="345" spans="1:42" x14ac:dyDescent="0.25">
      <c r="A345" s="152"/>
      <c r="B345" s="152"/>
      <c r="C345" s="152"/>
      <c r="D345" s="152"/>
      <c r="E345" s="152"/>
      <c r="F345" s="15" t="str">
        <f>IFERROR(VLOOKUP(D345,'Tabelas auxiliares'!$A$3:$B$65,2,FALSE),"")</f>
        <v/>
      </c>
      <c r="G345" s="15" t="str">
        <f>IFERROR(VLOOKUP($B345,'Tabelas auxiliares'!$A$68:$C$108,2,FALSE),"")</f>
        <v/>
      </c>
      <c r="H345" s="15" t="str">
        <f>IFERROR(VLOOKUP($B345,'Tabelas auxiliares'!$A$68:$C$108,3,FALSE),"")</f>
        <v/>
      </c>
      <c r="I345" s="152"/>
      <c r="J345" s="152"/>
      <c r="K345" s="152"/>
      <c r="L345" s="152"/>
      <c r="M345" s="152"/>
      <c r="N345" s="152"/>
      <c r="O345" s="152"/>
      <c r="P345" s="152"/>
      <c r="Q345" s="152"/>
      <c r="R345" s="152"/>
      <c r="S345" s="152"/>
      <c r="T345" s="152"/>
      <c r="U345" s="152"/>
      <c r="V345" s="152"/>
      <c r="W345" s="152"/>
      <c r="X345" s="152"/>
      <c r="Y345" s="15" t="str">
        <f t="shared" si="8"/>
        <v/>
      </c>
      <c r="Z345" s="15" t="str">
        <f>IF(T345="","",IF(AND(T345&lt;&gt;'Tabelas auxiliares'!$B$128,T345&lt;&gt;'Tabelas auxiliares'!$B$129,T345&lt;&gt;'Tabelas auxiliares'!$C$128,T345&lt;&gt;'Tabelas auxiliares'!$C$129,T345&lt;&gt;'Tabelas auxiliares'!$D$128),"FOLHA DE PESSOAL",IF(Y345='Tabelas auxiliares'!$A$129,"CUSTEIO",IF(Y345='Tabelas auxiliares'!$A$128,"INVESTIMENTO","ERRO - VERIFICAR"))))</f>
        <v/>
      </c>
      <c r="AA345" s="26" t="str">
        <f t="shared" si="9"/>
        <v/>
      </c>
      <c r="AB345" s="155"/>
      <c r="AC345" s="155"/>
      <c r="AD345" s="155"/>
      <c r="AE345" s="31"/>
      <c r="AF345" s="31"/>
      <c r="AG345" s="31"/>
      <c r="AH345" s="31"/>
      <c r="AI345" s="31"/>
      <c r="AJ345" s="31"/>
      <c r="AK345" s="31"/>
      <c r="AL345" s="31"/>
      <c r="AM345" s="31"/>
      <c r="AN345" s="31"/>
      <c r="AO345" s="31"/>
      <c r="AP345" s="31"/>
    </row>
    <row r="346" spans="1:42" x14ac:dyDescent="0.25">
      <c r="A346" s="152"/>
      <c r="B346" s="152"/>
      <c r="C346" s="152"/>
      <c r="D346" s="152"/>
      <c r="E346" s="152"/>
      <c r="F346" s="15" t="str">
        <f>IFERROR(VLOOKUP(D346,'Tabelas auxiliares'!$A$3:$B$65,2,FALSE),"")</f>
        <v/>
      </c>
      <c r="G346" s="15" t="str">
        <f>IFERROR(VLOOKUP($B346,'Tabelas auxiliares'!$A$68:$C$108,2,FALSE),"")</f>
        <v/>
      </c>
      <c r="H346" s="15" t="str">
        <f>IFERROR(VLOOKUP($B346,'Tabelas auxiliares'!$A$68:$C$108,3,FALSE),"")</f>
        <v/>
      </c>
      <c r="I346" s="152"/>
      <c r="J346" s="152"/>
      <c r="K346" s="152"/>
      <c r="L346" s="152"/>
      <c r="M346" s="152"/>
      <c r="N346" s="152"/>
      <c r="O346" s="152"/>
      <c r="P346" s="152"/>
      <c r="Q346" s="152"/>
      <c r="R346" s="152"/>
      <c r="S346" s="152"/>
      <c r="T346" s="152"/>
      <c r="U346" s="152"/>
      <c r="V346" s="152"/>
      <c r="W346" s="152"/>
      <c r="X346" s="152"/>
      <c r="Y346" s="15" t="str">
        <f t="shared" si="8"/>
        <v/>
      </c>
      <c r="Z346" s="15" t="str">
        <f>IF(T346="","",IF(AND(T346&lt;&gt;'Tabelas auxiliares'!$B$128,T346&lt;&gt;'Tabelas auxiliares'!$B$129,T346&lt;&gt;'Tabelas auxiliares'!$C$128,T346&lt;&gt;'Tabelas auxiliares'!$C$129,T346&lt;&gt;'Tabelas auxiliares'!$D$128),"FOLHA DE PESSOAL",IF(Y346='Tabelas auxiliares'!$A$129,"CUSTEIO",IF(Y346='Tabelas auxiliares'!$A$128,"INVESTIMENTO","ERRO - VERIFICAR"))))</f>
        <v/>
      </c>
      <c r="AA346" s="26" t="str">
        <f t="shared" si="9"/>
        <v/>
      </c>
      <c r="AB346" s="155"/>
      <c r="AC346" s="155"/>
      <c r="AD346" s="155"/>
      <c r="AE346" s="31"/>
      <c r="AF346" s="31"/>
      <c r="AG346" s="31"/>
      <c r="AH346" s="31"/>
      <c r="AI346" s="31"/>
      <c r="AJ346" s="31"/>
      <c r="AK346" s="31"/>
      <c r="AL346" s="31"/>
      <c r="AM346" s="31"/>
      <c r="AN346" s="31"/>
      <c r="AO346" s="31"/>
      <c r="AP346" s="31"/>
    </row>
    <row r="347" spans="1:42" x14ac:dyDescent="0.25">
      <c r="A347" s="152"/>
      <c r="B347" s="152"/>
      <c r="C347" s="152"/>
      <c r="D347" s="152"/>
      <c r="E347" s="152"/>
      <c r="F347" s="15" t="str">
        <f>IFERROR(VLOOKUP(D347,'Tabelas auxiliares'!$A$3:$B$65,2,FALSE),"")</f>
        <v/>
      </c>
      <c r="G347" s="15" t="str">
        <f>IFERROR(VLOOKUP($B347,'Tabelas auxiliares'!$A$68:$C$108,2,FALSE),"")</f>
        <v/>
      </c>
      <c r="H347" s="15" t="str">
        <f>IFERROR(VLOOKUP($B347,'Tabelas auxiliares'!$A$68:$C$108,3,FALSE),"")</f>
        <v/>
      </c>
      <c r="I347" s="152"/>
      <c r="J347" s="152"/>
      <c r="K347" s="152"/>
      <c r="L347" s="152"/>
      <c r="M347" s="152"/>
      <c r="N347" s="152"/>
      <c r="O347" s="152"/>
      <c r="P347" s="152"/>
      <c r="Q347" s="152"/>
      <c r="R347" s="152"/>
      <c r="S347" s="152"/>
      <c r="T347" s="152"/>
      <c r="U347" s="152"/>
      <c r="V347" s="152"/>
      <c r="W347" s="152"/>
      <c r="X347" s="152"/>
      <c r="Y347" s="15" t="str">
        <f t="shared" si="8"/>
        <v/>
      </c>
      <c r="Z347" s="15" t="str">
        <f>IF(T347="","",IF(AND(T347&lt;&gt;'Tabelas auxiliares'!$B$128,T347&lt;&gt;'Tabelas auxiliares'!$B$129,T347&lt;&gt;'Tabelas auxiliares'!$C$128,T347&lt;&gt;'Tabelas auxiliares'!$C$129,T347&lt;&gt;'Tabelas auxiliares'!$D$128),"FOLHA DE PESSOAL",IF(Y347='Tabelas auxiliares'!$A$129,"CUSTEIO",IF(Y347='Tabelas auxiliares'!$A$128,"INVESTIMENTO","ERRO - VERIFICAR"))))</f>
        <v/>
      </c>
      <c r="AA347" s="26" t="str">
        <f t="shared" si="9"/>
        <v/>
      </c>
      <c r="AB347" s="155"/>
      <c r="AC347" s="155"/>
      <c r="AD347" s="155"/>
      <c r="AE347" s="31"/>
      <c r="AF347" s="31"/>
      <c r="AG347" s="31"/>
      <c r="AH347" s="31"/>
      <c r="AI347" s="31"/>
      <c r="AJ347" s="31"/>
      <c r="AK347" s="31"/>
      <c r="AL347" s="31"/>
      <c r="AM347" s="31"/>
      <c r="AN347" s="31"/>
      <c r="AO347" s="31"/>
      <c r="AP347" s="31"/>
    </row>
    <row r="348" spans="1:42" x14ac:dyDescent="0.25">
      <c r="A348" s="152"/>
      <c r="B348" s="152"/>
      <c r="C348" s="152"/>
      <c r="D348" s="152"/>
      <c r="E348" s="152"/>
      <c r="F348" s="15" t="str">
        <f>IFERROR(VLOOKUP(D348,'Tabelas auxiliares'!$A$3:$B$65,2,FALSE),"")</f>
        <v/>
      </c>
      <c r="G348" s="15" t="str">
        <f>IFERROR(VLOOKUP($B348,'Tabelas auxiliares'!$A$68:$C$108,2,FALSE),"")</f>
        <v/>
      </c>
      <c r="H348" s="15" t="str">
        <f>IFERROR(VLOOKUP($B348,'Tabelas auxiliares'!$A$68:$C$108,3,FALSE),"")</f>
        <v/>
      </c>
      <c r="I348" s="152"/>
      <c r="J348" s="152"/>
      <c r="K348" s="152"/>
      <c r="L348" s="152"/>
      <c r="M348" s="152"/>
      <c r="N348" s="152"/>
      <c r="O348" s="152"/>
      <c r="P348" s="152"/>
      <c r="Q348" s="152"/>
      <c r="R348" s="152"/>
      <c r="S348" s="152"/>
      <c r="T348" s="152"/>
      <c r="U348" s="152"/>
      <c r="V348" s="152"/>
      <c r="W348" s="152"/>
      <c r="X348" s="152"/>
      <c r="Y348" s="15" t="str">
        <f t="shared" si="8"/>
        <v/>
      </c>
      <c r="Z348" s="15" t="str">
        <f>IF(T348="","",IF(AND(T348&lt;&gt;'Tabelas auxiliares'!$B$128,T348&lt;&gt;'Tabelas auxiliares'!$B$129,T348&lt;&gt;'Tabelas auxiliares'!$C$128,T348&lt;&gt;'Tabelas auxiliares'!$C$129,T348&lt;&gt;'Tabelas auxiliares'!$D$128),"FOLHA DE PESSOAL",IF(Y348='Tabelas auxiliares'!$A$129,"CUSTEIO",IF(Y348='Tabelas auxiliares'!$A$128,"INVESTIMENTO","ERRO - VERIFICAR"))))</f>
        <v/>
      </c>
      <c r="AA348" s="26" t="str">
        <f t="shared" si="9"/>
        <v/>
      </c>
      <c r="AB348" s="155"/>
      <c r="AC348" s="155"/>
      <c r="AD348" s="155"/>
      <c r="AE348" s="31"/>
      <c r="AF348" s="31"/>
      <c r="AG348" s="31"/>
      <c r="AH348" s="31"/>
      <c r="AI348" s="31"/>
      <c r="AJ348" s="31"/>
      <c r="AK348" s="31"/>
      <c r="AL348" s="31"/>
      <c r="AM348" s="31"/>
      <c r="AN348" s="31"/>
      <c r="AO348" s="31"/>
      <c r="AP348" s="31"/>
    </row>
    <row r="349" spans="1:42" x14ac:dyDescent="0.25">
      <c r="A349" s="152"/>
      <c r="B349" s="152"/>
      <c r="C349" s="152"/>
      <c r="D349" s="152"/>
      <c r="E349" s="152"/>
      <c r="F349" s="15" t="str">
        <f>IFERROR(VLOOKUP(D349,'Tabelas auxiliares'!$A$3:$B$65,2,FALSE),"")</f>
        <v/>
      </c>
      <c r="G349" s="15" t="str">
        <f>IFERROR(VLOOKUP($B349,'Tabelas auxiliares'!$A$68:$C$108,2,FALSE),"")</f>
        <v/>
      </c>
      <c r="H349" s="15" t="str">
        <f>IFERROR(VLOOKUP($B349,'Tabelas auxiliares'!$A$68:$C$108,3,FALSE),"")</f>
        <v/>
      </c>
      <c r="I349" s="152"/>
      <c r="J349" s="152"/>
      <c r="K349" s="152"/>
      <c r="L349" s="152"/>
      <c r="M349" s="152"/>
      <c r="N349" s="152"/>
      <c r="O349" s="152"/>
      <c r="P349" s="152"/>
      <c r="Q349" s="152"/>
      <c r="R349" s="152"/>
      <c r="S349" s="152"/>
      <c r="T349" s="152"/>
      <c r="U349" s="152"/>
      <c r="V349" s="152"/>
      <c r="W349" s="152"/>
      <c r="X349" s="152"/>
      <c r="Y349" s="15" t="str">
        <f t="shared" si="8"/>
        <v/>
      </c>
      <c r="Z349" s="15" t="str">
        <f>IF(T349="","",IF(AND(T349&lt;&gt;'Tabelas auxiliares'!$B$128,T349&lt;&gt;'Tabelas auxiliares'!$B$129,T349&lt;&gt;'Tabelas auxiliares'!$C$128,T349&lt;&gt;'Tabelas auxiliares'!$C$129,T349&lt;&gt;'Tabelas auxiliares'!$D$128),"FOLHA DE PESSOAL",IF(Y349='Tabelas auxiliares'!$A$129,"CUSTEIO",IF(Y349='Tabelas auxiliares'!$A$128,"INVESTIMENTO","ERRO - VERIFICAR"))))</f>
        <v/>
      </c>
      <c r="AA349" s="26" t="str">
        <f t="shared" si="9"/>
        <v/>
      </c>
      <c r="AB349" s="155"/>
      <c r="AC349" s="155"/>
      <c r="AD349" s="155"/>
      <c r="AE349" s="31"/>
      <c r="AF349" s="31"/>
      <c r="AG349" s="31"/>
      <c r="AH349" s="31"/>
      <c r="AI349" s="31"/>
      <c r="AJ349" s="31"/>
      <c r="AK349" s="31"/>
      <c r="AL349" s="31"/>
      <c r="AM349" s="31"/>
      <c r="AN349" s="31"/>
      <c r="AO349" s="31"/>
      <c r="AP349" s="31"/>
    </row>
    <row r="350" spans="1:42" x14ac:dyDescent="0.25">
      <c r="A350" s="152"/>
      <c r="B350" s="152"/>
      <c r="C350" s="152"/>
      <c r="D350" s="152"/>
      <c r="E350" s="152"/>
      <c r="F350" s="15" t="str">
        <f>IFERROR(VLOOKUP(D350,'Tabelas auxiliares'!$A$3:$B$65,2,FALSE),"")</f>
        <v/>
      </c>
      <c r="G350" s="15" t="str">
        <f>IFERROR(VLOOKUP($B350,'Tabelas auxiliares'!$A$68:$C$108,2,FALSE),"")</f>
        <v/>
      </c>
      <c r="H350" s="15" t="str">
        <f>IFERROR(VLOOKUP($B350,'Tabelas auxiliares'!$A$68:$C$108,3,FALSE),"")</f>
        <v/>
      </c>
      <c r="I350" s="152"/>
      <c r="J350" s="152"/>
      <c r="K350" s="152"/>
      <c r="L350" s="152"/>
      <c r="M350" s="152"/>
      <c r="N350" s="152"/>
      <c r="O350" s="152"/>
      <c r="P350" s="152"/>
      <c r="Q350" s="152"/>
      <c r="R350" s="152"/>
      <c r="S350" s="152"/>
      <c r="T350" s="152"/>
      <c r="U350" s="152"/>
      <c r="V350" s="152"/>
      <c r="W350" s="152"/>
      <c r="X350" s="152"/>
      <c r="Y350" s="15" t="str">
        <f t="shared" si="8"/>
        <v/>
      </c>
      <c r="Z350" s="15" t="str">
        <f>IF(T350="","",IF(AND(T350&lt;&gt;'Tabelas auxiliares'!$B$128,T350&lt;&gt;'Tabelas auxiliares'!$B$129,T350&lt;&gt;'Tabelas auxiliares'!$C$128,T350&lt;&gt;'Tabelas auxiliares'!$C$129,T350&lt;&gt;'Tabelas auxiliares'!$D$128),"FOLHA DE PESSOAL",IF(Y350='Tabelas auxiliares'!$A$129,"CUSTEIO",IF(Y350='Tabelas auxiliares'!$A$128,"INVESTIMENTO","ERRO - VERIFICAR"))))</f>
        <v/>
      </c>
      <c r="AA350" s="26" t="str">
        <f t="shared" si="9"/>
        <v/>
      </c>
      <c r="AB350" s="155"/>
      <c r="AC350" s="155"/>
      <c r="AD350" s="155"/>
      <c r="AE350" s="31"/>
      <c r="AF350" s="31"/>
      <c r="AG350" s="31"/>
      <c r="AH350" s="31"/>
      <c r="AI350" s="31"/>
      <c r="AJ350" s="31"/>
      <c r="AK350" s="31"/>
      <c r="AL350" s="31"/>
      <c r="AM350" s="31"/>
      <c r="AN350" s="31"/>
      <c r="AO350" s="31"/>
      <c r="AP350" s="31"/>
    </row>
    <row r="351" spans="1:42" x14ac:dyDescent="0.25">
      <c r="A351" s="152"/>
      <c r="B351" s="152"/>
      <c r="C351" s="152"/>
      <c r="D351" s="152"/>
      <c r="E351" s="152"/>
      <c r="F351" s="15" t="str">
        <f>IFERROR(VLOOKUP(D351,'Tabelas auxiliares'!$A$3:$B$65,2,FALSE),"")</f>
        <v/>
      </c>
      <c r="G351" s="15" t="str">
        <f>IFERROR(VLOOKUP($B351,'Tabelas auxiliares'!$A$68:$C$108,2,FALSE),"")</f>
        <v/>
      </c>
      <c r="H351" s="15" t="str">
        <f>IFERROR(VLOOKUP($B351,'Tabelas auxiliares'!$A$68:$C$108,3,FALSE),"")</f>
        <v/>
      </c>
      <c r="I351" s="152"/>
      <c r="J351" s="152"/>
      <c r="K351" s="152"/>
      <c r="L351" s="152"/>
      <c r="M351" s="152"/>
      <c r="N351" s="152"/>
      <c r="O351" s="152"/>
      <c r="P351" s="152"/>
      <c r="Q351" s="152"/>
      <c r="R351" s="152"/>
      <c r="S351" s="152"/>
      <c r="T351" s="152"/>
      <c r="U351" s="152"/>
      <c r="V351" s="152"/>
      <c r="W351" s="152"/>
      <c r="X351" s="152"/>
      <c r="Y351" s="15" t="str">
        <f t="shared" si="8"/>
        <v/>
      </c>
      <c r="Z351" s="15" t="str">
        <f>IF(T351="","",IF(AND(T351&lt;&gt;'Tabelas auxiliares'!$B$128,T351&lt;&gt;'Tabelas auxiliares'!$B$129,T351&lt;&gt;'Tabelas auxiliares'!$C$128,T351&lt;&gt;'Tabelas auxiliares'!$C$129,T351&lt;&gt;'Tabelas auxiliares'!$D$128),"FOLHA DE PESSOAL",IF(Y351='Tabelas auxiliares'!$A$129,"CUSTEIO",IF(Y351='Tabelas auxiliares'!$A$128,"INVESTIMENTO","ERRO - VERIFICAR"))))</f>
        <v/>
      </c>
      <c r="AA351" s="26" t="str">
        <f t="shared" si="9"/>
        <v/>
      </c>
      <c r="AB351" s="155"/>
      <c r="AC351" s="155"/>
      <c r="AD351" s="155"/>
      <c r="AE351" s="31"/>
      <c r="AF351" s="31"/>
      <c r="AG351" s="31"/>
      <c r="AH351" s="31"/>
      <c r="AI351" s="31"/>
      <c r="AJ351" s="31"/>
      <c r="AK351" s="31"/>
      <c r="AL351" s="31"/>
      <c r="AM351" s="31"/>
      <c r="AN351" s="31"/>
      <c r="AO351" s="31"/>
      <c r="AP351" s="31"/>
    </row>
    <row r="352" spans="1:42" x14ac:dyDescent="0.25">
      <c r="A352" s="152"/>
      <c r="B352" s="152"/>
      <c r="C352" s="152"/>
      <c r="D352" s="152"/>
      <c r="E352" s="152"/>
      <c r="F352" s="15" t="str">
        <f>IFERROR(VLOOKUP(D352,'Tabelas auxiliares'!$A$3:$B$65,2,FALSE),"")</f>
        <v/>
      </c>
      <c r="G352" s="15" t="str">
        <f>IFERROR(VLOOKUP($B352,'Tabelas auxiliares'!$A$68:$C$108,2,FALSE),"")</f>
        <v/>
      </c>
      <c r="H352" s="15" t="str">
        <f>IFERROR(VLOOKUP($B352,'Tabelas auxiliares'!$A$68:$C$108,3,FALSE),"")</f>
        <v/>
      </c>
      <c r="I352" s="152"/>
      <c r="J352" s="152"/>
      <c r="K352" s="152"/>
      <c r="L352" s="152"/>
      <c r="M352" s="152"/>
      <c r="N352" s="152"/>
      <c r="O352" s="152"/>
      <c r="P352" s="152"/>
      <c r="Q352" s="152"/>
      <c r="R352" s="152"/>
      <c r="S352" s="152"/>
      <c r="T352" s="152"/>
      <c r="U352" s="152"/>
      <c r="V352" s="152"/>
      <c r="W352" s="152"/>
      <c r="X352" s="152"/>
      <c r="Y352" s="15" t="str">
        <f t="shared" si="8"/>
        <v/>
      </c>
      <c r="Z352" s="15" t="str">
        <f>IF(T352="","",IF(AND(T352&lt;&gt;'Tabelas auxiliares'!$B$128,T352&lt;&gt;'Tabelas auxiliares'!$B$129,T352&lt;&gt;'Tabelas auxiliares'!$C$128,T352&lt;&gt;'Tabelas auxiliares'!$C$129,T352&lt;&gt;'Tabelas auxiliares'!$D$128),"FOLHA DE PESSOAL",IF(Y352='Tabelas auxiliares'!$A$129,"CUSTEIO",IF(Y352='Tabelas auxiliares'!$A$128,"INVESTIMENTO","ERRO - VERIFICAR"))))</f>
        <v/>
      </c>
      <c r="AA352" s="26" t="str">
        <f t="shared" si="9"/>
        <v/>
      </c>
      <c r="AB352" s="155"/>
      <c r="AC352" s="155"/>
      <c r="AD352" s="155"/>
      <c r="AE352" s="31"/>
      <c r="AF352" s="31"/>
      <c r="AG352" s="31"/>
      <c r="AH352" s="31"/>
      <c r="AI352" s="31"/>
      <c r="AJ352" s="31"/>
      <c r="AK352" s="31"/>
      <c r="AL352" s="31"/>
      <c r="AM352" s="31"/>
      <c r="AN352" s="31"/>
      <c r="AO352" s="31"/>
      <c r="AP352" s="31"/>
    </row>
    <row r="353" spans="1:42" x14ac:dyDescent="0.25">
      <c r="A353" s="152"/>
      <c r="B353" s="152"/>
      <c r="C353" s="152"/>
      <c r="D353" s="152"/>
      <c r="E353" s="152"/>
      <c r="F353" s="15" t="str">
        <f>IFERROR(VLOOKUP(D353,'Tabelas auxiliares'!$A$3:$B$65,2,FALSE),"")</f>
        <v/>
      </c>
      <c r="G353" s="15" t="str">
        <f>IFERROR(VLOOKUP($B353,'Tabelas auxiliares'!$A$68:$C$108,2,FALSE),"")</f>
        <v/>
      </c>
      <c r="H353" s="15" t="str">
        <f>IFERROR(VLOOKUP($B353,'Tabelas auxiliares'!$A$68:$C$108,3,FALSE),"")</f>
        <v/>
      </c>
      <c r="I353" s="152"/>
      <c r="J353" s="152"/>
      <c r="K353" s="152"/>
      <c r="L353" s="152"/>
      <c r="M353" s="152"/>
      <c r="N353" s="152"/>
      <c r="O353" s="152"/>
      <c r="P353" s="152"/>
      <c r="Q353" s="152"/>
      <c r="R353" s="152"/>
      <c r="S353" s="152"/>
      <c r="T353" s="152"/>
      <c r="U353" s="152"/>
      <c r="V353" s="152"/>
      <c r="W353" s="152"/>
      <c r="X353" s="152"/>
      <c r="Y353" s="15" t="str">
        <f t="shared" si="8"/>
        <v/>
      </c>
      <c r="Z353" s="15" t="str">
        <f>IF(T353="","",IF(AND(T353&lt;&gt;'Tabelas auxiliares'!$B$128,T353&lt;&gt;'Tabelas auxiliares'!$B$129,T353&lt;&gt;'Tabelas auxiliares'!$C$128,T353&lt;&gt;'Tabelas auxiliares'!$C$129,T353&lt;&gt;'Tabelas auxiliares'!$D$128),"FOLHA DE PESSOAL",IF(Y353='Tabelas auxiliares'!$A$129,"CUSTEIO",IF(Y353='Tabelas auxiliares'!$A$128,"INVESTIMENTO","ERRO - VERIFICAR"))))</f>
        <v/>
      </c>
      <c r="AA353" s="26" t="str">
        <f t="shared" si="9"/>
        <v/>
      </c>
      <c r="AB353" s="155"/>
      <c r="AC353" s="155"/>
      <c r="AD353" s="155"/>
      <c r="AE353" s="31"/>
      <c r="AF353" s="31"/>
      <c r="AG353" s="31"/>
      <c r="AH353" s="31"/>
      <c r="AI353" s="31"/>
      <c r="AJ353" s="31"/>
      <c r="AK353" s="31"/>
      <c r="AL353" s="31"/>
      <c r="AM353" s="31"/>
      <c r="AN353" s="31"/>
      <c r="AO353" s="31"/>
      <c r="AP353" s="31"/>
    </row>
    <row r="354" spans="1:42" x14ac:dyDescent="0.25">
      <c r="A354" s="152"/>
      <c r="B354" s="152"/>
      <c r="C354" s="152"/>
      <c r="D354" s="152"/>
      <c r="E354" s="152"/>
      <c r="F354" s="15" t="str">
        <f>IFERROR(VLOOKUP(D354,'Tabelas auxiliares'!$A$3:$B$65,2,FALSE),"")</f>
        <v/>
      </c>
      <c r="G354" s="15" t="str">
        <f>IFERROR(VLOOKUP($B354,'Tabelas auxiliares'!$A$68:$C$108,2,FALSE),"")</f>
        <v/>
      </c>
      <c r="H354" s="15" t="str">
        <f>IFERROR(VLOOKUP($B354,'Tabelas auxiliares'!$A$68:$C$108,3,FALSE),"")</f>
        <v/>
      </c>
      <c r="I354" s="152"/>
      <c r="J354" s="152"/>
      <c r="K354" s="152"/>
      <c r="L354" s="152"/>
      <c r="M354" s="152"/>
      <c r="N354" s="152"/>
      <c r="O354" s="152"/>
      <c r="P354" s="152"/>
      <c r="Q354" s="152"/>
      <c r="R354" s="152"/>
      <c r="S354" s="152"/>
      <c r="T354" s="152"/>
      <c r="U354" s="152"/>
      <c r="V354" s="152"/>
      <c r="W354" s="152"/>
      <c r="X354" s="152"/>
      <c r="Y354" s="15" t="str">
        <f t="shared" si="8"/>
        <v/>
      </c>
      <c r="Z354" s="15" t="str">
        <f>IF(T354="","",IF(AND(T354&lt;&gt;'Tabelas auxiliares'!$B$128,T354&lt;&gt;'Tabelas auxiliares'!$B$129,T354&lt;&gt;'Tabelas auxiliares'!$C$128,T354&lt;&gt;'Tabelas auxiliares'!$C$129,T354&lt;&gt;'Tabelas auxiliares'!$D$128),"FOLHA DE PESSOAL",IF(Y354='Tabelas auxiliares'!$A$129,"CUSTEIO",IF(Y354='Tabelas auxiliares'!$A$128,"INVESTIMENTO","ERRO - VERIFICAR"))))</f>
        <v/>
      </c>
      <c r="AA354" s="26" t="str">
        <f t="shared" si="9"/>
        <v/>
      </c>
      <c r="AB354" s="155"/>
      <c r="AC354" s="155"/>
      <c r="AD354" s="155"/>
      <c r="AE354" s="31"/>
      <c r="AF354" s="31"/>
      <c r="AG354" s="31"/>
      <c r="AH354" s="31"/>
      <c r="AI354" s="31"/>
      <c r="AJ354" s="31"/>
      <c r="AK354" s="31"/>
      <c r="AL354" s="31"/>
      <c r="AM354" s="31"/>
      <c r="AN354" s="31"/>
      <c r="AO354" s="31"/>
      <c r="AP354" s="31"/>
    </row>
    <row r="355" spans="1:42" x14ac:dyDescent="0.25">
      <c r="A355" s="152"/>
      <c r="B355" s="152"/>
      <c r="C355" s="152"/>
      <c r="D355" s="152"/>
      <c r="E355" s="152"/>
      <c r="F355" s="15" t="str">
        <f>IFERROR(VLOOKUP(D355,'Tabelas auxiliares'!$A$3:$B$65,2,FALSE),"")</f>
        <v/>
      </c>
      <c r="G355" s="15" t="str">
        <f>IFERROR(VLOOKUP($B355,'Tabelas auxiliares'!$A$68:$C$108,2,FALSE),"")</f>
        <v/>
      </c>
      <c r="H355" s="15" t="str">
        <f>IFERROR(VLOOKUP($B355,'Tabelas auxiliares'!$A$68:$C$108,3,FALSE),"")</f>
        <v/>
      </c>
      <c r="I355" s="152"/>
      <c r="J355" s="152"/>
      <c r="K355" s="152"/>
      <c r="L355" s="152"/>
      <c r="M355" s="152"/>
      <c r="N355" s="152"/>
      <c r="O355" s="152"/>
      <c r="P355" s="152"/>
      <c r="Q355" s="152"/>
      <c r="R355" s="152"/>
      <c r="S355" s="152"/>
      <c r="T355" s="152"/>
      <c r="U355" s="152"/>
      <c r="V355" s="152"/>
      <c r="W355" s="152"/>
      <c r="X355" s="152"/>
      <c r="Y355" s="15" t="str">
        <f t="shared" si="8"/>
        <v/>
      </c>
      <c r="Z355" s="15" t="str">
        <f>IF(T355="","",IF(AND(T355&lt;&gt;'Tabelas auxiliares'!$B$128,T355&lt;&gt;'Tabelas auxiliares'!$B$129,T355&lt;&gt;'Tabelas auxiliares'!$C$128,T355&lt;&gt;'Tabelas auxiliares'!$C$129,T355&lt;&gt;'Tabelas auxiliares'!$D$128),"FOLHA DE PESSOAL",IF(Y355='Tabelas auxiliares'!$A$129,"CUSTEIO",IF(Y355='Tabelas auxiliares'!$A$128,"INVESTIMENTO","ERRO - VERIFICAR"))))</f>
        <v/>
      </c>
      <c r="AA355" s="26" t="str">
        <f t="shared" si="9"/>
        <v/>
      </c>
      <c r="AB355" s="155"/>
      <c r="AC355" s="155"/>
      <c r="AD355" s="155"/>
      <c r="AE355" s="31"/>
      <c r="AF355" s="31"/>
      <c r="AG355" s="31"/>
      <c r="AH355" s="31"/>
      <c r="AI355" s="31"/>
      <c r="AJ355" s="31"/>
      <c r="AK355" s="31"/>
      <c r="AL355" s="31"/>
      <c r="AM355" s="31"/>
      <c r="AN355" s="31"/>
      <c r="AO355" s="31"/>
      <c r="AP355" s="31"/>
    </row>
    <row r="356" spans="1:42" x14ac:dyDescent="0.25">
      <c r="A356" s="152"/>
      <c r="B356" s="152"/>
      <c r="C356" s="152"/>
      <c r="D356" s="152"/>
      <c r="E356" s="152"/>
      <c r="F356" s="15" t="str">
        <f>IFERROR(VLOOKUP(D356,'Tabelas auxiliares'!$A$3:$B$65,2,FALSE),"")</f>
        <v/>
      </c>
      <c r="G356" s="15" t="str">
        <f>IFERROR(VLOOKUP($B356,'Tabelas auxiliares'!$A$68:$C$108,2,FALSE),"")</f>
        <v/>
      </c>
      <c r="H356" s="15" t="str">
        <f>IFERROR(VLOOKUP($B356,'Tabelas auxiliares'!$A$68:$C$108,3,FALSE),"")</f>
        <v/>
      </c>
      <c r="I356" s="152"/>
      <c r="J356" s="152"/>
      <c r="K356" s="152"/>
      <c r="L356" s="152"/>
      <c r="M356" s="152"/>
      <c r="N356" s="152"/>
      <c r="O356" s="152"/>
      <c r="P356" s="152"/>
      <c r="Q356" s="152"/>
      <c r="R356" s="152"/>
      <c r="S356" s="152"/>
      <c r="T356" s="152"/>
      <c r="U356" s="152"/>
      <c r="V356" s="152"/>
      <c r="W356" s="152"/>
      <c r="X356" s="152"/>
      <c r="Y356" s="15" t="str">
        <f t="shared" si="8"/>
        <v/>
      </c>
      <c r="Z356" s="15" t="str">
        <f>IF(T356="","",IF(AND(T356&lt;&gt;'Tabelas auxiliares'!$B$128,T356&lt;&gt;'Tabelas auxiliares'!$B$129,T356&lt;&gt;'Tabelas auxiliares'!$C$128,T356&lt;&gt;'Tabelas auxiliares'!$C$129,T356&lt;&gt;'Tabelas auxiliares'!$D$128),"FOLHA DE PESSOAL",IF(Y356='Tabelas auxiliares'!$A$129,"CUSTEIO",IF(Y356='Tabelas auxiliares'!$A$128,"INVESTIMENTO","ERRO - VERIFICAR"))))</f>
        <v/>
      </c>
      <c r="AA356" s="26" t="str">
        <f t="shared" si="9"/>
        <v/>
      </c>
      <c r="AB356" s="155"/>
      <c r="AC356" s="155"/>
      <c r="AD356" s="155"/>
      <c r="AE356" s="31"/>
      <c r="AF356" s="31"/>
      <c r="AG356" s="31"/>
      <c r="AH356" s="31"/>
      <c r="AI356" s="31"/>
      <c r="AJ356" s="31"/>
      <c r="AK356" s="31"/>
      <c r="AL356" s="31"/>
      <c r="AM356" s="31"/>
      <c r="AN356" s="31"/>
      <c r="AO356" s="31"/>
      <c r="AP356" s="31"/>
    </row>
    <row r="357" spans="1:42" x14ac:dyDescent="0.25">
      <c r="A357" s="152"/>
      <c r="B357" s="152"/>
      <c r="C357" s="152"/>
      <c r="D357" s="152"/>
      <c r="E357" s="152"/>
      <c r="F357" s="15" t="str">
        <f>IFERROR(VLOOKUP(D357,'Tabelas auxiliares'!$A$3:$B$65,2,FALSE),"")</f>
        <v/>
      </c>
      <c r="G357" s="15" t="str">
        <f>IFERROR(VLOOKUP($B357,'Tabelas auxiliares'!$A$68:$C$108,2,FALSE),"")</f>
        <v/>
      </c>
      <c r="H357" s="15" t="str">
        <f>IFERROR(VLOOKUP($B357,'Tabelas auxiliares'!$A$68:$C$108,3,FALSE),"")</f>
        <v/>
      </c>
      <c r="I357" s="152"/>
      <c r="J357" s="152"/>
      <c r="K357" s="152"/>
      <c r="L357" s="152"/>
      <c r="M357" s="152"/>
      <c r="N357" s="152"/>
      <c r="O357" s="152"/>
      <c r="P357" s="152"/>
      <c r="Q357" s="152"/>
      <c r="R357" s="152"/>
      <c r="S357" s="152"/>
      <c r="T357" s="152"/>
      <c r="U357" s="152"/>
      <c r="V357" s="152"/>
      <c r="W357" s="152"/>
      <c r="X357" s="152"/>
      <c r="Y357" s="15" t="str">
        <f t="shared" si="8"/>
        <v/>
      </c>
      <c r="Z357" s="15" t="str">
        <f>IF(T357="","",IF(AND(T357&lt;&gt;'Tabelas auxiliares'!$B$128,T357&lt;&gt;'Tabelas auxiliares'!$B$129,T357&lt;&gt;'Tabelas auxiliares'!$C$128,T357&lt;&gt;'Tabelas auxiliares'!$C$129,T357&lt;&gt;'Tabelas auxiliares'!$D$128),"FOLHA DE PESSOAL",IF(Y357='Tabelas auxiliares'!$A$129,"CUSTEIO",IF(Y357='Tabelas auxiliares'!$A$128,"INVESTIMENTO","ERRO - VERIFICAR"))))</f>
        <v/>
      </c>
      <c r="AA357" s="26" t="str">
        <f t="shared" si="9"/>
        <v/>
      </c>
      <c r="AB357" s="155"/>
      <c r="AC357" s="155"/>
      <c r="AD357" s="155"/>
      <c r="AE357" s="31"/>
      <c r="AF357" s="31"/>
      <c r="AG357" s="31"/>
      <c r="AH357" s="31"/>
      <c r="AI357" s="31"/>
      <c r="AJ357" s="31"/>
      <c r="AK357" s="31"/>
      <c r="AL357" s="31"/>
      <c r="AM357" s="31"/>
      <c r="AN357" s="31"/>
      <c r="AO357" s="31"/>
      <c r="AP357" s="31"/>
    </row>
    <row r="358" spans="1:42" x14ac:dyDescent="0.25">
      <c r="A358" s="152"/>
      <c r="B358" s="152"/>
      <c r="C358" s="152"/>
      <c r="D358" s="152"/>
      <c r="E358" s="152"/>
      <c r="F358" s="15" t="str">
        <f>IFERROR(VLOOKUP(D358,'Tabelas auxiliares'!$A$3:$B$65,2,FALSE),"")</f>
        <v/>
      </c>
      <c r="G358" s="15" t="str">
        <f>IFERROR(VLOOKUP($B358,'Tabelas auxiliares'!$A$68:$C$108,2,FALSE),"")</f>
        <v/>
      </c>
      <c r="H358" s="15" t="str">
        <f>IFERROR(VLOOKUP($B358,'Tabelas auxiliares'!$A$68:$C$108,3,FALSE),"")</f>
        <v/>
      </c>
      <c r="I358" s="152"/>
      <c r="J358" s="152"/>
      <c r="K358" s="152"/>
      <c r="L358" s="152"/>
      <c r="M358" s="152"/>
      <c r="N358" s="152"/>
      <c r="O358" s="152"/>
      <c r="P358" s="152"/>
      <c r="Q358" s="152"/>
      <c r="R358" s="152"/>
      <c r="S358" s="152"/>
      <c r="T358" s="152"/>
      <c r="U358" s="152"/>
      <c r="V358" s="152"/>
      <c r="W358" s="152"/>
      <c r="X358" s="152"/>
      <c r="Y358" s="15" t="str">
        <f t="shared" si="8"/>
        <v/>
      </c>
      <c r="Z358" s="15" t="str">
        <f>IF(T358="","",IF(AND(T358&lt;&gt;'Tabelas auxiliares'!$B$128,T358&lt;&gt;'Tabelas auxiliares'!$B$129,T358&lt;&gt;'Tabelas auxiliares'!$C$128,T358&lt;&gt;'Tabelas auxiliares'!$C$129,T358&lt;&gt;'Tabelas auxiliares'!$D$128),"FOLHA DE PESSOAL",IF(Y358='Tabelas auxiliares'!$A$129,"CUSTEIO",IF(Y358='Tabelas auxiliares'!$A$128,"INVESTIMENTO","ERRO - VERIFICAR"))))</f>
        <v/>
      </c>
      <c r="AA358" s="26" t="str">
        <f t="shared" si="9"/>
        <v/>
      </c>
      <c r="AB358" s="155"/>
      <c r="AC358" s="155"/>
      <c r="AD358" s="155"/>
      <c r="AE358" s="31"/>
      <c r="AF358" s="31"/>
      <c r="AG358" s="31"/>
      <c r="AH358" s="31"/>
      <c r="AI358" s="31"/>
      <c r="AJ358" s="31"/>
      <c r="AK358" s="31"/>
      <c r="AL358" s="31"/>
      <c r="AM358" s="31"/>
      <c r="AN358" s="31"/>
      <c r="AO358" s="31"/>
      <c r="AP358" s="31"/>
    </row>
    <row r="359" spans="1:42" x14ac:dyDescent="0.25">
      <c r="A359" s="152"/>
      <c r="B359" s="152"/>
      <c r="C359" s="152"/>
      <c r="D359" s="152"/>
      <c r="E359" s="152"/>
      <c r="F359" s="15" t="str">
        <f>IFERROR(VLOOKUP(D359,'Tabelas auxiliares'!$A$3:$B$65,2,FALSE),"")</f>
        <v/>
      </c>
      <c r="G359" s="15" t="str">
        <f>IFERROR(VLOOKUP($B359,'Tabelas auxiliares'!$A$68:$C$108,2,FALSE),"")</f>
        <v/>
      </c>
      <c r="H359" s="15" t="str">
        <f>IFERROR(VLOOKUP($B359,'Tabelas auxiliares'!$A$68:$C$108,3,FALSE),"")</f>
        <v/>
      </c>
      <c r="I359" s="152"/>
      <c r="J359" s="152"/>
      <c r="K359" s="152"/>
      <c r="L359" s="152"/>
      <c r="M359" s="152"/>
      <c r="N359" s="152"/>
      <c r="O359" s="152"/>
      <c r="P359" s="152"/>
      <c r="Q359" s="152"/>
      <c r="R359" s="152"/>
      <c r="S359" s="152"/>
      <c r="T359" s="152"/>
      <c r="U359" s="152"/>
      <c r="V359" s="152"/>
      <c r="W359" s="152"/>
      <c r="X359" s="152"/>
      <c r="Y359" s="15" t="str">
        <f t="shared" si="8"/>
        <v/>
      </c>
      <c r="Z359" s="15" t="str">
        <f>IF(T359="","",IF(AND(T359&lt;&gt;'Tabelas auxiliares'!$B$128,T359&lt;&gt;'Tabelas auxiliares'!$B$129,T359&lt;&gt;'Tabelas auxiliares'!$C$128,T359&lt;&gt;'Tabelas auxiliares'!$C$129,T359&lt;&gt;'Tabelas auxiliares'!$D$128),"FOLHA DE PESSOAL",IF(Y359='Tabelas auxiliares'!$A$129,"CUSTEIO",IF(Y359='Tabelas auxiliares'!$A$128,"INVESTIMENTO","ERRO - VERIFICAR"))))</f>
        <v/>
      </c>
      <c r="AA359" s="26" t="str">
        <f t="shared" si="9"/>
        <v/>
      </c>
      <c r="AB359" s="155"/>
      <c r="AC359" s="155"/>
      <c r="AD359" s="155"/>
      <c r="AE359" s="31"/>
      <c r="AF359" s="31"/>
      <c r="AG359" s="31"/>
      <c r="AH359" s="31"/>
      <c r="AI359" s="31"/>
      <c r="AJ359" s="31"/>
      <c r="AK359" s="31"/>
      <c r="AL359" s="31"/>
      <c r="AM359" s="31"/>
      <c r="AN359" s="31"/>
      <c r="AO359" s="31"/>
      <c r="AP359" s="31"/>
    </row>
    <row r="360" spans="1:42" x14ac:dyDescent="0.25">
      <c r="A360" s="152"/>
      <c r="B360" s="152"/>
      <c r="C360" s="152"/>
      <c r="D360" s="152"/>
      <c r="E360" s="152"/>
      <c r="F360" s="15" t="str">
        <f>IFERROR(VLOOKUP(D360,'Tabelas auxiliares'!$A$3:$B$65,2,FALSE),"")</f>
        <v/>
      </c>
      <c r="G360" s="15" t="str">
        <f>IFERROR(VLOOKUP($B360,'Tabelas auxiliares'!$A$68:$C$108,2,FALSE),"")</f>
        <v/>
      </c>
      <c r="H360" s="15" t="str">
        <f>IFERROR(VLOOKUP($B360,'Tabelas auxiliares'!$A$68:$C$108,3,FALSE),"")</f>
        <v/>
      </c>
      <c r="I360" s="152"/>
      <c r="J360" s="152"/>
      <c r="K360" s="152"/>
      <c r="L360" s="152"/>
      <c r="M360" s="152"/>
      <c r="N360" s="152"/>
      <c r="O360" s="152"/>
      <c r="P360" s="152"/>
      <c r="Q360" s="152"/>
      <c r="R360" s="152"/>
      <c r="S360" s="152"/>
      <c r="T360" s="152"/>
      <c r="U360" s="152"/>
      <c r="V360" s="152"/>
      <c r="W360" s="152"/>
      <c r="X360" s="152"/>
      <c r="Y360" s="15" t="str">
        <f t="shared" si="8"/>
        <v/>
      </c>
      <c r="Z360" s="15" t="str">
        <f>IF(T360="","",IF(AND(T360&lt;&gt;'Tabelas auxiliares'!$B$128,T360&lt;&gt;'Tabelas auxiliares'!$B$129,T360&lt;&gt;'Tabelas auxiliares'!$C$128,T360&lt;&gt;'Tabelas auxiliares'!$C$129,T360&lt;&gt;'Tabelas auxiliares'!$D$128),"FOLHA DE PESSOAL",IF(Y360='Tabelas auxiliares'!$A$129,"CUSTEIO",IF(Y360='Tabelas auxiliares'!$A$128,"INVESTIMENTO","ERRO - VERIFICAR"))))</f>
        <v/>
      </c>
      <c r="AA360" s="26" t="str">
        <f t="shared" si="9"/>
        <v/>
      </c>
      <c r="AB360" s="155"/>
      <c r="AC360" s="155"/>
      <c r="AD360" s="155"/>
      <c r="AE360" s="31"/>
      <c r="AF360" s="31"/>
      <c r="AG360" s="31"/>
      <c r="AH360" s="31"/>
      <c r="AI360" s="31"/>
      <c r="AJ360" s="31"/>
      <c r="AK360" s="31"/>
      <c r="AL360" s="31"/>
      <c r="AM360" s="31"/>
      <c r="AN360" s="31"/>
      <c r="AO360" s="31"/>
      <c r="AP360" s="31"/>
    </row>
    <row r="361" spans="1:42" x14ac:dyDescent="0.25">
      <c r="A361" s="152"/>
      <c r="B361" s="152"/>
      <c r="C361" s="152"/>
      <c r="D361" s="152"/>
      <c r="E361" s="152"/>
      <c r="F361" s="15" t="str">
        <f>IFERROR(VLOOKUP(D361,'Tabelas auxiliares'!$A$3:$B$65,2,FALSE),"")</f>
        <v/>
      </c>
      <c r="G361" s="15" t="str">
        <f>IFERROR(VLOOKUP($B361,'Tabelas auxiliares'!$A$68:$C$108,2,FALSE),"")</f>
        <v/>
      </c>
      <c r="H361" s="15" t="str">
        <f>IFERROR(VLOOKUP($B361,'Tabelas auxiliares'!$A$68:$C$108,3,FALSE),"")</f>
        <v/>
      </c>
      <c r="I361" s="152"/>
      <c r="J361" s="152"/>
      <c r="K361" s="152"/>
      <c r="L361" s="152"/>
      <c r="M361" s="152"/>
      <c r="N361" s="152"/>
      <c r="O361" s="152"/>
      <c r="P361" s="152"/>
      <c r="Q361" s="152"/>
      <c r="R361" s="152"/>
      <c r="S361" s="152"/>
      <c r="T361" s="152"/>
      <c r="U361" s="152"/>
      <c r="V361" s="152"/>
      <c r="W361" s="152"/>
      <c r="X361" s="152"/>
      <c r="Y361" s="15" t="str">
        <f t="shared" si="8"/>
        <v/>
      </c>
      <c r="Z361" s="15" t="str">
        <f>IF(T361="","",IF(AND(T361&lt;&gt;'Tabelas auxiliares'!$B$128,T361&lt;&gt;'Tabelas auxiliares'!$B$129,T361&lt;&gt;'Tabelas auxiliares'!$C$128,T361&lt;&gt;'Tabelas auxiliares'!$C$129,T361&lt;&gt;'Tabelas auxiliares'!$D$128),"FOLHA DE PESSOAL",IF(Y361='Tabelas auxiliares'!$A$129,"CUSTEIO",IF(Y361='Tabelas auxiliares'!$A$128,"INVESTIMENTO","ERRO - VERIFICAR"))))</f>
        <v/>
      </c>
      <c r="AA361" s="26" t="str">
        <f t="shared" si="9"/>
        <v/>
      </c>
      <c r="AB361" s="155"/>
      <c r="AC361" s="155"/>
      <c r="AD361" s="155"/>
      <c r="AE361" s="31"/>
      <c r="AF361" s="31"/>
      <c r="AG361" s="31"/>
      <c r="AH361" s="31"/>
      <c r="AI361" s="31"/>
      <c r="AJ361" s="31"/>
      <c r="AK361" s="31"/>
      <c r="AL361" s="31"/>
      <c r="AM361" s="31"/>
      <c r="AN361" s="31"/>
      <c r="AO361" s="31"/>
      <c r="AP361" s="31"/>
    </row>
    <row r="362" spans="1:42" x14ac:dyDescent="0.25">
      <c r="A362" s="152"/>
      <c r="B362" s="152"/>
      <c r="C362" s="152"/>
      <c r="D362" s="152"/>
      <c r="E362" s="152"/>
      <c r="F362" s="15" t="str">
        <f>IFERROR(VLOOKUP(D362,'Tabelas auxiliares'!$A$3:$B$65,2,FALSE),"")</f>
        <v/>
      </c>
      <c r="G362" s="15" t="str">
        <f>IFERROR(VLOOKUP($B362,'Tabelas auxiliares'!$A$68:$C$108,2,FALSE),"")</f>
        <v/>
      </c>
      <c r="H362" s="15" t="str">
        <f>IFERROR(VLOOKUP($B362,'Tabelas auxiliares'!$A$68:$C$108,3,FALSE),"")</f>
        <v/>
      </c>
      <c r="I362" s="152"/>
      <c r="J362" s="152"/>
      <c r="K362" s="152"/>
      <c r="L362" s="152"/>
      <c r="M362" s="152"/>
      <c r="N362" s="152"/>
      <c r="O362" s="152"/>
      <c r="P362" s="152"/>
      <c r="Q362" s="152"/>
      <c r="R362" s="152"/>
      <c r="S362" s="152"/>
      <c r="T362" s="152"/>
      <c r="U362" s="152"/>
      <c r="V362" s="152"/>
      <c r="W362" s="152"/>
      <c r="X362" s="152"/>
      <c r="Y362" s="15" t="str">
        <f t="shared" si="8"/>
        <v/>
      </c>
      <c r="Z362" s="15" t="str">
        <f>IF(T362="","",IF(AND(T362&lt;&gt;'Tabelas auxiliares'!$B$128,T362&lt;&gt;'Tabelas auxiliares'!$B$129,T362&lt;&gt;'Tabelas auxiliares'!$C$128,T362&lt;&gt;'Tabelas auxiliares'!$C$129,T362&lt;&gt;'Tabelas auxiliares'!$D$128),"FOLHA DE PESSOAL",IF(Y362='Tabelas auxiliares'!$A$129,"CUSTEIO",IF(Y362='Tabelas auxiliares'!$A$128,"INVESTIMENTO","ERRO - VERIFICAR"))))</f>
        <v/>
      </c>
      <c r="AA362" s="26" t="str">
        <f t="shared" si="9"/>
        <v/>
      </c>
      <c r="AB362" s="155"/>
      <c r="AC362" s="155"/>
      <c r="AD362" s="155"/>
      <c r="AE362" s="31"/>
      <c r="AF362" s="31"/>
      <c r="AG362" s="31"/>
      <c r="AH362" s="31"/>
      <c r="AI362" s="31"/>
      <c r="AJ362" s="31"/>
      <c r="AK362" s="31"/>
      <c r="AL362" s="31"/>
      <c r="AM362" s="31"/>
      <c r="AN362" s="31"/>
      <c r="AO362" s="31"/>
      <c r="AP362" s="31"/>
    </row>
    <row r="363" spans="1:42" x14ac:dyDescent="0.25">
      <c r="A363" s="152"/>
      <c r="B363" s="152"/>
      <c r="C363" s="152"/>
      <c r="D363" s="152"/>
      <c r="E363" s="152"/>
      <c r="F363" s="15" t="str">
        <f>IFERROR(VLOOKUP(D363,'Tabelas auxiliares'!$A$3:$B$65,2,FALSE),"")</f>
        <v/>
      </c>
      <c r="G363" s="15" t="str">
        <f>IFERROR(VLOOKUP($B363,'Tabelas auxiliares'!$A$68:$C$108,2,FALSE),"")</f>
        <v/>
      </c>
      <c r="H363" s="15" t="str">
        <f>IFERROR(VLOOKUP($B363,'Tabelas auxiliares'!$A$68:$C$108,3,FALSE),"")</f>
        <v/>
      </c>
      <c r="I363" s="152"/>
      <c r="J363" s="152"/>
      <c r="K363" s="152"/>
      <c r="L363" s="152"/>
      <c r="M363" s="152"/>
      <c r="N363" s="152"/>
      <c r="O363" s="152"/>
      <c r="P363" s="152"/>
      <c r="Q363" s="152"/>
      <c r="R363" s="152"/>
      <c r="S363" s="152"/>
      <c r="T363" s="152"/>
      <c r="U363" s="152"/>
      <c r="V363" s="152"/>
      <c r="W363" s="152"/>
      <c r="X363" s="152"/>
      <c r="Y363" s="15" t="str">
        <f t="shared" si="8"/>
        <v/>
      </c>
      <c r="Z363" s="15" t="str">
        <f>IF(T363="","",IF(AND(T363&lt;&gt;'Tabelas auxiliares'!$B$128,T363&lt;&gt;'Tabelas auxiliares'!$B$129,T363&lt;&gt;'Tabelas auxiliares'!$C$128,T363&lt;&gt;'Tabelas auxiliares'!$C$129,T363&lt;&gt;'Tabelas auxiliares'!$D$128),"FOLHA DE PESSOAL",IF(Y363='Tabelas auxiliares'!$A$129,"CUSTEIO",IF(Y363='Tabelas auxiliares'!$A$128,"INVESTIMENTO","ERRO - VERIFICAR"))))</f>
        <v/>
      </c>
      <c r="AA363" s="26" t="str">
        <f t="shared" si="9"/>
        <v/>
      </c>
      <c r="AB363" s="155"/>
      <c r="AC363" s="155"/>
      <c r="AD363" s="155"/>
      <c r="AE363" s="31"/>
      <c r="AF363" s="31"/>
      <c r="AG363" s="31"/>
      <c r="AH363" s="31"/>
      <c r="AI363" s="31"/>
      <c r="AJ363" s="31"/>
      <c r="AK363" s="31"/>
      <c r="AL363" s="31"/>
      <c r="AM363" s="31"/>
      <c r="AN363" s="31"/>
      <c r="AO363" s="31"/>
      <c r="AP363" s="31"/>
    </row>
    <row r="364" spans="1:42" x14ac:dyDescent="0.25">
      <c r="A364" s="152"/>
      <c r="B364" s="152"/>
      <c r="C364" s="152"/>
      <c r="D364" s="152"/>
      <c r="E364" s="152"/>
      <c r="F364" s="15" t="str">
        <f>IFERROR(VLOOKUP(D364,'Tabelas auxiliares'!$A$3:$B$65,2,FALSE),"")</f>
        <v/>
      </c>
      <c r="G364" s="15" t="str">
        <f>IFERROR(VLOOKUP($B364,'Tabelas auxiliares'!$A$68:$C$108,2,FALSE),"")</f>
        <v/>
      </c>
      <c r="H364" s="15" t="str">
        <f>IFERROR(VLOOKUP($B364,'Tabelas auxiliares'!$A$68:$C$108,3,FALSE),"")</f>
        <v/>
      </c>
      <c r="I364" s="152"/>
      <c r="J364" s="152"/>
      <c r="K364" s="152"/>
      <c r="L364" s="152"/>
      <c r="M364" s="152"/>
      <c r="N364" s="152"/>
      <c r="O364" s="152"/>
      <c r="P364" s="152"/>
      <c r="Q364" s="152"/>
      <c r="R364" s="152"/>
      <c r="S364" s="152"/>
      <c r="T364" s="152"/>
      <c r="U364" s="152"/>
      <c r="V364" s="152"/>
      <c r="W364" s="152"/>
      <c r="X364" s="152"/>
      <c r="Y364" s="15" t="str">
        <f t="shared" ref="Y364:Y427" si="10">LEFT(V364,1)</f>
        <v/>
      </c>
      <c r="Z364" s="15" t="str">
        <f>IF(T364="","",IF(AND(T364&lt;&gt;'Tabelas auxiliares'!$B$128,T364&lt;&gt;'Tabelas auxiliares'!$B$129,T364&lt;&gt;'Tabelas auxiliares'!$C$128,T364&lt;&gt;'Tabelas auxiliares'!$C$129,T364&lt;&gt;'Tabelas auxiliares'!$D$128),"FOLHA DE PESSOAL",IF(Y364='Tabelas auxiliares'!$A$129,"CUSTEIO",IF(Y364='Tabelas auxiliares'!$A$128,"INVESTIMENTO","ERRO - VERIFICAR"))))</f>
        <v/>
      </c>
      <c r="AA364" s="26" t="str">
        <f t="shared" si="9"/>
        <v/>
      </c>
      <c r="AB364" s="155"/>
      <c r="AC364" s="155"/>
      <c r="AD364" s="155"/>
      <c r="AE364" s="31"/>
      <c r="AF364" s="31"/>
      <c r="AG364" s="31"/>
      <c r="AH364" s="31"/>
      <c r="AI364" s="31"/>
      <c r="AJ364" s="31"/>
      <c r="AK364" s="31"/>
      <c r="AL364" s="31"/>
      <c r="AM364" s="31"/>
      <c r="AN364" s="31"/>
      <c r="AO364" s="31"/>
      <c r="AP364" s="31"/>
    </row>
    <row r="365" spans="1:42" x14ac:dyDescent="0.25">
      <c r="A365" s="152"/>
      <c r="B365" s="152"/>
      <c r="C365" s="152"/>
      <c r="D365" s="152"/>
      <c r="E365" s="152"/>
      <c r="F365" s="15" t="str">
        <f>IFERROR(VLOOKUP(D365,'Tabelas auxiliares'!$A$3:$B$65,2,FALSE),"")</f>
        <v/>
      </c>
      <c r="G365" s="15" t="str">
        <f>IFERROR(VLOOKUP($B365,'Tabelas auxiliares'!$A$68:$C$108,2,FALSE),"")</f>
        <v/>
      </c>
      <c r="H365" s="15" t="str">
        <f>IFERROR(VLOOKUP($B365,'Tabelas auxiliares'!$A$68:$C$108,3,FALSE),"")</f>
        <v/>
      </c>
      <c r="I365" s="152"/>
      <c r="J365" s="152"/>
      <c r="K365" s="152"/>
      <c r="L365" s="152"/>
      <c r="M365" s="152"/>
      <c r="N365" s="152"/>
      <c r="O365" s="152"/>
      <c r="P365" s="152"/>
      <c r="Q365" s="152"/>
      <c r="R365" s="152"/>
      <c r="S365" s="152"/>
      <c r="T365" s="152"/>
      <c r="U365" s="152"/>
      <c r="V365" s="152"/>
      <c r="W365" s="152"/>
      <c r="X365" s="152"/>
      <c r="Y365" s="15" t="str">
        <f t="shared" si="10"/>
        <v/>
      </c>
      <c r="Z365" s="15" t="str">
        <f>IF(T365="","",IF(AND(T365&lt;&gt;'Tabelas auxiliares'!$B$128,T365&lt;&gt;'Tabelas auxiliares'!$B$129,T365&lt;&gt;'Tabelas auxiliares'!$C$128,T365&lt;&gt;'Tabelas auxiliares'!$C$129,T365&lt;&gt;'Tabelas auxiliares'!$D$128),"FOLHA DE PESSOAL",IF(Y365='Tabelas auxiliares'!$A$129,"CUSTEIO",IF(Y365='Tabelas auxiliares'!$A$128,"INVESTIMENTO","ERRO - VERIFICAR"))))</f>
        <v/>
      </c>
      <c r="AA365" s="26" t="str">
        <f t="shared" ref="AA365:AA428" si="11">IF(AB365+AC365+AD365&lt;&gt;0,AB365+AC365+AD365,"")</f>
        <v/>
      </c>
      <c r="AB365" s="155"/>
      <c r="AC365" s="155"/>
      <c r="AD365" s="155"/>
      <c r="AE365" s="31"/>
      <c r="AF365" s="31"/>
      <c r="AG365" s="31"/>
      <c r="AH365" s="31"/>
      <c r="AI365" s="31"/>
      <c r="AJ365" s="31"/>
      <c r="AK365" s="31"/>
      <c r="AL365" s="31"/>
      <c r="AM365" s="31"/>
      <c r="AN365" s="31"/>
      <c r="AO365" s="31"/>
      <c r="AP365" s="31"/>
    </row>
    <row r="366" spans="1:42" x14ac:dyDescent="0.25">
      <c r="A366" s="152"/>
      <c r="B366" s="152"/>
      <c r="C366" s="152"/>
      <c r="D366" s="152"/>
      <c r="E366" s="152"/>
      <c r="F366" s="15" t="str">
        <f>IFERROR(VLOOKUP(D366,'Tabelas auxiliares'!$A$3:$B$65,2,FALSE),"")</f>
        <v/>
      </c>
      <c r="G366" s="15" t="str">
        <f>IFERROR(VLOOKUP($B366,'Tabelas auxiliares'!$A$68:$C$108,2,FALSE),"")</f>
        <v/>
      </c>
      <c r="H366" s="15" t="str">
        <f>IFERROR(VLOOKUP($B366,'Tabelas auxiliares'!$A$68:$C$108,3,FALSE),"")</f>
        <v/>
      </c>
      <c r="I366" s="152"/>
      <c r="J366" s="152"/>
      <c r="K366" s="152"/>
      <c r="L366" s="152"/>
      <c r="M366" s="152"/>
      <c r="N366" s="152"/>
      <c r="O366" s="152"/>
      <c r="P366" s="152"/>
      <c r="Q366" s="152"/>
      <c r="R366" s="152"/>
      <c r="S366" s="152"/>
      <c r="T366" s="152"/>
      <c r="U366" s="152"/>
      <c r="V366" s="152"/>
      <c r="W366" s="152"/>
      <c r="X366" s="152"/>
      <c r="Y366" s="15" t="str">
        <f t="shared" si="10"/>
        <v/>
      </c>
      <c r="Z366" s="15" t="str">
        <f>IF(T366="","",IF(AND(T366&lt;&gt;'Tabelas auxiliares'!$B$128,T366&lt;&gt;'Tabelas auxiliares'!$B$129,T366&lt;&gt;'Tabelas auxiliares'!$C$128,T366&lt;&gt;'Tabelas auxiliares'!$C$129,T366&lt;&gt;'Tabelas auxiliares'!$D$128),"FOLHA DE PESSOAL",IF(Y366='Tabelas auxiliares'!$A$129,"CUSTEIO",IF(Y366='Tabelas auxiliares'!$A$128,"INVESTIMENTO","ERRO - VERIFICAR"))))</f>
        <v/>
      </c>
      <c r="AA366" s="26" t="str">
        <f t="shared" si="11"/>
        <v/>
      </c>
      <c r="AB366" s="155"/>
      <c r="AC366" s="155"/>
      <c r="AD366" s="155"/>
      <c r="AE366" s="31"/>
      <c r="AF366" s="31"/>
      <c r="AG366" s="31"/>
      <c r="AH366" s="31"/>
      <c r="AI366" s="31"/>
      <c r="AJ366" s="31"/>
      <c r="AK366" s="31"/>
      <c r="AL366" s="31"/>
      <c r="AM366" s="31"/>
      <c r="AN366" s="31"/>
      <c r="AO366" s="31"/>
      <c r="AP366" s="31"/>
    </row>
    <row r="367" spans="1:42" x14ac:dyDescent="0.25">
      <c r="A367" s="152"/>
      <c r="B367" s="152"/>
      <c r="C367" s="152"/>
      <c r="D367" s="152"/>
      <c r="E367" s="152"/>
      <c r="F367" s="15" t="str">
        <f>IFERROR(VLOOKUP(D367,'Tabelas auxiliares'!$A$3:$B$65,2,FALSE),"")</f>
        <v/>
      </c>
      <c r="G367" s="15" t="str">
        <f>IFERROR(VLOOKUP($B367,'Tabelas auxiliares'!$A$68:$C$108,2,FALSE),"")</f>
        <v/>
      </c>
      <c r="H367" s="15" t="str">
        <f>IFERROR(VLOOKUP($B367,'Tabelas auxiliares'!$A$68:$C$108,3,FALSE),"")</f>
        <v/>
      </c>
      <c r="I367" s="152"/>
      <c r="J367" s="152"/>
      <c r="K367" s="152"/>
      <c r="L367" s="152"/>
      <c r="M367" s="152"/>
      <c r="N367" s="152"/>
      <c r="O367" s="152"/>
      <c r="P367" s="152"/>
      <c r="Q367" s="152"/>
      <c r="R367" s="152"/>
      <c r="S367" s="152"/>
      <c r="T367" s="152"/>
      <c r="U367" s="152"/>
      <c r="V367" s="152"/>
      <c r="W367" s="152"/>
      <c r="X367" s="152"/>
      <c r="Y367" s="15" t="str">
        <f t="shared" si="10"/>
        <v/>
      </c>
      <c r="Z367" s="15" t="str">
        <f>IF(T367="","",IF(AND(T367&lt;&gt;'Tabelas auxiliares'!$B$128,T367&lt;&gt;'Tabelas auxiliares'!$B$129,T367&lt;&gt;'Tabelas auxiliares'!$C$128,T367&lt;&gt;'Tabelas auxiliares'!$C$129,T367&lt;&gt;'Tabelas auxiliares'!$D$128),"FOLHA DE PESSOAL",IF(Y367='Tabelas auxiliares'!$A$129,"CUSTEIO",IF(Y367='Tabelas auxiliares'!$A$128,"INVESTIMENTO","ERRO - VERIFICAR"))))</f>
        <v/>
      </c>
      <c r="AA367" s="26" t="str">
        <f t="shared" si="11"/>
        <v/>
      </c>
      <c r="AB367" s="155"/>
      <c r="AC367" s="155"/>
      <c r="AD367" s="155"/>
      <c r="AE367" s="31"/>
      <c r="AF367" s="31"/>
      <c r="AG367" s="31"/>
      <c r="AH367" s="31"/>
      <c r="AI367" s="31"/>
      <c r="AJ367" s="31"/>
      <c r="AK367" s="31"/>
      <c r="AL367" s="31"/>
      <c r="AM367" s="31"/>
      <c r="AN367" s="31"/>
      <c r="AO367" s="31"/>
      <c r="AP367" s="31"/>
    </row>
    <row r="368" spans="1:42" x14ac:dyDescent="0.25">
      <c r="A368" s="152"/>
      <c r="B368" s="152"/>
      <c r="C368" s="152"/>
      <c r="D368" s="152"/>
      <c r="E368" s="152"/>
      <c r="F368" s="15" t="str">
        <f>IFERROR(VLOOKUP(D368,'Tabelas auxiliares'!$A$3:$B$65,2,FALSE),"")</f>
        <v/>
      </c>
      <c r="G368" s="15" t="str">
        <f>IFERROR(VLOOKUP($B368,'Tabelas auxiliares'!$A$68:$C$108,2,FALSE),"")</f>
        <v/>
      </c>
      <c r="H368" s="15" t="str">
        <f>IFERROR(VLOOKUP($B368,'Tabelas auxiliares'!$A$68:$C$108,3,FALSE),"")</f>
        <v/>
      </c>
      <c r="I368" s="152"/>
      <c r="J368" s="152"/>
      <c r="K368" s="152"/>
      <c r="L368" s="152"/>
      <c r="M368" s="152"/>
      <c r="N368" s="152"/>
      <c r="O368" s="152"/>
      <c r="P368" s="152"/>
      <c r="Q368" s="152"/>
      <c r="R368" s="152"/>
      <c r="S368" s="152"/>
      <c r="T368" s="152"/>
      <c r="U368" s="152"/>
      <c r="V368" s="152"/>
      <c r="W368" s="152"/>
      <c r="X368" s="152"/>
      <c r="Y368" s="15" t="str">
        <f t="shared" si="10"/>
        <v/>
      </c>
      <c r="Z368" s="15" t="str">
        <f>IF(T368="","",IF(AND(T368&lt;&gt;'Tabelas auxiliares'!$B$128,T368&lt;&gt;'Tabelas auxiliares'!$B$129,T368&lt;&gt;'Tabelas auxiliares'!$C$128,T368&lt;&gt;'Tabelas auxiliares'!$C$129,T368&lt;&gt;'Tabelas auxiliares'!$D$128),"FOLHA DE PESSOAL",IF(Y368='Tabelas auxiliares'!$A$129,"CUSTEIO",IF(Y368='Tabelas auxiliares'!$A$128,"INVESTIMENTO","ERRO - VERIFICAR"))))</f>
        <v/>
      </c>
      <c r="AA368" s="26" t="str">
        <f t="shared" si="11"/>
        <v/>
      </c>
      <c r="AB368" s="155"/>
      <c r="AC368" s="155"/>
      <c r="AD368" s="155"/>
      <c r="AE368" s="31"/>
      <c r="AF368" s="31"/>
      <c r="AG368" s="31"/>
      <c r="AH368" s="31"/>
      <c r="AI368" s="31"/>
      <c r="AJ368" s="31"/>
      <c r="AK368" s="31"/>
      <c r="AL368" s="31"/>
      <c r="AM368" s="31"/>
      <c r="AN368" s="31"/>
      <c r="AO368" s="31"/>
      <c r="AP368" s="31"/>
    </row>
    <row r="369" spans="1:42" x14ac:dyDescent="0.25">
      <c r="A369" s="152"/>
      <c r="B369" s="152"/>
      <c r="C369" s="152"/>
      <c r="D369" s="152"/>
      <c r="E369" s="152"/>
      <c r="F369" s="15" t="str">
        <f>IFERROR(VLOOKUP(D369,'Tabelas auxiliares'!$A$3:$B$65,2,FALSE),"")</f>
        <v/>
      </c>
      <c r="G369" s="15" t="str">
        <f>IFERROR(VLOOKUP($B369,'Tabelas auxiliares'!$A$68:$C$108,2,FALSE),"")</f>
        <v/>
      </c>
      <c r="H369" s="15" t="str">
        <f>IFERROR(VLOOKUP($B369,'Tabelas auxiliares'!$A$68:$C$108,3,FALSE),"")</f>
        <v/>
      </c>
      <c r="I369" s="152"/>
      <c r="J369" s="152"/>
      <c r="K369" s="152"/>
      <c r="L369" s="152"/>
      <c r="M369" s="152"/>
      <c r="N369" s="152"/>
      <c r="O369" s="152"/>
      <c r="P369" s="152"/>
      <c r="Q369" s="152"/>
      <c r="R369" s="152"/>
      <c r="S369" s="152"/>
      <c r="T369" s="152"/>
      <c r="U369" s="152"/>
      <c r="V369" s="152"/>
      <c r="W369" s="152"/>
      <c r="X369" s="152"/>
      <c r="Y369" s="15" t="str">
        <f t="shared" si="10"/>
        <v/>
      </c>
      <c r="Z369" s="15" t="str">
        <f>IF(T369="","",IF(AND(T369&lt;&gt;'Tabelas auxiliares'!$B$128,T369&lt;&gt;'Tabelas auxiliares'!$B$129,T369&lt;&gt;'Tabelas auxiliares'!$C$128,T369&lt;&gt;'Tabelas auxiliares'!$C$129,T369&lt;&gt;'Tabelas auxiliares'!$D$128),"FOLHA DE PESSOAL",IF(Y369='Tabelas auxiliares'!$A$129,"CUSTEIO",IF(Y369='Tabelas auxiliares'!$A$128,"INVESTIMENTO","ERRO - VERIFICAR"))))</f>
        <v/>
      </c>
      <c r="AA369" s="26" t="str">
        <f t="shared" si="11"/>
        <v/>
      </c>
      <c r="AB369" s="155"/>
      <c r="AC369" s="155"/>
      <c r="AD369" s="155"/>
      <c r="AE369" s="31"/>
      <c r="AF369" s="31"/>
      <c r="AG369" s="31"/>
      <c r="AH369" s="31"/>
      <c r="AI369" s="31"/>
      <c r="AJ369" s="31"/>
      <c r="AK369" s="31"/>
      <c r="AL369" s="31"/>
      <c r="AM369" s="31"/>
      <c r="AN369" s="31"/>
      <c r="AO369" s="31"/>
      <c r="AP369" s="31"/>
    </row>
    <row r="370" spans="1:42" x14ac:dyDescent="0.25">
      <c r="A370" s="152"/>
      <c r="B370" s="152"/>
      <c r="C370" s="152"/>
      <c r="D370" s="152"/>
      <c r="E370" s="152"/>
      <c r="F370" s="15" t="str">
        <f>IFERROR(VLOOKUP(D370,'Tabelas auxiliares'!$A$3:$B$65,2,FALSE),"")</f>
        <v/>
      </c>
      <c r="G370" s="15" t="str">
        <f>IFERROR(VLOOKUP($B370,'Tabelas auxiliares'!$A$68:$C$108,2,FALSE),"")</f>
        <v/>
      </c>
      <c r="H370" s="15" t="str">
        <f>IFERROR(VLOOKUP($B370,'Tabelas auxiliares'!$A$68:$C$108,3,FALSE),"")</f>
        <v/>
      </c>
      <c r="I370" s="152"/>
      <c r="J370" s="152"/>
      <c r="K370" s="152"/>
      <c r="L370" s="152"/>
      <c r="M370" s="152"/>
      <c r="N370" s="152"/>
      <c r="O370" s="152"/>
      <c r="P370" s="152"/>
      <c r="Q370" s="152"/>
      <c r="R370" s="152"/>
      <c r="S370" s="152"/>
      <c r="T370" s="152"/>
      <c r="U370" s="152"/>
      <c r="V370" s="152"/>
      <c r="W370" s="152"/>
      <c r="X370" s="152"/>
      <c r="Y370" s="15" t="str">
        <f t="shared" si="10"/>
        <v/>
      </c>
      <c r="Z370" s="15" t="str">
        <f>IF(T370="","",IF(AND(T370&lt;&gt;'Tabelas auxiliares'!$B$128,T370&lt;&gt;'Tabelas auxiliares'!$B$129,T370&lt;&gt;'Tabelas auxiliares'!$C$128,T370&lt;&gt;'Tabelas auxiliares'!$C$129,T370&lt;&gt;'Tabelas auxiliares'!$D$128),"FOLHA DE PESSOAL",IF(Y370='Tabelas auxiliares'!$A$129,"CUSTEIO",IF(Y370='Tabelas auxiliares'!$A$128,"INVESTIMENTO","ERRO - VERIFICAR"))))</f>
        <v/>
      </c>
      <c r="AA370" s="26" t="str">
        <f t="shared" si="11"/>
        <v/>
      </c>
      <c r="AB370" s="155"/>
      <c r="AC370" s="155"/>
      <c r="AD370" s="155"/>
      <c r="AE370" s="31"/>
      <c r="AF370" s="31"/>
      <c r="AG370" s="31"/>
      <c r="AH370" s="31"/>
      <c r="AI370" s="31"/>
      <c r="AJ370" s="31"/>
      <c r="AK370" s="31"/>
      <c r="AL370" s="31"/>
      <c r="AM370" s="31"/>
      <c r="AN370" s="31"/>
      <c r="AO370" s="31"/>
      <c r="AP370" s="31"/>
    </row>
    <row r="371" spans="1:42" x14ac:dyDescent="0.25">
      <c r="A371" s="152"/>
      <c r="B371" s="152"/>
      <c r="C371" s="152"/>
      <c r="D371" s="152"/>
      <c r="E371" s="152"/>
      <c r="F371" s="15" t="str">
        <f>IFERROR(VLOOKUP(D371,'Tabelas auxiliares'!$A$3:$B$65,2,FALSE),"")</f>
        <v/>
      </c>
      <c r="G371" s="15" t="str">
        <f>IFERROR(VLOOKUP($B371,'Tabelas auxiliares'!$A$68:$C$108,2,FALSE),"")</f>
        <v/>
      </c>
      <c r="H371" s="15" t="str">
        <f>IFERROR(VLOOKUP($B371,'Tabelas auxiliares'!$A$68:$C$108,3,FALSE),"")</f>
        <v/>
      </c>
      <c r="I371" s="152"/>
      <c r="J371" s="152"/>
      <c r="K371" s="152"/>
      <c r="L371" s="152"/>
      <c r="M371" s="152"/>
      <c r="N371" s="152"/>
      <c r="O371" s="152"/>
      <c r="P371" s="152"/>
      <c r="Q371" s="152"/>
      <c r="R371" s="152"/>
      <c r="S371" s="152"/>
      <c r="T371" s="152"/>
      <c r="U371" s="152"/>
      <c r="V371" s="152"/>
      <c r="W371" s="152"/>
      <c r="X371" s="152"/>
      <c r="Y371" s="15" t="str">
        <f t="shared" si="10"/>
        <v/>
      </c>
      <c r="Z371" s="15" t="str">
        <f>IF(T371="","",IF(AND(T371&lt;&gt;'Tabelas auxiliares'!$B$128,T371&lt;&gt;'Tabelas auxiliares'!$B$129,T371&lt;&gt;'Tabelas auxiliares'!$C$128,T371&lt;&gt;'Tabelas auxiliares'!$C$129,T371&lt;&gt;'Tabelas auxiliares'!$D$128),"FOLHA DE PESSOAL",IF(Y371='Tabelas auxiliares'!$A$129,"CUSTEIO",IF(Y371='Tabelas auxiliares'!$A$128,"INVESTIMENTO","ERRO - VERIFICAR"))))</f>
        <v/>
      </c>
      <c r="AA371" s="26" t="str">
        <f t="shared" si="11"/>
        <v/>
      </c>
      <c r="AB371" s="155"/>
      <c r="AC371" s="155"/>
      <c r="AD371" s="155"/>
      <c r="AE371" s="31"/>
      <c r="AF371" s="31"/>
      <c r="AG371" s="31"/>
      <c r="AH371" s="31"/>
      <c r="AI371" s="31"/>
      <c r="AJ371" s="31"/>
      <c r="AK371" s="31"/>
      <c r="AL371" s="31"/>
      <c r="AM371" s="31"/>
      <c r="AN371" s="31"/>
      <c r="AO371" s="31"/>
      <c r="AP371" s="31"/>
    </row>
    <row r="372" spans="1:42" x14ac:dyDescent="0.25">
      <c r="A372" s="152"/>
      <c r="B372" s="152"/>
      <c r="C372" s="152"/>
      <c r="D372" s="152"/>
      <c r="E372" s="152"/>
      <c r="F372" s="15" t="str">
        <f>IFERROR(VLOOKUP(D372,'Tabelas auxiliares'!$A$3:$B$65,2,FALSE),"")</f>
        <v/>
      </c>
      <c r="G372" s="15" t="str">
        <f>IFERROR(VLOOKUP($B372,'Tabelas auxiliares'!$A$68:$C$108,2,FALSE),"")</f>
        <v/>
      </c>
      <c r="H372" s="15" t="str">
        <f>IFERROR(VLOOKUP($B372,'Tabelas auxiliares'!$A$68:$C$108,3,FALSE),"")</f>
        <v/>
      </c>
      <c r="I372" s="152"/>
      <c r="J372" s="152"/>
      <c r="K372" s="152"/>
      <c r="L372" s="152"/>
      <c r="M372" s="152"/>
      <c r="N372" s="152"/>
      <c r="O372" s="152"/>
      <c r="P372" s="152"/>
      <c r="Q372" s="152"/>
      <c r="R372" s="152"/>
      <c r="S372" s="152"/>
      <c r="T372" s="152"/>
      <c r="U372" s="152"/>
      <c r="V372" s="152"/>
      <c r="W372" s="152"/>
      <c r="X372" s="152"/>
      <c r="Y372" s="15" t="str">
        <f t="shared" si="10"/>
        <v/>
      </c>
      <c r="Z372" s="15" t="str">
        <f>IF(T372="","",IF(AND(T372&lt;&gt;'Tabelas auxiliares'!$B$128,T372&lt;&gt;'Tabelas auxiliares'!$B$129,T372&lt;&gt;'Tabelas auxiliares'!$C$128,T372&lt;&gt;'Tabelas auxiliares'!$C$129,T372&lt;&gt;'Tabelas auxiliares'!$D$128),"FOLHA DE PESSOAL",IF(Y372='Tabelas auxiliares'!$A$129,"CUSTEIO",IF(Y372='Tabelas auxiliares'!$A$128,"INVESTIMENTO","ERRO - VERIFICAR"))))</f>
        <v/>
      </c>
      <c r="AA372" s="26" t="str">
        <f t="shared" si="11"/>
        <v/>
      </c>
      <c r="AB372" s="155"/>
      <c r="AC372" s="155"/>
      <c r="AD372" s="155"/>
      <c r="AE372" s="31"/>
      <c r="AF372" s="31"/>
      <c r="AG372" s="31"/>
      <c r="AH372" s="31"/>
      <c r="AI372" s="31"/>
      <c r="AJ372" s="31"/>
      <c r="AK372" s="31"/>
      <c r="AL372" s="31"/>
      <c r="AM372" s="31"/>
      <c r="AN372" s="31"/>
      <c r="AO372" s="31"/>
      <c r="AP372" s="31"/>
    </row>
    <row r="373" spans="1:42" x14ac:dyDescent="0.25">
      <c r="A373" s="152"/>
      <c r="B373" s="152"/>
      <c r="C373" s="152"/>
      <c r="D373" s="152"/>
      <c r="E373" s="152"/>
      <c r="F373" s="15" t="str">
        <f>IFERROR(VLOOKUP(D373,'Tabelas auxiliares'!$A$3:$B$65,2,FALSE),"")</f>
        <v/>
      </c>
      <c r="G373" s="15" t="str">
        <f>IFERROR(VLOOKUP($B373,'Tabelas auxiliares'!$A$68:$C$108,2,FALSE),"")</f>
        <v/>
      </c>
      <c r="H373" s="15" t="str">
        <f>IFERROR(VLOOKUP($B373,'Tabelas auxiliares'!$A$68:$C$108,3,FALSE),"")</f>
        <v/>
      </c>
      <c r="I373" s="152"/>
      <c r="J373" s="152"/>
      <c r="K373" s="152"/>
      <c r="L373" s="152"/>
      <c r="M373" s="152"/>
      <c r="N373" s="152"/>
      <c r="O373" s="152"/>
      <c r="P373" s="152"/>
      <c r="Q373" s="152"/>
      <c r="R373" s="152"/>
      <c r="S373" s="152"/>
      <c r="T373" s="152"/>
      <c r="U373" s="152"/>
      <c r="V373" s="152"/>
      <c r="W373" s="152"/>
      <c r="X373" s="152"/>
      <c r="Y373" s="15" t="str">
        <f t="shared" si="10"/>
        <v/>
      </c>
      <c r="Z373" s="15" t="str">
        <f>IF(T373="","",IF(AND(T373&lt;&gt;'Tabelas auxiliares'!$B$128,T373&lt;&gt;'Tabelas auxiliares'!$B$129,T373&lt;&gt;'Tabelas auxiliares'!$C$128,T373&lt;&gt;'Tabelas auxiliares'!$C$129,T373&lt;&gt;'Tabelas auxiliares'!$D$128),"FOLHA DE PESSOAL",IF(Y373='Tabelas auxiliares'!$A$129,"CUSTEIO",IF(Y373='Tabelas auxiliares'!$A$128,"INVESTIMENTO","ERRO - VERIFICAR"))))</f>
        <v/>
      </c>
      <c r="AA373" s="26" t="str">
        <f t="shared" si="11"/>
        <v/>
      </c>
      <c r="AB373" s="155"/>
      <c r="AC373" s="155"/>
      <c r="AD373" s="155"/>
      <c r="AE373" s="31"/>
      <c r="AF373" s="31"/>
      <c r="AG373" s="31"/>
      <c r="AH373" s="31"/>
      <c r="AI373" s="31"/>
      <c r="AJ373" s="31"/>
      <c r="AK373" s="31"/>
      <c r="AL373" s="31"/>
      <c r="AM373" s="31"/>
      <c r="AN373" s="31"/>
      <c r="AO373" s="31"/>
      <c r="AP373" s="31"/>
    </row>
    <row r="374" spans="1:42" x14ac:dyDescent="0.25">
      <c r="A374" s="152"/>
      <c r="B374" s="152"/>
      <c r="C374" s="152"/>
      <c r="D374" s="152"/>
      <c r="E374" s="152"/>
      <c r="F374" s="15" t="str">
        <f>IFERROR(VLOOKUP(D374,'Tabelas auxiliares'!$A$3:$B$65,2,FALSE),"")</f>
        <v/>
      </c>
      <c r="G374" s="15" t="str">
        <f>IFERROR(VLOOKUP($B374,'Tabelas auxiliares'!$A$68:$C$108,2,FALSE),"")</f>
        <v/>
      </c>
      <c r="H374" s="15" t="str">
        <f>IFERROR(VLOOKUP($B374,'Tabelas auxiliares'!$A$68:$C$108,3,FALSE),"")</f>
        <v/>
      </c>
      <c r="I374" s="152"/>
      <c r="J374" s="152"/>
      <c r="K374" s="152"/>
      <c r="L374" s="152"/>
      <c r="M374" s="152"/>
      <c r="N374" s="152"/>
      <c r="O374" s="152"/>
      <c r="P374" s="152"/>
      <c r="Q374" s="152"/>
      <c r="R374" s="152"/>
      <c r="S374" s="152"/>
      <c r="T374" s="152"/>
      <c r="U374" s="152"/>
      <c r="V374" s="152"/>
      <c r="W374" s="152"/>
      <c r="X374" s="152"/>
      <c r="Y374" s="15" t="str">
        <f t="shared" si="10"/>
        <v/>
      </c>
      <c r="Z374" s="15" t="str">
        <f>IF(T374="","",IF(AND(T374&lt;&gt;'Tabelas auxiliares'!$B$128,T374&lt;&gt;'Tabelas auxiliares'!$B$129,T374&lt;&gt;'Tabelas auxiliares'!$C$128,T374&lt;&gt;'Tabelas auxiliares'!$C$129,T374&lt;&gt;'Tabelas auxiliares'!$D$128),"FOLHA DE PESSOAL",IF(Y374='Tabelas auxiliares'!$A$129,"CUSTEIO",IF(Y374='Tabelas auxiliares'!$A$128,"INVESTIMENTO","ERRO - VERIFICAR"))))</f>
        <v/>
      </c>
      <c r="AA374" s="26" t="str">
        <f t="shared" si="11"/>
        <v/>
      </c>
      <c r="AB374" s="155"/>
      <c r="AC374" s="155"/>
      <c r="AD374" s="155"/>
      <c r="AE374" s="31"/>
      <c r="AF374" s="31"/>
      <c r="AG374" s="31"/>
      <c r="AH374" s="31"/>
      <c r="AI374" s="31"/>
      <c r="AJ374" s="31"/>
      <c r="AK374" s="31"/>
      <c r="AL374" s="31"/>
      <c r="AM374" s="31"/>
      <c r="AN374" s="31"/>
      <c r="AO374" s="31"/>
      <c r="AP374" s="31"/>
    </row>
    <row r="375" spans="1:42" x14ac:dyDescent="0.25">
      <c r="A375" s="152"/>
      <c r="B375" s="152"/>
      <c r="C375" s="152"/>
      <c r="D375" s="152"/>
      <c r="E375" s="152"/>
      <c r="F375" s="15" t="str">
        <f>IFERROR(VLOOKUP(D375,'Tabelas auxiliares'!$A$3:$B$65,2,FALSE),"")</f>
        <v/>
      </c>
      <c r="G375" s="15" t="str">
        <f>IFERROR(VLOOKUP($B375,'Tabelas auxiliares'!$A$68:$C$108,2,FALSE),"")</f>
        <v/>
      </c>
      <c r="H375" s="15" t="str">
        <f>IFERROR(VLOOKUP($B375,'Tabelas auxiliares'!$A$68:$C$108,3,FALSE),"")</f>
        <v/>
      </c>
      <c r="I375" s="152"/>
      <c r="J375" s="152"/>
      <c r="K375" s="152"/>
      <c r="L375" s="152"/>
      <c r="M375" s="152"/>
      <c r="N375" s="152"/>
      <c r="O375" s="152"/>
      <c r="P375" s="152"/>
      <c r="Q375" s="152"/>
      <c r="R375" s="152"/>
      <c r="S375" s="152"/>
      <c r="T375" s="152"/>
      <c r="U375" s="152"/>
      <c r="V375" s="152"/>
      <c r="W375" s="152"/>
      <c r="X375" s="152"/>
      <c r="Y375" s="15" t="str">
        <f t="shared" si="10"/>
        <v/>
      </c>
      <c r="Z375" s="15" t="str">
        <f>IF(T375="","",IF(AND(T375&lt;&gt;'Tabelas auxiliares'!$B$128,T375&lt;&gt;'Tabelas auxiliares'!$B$129,T375&lt;&gt;'Tabelas auxiliares'!$C$128,T375&lt;&gt;'Tabelas auxiliares'!$C$129,T375&lt;&gt;'Tabelas auxiliares'!$D$128),"FOLHA DE PESSOAL",IF(Y375='Tabelas auxiliares'!$A$129,"CUSTEIO",IF(Y375='Tabelas auxiliares'!$A$128,"INVESTIMENTO","ERRO - VERIFICAR"))))</f>
        <v/>
      </c>
      <c r="AA375" s="26" t="str">
        <f t="shared" si="11"/>
        <v/>
      </c>
      <c r="AB375" s="155"/>
      <c r="AC375" s="155"/>
      <c r="AD375" s="155"/>
      <c r="AE375" s="31"/>
      <c r="AF375" s="31"/>
      <c r="AG375" s="31"/>
      <c r="AH375" s="31"/>
      <c r="AI375" s="31"/>
      <c r="AJ375" s="31"/>
      <c r="AK375" s="31"/>
      <c r="AL375" s="31"/>
      <c r="AM375" s="31"/>
      <c r="AN375" s="31"/>
      <c r="AO375" s="31"/>
      <c r="AP375" s="31"/>
    </row>
    <row r="376" spans="1:42" x14ac:dyDescent="0.25">
      <c r="A376" s="152"/>
      <c r="B376" s="152"/>
      <c r="C376" s="152"/>
      <c r="D376" s="152"/>
      <c r="E376" s="152"/>
      <c r="F376" s="15" t="str">
        <f>IFERROR(VLOOKUP(D376,'Tabelas auxiliares'!$A$3:$B$65,2,FALSE),"")</f>
        <v/>
      </c>
      <c r="G376" s="15" t="str">
        <f>IFERROR(VLOOKUP($B376,'Tabelas auxiliares'!$A$68:$C$108,2,FALSE),"")</f>
        <v/>
      </c>
      <c r="H376" s="15" t="str">
        <f>IFERROR(VLOOKUP($B376,'Tabelas auxiliares'!$A$68:$C$108,3,FALSE),"")</f>
        <v/>
      </c>
      <c r="I376" s="152"/>
      <c r="J376" s="152"/>
      <c r="K376" s="152"/>
      <c r="L376" s="152"/>
      <c r="M376" s="152"/>
      <c r="N376" s="152"/>
      <c r="O376" s="152"/>
      <c r="P376" s="152"/>
      <c r="Q376" s="152"/>
      <c r="R376" s="152"/>
      <c r="S376" s="152"/>
      <c r="T376" s="152"/>
      <c r="U376" s="152"/>
      <c r="V376" s="152"/>
      <c r="W376" s="152"/>
      <c r="X376" s="152"/>
      <c r="Y376" s="15" t="str">
        <f t="shared" si="10"/>
        <v/>
      </c>
      <c r="Z376" s="15" t="str">
        <f>IF(T376="","",IF(AND(T376&lt;&gt;'Tabelas auxiliares'!$B$128,T376&lt;&gt;'Tabelas auxiliares'!$B$129,T376&lt;&gt;'Tabelas auxiliares'!$C$128,T376&lt;&gt;'Tabelas auxiliares'!$C$129,T376&lt;&gt;'Tabelas auxiliares'!$D$128),"FOLHA DE PESSOAL",IF(Y376='Tabelas auxiliares'!$A$129,"CUSTEIO",IF(Y376='Tabelas auxiliares'!$A$128,"INVESTIMENTO","ERRO - VERIFICAR"))))</f>
        <v/>
      </c>
      <c r="AA376" s="26" t="str">
        <f t="shared" si="11"/>
        <v/>
      </c>
      <c r="AB376" s="155"/>
      <c r="AC376" s="155"/>
      <c r="AD376" s="155"/>
      <c r="AE376" s="31"/>
      <c r="AF376" s="31"/>
      <c r="AG376" s="31"/>
      <c r="AH376" s="31"/>
      <c r="AI376" s="31"/>
      <c r="AJ376" s="31"/>
      <c r="AK376" s="31"/>
      <c r="AL376" s="31"/>
      <c r="AM376" s="31"/>
      <c r="AN376" s="31"/>
      <c r="AO376" s="31"/>
      <c r="AP376" s="31"/>
    </row>
    <row r="377" spans="1:42" x14ac:dyDescent="0.25">
      <c r="A377" s="152"/>
      <c r="B377" s="152"/>
      <c r="C377" s="152"/>
      <c r="D377" s="152"/>
      <c r="E377" s="152"/>
      <c r="F377" s="15" t="str">
        <f>IFERROR(VLOOKUP(D377,'Tabelas auxiliares'!$A$3:$B$65,2,FALSE),"")</f>
        <v/>
      </c>
      <c r="G377" s="15" t="str">
        <f>IFERROR(VLOOKUP($B377,'Tabelas auxiliares'!$A$68:$C$108,2,FALSE),"")</f>
        <v/>
      </c>
      <c r="H377" s="15" t="str">
        <f>IFERROR(VLOOKUP($B377,'Tabelas auxiliares'!$A$68:$C$108,3,FALSE),"")</f>
        <v/>
      </c>
      <c r="I377" s="152"/>
      <c r="J377" s="152"/>
      <c r="K377" s="152"/>
      <c r="L377" s="152"/>
      <c r="M377" s="152"/>
      <c r="N377" s="152"/>
      <c r="O377" s="152"/>
      <c r="P377" s="152"/>
      <c r="Q377" s="152"/>
      <c r="R377" s="152"/>
      <c r="S377" s="152"/>
      <c r="T377" s="152"/>
      <c r="U377" s="152"/>
      <c r="V377" s="152"/>
      <c r="W377" s="152"/>
      <c r="X377" s="152"/>
      <c r="Y377" s="15" t="str">
        <f t="shared" si="10"/>
        <v/>
      </c>
      <c r="Z377" s="15" t="str">
        <f>IF(T377="","",IF(AND(T377&lt;&gt;'Tabelas auxiliares'!$B$128,T377&lt;&gt;'Tabelas auxiliares'!$B$129,T377&lt;&gt;'Tabelas auxiliares'!$C$128,T377&lt;&gt;'Tabelas auxiliares'!$C$129,T377&lt;&gt;'Tabelas auxiliares'!$D$128),"FOLHA DE PESSOAL",IF(Y377='Tabelas auxiliares'!$A$129,"CUSTEIO",IF(Y377='Tabelas auxiliares'!$A$128,"INVESTIMENTO","ERRO - VERIFICAR"))))</f>
        <v/>
      </c>
      <c r="AA377" s="26" t="str">
        <f t="shared" si="11"/>
        <v/>
      </c>
      <c r="AB377" s="155"/>
      <c r="AC377" s="155"/>
      <c r="AD377" s="155"/>
      <c r="AE377" s="31"/>
      <c r="AF377" s="31"/>
      <c r="AG377" s="31"/>
      <c r="AH377" s="31"/>
      <c r="AI377" s="31"/>
      <c r="AJ377" s="31"/>
      <c r="AK377" s="31"/>
      <c r="AL377" s="31"/>
      <c r="AM377" s="31"/>
      <c r="AN377" s="31"/>
      <c r="AO377" s="31"/>
      <c r="AP377" s="31"/>
    </row>
    <row r="378" spans="1:42" x14ac:dyDescent="0.25">
      <c r="A378" s="152"/>
      <c r="B378" s="152"/>
      <c r="C378" s="152"/>
      <c r="D378" s="152"/>
      <c r="E378" s="152"/>
      <c r="F378" s="15" t="str">
        <f>IFERROR(VLOOKUP(D378,'Tabelas auxiliares'!$A$3:$B$65,2,FALSE),"")</f>
        <v/>
      </c>
      <c r="G378" s="15" t="str">
        <f>IFERROR(VLOOKUP($B378,'Tabelas auxiliares'!$A$68:$C$108,2,FALSE),"")</f>
        <v/>
      </c>
      <c r="H378" s="15" t="str">
        <f>IFERROR(VLOOKUP($B378,'Tabelas auxiliares'!$A$68:$C$108,3,FALSE),"")</f>
        <v/>
      </c>
      <c r="I378" s="152"/>
      <c r="J378" s="152"/>
      <c r="K378" s="152"/>
      <c r="L378" s="152"/>
      <c r="M378" s="152"/>
      <c r="N378" s="152"/>
      <c r="O378" s="152"/>
      <c r="P378" s="152"/>
      <c r="Q378" s="152"/>
      <c r="R378" s="152"/>
      <c r="S378" s="152"/>
      <c r="T378" s="152"/>
      <c r="U378" s="152"/>
      <c r="V378" s="152"/>
      <c r="W378" s="152"/>
      <c r="X378" s="152"/>
      <c r="Y378" s="15" t="str">
        <f t="shared" si="10"/>
        <v/>
      </c>
      <c r="Z378" s="15" t="str">
        <f>IF(T378="","",IF(AND(T378&lt;&gt;'Tabelas auxiliares'!$B$128,T378&lt;&gt;'Tabelas auxiliares'!$B$129,T378&lt;&gt;'Tabelas auxiliares'!$C$128,T378&lt;&gt;'Tabelas auxiliares'!$C$129,T378&lt;&gt;'Tabelas auxiliares'!$D$128),"FOLHA DE PESSOAL",IF(Y378='Tabelas auxiliares'!$A$129,"CUSTEIO",IF(Y378='Tabelas auxiliares'!$A$128,"INVESTIMENTO","ERRO - VERIFICAR"))))</f>
        <v/>
      </c>
      <c r="AA378" s="26" t="str">
        <f t="shared" si="11"/>
        <v/>
      </c>
      <c r="AB378" s="155"/>
      <c r="AC378" s="155"/>
      <c r="AD378" s="155"/>
      <c r="AE378" s="31"/>
      <c r="AF378" s="31"/>
      <c r="AG378" s="31"/>
      <c r="AH378" s="31"/>
      <c r="AI378" s="31"/>
      <c r="AJ378" s="31"/>
      <c r="AK378" s="31"/>
      <c r="AL378" s="31"/>
      <c r="AM378" s="31"/>
      <c r="AN378" s="31"/>
      <c r="AO378" s="31"/>
      <c r="AP378" s="31"/>
    </row>
    <row r="379" spans="1:42" x14ac:dyDescent="0.25">
      <c r="A379" s="152"/>
      <c r="B379" s="152"/>
      <c r="C379" s="152"/>
      <c r="D379" s="152"/>
      <c r="E379" s="152"/>
      <c r="F379" s="15" t="str">
        <f>IFERROR(VLOOKUP(D379,'Tabelas auxiliares'!$A$3:$B$65,2,FALSE),"")</f>
        <v/>
      </c>
      <c r="G379" s="15" t="str">
        <f>IFERROR(VLOOKUP($B379,'Tabelas auxiliares'!$A$68:$C$108,2,FALSE),"")</f>
        <v/>
      </c>
      <c r="H379" s="15" t="str">
        <f>IFERROR(VLOOKUP($B379,'Tabelas auxiliares'!$A$68:$C$108,3,FALSE),"")</f>
        <v/>
      </c>
      <c r="I379" s="152"/>
      <c r="J379" s="152"/>
      <c r="K379" s="152"/>
      <c r="L379" s="152"/>
      <c r="M379" s="152"/>
      <c r="N379" s="152"/>
      <c r="O379" s="152"/>
      <c r="P379" s="152"/>
      <c r="Q379" s="152"/>
      <c r="R379" s="152"/>
      <c r="S379" s="152"/>
      <c r="T379" s="152"/>
      <c r="U379" s="152"/>
      <c r="V379" s="152"/>
      <c r="W379" s="152"/>
      <c r="X379" s="152"/>
      <c r="Y379" s="15" t="str">
        <f t="shared" si="10"/>
        <v/>
      </c>
      <c r="Z379" s="15" t="str">
        <f>IF(T379="","",IF(AND(T379&lt;&gt;'Tabelas auxiliares'!$B$128,T379&lt;&gt;'Tabelas auxiliares'!$B$129,T379&lt;&gt;'Tabelas auxiliares'!$C$128,T379&lt;&gt;'Tabelas auxiliares'!$C$129,T379&lt;&gt;'Tabelas auxiliares'!$D$128),"FOLHA DE PESSOAL",IF(Y379='Tabelas auxiliares'!$A$129,"CUSTEIO",IF(Y379='Tabelas auxiliares'!$A$128,"INVESTIMENTO","ERRO - VERIFICAR"))))</f>
        <v/>
      </c>
      <c r="AA379" s="26" t="str">
        <f t="shared" si="11"/>
        <v/>
      </c>
      <c r="AB379" s="155"/>
      <c r="AC379" s="155"/>
      <c r="AD379" s="155"/>
      <c r="AE379" s="31"/>
      <c r="AF379" s="31"/>
      <c r="AG379" s="31"/>
      <c r="AH379" s="31"/>
      <c r="AI379" s="31"/>
      <c r="AJ379" s="31"/>
      <c r="AK379" s="31"/>
      <c r="AL379" s="31"/>
      <c r="AM379" s="31"/>
      <c r="AN379" s="31"/>
      <c r="AO379" s="31"/>
      <c r="AP379" s="31"/>
    </row>
    <row r="380" spans="1:42" x14ac:dyDescent="0.25">
      <c r="A380" s="152"/>
      <c r="B380" s="152"/>
      <c r="C380" s="152"/>
      <c r="D380" s="152"/>
      <c r="E380" s="152"/>
      <c r="F380" s="15" t="str">
        <f>IFERROR(VLOOKUP(D380,'Tabelas auxiliares'!$A$3:$B$65,2,FALSE),"")</f>
        <v/>
      </c>
      <c r="G380" s="15" t="str">
        <f>IFERROR(VLOOKUP($B380,'Tabelas auxiliares'!$A$68:$C$108,2,FALSE),"")</f>
        <v/>
      </c>
      <c r="H380" s="15" t="str">
        <f>IFERROR(VLOOKUP($B380,'Tabelas auxiliares'!$A$68:$C$108,3,FALSE),"")</f>
        <v/>
      </c>
      <c r="I380" s="152"/>
      <c r="J380" s="152"/>
      <c r="K380" s="152"/>
      <c r="L380" s="152"/>
      <c r="M380" s="152"/>
      <c r="N380" s="152"/>
      <c r="O380" s="152"/>
      <c r="P380" s="152"/>
      <c r="Q380" s="152"/>
      <c r="R380" s="152"/>
      <c r="S380" s="152"/>
      <c r="T380" s="152"/>
      <c r="U380" s="152"/>
      <c r="V380" s="152"/>
      <c r="W380" s="152"/>
      <c r="X380" s="152"/>
      <c r="Y380" s="15" t="str">
        <f t="shared" si="10"/>
        <v/>
      </c>
      <c r="Z380" s="15" t="str">
        <f>IF(T380="","",IF(AND(T380&lt;&gt;'Tabelas auxiliares'!$B$128,T380&lt;&gt;'Tabelas auxiliares'!$B$129,T380&lt;&gt;'Tabelas auxiliares'!$C$128,T380&lt;&gt;'Tabelas auxiliares'!$C$129,T380&lt;&gt;'Tabelas auxiliares'!$D$128),"FOLHA DE PESSOAL",IF(Y380='Tabelas auxiliares'!$A$129,"CUSTEIO",IF(Y380='Tabelas auxiliares'!$A$128,"INVESTIMENTO","ERRO - VERIFICAR"))))</f>
        <v/>
      </c>
      <c r="AA380" s="26" t="str">
        <f t="shared" si="11"/>
        <v/>
      </c>
      <c r="AB380" s="155"/>
      <c r="AC380" s="155"/>
      <c r="AD380" s="155"/>
      <c r="AE380" s="31"/>
      <c r="AF380" s="31"/>
      <c r="AG380" s="31"/>
      <c r="AH380" s="31"/>
      <c r="AI380" s="31"/>
      <c r="AJ380" s="31"/>
      <c r="AK380" s="31"/>
      <c r="AL380" s="31"/>
      <c r="AM380" s="31"/>
      <c r="AN380" s="31"/>
      <c r="AO380" s="31"/>
      <c r="AP380" s="31"/>
    </row>
    <row r="381" spans="1:42" x14ac:dyDescent="0.25">
      <c r="A381" s="152"/>
      <c r="B381" s="152"/>
      <c r="C381" s="152"/>
      <c r="D381" s="152"/>
      <c r="E381" s="152"/>
      <c r="F381" s="15" t="str">
        <f>IFERROR(VLOOKUP(D381,'Tabelas auxiliares'!$A$3:$B$65,2,FALSE),"")</f>
        <v/>
      </c>
      <c r="G381" s="15" t="str">
        <f>IFERROR(VLOOKUP($B381,'Tabelas auxiliares'!$A$68:$C$108,2,FALSE),"")</f>
        <v/>
      </c>
      <c r="H381" s="15" t="str">
        <f>IFERROR(VLOOKUP($B381,'Tabelas auxiliares'!$A$68:$C$108,3,FALSE),"")</f>
        <v/>
      </c>
      <c r="I381" s="152"/>
      <c r="J381" s="152"/>
      <c r="K381" s="152"/>
      <c r="L381" s="152"/>
      <c r="M381" s="152"/>
      <c r="N381" s="152"/>
      <c r="O381" s="152"/>
      <c r="P381" s="152"/>
      <c r="Q381" s="152"/>
      <c r="R381" s="152"/>
      <c r="S381" s="152"/>
      <c r="T381" s="152"/>
      <c r="U381" s="152"/>
      <c r="V381" s="152"/>
      <c r="W381" s="152"/>
      <c r="X381" s="152"/>
      <c r="Y381" s="15" t="str">
        <f t="shared" si="10"/>
        <v/>
      </c>
      <c r="Z381" s="15" t="str">
        <f>IF(T381="","",IF(AND(T381&lt;&gt;'Tabelas auxiliares'!$B$128,T381&lt;&gt;'Tabelas auxiliares'!$B$129,T381&lt;&gt;'Tabelas auxiliares'!$C$128,T381&lt;&gt;'Tabelas auxiliares'!$C$129,T381&lt;&gt;'Tabelas auxiliares'!$D$128),"FOLHA DE PESSOAL",IF(Y381='Tabelas auxiliares'!$A$129,"CUSTEIO",IF(Y381='Tabelas auxiliares'!$A$128,"INVESTIMENTO","ERRO - VERIFICAR"))))</f>
        <v/>
      </c>
      <c r="AA381" s="26" t="str">
        <f t="shared" si="11"/>
        <v/>
      </c>
      <c r="AB381" s="155"/>
      <c r="AC381" s="155"/>
      <c r="AD381" s="155"/>
      <c r="AE381" s="31"/>
      <c r="AF381" s="31"/>
      <c r="AG381" s="31"/>
      <c r="AH381" s="31"/>
      <c r="AI381" s="31"/>
      <c r="AJ381" s="31"/>
      <c r="AK381" s="31"/>
      <c r="AL381" s="31"/>
      <c r="AM381" s="31"/>
      <c r="AN381" s="31"/>
      <c r="AO381" s="31"/>
      <c r="AP381" s="31"/>
    </row>
    <row r="382" spans="1:42" x14ac:dyDescent="0.25">
      <c r="A382" s="152"/>
      <c r="B382" s="152"/>
      <c r="C382" s="152"/>
      <c r="D382" s="152"/>
      <c r="E382" s="152"/>
      <c r="F382" s="15" t="str">
        <f>IFERROR(VLOOKUP(D382,'Tabelas auxiliares'!$A$3:$B$65,2,FALSE),"")</f>
        <v/>
      </c>
      <c r="G382" s="15" t="str">
        <f>IFERROR(VLOOKUP($B382,'Tabelas auxiliares'!$A$68:$C$108,2,FALSE),"")</f>
        <v/>
      </c>
      <c r="H382" s="15" t="str">
        <f>IFERROR(VLOOKUP($B382,'Tabelas auxiliares'!$A$68:$C$108,3,FALSE),"")</f>
        <v/>
      </c>
      <c r="I382" s="152"/>
      <c r="J382" s="152"/>
      <c r="K382" s="152"/>
      <c r="L382" s="152"/>
      <c r="M382" s="152"/>
      <c r="N382" s="152"/>
      <c r="O382" s="152"/>
      <c r="P382" s="152"/>
      <c r="Q382" s="152"/>
      <c r="R382" s="152"/>
      <c r="S382" s="152"/>
      <c r="T382" s="152"/>
      <c r="U382" s="152"/>
      <c r="V382" s="152"/>
      <c r="W382" s="152"/>
      <c r="X382" s="152"/>
      <c r="Y382" s="15" t="str">
        <f t="shared" si="10"/>
        <v/>
      </c>
      <c r="Z382" s="15" t="str">
        <f>IF(T382="","",IF(AND(T382&lt;&gt;'Tabelas auxiliares'!$B$128,T382&lt;&gt;'Tabelas auxiliares'!$B$129,T382&lt;&gt;'Tabelas auxiliares'!$C$128,T382&lt;&gt;'Tabelas auxiliares'!$C$129,T382&lt;&gt;'Tabelas auxiliares'!$D$128),"FOLHA DE PESSOAL",IF(Y382='Tabelas auxiliares'!$A$129,"CUSTEIO",IF(Y382='Tabelas auxiliares'!$A$128,"INVESTIMENTO","ERRO - VERIFICAR"))))</f>
        <v/>
      </c>
      <c r="AA382" s="26" t="str">
        <f t="shared" si="11"/>
        <v/>
      </c>
      <c r="AB382" s="155"/>
      <c r="AC382" s="155"/>
      <c r="AD382" s="155"/>
      <c r="AE382" s="31"/>
      <c r="AF382" s="31"/>
      <c r="AG382" s="31"/>
      <c r="AH382" s="31"/>
      <c r="AI382" s="31"/>
      <c r="AJ382" s="31"/>
      <c r="AK382" s="31"/>
      <c r="AL382" s="31"/>
      <c r="AM382" s="31"/>
      <c r="AN382" s="31"/>
      <c r="AO382" s="31"/>
      <c r="AP382" s="31"/>
    </row>
    <row r="383" spans="1:42" x14ac:dyDescent="0.25">
      <c r="A383" s="152"/>
      <c r="B383" s="152"/>
      <c r="C383" s="152"/>
      <c r="D383" s="152"/>
      <c r="E383" s="152"/>
      <c r="F383" s="15" t="str">
        <f>IFERROR(VLOOKUP(D383,'Tabelas auxiliares'!$A$3:$B$65,2,FALSE),"")</f>
        <v/>
      </c>
      <c r="G383" s="15" t="str">
        <f>IFERROR(VLOOKUP($B383,'Tabelas auxiliares'!$A$68:$C$108,2,FALSE),"")</f>
        <v/>
      </c>
      <c r="H383" s="15" t="str">
        <f>IFERROR(VLOOKUP($B383,'Tabelas auxiliares'!$A$68:$C$108,3,FALSE),"")</f>
        <v/>
      </c>
      <c r="I383" s="152"/>
      <c r="J383" s="152"/>
      <c r="K383" s="152"/>
      <c r="L383" s="152"/>
      <c r="M383" s="152"/>
      <c r="N383" s="152"/>
      <c r="O383" s="152"/>
      <c r="P383" s="152"/>
      <c r="Q383" s="152"/>
      <c r="R383" s="152"/>
      <c r="S383" s="152"/>
      <c r="T383" s="152"/>
      <c r="U383" s="152"/>
      <c r="V383" s="152"/>
      <c r="W383" s="152"/>
      <c r="X383" s="152"/>
      <c r="Y383" s="15" t="str">
        <f t="shared" si="10"/>
        <v/>
      </c>
      <c r="Z383" s="15" t="str">
        <f>IF(T383="","",IF(AND(T383&lt;&gt;'Tabelas auxiliares'!$B$128,T383&lt;&gt;'Tabelas auxiliares'!$B$129,T383&lt;&gt;'Tabelas auxiliares'!$C$128,T383&lt;&gt;'Tabelas auxiliares'!$C$129,T383&lt;&gt;'Tabelas auxiliares'!$D$128),"FOLHA DE PESSOAL",IF(Y383='Tabelas auxiliares'!$A$129,"CUSTEIO",IF(Y383='Tabelas auxiliares'!$A$128,"INVESTIMENTO","ERRO - VERIFICAR"))))</f>
        <v/>
      </c>
      <c r="AA383" s="26" t="str">
        <f t="shared" si="11"/>
        <v/>
      </c>
      <c r="AB383" s="155"/>
      <c r="AC383" s="155"/>
      <c r="AD383" s="155"/>
      <c r="AE383" s="31"/>
      <c r="AF383" s="31"/>
      <c r="AG383" s="31"/>
      <c r="AH383" s="31"/>
      <c r="AI383" s="31"/>
      <c r="AJ383" s="31"/>
      <c r="AK383" s="31"/>
      <c r="AL383" s="31"/>
      <c r="AM383" s="31"/>
      <c r="AN383" s="31"/>
      <c r="AO383" s="31"/>
      <c r="AP383" s="31"/>
    </row>
    <row r="384" spans="1:42" x14ac:dyDescent="0.25">
      <c r="A384" s="152"/>
      <c r="B384" s="152"/>
      <c r="C384" s="152"/>
      <c r="D384" s="152"/>
      <c r="E384" s="152"/>
      <c r="F384" s="15" t="str">
        <f>IFERROR(VLOOKUP(D384,'Tabelas auxiliares'!$A$3:$B$65,2,FALSE),"")</f>
        <v/>
      </c>
      <c r="G384" s="15" t="str">
        <f>IFERROR(VLOOKUP($B384,'Tabelas auxiliares'!$A$68:$C$108,2,FALSE),"")</f>
        <v/>
      </c>
      <c r="H384" s="15" t="str">
        <f>IFERROR(VLOOKUP($B384,'Tabelas auxiliares'!$A$68:$C$108,3,FALSE),"")</f>
        <v/>
      </c>
      <c r="I384" s="152"/>
      <c r="J384" s="152"/>
      <c r="K384" s="152"/>
      <c r="L384" s="152"/>
      <c r="M384" s="152"/>
      <c r="N384" s="152"/>
      <c r="O384" s="152"/>
      <c r="P384" s="152"/>
      <c r="Q384" s="152"/>
      <c r="R384" s="152"/>
      <c r="S384" s="152"/>
      <c r="T384" s="152"/>
      <c r="U384" s="152"/>
      <c r="V384" s="152"/>
      <c r="W384" s="152"/>
      <c r="X384" s="152"/>
      <c r="Y384" s="15" t="str">
        <f t="shared" si="10"/>
        <v/>
      </c>
      <c r="Z384" s="15" t="str">
        <f>IF(T384="","",IF(AND(T384&lt;&gt;'Tabelas auxiliares'!$B$128,T384&lt;&gt;'Tabelas auxiliares'!$B$129,T384&lt;&gt;'Tabelas auxiliares'!$C$128,T384&lt;&gt;'Tabelas auxiliares'!$C$129,T384&lt;&gt;'Tabelas auxiliares'!$D$128),"FOLHA DE PESSOAL",IF(Y384='Tabelas auxiliares'!$A$129,"CUSTEIO",IF(Y384='Tabelas auxiliares'!$A$128,"INVESTIMENTO","ERRO - VERIFICAR"))))</f>
        <v/>
      </c>
      <c r="AA384" s="26" t="str">
        <f t="shared" si="11"/>
        <v/>
      </c>
      <c r="AB384" s="155"/>
      <c r="AC384" s="155"/>
      <c r="AD384" s="155"/>
      <c r="AE384" s="31"/>
      <c r="AF384" s="31"/>
      <c r="AG384" s="31"/>
      <c r="AH384" s="31"/>
      <c r="AI384" s="31"/>
      <c r="AJ384" s="31"/>
      <c r="AK384" s="31"/>
      <c r="AL384" s="31"/>
      <c r="AM384" s="31"/>
      <c r="AN384" s="31"/>
      <c r="AO384" s="31"/>
      <c r="AP384" s="31"/>
    </row>
    <row r="385" spans="1:42" x14ac:dyDescent="0.25">
      <c r="A385" s="152"/>
      <c r="B385" s="152"/>
      <c r="C385" s="152"/>
      <c r="D385" s="152"/>
      <c r="E385" s="152"/>
      <c r="F385" s="15" t="str">
        <f>IFERROR(VLOOKUP(D385,'Tabelas auxiliares'!$A$3:$B$65,2,FALSE),"")</f>
        <v/>
      </c>
      <c r="G385" s="15" t="str">
        <f>IFERROR(VLOOKUP($B385,'Tabelas auxiliares'!$A$68:$C$108,2,FALSE),"")</f>
        <v/>
      </c>
      <c r="H385" s="15" t="str">
        <f>IFERROR(VLOOKUP($B385,'Tabelas auxiliares'!$A$68:$C$108,3,FALSE),"")</f>
        <v/>
      </c>
      <c r="I385" s="152"/>
      <c r="J385" s="152"/>
      <c r="K385" s="152"/>
      <c r="L385" s="152"/>
      <c r="M385" s="152"/>
      <c r="N385" s="152"/>
      <c r="O385" s="152"/>
      <c r="P385" s="152"/>
      <c r="Q385" s="152"/>
      <c r="R385" s="152"/>
      <c r="S385" s="152"/>
      <c r="T385" s="152"/>
      <c r="U385" s="152"/>
      <c r="V385" s="152"/>
      <c r="W385" s="152"/>
      <c r="X385" s="152"/>
      <c r="Y385" s="15" t="str">
        <f t="shared" si="10"/>
        <v/>
      </c>
      <c r="Z385" s="15" t="str">
        <f>IF(T385="","",IF(AND(T385&lt;&gt;'Tabelas auxiliares'!$B$128,T385&lt;&gt;'Tabelas auxiliares'!$B$129,T385&lt;&gt;'Tabelas auxiliares'!$C$128,T385&lt;&gt;'Tabelas auxiliares'!$C$129,T385&lt;&gt;'Tabelas auxiliares'!$D$128),"FOLHA DE PESSOAL",IF(Y385='Tabelas auxiliares'!$A$129,"CUSTEIO",IF(Y385='Tabelas auxiliares'!$A$128,"INVESTIMENTO","ERRO - VERIFICAR"))))</f>
        <v/>
      </c>
      <c r="AA385" s="26" t="str">
        <f t="shared" si="11"/>
        <v/>
      </c>
      <c r="AB385" s="155"/>
      <c r="AC385" s="155"/>
      <c r="AD385" s="155"/>
      <c r="AE385" s="31"/>
      <c r="AF385" s="31"/>
      <c r="AG385" s="31"/>
      <c r="AH385" s="31"/>
      <c r="AI385" s="31"/>
      <c r="AJ385" s="31"/>
      <c r="AK385" s="31"/>
      <c r="AL385" s="31"/>
      <c r="AM385" s="31"/>
      <c r="AN385" s="31"/>
      <c r="AO385" s="31"/>
      <c r="AP385" s="31"/>
    </row>
    <row r="386" spans="1:42" x14ac:dyDescent="0.25">
      <c r="A386" s="152"/>
      <c r="B386" s="152"/>
      <c r="C386" s="152"/>
      <c r="D386" s="152"/>
      <c r="E386" s="152"/>
      <c r="F386" s="15" t="str">
        <f>IFERROR(VLOOKUP(D386,'Tabelas auxiliares'!$A$3:$B$65,2,FALSE),"")</f>
        <v/>
      </c>
      <c r="G386" s="15" t="str">
        <f>IFERROR(VLOOKUP($B386,'Tabelas auxiliares'!$A$68:$C$108,2,FALSE),"")</f>
        <v/>
      </c>
      <c r="H386" s="15" t="str">
        <f>IFERROR(VLOOKUP($B386,'Tabelas auxiliares'!$A$68:$C$108,3,FALSE),"")</f>
        <v/>
      </c>
      <c r="I386" s="152"/>
      <c r="J386" s="152"/>
      <c r="K386" s="152"/>
      <c r="L386" s="152"/>
      <c r="M386" s="152"/>
      <c r="N386" s="152"/>
      <c r="O386" s="152"/>
      <c r="P386" s="152"/>
      <c r="Q386" s="152"/>
      <c r="R386" s="152"/>
      <c r="S386" s="152"/>
      <c r="T386" s="152"/>
      <c r="U386" s="152"/>
      <c r="V386" s="152"/>
      <c r="W386" s="152"/>
      <c r="X386" s="152"/>
      <c r="Y386" s="15" t="str">
        <f t="shared" si="10"/>
        <v/>
      </c>
      <c r="Z386" s="15" t="str">
        <f>IF(T386="","",IF(AND(T386&lt;&gt;'Tabelas auxiliares'!$B$128,T386&lt;&gt;'Tabelas auxiliares'!$B$129,T386&lt;&gt;'Tabelas auxiliares'!$C$128,T386&lt;&gt;'Tabelas auxiliares'!$C$129,T386&lt;&gt;'Tabelas auxiliares'!$D$128),"FOLHA DE PESSOAL",IF(Y386='Tabelas auxiliares'!$A$129,"CUSTEIO",IF(Y386='Tabelas auxiliares'!$A$128,"INVESTIMENTO","ERRO - VERIFICAR"))))</f>
        <v/>
      </c>
      <c r="AA386" s="26" t="str">
        <f t="shared" si="11"/>
        <v/>
      </c>
      <c r="AB386" s="155"/>
      <c r="AC386" s="155"/>
      <c r="AD386" s="155"/>
      <c r="AE386" s="31"/>
      <c r="AF386" s="31"/>
      <c r="AG386" s="31"/>
      <c r="AH386" s="31"/>
      <c r="AI386" s="31"/>
      <c r="AJ386" s="31"/>
      <c r="AK386" s="31"/>
      <c r="AL386" s="31"/>
      <c r="AM386" s="31"/>
      <c r="AN386" s="31"/>
      <c r="AO386" s="31"/>
      <c r="AP386" s="31"/>
    </row>
    <row r="387" spans="1:42" x14ac:dyDescent="0.25">
      <c r="A387" s="152"/>
      <c r="B387" s="152"/>
      <c r="C387" s="152"/>
      <c r="D387" s="152"/>
      <c r="E387" s="152"/>
      <c r="F387" s="15" t="str">
        <f>IFERROR(VLOOKUP(D387,'Tabelas auxiliares'!$A$3:$B$65,2,FALSE),"")</f>
        <v/>
      </c>
      <c r="G387" s="15" t="str">
        <f>IFERROR(VLOOKUP($B387,'Tabelas auxiliares'!$A$68:$C$108,2,FALSE),"")</f>
        <v/>
      </c>
      <c r="H387" s="15" t="str">
        <f>IFERROR(VLOOKUP($B387,'Tabelas auxiliares'!$A$68:$C$108,3,FALSE),"")</f>
        <v/>
      </c>
      <c r="I387" s="152"/>
      <c r="J387" s="152"/>
      <c r="K387" s="152"/>
      <c r="L387" s="152"/>
      <c r="M387" s="152"/>
      <c r="N387" s="152"/>
      <c r="O387" s="152"/>
      <c r="P387" s="152"/>
      <c r="Q387" s="152"/>
      <c r="R387" s="152"/>
      <c r="S387" s="152"/>
      <c r="T387" s="152"/>
      <c r="U387" s="152"/>
      <c r="V387" s="152"/>
      <c r="W387" s="152"/>
      <c r="X387" s="152"/>
      <c r="Y387" s="15" t="str">
        <f t="shared" si="10"/>
        <v/>
      </c>
      <c r="Z387" s="15" t="str">
        <f>IF(T387="","",IF(AND(T387&lt;&gt;'Tabelas auxiliares'!$B$128,T387&lt;&gt;'Tabelas auxiliares'!$B$129,T387&lt;&gt;'Tabelas auxiliares'!$C$128,T387&lt;&gt;'Tabelas auxiliares'!$C$129,T387&lt;&gt;'Tabelas auxiliares'!$D$128),"FOLHA DE PESSOAL",IF(Y387='Tabelas auxiliares'!$A$129,"CUSTEIO",IF(Y387='Tabelas auxiliares'!$A$128,"INVESTIMENTO","ERRO - VERIFICAR"))))</f>
        <v/>
      </c>
      <c r="AA387" s="26" t="str">
        <f t="shared" si="11"/>
        <v/>
      </c>
      <c r="AB387" s="155"/>
      <c r="AC387" s="155"/>
      <c r="AD387" s="155"/>
      <c r="AE387" s="31"/>
      <c r="AF387" s="31"/>
      <c r="AG387" s="31"/>
      <c r="AH387" s="31"/>
      <c r="AI387" s="31"/>
      <c r="AJ387" s="31"/>
      <c r="AK387" s="31"/>
      <c r="AL387" s="31"/>
      <c r="AM387" s="31"/>
      <c r="AN387" s="31"/>
      <c r="AO387" s="31"/>
      <c r="AP387" s="31"/>
    </row>
    <row r="388" spans="1:42" x14ac:dyDescent="0.25">
      <c r="A388" s="152"/>
      <c r="B388" s="152"/>
      <c r="C388" s="152"/>
      <c r="D388" s="152"/>
      <c r="E388" s="152"/>
      <c r="F388" s="15" t="str">
        <f>IFERROR(VLOOKUP(D388,'Tabelas auxiliares'!$A$3:$B$65,2,FALSE),"")</f>
        <v/>
      </c>
      <c r="G388" s="15" t="str">
        <f>IFERROR(VLOOKUP($B388,'Tabelas auxiliares'!$A$68:$C$108,2,FALSE),"")</f>
        <v/>
      </c>
      <c r="H388" s="15" t="str">
        <f>IFERROR(VLOOKUP($B388,'Tabelas auxiliares'!$A$68:$C$108,3,FALSE),"")</f>
        <v/>
      </c>
      <c r="I388" s="152"/>
      <c r="J388" s="152"/>
      <c r="K388" s="152"/>
      <c r="L388" s="152"/>
      <c r="M388" s="152"/>
      <c r="N388" s="152"/>
      <c r="O388" s="152"/>
      <c r="P388" s="152"/>
      <c r="Q388" s="152"/>
      <c r="R388" s="152"/>
      <c r="S388" s="152"/>
      <c r="T388" s="152"/>
      <c r="U388" s="152"/>
      <c r="V388" s="152"/>
      <c r="W388" s="152"/>
      <c r="X388" s="152"/>
      <c r="Y388" s="15" t="str">
        <f t="shared" si="10"/>
        <v/>
      </c>
      <c r="Z388" s="15" t="str">
        <f>IF(T388="","",IF(AND(T388&lt;&gt;'Tabelas auxiliares'!$B$128,T388&lt;&gt;'Tabelas auxiliares'!$B$129,T388&lt;&gt;'Tabelas auxiliares'!$C$128,T388&lt;&gt;'Tabelas auxiliares'!$C$129,T388&lt;&gt;'Tabelas auxiliares'!$D$128),"FOLHA DE PESSOAL",IF(Y388='Tabelas auxiliares'!$A$129,"CUSTEIO",IF(Y388='Tabelas auxiliares'!$A$128,"INVESTIMENTO","ERRO - VERIFICAR"))))</f>
        <v/>
      </c>
      <c r="AA388" s="26" t="str">
        <f t="shared" si="11"/>
        <v/>
      </c>
      <c r="AB388" s="155"/>
      <c r="AC388" s="155"/>
      <c r="AD388" s="155"/>
      <c r="AE388" s="31"/>
      <c r="AF388" s="31"/>
      <c r="AG388" s="31"/>
      <c r="AH388" s="31"/>
      <c r="AI388" s="31"/>
      <c r="AJ388" s="31"/>
      <c r="AK388" s="31"/>
      <c r="AL388" s="31"/>
      <c r="AM388" s="31"/>
      <c r="AN388" s="31"/>
      <c r="AO388" s="31"/>
      <c r="AP388" s="31"/>
    </row>
    <row r="389" spans="1:42" x14ac:dyDescent="0.25">
      <c r="A389" s="152"/>
      <c r="B389" s="152"/>
      <c r="C389" s="152"/>
      <c r="D389" s="152"/>
      <c r="E389" s="152"/>
      <c r="F389" s="15" t="str">
        <f>IFERROR(VLOOKUP(D389,'Tabelas auxiliares'!$A$3:$B$65,2,FALSE),"")</f>
        <v/>
      </c>
      <c r="G389" s="15" t="str">
        <f>IFERROR(VLOOKUP($B389,'Tabelas auxiliares'!$A$68:$C$108,2,FALSE),"")</f>
        <v/>
      </c>
      <c r="H389" s="15" t="str">
        <f>IFERROR(VLOOKUP($B389,'Tabelas auxiliares'!$A$68:$C$108,3,FALSE),"")</f>
        <v/>
      </c>
      <c r="I389" s="152"/>
      <c r="J389" s="152"/>
      <c r="K389" s="152"/>
      <c r="L389" s="152"/>
      <c r="M389" s="152"/>
      <c r="N389" s="152"/>
      <c r="O389" s="152"/>
      <c r="P389" s="152"/>
      <c r="Q389" s="152"/>
      <c r="R389" s="152"/>
      <c r="S389" s="152"/>
      <c r="T389" s="152"/>
      <c r="U389" s="152"/>
      <c r="V389" s="152"/>
      <c r="W389" s="152"/>
      <c r="X389" s="152"/>
      <c r="Y389" s="15" t="str">
        <f t="shared" si="10"/>
        <v/>
      </c>
      <c r="Z389" s="15" t="str">
        <f>IF(T389="","",IF(AND(T389&lt;&gt;'Tabelas auxiliares'!$B$128,T389&lt;&gt;'Tabelas auxiliares'!$B$129,T389&lt;&gt;'Tabelas auxiliares'!$C$128,T389&lt;&gt;'Tabelas auxiliares'!$C$129,T389&lt;&gt;'Tabelas auxiliares'!$D$128),"FOLHA DE PESSOAL",IF(Y389='Tabelas auxiliares'!$A$129,"CUSTEIO",IF(Y389='Tabelas auxiliares'!$A$128,"INVESTIMENTO","ERRO - VERIFICAR"))))</f>
        <v/>
      </c>
      <c r="AA389" s="26" t="str">
        <f t="shared" si="11"/>
        <v/>
      </c>
      <c r="AB389" s="155"/>
      <c r="AC389" s="155"/>
      <c r="AD389" s="155"/>
      <c r="AE389" s="31"/>
      <c r="AF389" s="31"/>
      <c r="AG389" s="31"/>
      <c r="AH389" s="31"/>
      <c r="AI389" s="31"/>
      <c r="AJ389" s="31"/>
      <c r="AK389" s="31"/>
      <c r="AL389" s="31"/>
      <c r="AM389" s="31"/>
      <c r="AN389" s="31"/>
      <c r="AO389" s="31"/>
      <c r="AP389" s="31"/>
    </row>
    <row r="390" spans="1:42" x14ac:dyDescent="0.25">
      <c r="A390" s="152"/>
      <c r="B390" s="152"/>
      <c r="C390" s="152"/>
      <c r="D390" s="152"/>
      <c r="E390" s="152"/>
      <c r="F390" s="15" t="str">
        <f>IFERROR(VLOOKUP(D390,'Tabelas auxiliares'!$A$3:$B$65,2,FALSE),"")</f>
        <v/>
      </c>
      <c r="G390" s="15" t="str">
        <f>IFERROR(VLOOKUP($B390,'Tabelas auxiliares'!$A$68:$C$108,2,FALSE),"")</f>
        <v/>
      </c>
      <c r="H390" s="15" t="str">
        <f>IFERROR(VLOOKUP($B390,'Tabelas auxiliares'!$A$68:$C$108,3,FALSE),"")</f>
        <v/>
      </c>
      <c r="I390" s="152"/>
      <c r="J390" s="152"/>
      <c r="K390" s="152"/>
      <c r="L390" s="152"/>
      <c r="M390" s="152"/>
      <c r="N390" s="152"/>
      <c r="O390" s="152"/>
      <c r="P390" s="152"/>
      <c r="Q390" s="152"/>
      <c r="R390" s="152"/>
      <c r="S390" s="152"/>
      <c r="T390" s="152"/>
      <c r="U390" s="152"/>
      <c r="V390" s="152"/>
      <c r="W390" s="152"/>
      <c r="X390" s="152"/>
      <c r="Y390" s="15" t="str">
        <f t="shared" si="10"/>
        <v/>
      </c>
      <c r="Z390" s="15" t="str">
        <f>IF(T390="","",IF(AND(T390&lt;&gt;'Tabelas auxiliares'!$B$128,T390&lt;&gt;'Tabelas auxiliares'!$B$129,T390&lt;&gt;'Tabelas auxiliares'!$C$128,T390&lt;&gt;'Tabelas auxiliares'!$C$129,T390&lt;&gt;'Tabelas auxiliares'!$D$128),"FOLHA DE PESSOAL",IF(Y390='Tabelas auxiliares'!$A$129,"CUSTEIO",IF(Y390='Tabelas auxiliares'!$A$128,"INVESTIMENTO","ERRO - VERIFICAR"))))</f>
        <v/>
      </c>
      <c r="AA390" s="26" t="str">
        <f t="shared" si="11"/>
        <v/>
      </c>
      <c r="AB390" s="155"/>
      <c r="AC390" s="155"/>
      <c r="AD390" s="155"/>
      <c r="AE390" s="31"/>
      <c r="AF390" s="31"/>
      <c r="AG390" s="31"/>
      <c r="AH390" s="31"/>
      <c r="AI390" s="31"/>
      <c r="AJ390" s="31"/>
      <c r="AK390" s="31"/>
      <c r="AL390" s="31"/>
      <c r="AM390" s="31"/>
      <c r="AN390" s="31"/>
      <c r="AO390" s="31"/>
      <c r="AP390" s="31"/>
    </row>
    <row r="391" spans="1:42" x14ac:dyDescent="0.25">
      <c r="A391" s="152"/>
      <c r="B391" s="152"/>
      <c r="C391" s="152"/>
      <c r="D391" s="152"/>
      <c r="E391" s="152"/>
      <c r="F391" s="15" t="str">
        <f>IFERROR(VLOOKUP(D391,'Tabelas auxiliares'!$A$3:$B$65,2,FALSE),"")</f>
        <v/>
      </c>
      <c r="G391" s="15" t="str">
        <f>IFERROR(VLOOKUP($B391,'Tabelas auxiliares'!$A$68:$C$108,2,FALSE),"")</f>
        <v/>
      </c>
      <c r="H391" s="15" t="str">
        <f>IFERROR(VLOOKUP($B391,'Tabelas auxiliares'!$A$68:$C$108,3,FALSE),"")</f>
        <v/>
      </c>
      <c r="I391" s="152"/>
      <c r="J391" s="152"/>
      <c r="K391" s="152"/>
      <c r="L391" s="152"/>
      <c r="M391" s="152"/>
      <c r="N391" s="152"/>
      <c r="O391" s="152"/>
      <c r="P391" s="152"/>
      <c r="Q391" s="152"/>
      <c r="R391" s="152"/>
      <c r="S391" s="152"/>
      <c r="T391" s="152"/>
      <c r="U391" s="152"/>
      <c r="V391" s="152"/>
      <c r="W391" s="152"/>
      <c r="X391" s="152"/>
      <c r="Y391" s="15" t="str">
        <f t="shared" si="10"/>
        <v/>
      </c>
      <c r="Z391" s="15" t="str">
        <f>IF(T391="","",IF(AND(T391&lt;&gt;'Tabelas auxiliares'!$B$128,T391&lt;&gt;'Tabelas auxiliares'!$B$129,T391&lt;&gt;'Tabelas auxiliares'!$C$128,T391&lt;&gt;'Tabelas auxiliares'!$C$129,T391&lt;&gt;'Tabelas auxiliares'!$D$128),"FOLHA DE PESSOAL",IF(Y391='Tabelas auxiliares'!$A$129,"CUSTEIO",IF(Y391='Tabelas auxiliares'!$A$128,"INVESTIMENTO","ERRO - VERIFICAR"))))</f>
        <v/>
      </c>
      <c r="AA391" s="26" t="str">
        <f t="shared" si="11"/>
        <v/>
      </c>
      <c r="AB391" s="155"/>
      <c r="AC391" s="155"/>
      <c r="AD391" s="155"/>
      <c r="AE391" s="31"/>
      <c r="AF391" s="31"/>
      <c r="AG391" s="31"/>
      <c r="AH391" s="31"/>
      <c r="AI391" s="31"/>
      <c r="AJ391" s="31"/>
      <c r="AK391" s="31"/>
      <c r="AL391" s="31"/>
      <c r="AM391" s="31"/>
      <c r="AN391" s="31"/>
      <c r="AO391" s="31"/>
      <c r="AP391" s="31"/>
    </row>
    <row r="392" spans="1:42" x14ac:dyDescent="0.25">
      <c r="A392" s="152"/>
      <c r="B392" s="152"/>
      <c r="C392" s="152"/>
      <c r="D392" s="152"/>
      <c r="E392" s="152"/>
      <c r="F392" s="15" t="str">
        <f>IFERROR(VLOOKUP(D392,'Tabelas auxiliares'!$A$3:$B$65,2,FALSE),"")</f>
        <v/>
      </c>
      <c r="G392" s="15" t="str">
        <f>IFERROR(VLOOKUP($B392,'Tabelas auxiliares'!$A$68:$C$108,2,FALSE),"")</f>
        <v/>
      </c>
      <c r="H392" s="15" t="str">
        <f>IFERROR(VLOOKUP($B392,'Tabelas auxiliares'!$A$68:$C$108,3,FALSE),"")</f>
        <v/>
      </c>
      <c r="I392" s="152"/>
      <c r="J392" s="152"/>
      <c r="K392" s="152"/>
      <c r="L392" s="152"/>
      <c r="M392" s="152"/>
      <c r="N392" s="152"/>
      <c r="O392" s="152"/>
      <c r="P392" s="152"/>
      <c r="Q392" s="152"/>
      <c r="R392" s="152"/>
      <c r="S392" s="152"/>
      <c r="T392" s="152"/>
      <c r="U392" s="152"/>
      <c r="V392" s="152"/>
      <c r="W392" s="152"/>
      <c r="X392" s="152"/>
      <c r="Y392" s="15" t="str">
        <f t="shared" si="10"/>
        <v/>
      </c>
      <c r="Z392" s="15" t="str">
        <f>IF(T392="","",IF(AND(T392&lt;&gt;'Tabelas auxiliares'!$B$128,T392&lt;&gt;'Tabelas auxiliares'!$B$129,T392&lt;&gt;'Tabelas auxiliares'!$C$128,T392&lt;&gt;'Tabelas auxiliares'!$C$129,T392&lt;&gt;'Tabelas auxiliares'!$D$128),"FOLHA DE PESSOAL",IF(Y392='Tabelas auxiliares'!$A$129,"CUSTEIO",IF(Y392='Tabelas auxiliares'!$A$128,"INVESTIMENTO","ERRO - VERIFICAR"))))</f>
        <v/>
      </c>
      <c r="AA392" s="26" t="str">
        <f t="shared" si="11"/>
        <v/>
      </c>
      <c r="AB392" s="155"/>
      <c r="AC392" s="155"/>
      <c r="AD392" s="155"/>
      <c r="AE392" s="31"/>
      <c r="AF392" s="31"/>
      <c r="AG392" s="31"/>
      <c r="AH392" s="31"/>
      <c r="AI392" s="31"/>
      <c r="AJ392" s="31"/>
      <c r="AK392" s="31"/>
      <c r="AL392" s="31"/>
      <c r="AM392" s="31"/>
      <c r="AN392" s="31"/>
      <c r="AO392" s="31"/>
      <c r="AP392" s="31"/>
    </row>
    <row r="393" spans="1:42" x14ac:dyDescent="0.25">
      <c r="A393" s="152"/>
      <c r="B393" s="152"/>
      <c r="C393" s="152"/>
      <c r="D393" s="152"/>
      <c r="E393" s="152"/>
      <c r="F393" s="15" t="str">
        <f>IFERROR(VLOOKUP(D393,'Tabelas auxiliares'!$A$3:$B$65,2,FALSE),"")</f>
        <v/>
      </c>
      <c r="G393" s="15" t="str">
        <f>IFERROR(VLOOKUP($B393,'Tabelas auxiliares'!$A$68:$C$108,2,FALSE),"")</f>
        <v/>
      </c>
      <c r="H393" s="15" t="str">
        <f>IFERROR(VLOOKUP($B393,'Tabelas auxiliares'!$A$68:$C$108,3,FALSE),"")</f>
        <v/>
      </c>
      <c r="I393" s="152"/>
      <c r="J393" s="152"/>
      <c r="K393" s="152"/>
      <c r="L393" s="152"/>
      <c r="M393" s="152"/>
      <c r="N393" s="152"/>
      <c r="O393" s="152"/>
      <c r="P393" s="152"/>
      <c r="Q393" s="152"/>
      <c r="R393" s="152"/>
      <c r="S393" s="152"/>
      <c r="T393" s="152"/>
      <c r="U393" s="152"/>
      <c r="V393" s="152"/>
      <c r="W393" s="152"/>
      <c r="X393" s="152"/>
      <c r="Y393" s="15" t="str">
        <f t="shared" si="10"/>
        <v/>
      </c>
      <c r="Z393" s="15" t="str">
        <f>IF(T393="","",IF(AND(T393&lt;&gt;'Tabelas auxiliares'!$B$128,T393&lt;&gt;'Tabelas auxiliares'!$B$129,T393&lt;&gt;'Tabelas auxiliares'!$C$128,T393&lt;&gt;'Tabelas auxiliares'!$C$129,T393&lt;&gt;'Tabelas auxiliares'!$D$128),"FOLHA DE PESSOAL",IF(Y393='Tabelas auxiliares'!$A$129,"CUSTEIO",IF(Y393='Tabelas auxiliares'!$A$128,"INVESTIMENTO","ERRO - VERIFICAR"))))</f>
        <v/>
      </c>
      <c r="AA393" s="26" t="str">
        <f t="shared" si="11"/>
        <v/>
      </c>
      <c r="AB393" s="155"/>
      <c r="AC393" s="155"/>
      <c r="AD393" s="155"/>
      <c r="AE393" s="31"/>
      <c r="AF393" s="31"/>
      <c r="AG393" s="31"/>
      <c r="AH393" s="31"/>
      <c r="AI393" s="31"/>
      <c r="AJ393" s="31"/>
      <c r="AK393" s="31"/>
      <c r="AL393" s="31"/>
      <c r="AM393" s="31"/>
      <c r="AN393" s="31"/>
      <c r="AO393" s="31"/>
      <c r="AP393" s="31"/>
    </row>
    <row r="394" spans="1:42" x14ac:dyDescent="0.25">
      <c r="A394" s="152"/>
      <c r="B394" s="152"/>
      <c r="C394" s="152"/>
      <c r="D394" s="152"/>
      <c r="E394" s="152"/>
      <c r="F394" s="15" t="str">
        <f>IFERROR(VLOOKUP(D394,'Tabelas auxiliares'!$A$3:$B$65,2,FALSE),"")</f>
        <v/>
      </c>
      <c r="G394" s="15" t="str">
        <f>IFERROR(VLOOKUP($B394,'Tabelas auxiliares'!$A$68:$C$108,2,FALSE),"")</f>
        <v/>
      </c>
      <c r="H394" s="15" t="str">
        <f>IFERROR(VLOOKUP($B394,'Tabelas auxiliares'!$A$68:$C$108,3,FALSE),"")</f>
        <v/>
      </c>
      <c r="I394" s="152"/>
      <c r="J394" s="152"/>
      <c r="K394" s="152"/>
      <c r="L394" s="152"/>
      <c r="M394" s="152"/>
      <c r="N394" s="152"/>
      <c r="O394" s="152"/>
      <c r="P394" s="152"/>
      <c r="Q394" s="152"/>
      <c r="R394" s="152"/>
      <c r="S394" s="152"/>
      <c r="T394" s="152"/>
      <c r="U394" s="152"/>
      <c r="V394" s="152"/>
      <c r="W394" s="152"/>
      <c r="X394" s="152"/>
      <c r="Y394" s="15" t="str">
        <f t="shared" si="10"/>
        <v/>
      </c>
      <c r="Z394" s="15" t="str">
        <f>IF(T394="","",IF(AND(T394&lt;&gt;'Tabelas auxiliares'!$B$128,T394&lt;&gt;'Tabelas auxiliares'!$B$129,T394&lt;&gt;'Tabelas auxiliares'!$C$128,T394&lt;&gt;'Tabelas auxiliares'!$C$129,T394&lt;&gt;'Tabelas auxiliares'!$D$128),"FOLHA DE PESSOAL",IF(Y394='Tabelas auxiliares'!$A$129,"CUSTEIO",IF(Y394='Tabelas auxiliares'!$A$128,"INVESTIMENTO","ERRO - VERIFICAR"))))</f>
        <v/>
      </c>
      <c r="AA394" s="26" t="str">
        <f t="shared" si="11"/>
        <v/>
      </c>
      <c r="AB394" s="155"/>
      <c r="AC394" s="155"/>
      <c r="AD394" s="155"/>
      <c r="AE394" s="31"/>
      <c r="AF394" s="31"/>
      <c r="AG394" s="31"/>
      <c r="AH394" s="31"/>
      <c r="AI394" s="31"/>
      <c r="AJ394" s="31"/>
      <c r="AK394" s="31"/>
      <c r="AL394" s="31"/>
      <c r="AM394" s="31"/>
      <c r="AN394" s="31"/>
      <c r="AO394" s="31"/>
      <c r="AP394" s="31"/>
    </row>
    <row r="395" spans="1:42" x14ac:dyDescent="0.25">
      <c r="A395" s="152"/>
      <c r="B395" s="152"/>
      <c r="C395" s="152"/>
      <c r="D395" s="152"/>
      <c r="E395" s="152"/>
      <c r="F395" s="15" t="str">
        <f>IFERROR(VLOOKUP(D395,'Tabelas auxiliares'!$A$3:$B$65,2,FALSE),"")</f>
        <v/>
      </c>
      <c r="G395" s="15" t="str">
        <f>IFERROR(VLOOKUP($B395,'Tabelas auxiliares'!$A$68:$C$108,2,FALSE),"")</f>
        <v/>
      </c>
      <c r="H395" s="15" t="str">
        <f>IFERROR(VLOOKUP($B395,'Tabelas auxiliares'!$A$68:$C$108,3,FALSE),"")</f>
        <v/>
      </c>
      <c r="I395" s="152"/>
      <c r="J395" s="152"/>
      <c r="K395" s="152"/>
      <c r="L395" s="152"/>
      <c r="M395" s="152"/>
      <c r="N395" s="152"/>
      <c r="O395" s="152"/>
      <c r="P395" s="152"/>
      <c r="Q395" s="152"/>
      <c r="R395" s="152"/>
      <c r="S395" s="152"/>
      <c r="T395" s="152"/>
      <c r="U395" s="152"/>
      <c r="V395" s="152"/>
      <c r="W395" s="152"/>
      <c r="X395" s="152"/>
      <c r="Y395" s="15" t="str">
        <f t="shared" si="10"/>
        <v/>
      </c>
      <c r="Z395" s="15" t="str">
        <f>IF(T395="","",IF(AND(T395&lt;&gt;'Tabelas auxiliares'!$B$128,T395&lt;&gt;'Tabelas auxiliares'!$B$129,T395&lt;&gt;'Tabelas auxiliares'!$C$128,T395&lt;&gt;'Tabelas auxiliares'!$C$129,T395&lt;&gt;'Tabelas auxiliares'!$D$128),"FOLHA DE PESSOAL",IF(Y395='Tabelas auxiliares'!$A$129,"CUSTEIO",IF(Y395='Tabelas auxiliares'!$A$128,"INVESTIMENTO","ERRO - VERIFICAR"))))</f>
        <v/>
      </c>
      <c r="AA395" s="26" t="str">
        <f t="shared" si="11"/>
        <v/>
      </c>
      <c r="AB395" s="155"/>
      <c r="AC395" s="155"/>
      <c r="AD395" s="155"/>
      <c r="AE395" s="31"/>
      <c r="AF395" s="31"/>
      <c r="AG395" s="31"/>
      <c r="AH395" s="31"/>
      <c r="AI395" s="31"/>
      <c r="AJ395" s="31"/>
      <c r="AK395" s="31"/>
      <c r="AL395" s="31"/>
      <c r="AM395" s="31"/>
      <c r="AN395" s="31"/>
      <c r="AO395" s="31"/>
      <c r="AP395" s="31"/>
    </row>
    <row r="396" spans="1:42" x14ac:dyDescent="0.25">
      <c r="A396" s="152"/>
      <c r="B396" s="152"/>
      <c r="C396" s="152"/>
      <c r="D396" s="152"/>
      <c r="E396" s="152"/>
      <c r="F396" s="15" t="str">
        <f>IFERROR(VLOOKUP(D396,'Tabelas auxiliares'!$A$3:$B$65,2,FALSE),"")</f>
        <v/>
      </c>
      <c r="G396" s="15" t="str">
        <f>IFERROR(VLOOKUP($B396,'Tabelas auxiliares'!$A$68:$C$108,2,FALSE),"")</f>
        <v/>
      </c>
      <c r="H396" s="15" t="str">
        <f>IFERROR(VLOOKUP($B396,'Tabelas auxiliares'!$A$68:$C$108,3,FALSE),"")</f>
        <v/>
      </c>
      <c r="I396" s="152"/>
      <c r="J396" s="152"/>
      <c r="K396" s="152"/>
      <c r="L396" s="152"/>
      <c r="M396" s="152"/>
      <c r="N396" s="152"/>
      <c r="O396" s="152"/>
      <c r="P396" s="152"/>
      <c r="Q396" s="152"/>
      <c r="R396" s="152"/>
      <c r="S396" s="152"/>
      <c r="T396" s="152"/>
      <c r="U396" s="152"/>
      <c r="V396" s="152"/>
      <c r="W396" s="152"/>
      <c r="X396" s="152"/>
      <c r="Y396" s="15" t="str">
        <f t="shared" si="10"/>
        <v/>
      </c>
      <c r="Z396" s="15" t="str">
        <f>IF(T396="","",IF(AND(T396&lt;&gt;'Tabelas auxiliares'!$B$128,T396&lt;&gt;'Tabelas auxiliares'!$B$129,T396&lt;&gt;'Tabelas auxiliares'!$C$128,T396&lt;&gt;'Tabelas auxiliares'!$C$129,T396&lt;&gt;'Tabelas auxiliares'!$D$128),"FOLHA DE PESSOAL",IF(Y396='Tabelas auxiliares'!$A$129,"CUSTEIO",IF(Y396='Tabelas auxiliares'!$A$128,"INVESTIMENTO","ERRO - VERIFICAR"))))</f>
        <v/>
      </c>
      <c r="AA396" s="26" t="str">
        <f t="shared" si="11"/>
        <v/>
      </c>
      <c r="AB396" s="155"/>
      <c r="AC396" s="155"/>
      <c r="AD396" s="155"/>
      <c r="AE396" s="31"/>
      <c r="AF396" s="31"/>
      <c r="AG396" s="31"/>
      <c r="AH396" s="31"/>
      <c r="AI396" s="31"/>
      <c r="AJ396" s="31"/>
      <c r="AK396" s="31"/>
      <c r="AL396" s="31"/>
      <c r="AM396" s="31"/>
      <c r="AN396" s="31"/>
      <c r="AO396" s="31"/>
      <c r="AP396" s="31"/>
    </row>
    <row r="397" spans="1:42" x14ac:dyDescent="0.25">
      <c r="A397" s="152"/>
      <c r="B397" s="152"/>
      <c r="C397" s="152"/>
      <c r="D397" s="152"/>
      <c r="E397" s="152"/>
      <c r="F397" s="15" t="str">
        <f>IFERROR(VLOOKUP(D397,'Tabelas auxiliares'!$A$3:$B$65,2,FALSE),"")</f>
        <v/>
      </c>
      <c r="G397" s="15" t="str">
        <f>IFERROR(VLOOKUP($B397,'Tabelas auxiliares'!$A$68:$C$108,2,FALSE),"")</f>
        <v/>
      </c>
      <c r="H397" s="15" t="str">
        <f>IFERROR(VLOOKUP($B397,'Tabelas auxiliares'!$A$68:$C$108,3,FALSE),"")</f>
        <v/>
      </c>
      <c r="I397" s="152"/>
      <c r="J397" s="152"/>
      <c r="K397" s="152"/>
      <c r="L397" s="152"/>
      <c r="M397" s="152"/>
      <c r="N397" s="152"/>
      <c r="O397" s="152"/>
      <c r="P397" s="152"/>
      <c r="Q397" s="152"/>
      <c r="R397" s="152"/>
      <c r="S397" s="152"/>
      <c r="T397" s="152"/>
      <c r="U397" s="152"/>
      <c r="V397" s="152"/>
      <c r="W397" s="152"/>
      <c r="X397" s="152"/>
      <c r="Y397" s="15" t="str">
        <f t="shared" si="10"/>
        <v/>
      </c>
      <c r="Z397" s="15" t="str">
        <f>IF(T397="","",IF(AND(T397&lt;&gt;'Tabelas auxiliares'!$B$128,T397&lt;&gt;'Tabelas auxiliares'!$B$129,T397&lt;&gt;'Tabelas auxiliares'!$C$128,T397&lt;&gt;'Tabelas auxiliares'!$C$129,T397&lt;&gt;'Tabelas auxiliares'!$D$128),"FOLHA DE PESSOAL",IF(Y397='Tabelas auxiliares'!$A$129,"CUSTEIO",IF(Y397='Tabelas auxiliares'!$A$128,"INVESTIMENTO","ERRO - VERIFICAR"))))</f>
        <v/>
      </c>
      <c r="AA397" s="26" t="str">
        <f t="shared" si="11"/>
        <v/>
      </c>
      <c r="AB397" s="155"/>
      <c r="AC397" s="155"/>
      <c r="AD397" s="155"/>
      <c r="AE397" s="31"/>
      <c r="AF397" s="31"/>
      <c r="AG397" s="31"/>
      <c r="AH397" s="31"/>
      <c r="AI397" s="31"/>
      <c r="AJ397" s="31"/>
      <c r="AK397" s="31"/>
      <c r="AL397" s="31"/>
      <c r="AM397" s="31"/>
      <c r="AN397" s="31"/>
      <c r="AO397" s="31"/>
      <c r="AP397" s="31"/>
    </row>
    <row r="398" spans="1:42" x14ac:dyDescent="0.25">
      <c r="A398" s="152"/>
      <c r="B398" s="152"/>
      <c r="C398" s="152"/>
      <c r="D398" s="152"/>
      <c r="E398" s="152"/>
      <c r="F398" s="15" t="str">
        <f>IFERROR(VLOOKUP(D398,'Tabelas auxiliares'!$A$3:$B$65,2,FALSE),"")</f>
        <v/>
      </c>
      <c r="G398" s="15" t="str">
        <f>IFERROR(VLOOKUP($B398,'Tabelas auxiliares'!$A$68:$C$108,2,FALSE),"")</f>
        <v/>
      </c>
      <c r="H398" s="15" t="str">
        <f>IFERROR(VLOOKUP($B398,'Tabelas auxiliares'!$A$68:$C$108,3,FALSE),"")</f>
        <v/>
      </c>
      <c r="I398" s="152"/>
      <c r="J398" s="152"/>
      <c r="K398" s="152"/>
      <c r="L398" s="152"/>
      <c r="M398" s="152"/>
      <c r="N398" s="152"/>
      <c r="O398" s="152"/>
      <c r="P398" s="152"/>
      <c r="Q398" s="152"/>
      <c r="R398" s="152"/>
      <c r="S398" s="152"/>
      <c r="T398" s="152"/>
      <c r="U398" s="152"/>
      <c r="V398" s="152"/>
      <c r="W398" s="152"/>
      <c r="X398" s="152"/>
      <c r="Y398" s="15" t="str">
        <f t="shared" si="10"/>
        <v/>
      </c>
      <c r="Z398" s="15" t="str">
        <f>IF(T398="","",IF(AND(T398&lt;&gt;'Tabelas auxiliares'!$B$128,T398&lt;&gt;'Tabelas auxiliares'!$B$129,T398&lt;&gt;'Tabelas auxiliares'!$C$128,T398&lt;&gt;'Tabelas auxiliares'!$C$129,T398&lt;&gt;'Tabelas auxiliares'!$D$128),"FOLHA DE PESSOAL",IF(Y398='Tabelas auxiliares'!$A$129,"CUSTEIO",IF(Y398='Tabelas auxiliares'!$A$128,"INVESTIMENTO","ERRO - VERIFICAR"))))</f>
        <v/>
      </c>
      <c r="AA398" s="26" t="str">
        <f t="shared" si="11"/>
        <v/>
      </c>
      <c r="AB398" s="155"/>
      <c r="AC398" s="155"/>
      <c r="AD398" s="155"/>
      <c r="AE398" s="31"/>
      <c r="AF398" s="31"/>
      <c r="AG398" s="31"/>
      <c r="AH398" s="31"/>
      <c r="AI398" s="31"/>
      <c r="AJ398" s="31"/>
      <c r="AK398" s="31"/>
      <c r="AL398" s="31"/>
      <c r="AM398" s="31"/>
      <c r="AN398" s="31"/>
      <c r="AO398" s="31"/>
      <c r="AP398" s="31"/>
    </row>
    <row r="399" spans="1:42" x14ac:dyDescent="0.25">
      <c r="A399" s="152"/>
      <c r="B399" s="152"/>
      <c r="C399" s="152"/>
      <c r="D399" s="152"/>
      <c r="E399" s="152"/>
      <c r="F399" s="15" t="str">
        <f>IFERROR(VLOOKUP(D399,'Tabelas auxiliares'!$A$3:$B$65,2,FALSE),"")</f>
        <v/>
      </c>
      <c r="G399" s="15" t="str">
        <f>IFERROR(VLOOKUP($B399,'Tabelas auxiliares'!$A$68:$C$108,2,FALSE),"")</f>
        <v/>
      </c>
      <c r="H399" s="15" t="str">
        <f>IFERROR(VLOOKUP($B399,'Tabelas auxiliares'!$A$68:$C$108,3,FALSE),"")</f>
        <v/>
      </c>
      <c r="I399" s="152"/>
      <c r="J399" s="152"/>
      <c r="K399" s="152"/>
      <c r="L399" s="152"/>
      <c r="M399" s="152"/>
      <c r="N399" s="152"/>
      <c r="O399" s="152"/>
      <c r="P399" s="152"/>
      <c r="Q399" s="152"/>
      <c r="R399" s="152"/>
      <c r="S399" s="152"/>
      <c r="T399" s="152"/>
      <c r="U399" s="152"/>
      <c r="V399" s="152"/>
      <c r="W399" s="152"/>
      <c r="X399" s="152"/>
      <c r="Y399" s="15" t="str">
        <f t="shared" si="10"/>
        <v/>
      </c>
      <c r="Z399" s="15" t="str">
        <f>IF(T399="","",IF(AND(T399&lt;&gt;'Tabelas auxiliares'!$B$128,T399&lt;&gt;'Tabelas auxiliares'!$B$129,T399&lt;&gt;'Tabelas auxiliares'!$C$128,T399&lt;&gt;'Tabelas auxiliares'!$C$129,T399&lt;&gt;'Tabelas auxiliares'!$D$128),"FOLHA DE PESSOAL",IF(Y399='Tabelas auxiliares'!$A$129,"CUSTEIO",IF(Y399='Tabelas auxiliares'!$A$128,"INVESTIMENTO","ERRO - VERIFICAR"))))</f>
        <v/>
      </c>
      <c r="AA399" s="26" t="str">
        <f t="shared" si="11"/>
        <v/>
      </c>
      <c r="AB399" s="155"/>
      <c r="AC399" s="155"/>
      <c r="AD399" s="155"/>
      <c r="AE399" s="31"/>
      <c r="AF399" s="31"/>
      <c r="AG399" s="31"/>
      <c r="AH399" s="31"/>
      <c r="AI399" s="31"/>
      <c r="AJ399" s="31"/>
      <c r="AK399" s="31"/>
      <c r="AL399" s="31"/>
      <c r="AM399" s="31"/>
      <c r="AN399" s="31"/>
      <c r="AO399" s="31"/>
      <c r="AP399" s="31"/>
    </row>
    <row r="400" spans="1:42" x14ac:dyDescent="0.25">
      <c r="A400" s="152"/>
      <c r="B400" s="152"/>
      <c r="C400" s="152"/>
      <c r="D400" s="152"/>
      <c r="E400" s="152"/>
      <c r="F400" s="15" t="str">
        <f>IFERROR(VLOOKUP(D400,'Tabelas auxiliares'!$A$3:$B$65,2,FALSE),"")</f>
        <v/>
      </c>
      <c r="G400" s="15" t="str">
        <f>IFERROR(VLOOKUP($B400,'Tabelas auxiliares'!$A$68:$C$108,2,FALSE),"")</f>
        <v/>
      </c>
      <c r="H400" s="15" t="str">
        <f>IFERROR(VLOOKUP($B400,'Tabelas auxiliares'!$A$68:$C$108,3,FALSE),"")</f>
        <v/>
      </c>
      <c r="I400" s="152"/>
      <c r="J400" s="152"/>
      <c r="K400" s="152"/>
      <c r="L400" s="152"/>
      <c r="M400" s="152"/>
      <c r="N400" s="152"/>
      <c r="O400" s="152"/>
      <c r="P400" s="152"/>
      <c r="Q400" s="152"/>
      <c r="R400" s="152"/>
      <c r="S400" s="152"/>
      <c r="T400" s="152"/>
      <c r="U400" s="152"/>
      <c r="V400" s="152"/>
      <c r="W400" s="152"/>
      <c r="X400" s="152"/>
      <c r="Y400" s="15" t="str">
        <f t="shared" si="10"/>
        <v/>
      </c>
      <c r="Z400" s="15" t="str">
        <f>IF(T400="","",IF(AND(T400&lt;&gt;'Tabelas auxiliares'!$B$128,T400&lt;&gt;'Tabelas auxiliares'!$B$129,T400&lt;&gt;'Tabelas auxiliares'!$C$128,T400&lt;&gt;'Tabelas auxiliares'!$C$129,T400&lt;&gt;'Tabelas auxiliares'!$D$128),"FOLHA DE PESSOAL",IF(Y400='Tabelas auxiliares'!$A$129,"CUSTEIO",IF(Y400='Tabelas auxiliares'!$A$128,"INVESTIMENTO","ERRO - VERIFICAR"))))</f>
        <v/>
      </c>
      <c r="AA400" s="26" t="str">
        <f t="shared" si="11"/>
        <v/>
      </c>
      <c r="AB400" s="155"/>
      <c r="AC400" s="155"/>
      <c r="AD400" s="155"/>
      <c r="AE400" s="31"/>
      <c r="AF400" s="31"/>
      <c r="AG400" s="31"/>
      <c r="AH400" s="31"/>
      <c r="AI400" s="31"/>
      <c r="AJ400" s="31"/>
      <c r="AK400" s="31"/>
      <c r="AL400" s="31"/>
      <c r="AM400" s="31"/>
      <c r="AN400" s="31"/>
      <c r="AO400" s="31"/>
      <c r="AP400" s="31"/>
    </row>
    <row r="401" spans="1:42" x14ac:dyDescent="0.25">
      <c r="A401" s="152"/>
      <c r="B401" s="152"/>
      <c r="C401" s="152"/>
      <c r="D401" s="152"/>
      <c r="E401" s="152"/>
      <c r="F401" s="15" t="str">
        <f>IFERROR(VLOOKUP(D401,'Tabelas auxiliares'!$A$3:$B$65,2,FALSE),"")</f>
        <v/>
      </c>
      <c r="G401" s="15" t="str">
        <f>IFERROR(VLOOKUP($B401,'Tabelas auxiliares'!$A$68:$C$108,2,FALSE),"")</f>
        <v/>
      </c>
      <c r="H401" s="15" t="str">
        <f>IFERROR(VLOOKUP($B401,'Tabelas auxiliares'!$A$68:$C$108,3,FALSE),"")</f>
        <v/>
      </c>
      <c r="I401" s="152"/>
      <c r="J401" s="152"/>
      <c r="K401" s="152"/>
      <c r="L401" s="152"/>
      <c r="M401" s="152"/>
      <c r="N401" s="152"/>
      <c r="O401" s="152"/>
      <c r="P401" s="152"/>
      <c r="Q401" s="152"/>
      <c r="R401" s="152"/>
      <c r="S401" s="152"/>
      <c r="T401" s="152"/>
      <c r="U401" s="152"/>
      <c r="V401" s="152"/>
      <c r="W401" s="152"/>
      <c r="X401" s="152"/>
      <c r="Y401" s="15" t="str">
        <f t="shared" si="10"/>
        <v/>
      </c>
      <c r="Z401" s="15" t="str">
        <f>IF(T401="","",IF(AND(T401&lt;&gt;'Tabelas auxiliares'!$B$128,T401&lt;&gt;'Tabelas auxiliares'!$B$129,T401&lt;&gt;'Tabelas auxiliares'!$C$128,T401&lt;&gt;'Tabelas auxiliares'!$C$129,T401&lt;&gt;'Tabelas auxiliares'!$D$128),"FOLHA DE PESSOAL",IF(Y401='Tabelas auxiliares'!$A$129,"CUSTEIO",IF(Y401='Tabelas auxiliares'!$A$128,"INVESTIMENTO","ERRO - VERIFICAR"))))</f>
        <v/>
      </c>
      <c r="AA401" s="26" t="str">
        <f t="shared" si="11"/>
        <v/>
      </c>
      <c r="AB401" s="155"/>
      <c r="AC401" s="155"/>
      <c r="AD401" s="155"/>
      <c r="AE401" s="31"/>
      <c r="AF401" s="31"/>
      <c r="AG401" s="31"/>
      <c r="AH401" s="31"/>
      <c r="AI401" s="31"/>
      <c r="AJ401" s="31"/>
      <c r="AK401" s="31"/>
      <c r="AL401" s="31"/>
      <c r="AM401" s="31"/>
      <c r="AN401" s="31"/>
      <c r="AO401" s="31"/>
      <c r="AP401" s="31"/>
    </row>
    <row r="402" spans="1:42" x14ac:dyDescent="0.25">
      <c r="A402" s="152"/>
      <c r="B402" s="152"/>
      <c r="C402" s="152"/>
      <c r="D402" s="152"/>
      <c r="E402" s="152"/>
      <c r="F402" s="15" t="str">
        <f>IFERROR(VLOOKUP(D402,'Tabelas auxiliares'!$A$3:$B$65,2,FALSE),"")</f>
        <v/>
      </c>
      <c r="G402" s="15" t="str">
        <f>IFERROR(VLOOKUP($B402,'Tabelas auxiliares'!$A$68:$C$108,2,FALSE),"")</f>
        <v/>
      </c>
      <c r="H402" s="15" t="str">
        <f>IFERROR(VLOOKUP($B402,'Tabelas auxiliares'!$A$68:$C$108,3,FALSE),"")</f>
        <v/>
      </c>
      <c r="I402" s="152"/>
      <c r="J402" s="152"/>
      <c r="K402" s="152"/>
      <c r="L402" s="152"/>
      <c r="M402" s="152"/>
      <c r="N402" s="152"/>
      <c r="O402" s="152"/>
      <c r="P402" s="152"/>
      <c r="Q402" s="152"/>
      <c r="R402" s="152"/>
      <c r="S402" s="152"/>
      <c r="T402" s="152"/>
      <c r="U402" s="152"/>
      <c r="V402" s="152"/>
      <c r="W402" s="152"/>
      <c r="X402" s="152"/>
      <c r="Y402" s="15" t="str">
        <f t="shared" si="10"/>
        <v/>
      </c>
      <c r="Z402" s="15" t="str">
        <f>IF(T402="","",IF(AND(T402&lt;&gt;'Tabelas auxiliares'!$B$128,T402&lt;&gt;'Tabelas auxiliares'!$B$129,T402&lt;&gt;'Tabelas auxiliares'!$C$128,T402&lt;&gt;'Tabelas auxiliares'!$C$129,T402&lt;&gt;'Tabelas auxiliares'!$D$128),"FOLHA DE PESSOAL",IF(Y402='Tabelas auxiliares'!$A$129,"CUSTEIO",IF(Y402='Tabelas auxiliares'!$A$128,"INVESTIMENTO","ERRO - VERIFICAR"))))</f>
        <v/>
      </c>
      <c r="AA402" s="26" t="str">
        <f t="shared" si="11"/>
        <v/>
      </c>
      <c r="AB402" s="155"/>
      <c r="AC402" s="155"/>
      <c r="AD402" s="155"/>
      <c r="AE402" s="31"/>
      <c r="AF402" s="31"/>
      <c r="AG402" s="31"/>
      <c r="AH402" s="31"/>
      <c r="AI402" s="31"/>
      <c r="AJ402" s="31"/>
      <c r="AK402" s="31"/>
      <c r="AL402" s="31"/>
      <c r="AM402" s="31"/>
      <c r="AN402" s="31"/>
      <c r="AO402" s="31"/>
      <c r="AP402" s="31"/>
    </row>
    <row r="403" spans="1:42" x14ac:dyDescent="0.25">
      <c r="A403" s="152"/>
      <c r="B403" s="152"/>
      <c r="C403" s="152"/>
      <c r="D403" s="152"/>
      <c r="E403" s="152"/>
      <c r="F403" s="15" t="str">
        <f>IFERROR(VLOOKUP(D403,'Tabelas auxiliares'!$A$3:$B$65,2,FALSE),"")</f>
        <v/>
      </c>
      <c r="G403" s="15" t="str">
        <f>IFERROR(VLOOKUP($B403,'Tabelas auxiliares'!$A$68:$C$108,2,FALSE),"")</f>
        <v/>
      </c>
      <c r="H403" s="15" t="str">
        <f>IFERROR(VLOOKUP($B403,'Tabelas auxiliares'!$A$68:$C$108,3,FALSE),"")</f>
        <v/>
      </c>
      <c r="I403" s="152"/>
      <c r="J403" s="152"/>
      <c r="K403" s="152"/>
      <c r="L403" s="152"/>
      <c r="M403" s="152"/>
      <c r="N403" s="152"/>
      <c r="O403" s="152"/>
      <c r="P403" s="152"/>
      <c r="Q403" s="152"/>
      <c r="R403" s="152"/>
      <c r="S403" s="152"/>
      <c r="T403" s="152"/>
      <c r="U403" s="152"/>
      <c r="V403" s="152"/>
      <c r="W403" s="152"/>
      <c r="X403" s="152"/>
      <c r="Y403" s="15" t="str">
        <f t="shared" si="10"/>
        <v/>
      </c>
      <c r="Z403" s="15" t="str">
        <f>IF(T403="","",IF(AND(T403&lt;&gt;'Tabelas auxiliares'!$B$128,T403&lt;&gt;'Tabelas auxiliares'!$B$129,T403&lt;&gt;'Tabelas auxiliares'!$C$128,T403&lt;&gt;'Tabelas auxiliares'!$C$129,T403&lt;&gt;'Tabelas auxiliares'!$D$128),"FOLHA DE PESSOAL",IF(Y403='Tabelas auxiliares'!$A$129,"CUSTEIO",IF(Y403='Tabelas auxiliares'!$A$128,"INVESTIMENTO","ERRO - VERIFICAR"))))</f>
        <v/>
      </c>
      <c r="AA403" s="26" t="str">
        <f t="shared" si="11"/>
        <v/>
      </c>
      <c r="AB403" s="155"/>
      <c r="AC403" s="155"/>
      <c r="AD403" s="155"/>
      <c r="AE403" s="31"/>
      <c r="AF403" s="31"/>
      <c r="AG403" s="31"/>
      <c r="AH403" s="31"/>
      <c r="AI403" s="31"/>
      <c r="AJ403" s="31"/>
      <c r="AK403" s="31"/>
      <c r="AL403" s="31"/>
      <c r="AM403" s="31"/>
      <c r="AN403" s="31"/>
      <c r="AO403" s="31"/>
      <c r="AP403" s="31"/>
    </row>
    <row r="404" spans="1:42" x14ac:dyDescent="0.25">
      <c r="A404" s="152"/>
      <c r="B404" s="152"/>
      <c r="C404" s="152"/>
      <c r="D404" s="152"/>
      <c r="E404" s="152"/>
      <c r="F404" s="15" t="str">
        <f>IFERROR(VLOOKUP(D404,'Tabelas auxiliares'!$A$3:$B$65,2,FALSE),"")</f>
        <v/>
      </c>
      <c r="G404" s="15" t="str">
        <f>IFERROR(VLOOKUP($B404,'Tabelas auxiliares'!$A$68:$C$108,2,FALSE),"")</f>
        <v/>
      </c>
      <c r="H404" s="15" t="str">
        <f>IFERROR(VLOOKUP($B404,'Tabelas auxiliares'!$A$68:$C$108,3,FALSE),"")</f>
        <v/>
      </c>
      <c r="I404" s="152"/>
      <c r="J404" s="152"/>
      <c r="K404" s="152"/>
      <c r="L404" s="152"/>
      <c r="M404" s="152"/>
      <c r="N404" s="152"/>
      <c r="O404" s="152"/>
      <c r="P404" s="152"/>
      <c r="Q404" s="152"/>
      <c r="R404" s="152"/>
      <c r="S404" s="152"/>
      <c r="T404" s="152"/>
      <c r="U404" s="152"/>
      <c r="V404" s="152"/>
      <c r="W404" s="152"/>
      <c r="X404" s="152"/>
      <c r="Y404" s="15" t="str">
        <f t="shared" si="10"/>
        <v/>
      </c>
      <c r="Z404" s="15" t="str">
        <f>IF(T404="","",IF(AND(T404&lt;&gt;'Tabelas auxiliares'!$B$128,T404&lt;&gt;'Tabelas auxiliares'!$B$129,T404&lt;&gt;'Tabelas auxiliares'!$C$128,T404&lt;&gt;'Tabelas auxiliares'!$C$129,T404&lt;&gt;'Tabelas auxiliares'!$D$128),"FOLHA DE PESSOAL",IF(Y404='Tabelas auxiliares'!$A$129,"CUSTEIO",IF(Y404='Tabelas auxiliares'!$A$128,"INVESTIMENTO","ERRO - VERIFICAR"))))</f>
        <v/>
      </c>
      <c r="AA404" s="26" t="str">
        <f t="shared" si="11"/>
        <v/>
      </c>
      <c r="AB404" s="155"/>
      <c r="AC404" s="155"/>
      <c r="AD404" s="155"/>
      <c r="AE404" s="31"/>
      <c r="AF404" s="31"/>
      <c r="AG404" s="31"/>
      <c r="AH404" s="31"/>
      <c r="AI404" s="31"/>
      <c r="AJ404" s="31"/>
      <c r="AK404" s="31"/>
      <c r="AL404" s="31"/>
      <c r="AM404" s="31"/>
      <c r="AN404" s="31"/>
      <c r="AO404" s="31"/>
      <c r="AP404" s="31"/>
    </row>
    <row r="405" spans="1:42" x14ac:dyDescent="0.25">
      <c r="A405" s="152"/>
      <c r="B405" s="152"/>
      <c r="C405" s="152"/>
      <c r="D405" s="152"/>
      <c r="E405" s="152"/>
      <c r="F405" s="15" t="str">
        <f>IFERROR(VLOOKUP(D405,'Tabelas auxiliares'!$A$3:$B$65,2,FALSE),"")</f>
        <v/>
      </c>
      <c r="G405" s="15" t="str">
        <f>IFERROR(VLOOKUP($B405,'Tabelas auxiliares'!$A$68:$C$108,2,FALSE),"")</f>
        <v/>
      </c>
      <c r="H405" s="15" t="str">
        <f>IFERROR(VLOOKUP($B405,'Tabelas auxiliares'!$A$68:$C$108,3,FALSE),"")</f>
        <v/>
      </c>
      <c r="I405" s="152"/>
      <c r="J405" s="152"/>
      <c r="K405" s="152"/>
      <c r="L405" s="152"/>
      <c r="M405" s="152"/>
      <c r="N405" s="152"/>
      <c r="O405" s="152"/>
      <c r="P405" s="152"/>
      <c r="Q405" s="152"/>
      <c r="R405" s="152"/>
      <c r="S405" s="152"/>
      <c r="T405" s="152"/>
      <c r="U405" s="152"/>
      <c r="V405" s="152"/>
      <c r="W405" s="152"/>
      <c r="X405" s="152"/>
      <c r="Y405" s="15" t="str">
        <f t="shared" si="10"/>
        <v/>
      </c>
      <c r="Z405" s="15" t="str">
        <f>IF(T405="","",IF(AND(T405&lt;&gt;'Tabelas auxiliares'!$B$128,T405&lt;&gt;'Tabelas auxiliares'!$B$129,T405&lt;&gt;'Tabelas auxiliares'!$C$128,T405&lt;&gt;'Tabelas auxiliares'!$C$129,T405&lt;&gt;'Tabelas auxiliares'!$D$128),"FOLHA DE PESSOAL",IF(Y405='Tabelas auxiliares'!$A$129,"CUSTEIO",IF(Y405='Tabelas auxiliares'!$A$128,"INVESTIMENTO","ERRO - VERIFICAR"))))</f>
        <v/>
      </c>
      <c r="AA405" s="26" t="str">
        <f t="shared" si="11"/>
        <v/>
      </c>
      <c r="AB405" s="155"/>
      <c r="AC405" s="155"/>
      <c r="AD405" s="155"/>
      <c r="AE405" s="31"/>
      <c r="AF405" s="31"/>
      <c r="AG405" s="31"/>
      <c r="AH405" s="31"/>
      <c r="AI405" s="31"/>
      <c r="AJ405" s="31"/>
      <c r="AK405" s="31"/>
      <c r="AL405" s="31"/>
      <c r="AM405" s="31"/>
      <c r="AN405" s="31"/>
      <c r="AO405" s="31"/>
      <c r="AP405" s="31"/>
    </row>
    <row r="406" spans="1:42" x14ac:dyDescent="0.25">
      <c r="A406" s="152"/>
      <c r="B406" s="152"/>
      <c r="C406" s="152"/>
      <c r="D406" s="152"/>
      <c r="E406" s="152"/>
      <c r="F406" s="15" t="str">
        <f>IFERROR(VLOOKUP(D406,'Tabelas auxiliares'!$A$3:$B$65,2,FALSE),"")</f>
        <v/>
      </c>
      <c r="G406" s="15" t="str">
        <f>IFERROR(VLOOKUP($B406,'Tabelas auxiliares'!$A$68:$C$108,2,FALSE),"")</f>
        <v/>
      </c>
      <c r="H406" s="15" t="str">
        <f>IFERROR(VLOOKUP($B406,'Tabelas auxiliares'!$A$68:$C$108,3,FALSE),"")</f>
        <v/>
      </c>
      <c r="I406" s="152"/>
      <c r="J406" s="152"/>
      <c r="K406" s="152"/>
      <c r="L406" s="152"/>
      <c r="M406" s="152"/>
      <c r="N406" s="152"/>
      <c r="O406" s="152"/>
      <c r="P406" s="152"/>
      <c r="Q406" s="152"/>
      <c r="R406" s="152"/>
      <c r="S406" s="152"/>
      <c r="T406" s="152"/>
      <c r="U406" s="152"/>
      <c r="V406" s="152"/>
      <c r="W406" s="152"/>
      <c r="X406" s="152"/>
      <c r="Y406" s="15" t="str">
        <f t="shared" si="10"/>
        <v/>
      </c>
      <c r="Z406" s="15" t="str">
        <f>IF(T406="","",IF(AND(T406&lt;&gt;'Tabelas auxiliares'!$B$128,T406&lt;&gt;'Tabelas auxiliares'!$B$129,T406&lt;&gt;'Tabelas auxiliares'!$C$128,T406&lt;&gt;'Tabelas auxiliares'!$C$129,T406&lt;&gt;'Tabelas auxiliares'!$D$128),"FOLHA DE PESSOAL",IF(Y406='Tabelas auxiliares'!$A$129,"CUSTEIO",IF(Y406='Tabelas auxiliares'!$A$128,"INVESTIMENTO","ERRO - VERIFICAR"))))</f>
        <v/>
      </c>
      <c r="AA406" s="26" t="str">
        <f t="shared" si="11"/>
        <v/>
      </c>
      <c r="AB406" s="155"/>
      <c r="AC406" s="155"/>
      <c r="AD406" s="155"/>
      <c r="AE406" s="31"/>
      <c r="AF406" s="31"/>
      <c r="AG406" s="31"/>
      <c r="AH406" s="31"/>
      <c r="AI406" s="31"/>
      <c r="AJ406" s="31"/>
      <c r="AK406" s="31"/>
      <c r="AL406" s="31"/>
      <c r="AM406" s="31"/>
      <c r="AN406" s="31"/>
      <c r="AO406" s="31"/>
      <c r="AP406" s="31"/>
    </row>
    <row r="407" spans="1:42" x14ac:dyDescent="0.25">
      <c r="A407" s="152"/>
      <c r="B407" s="152"/>
      <c r="C407" s="152"/>
      <c r="D407" s="152"/>
      <c r="E407" s="152"/>
      <c r="F407" s="15" t="str">
        <f>IFERROR(VLOOKUP(D407,'Tabelas auxiliares'!$A$3:$B$65,2,FALSE),"")</f>
        <v/>
      </c>
      <c r="G407" s="15" t="str">
        <f>IFERROR(VLOOKUP($B407,'Tabelas auxiliares'!$A$68:$C$108,2,FALSE),"")</f>
        <v/>
      </c>
      <c r="H407" s="15" t="str">
        <f>IFERROR(VLOOKUP($B407,'Tabelas auxiliares'!$A$68:$C$108,3,FALSE),"")</f>
        <v/>
      </c>
      <c r="I407" s="152"/>
      <c r="J407" s="152"/>
      <c r="K407" s="152"/>
      <c r="L407" s="152"/>
      <c r="M407" s="152"/>
      <c r="N407" s="152"/>
      <c r="O407" s="152"/>
      <c r="P407" s="152"/>
      <c r="Q407" s="152"/>
      <c r="R407" s="152"/>
      <c r="S407" s="152"/>
      <c r="T407" s="152"/>
      <c r="U407" s="152"/>
      <c r="V407" s="152"/>
      <c r="W407" s="152"/>
      <c r="X407" s="152"/>
      <c r="Y407" s="15" t="str">
        <f t="shared" si="10"/>
        <v/>
      </c>
      <c r="Z407" s="15" t="str">
        <f>IF(T407="","",IF(AND(T407&lt;&gt;'Tabelas auxiliares'!$B$128,T407&lt;&gt;'Tabelas auxiliares'!$B$129,T407&lt;&gt;'Tabelas auxiliares'!$C$128,T407&lt;&gt;'Tabelas auxiliares'!$C$129,T407&lt;&gt;'Tabelas auxiliares'!$D$128),"FOLHA DE PESSOAL",IF(Y407='Tabelas auxiliares'!$A$129,"CUSTEIO",IF(Y407='Tabelas auxiliares'!$A$128,"INVESTIMENTO","ERRO - VERIFICAR"))))</f>
        <v/>
      </c>
      <c r="AA407" s="26" t="str">
        <f t="shared" si="11"/>
        <v/>
      </c>
      <c r="AB407" s="155"/>
      <c r="AC407" s="155"/>
      <c r="AD407" s="155"/>
      <c r="AE407" s="31"/>
      <c r="AF407" s="31"/>
      <c r="AG407" s="31"/>
      <c r="AH407" s="31"/>
      <c r="AI407" s="31"/>
      <c r="AJ407" s="31"/>
      <c r="AK407" s="31"/>
      <c r="AL407" s="31"/>
      <c r="AM407" s="31"/>
      <c r="AN407" s="31"/>
      <c r="AO407" s="31"/>
      <c r="AP407" s="31"/>
    </row>
    <row r="408" spans="1:42" x14ac:dyDescent="0.25">
      <c r="A408" s="152"/>
      <c r="B408" s="152"/>
      <c r="C408" s="152"/>
      <c r="D408" s="152"/>
      <c r="E408" s="152"/>
      <c r="F408" s="15" t="str">
        <f>IFERROR(VLOOKUP(D408,'Tabelas auxiliares'!$A$3:$B$65,2,FALSE),"")</f>
        <v/>
      </c>
      <c r="G408" s="15" t="str">
        <f>IFERROR(VLOOKUP($B408,'Tabelas auxiliares'!$A$68:$C$108,2,FALSE),"")</f>
        <v/>
      </c>
      <c r="H408" s="15" t="str">
        <f>IFERROR(VLOOKUP($B408,'Tabelas auxiliares'!$A$68:$C$108,3,FALSE),"")</f>
        <v/>
      </c>
      <c r="I408" s="152"/>
      <c r="J408" s="152"/>
      <c r="K408" s="152"/>
      <c r="L408" s="152"/>
      <c r="M408" s="152"/>
      <c r="N408" s="152"/>
      <c r="O408" s="152"/>
      <c r="P408" s="152"/>
      <c r="Q408" s="152"/>
      <c r="R408" s="152"/>
      <c r="S408" s="152"/>
      <c r="T408" s="152"/>
      <c r="U408" s="152"/>
      <c r="V408" s="152"/>
      <c r="W408" s="152"/>
      <c r="X408" s="152"/>
      <c r="Y408" s="15" t="str">
        <f t="shared" si="10"/>
        <v/>
      </c>
      <c r="Z408" s="15" t="str">
        <f>IF(T408="","",IF(AND(T408&lt;&gt;'Tabelas auxiliares'!$B$128,T408&lt;&gt;'Tabelas auxiliares'!$B$129,T408&lt;&gt;'Tabelas auxiliares'!$C$128,T408&lt;&gt;'Tabelas auxiliares'!$C$129,T408&lt;&gt;'Tabelas auxiliares'!$D$128),"FOLHA DE PESSOAL",IF(Y408='Tabelas auxiliares'!$A$129,"CUSTEIO",IF(Y408='Tabelas auxiliares'!$A$128,"INVESTIMENTO","ERRO - VERIFICAR"))))</f>
        <v/>
      </c>
      <c r="AA408" s="26" t="str">
        <f t="shared" si="11"/>
        <v/>
      </c>
      <c r="AB408" s="155"/>
      <c r="AC408" s="155"/>
      <c r="AD408" s="155"/>
      <c r="AE408" s="31"/>
      <c r="AF408" s="31"/>
      <c r="AG408" s="31"/>
      <c r="AH408" s="31"/>
      <c r="AI408" s="31"/>
      <c r="AJ408" s="31"/>
      <c r="AK408" s="31"/>
      <c r="AL408" s="31"/>
      <c r="AM408" s="31"/>
      <c r="AN408" s="31"/>
      <c r="AO408" s="31"/>
      <c r="AP408" s="31"/>
    </row>
    <row r="409" spans="1:42" x14ac:dyDescent="0.25">
      <c r="A409" s="152"/>
      <c r="B409" s="152"/>
      <c r="C409" s="152"/>
      <c r="D409" s="152"/>
      <c r="E409" s="152"/>
      <c r="F409" s="15" t="str">
        <f>IFERROR(VLOOKUP(D409,'Tabelas auxiliares'!$A$3:$B$65,2,FALSE),"")</f>
        <v/>
      </c>
      <c r="G409" s="15" t="str">
        <f>IFERROR(VLOOKUP($B409,'Tabelas auxiliares'!$A$68:$C$108,2,FALSE),"")</f>
        <v/>
      </c>
      <c r="H409" s="15" t="str">
        <f>IFERROR(VLOOKUP($B409,'Tabelas auxiliares'!$A$68:$C$108,3,FALSE),"")</f>
        <v/>
      </c>
      <c r="I409" s="152"/>
      <c r="J409" s="152"/>
      <c r="K409" s="152"/>
      <c r="L409" s="152"/>
      <c r="M409" s="152"/>
      <c r="N409" s="152"/>
      <c r="O409" s="152"/>
      <c r="P409" s="152"/>
      <c r="Q409" s="152"/>
      <c r="R409" s="152"/>
      <c r="S409" s="152"/>
      <c r="T409" s="152"/>
      <c r="U409" s="152"/>
      <c r="V409" s="152"/>
      <c r="W409" s="152"/>
      <c r="X409" s="152"/>
      <c r="Y409" s="15" t="str">
        <f t="shared" si="10"/>
        <v/>
      </c>
      <c r="Z409" s="15" t="str">
        <f>IF(T409="","",IF(AND(T409&lt;&gt;'Tabelas auxiliares'!$B$128,T409&lt;&gt;'Tabelas auxiliares'!$B$129,T409&lt;&gt;'Tabelas auxiliares'!$C$128,T409&lt;&gt;'Tabelas auxiliares'!$C$129,T409&lt;&gt;'Tabelas auxiliares'!$D$128),"FOLHA DE PESSOAL",IF(Y409='Tabelas auxiliares'!$A$129,"CUSTEIO",IF(Y409='Tabelas auxiliares'!$A$128,"INVESTIMENTO","ERRO - VERIFICAR"))))</f>
        <v/>
      </c>
      <c r="AA409" s="26" t="str">
        <f t="shared" si="11"/>
        <v/>
      </c>
      <c r="AB409" s="155"/>
      <c r="AC409" s="155"/>
      <c r="AD409" s="155"/>
      <c r="AE409" s="31"/>
      <c r="AF409" s="31"/>
      <c r="AG409" s="31"/>
      <c r="AH409" s="31"/>
      <c r="AI409" s="31"/>
      <c r="AJ409" s="31"/>
      <c r="AK409" s="31"/>
      <c r="AL409" s="31"/>
      <c r="AM409" s="31"/>
      <c r="AN409" s="31"/>
      <c r="AO409" s="31"/>
      <c r="AP409" s="31"/>
    </row>
    <row r="410" spans="1:42" x14ac:dyDescent="0.25">
      <c r="A410" s="152"/>
      <c r="B410" s="152"/>
      <c r="C410" s="152"/>
      <c r="D410" s="152"/>
      <c r="E410" s="152"/>
      <c r="F410" s="15" t="str">
        <f>IFERROR(VLOOKUP(D410,'Tabelas auxiliares'!$A$3:$B$65,2,FALSE),"")</f>
        <v/>
      </c>
      <c r="G410" s="15" t="str">
        <f>IFERROR(VLOOKUP($B410,'Tabelas auxiliares'!$A$68:$C$108,2,FALSE),"")</f>
        <v/>
      </c>
      <c r="H410" s="15" t="str">
        <f>IFERROR(VLOOKUP($B410,'Tabelas auxiliares'!$A$68:$C$108,3,FALSE),"")</f>
        <v/>
      </c>
      <c r="I410" s="152"/>
      <c r="J410" s="152"/>
      <c r="K410" s="152"/>
      <c r="L410" s="152"/>
      <c r="M410" s="152"/>
      <c r="N410" s="152"/>
      <c r="O410" s="152"/>
      <c r="P410" s="152"/>
      <c r="Q410" s="152"/>
      <c r="R410" s="152"/>
      <c r="S410" s="152"/>
      <c r="T410" s="152"/>
      <c r="U410" s="152"/>
      <c r="V410" s="152"/>
      <c r="W410" s="152"/>
      <c r="X410" s="152"/>
      <c r="Y410" s="15" t="str">
        <f t="shared" si="10"/>
        <v/>
      </c>
      <c r="Z410" s="15" t="str">
        <f>IF(T410="","",IF(AND(T410&lt;&gt;'Tabelas auxiliares'!$B$128,T410&lt;&gt;'Tabelas auxiliares'!$B$129,T410&lt;&gt;'Tabelas auxiliares'!$C$128,T410&lt;&gt;'Tabelas auxiliares'!$C$129,T410&lt;&gt;'Tabelas auxiliares'!$D$128),"FOLHA DE PESSOAL",IF(Y410='Tabelas auxiliares'!$A$129,"CUSTEIO",IF(Y410='Tabelas auxiliares'!$A$128,"INVESTIMENTO","ERRO - VERIFICAR"))))</f>
        <v/>
      </c>
      <c r="AA410" s="26" t="str">
        <f t="shared" si="11"/>
        <v/>
      </c>
      <c r="AB410" s="155"/>
      <c r="AC410" s="155"/>
      <c r="AD410" s="155"/>
      <c r="AE410" s="31"/>
      <c r="AF410" s="31"/>
      <c r="AG410" s="31"/>
      <c r="AH410" s="31"/>
      <c r="AI410" s="31"/>
      <c r="AJ410" s="31"/>
      <c r="AK410" s="31"/>
      <c r="AL410" s="31"/>
      <c r="AM410" s="31"/>
      <c r="AN410" s="31"/>
      <c r="AO410" s="31"/>
      <c r="AP410" s="31"/>
    </row>
    <row r="411" spans="1:42" x14ac:dyDescent="0.25">
      <c r="A411" s="152"/>
      <c r="B411" s="152"/>
      <c r="C411" s="152"/>
      <c r="D411" s="152"/>
      <c r="E411" s="152"/>
      <c r="F411" s="15" t="str">
        <f>IFERROR(VLOOKUP(D411,'Tabelas auxiliares'!$A$3:$B$65,2,FALSE),"")</f>
        <v/>
      </c>
      <c r="G411" s="15" t="str">
        <f>IFERROR(VLOOKUP($B411,'Tabelas auxiliares'!$A$68:$C$108,2,FALSE),"")</f>
        <v/>
      </c>
      <c r="H411" s="15" t="str">
        <f>IFERROR(VLOOKUP($B411,'Tabelas auxiliares'!$A$68:$C$108,3,FALSE),"")</f>
        <v/>
      </c>
      <c r="I411" s="152"/>
      <c r="J411" s="152"/>
      <c r="K411" s="152"/>
      <c r="L411" s="152"/>
      <c r="M411" s="152"/>
      <c r="N411" s="152"/>
      <c r="O411" s="152"/>
      <c r="P411" s="152"/>
      <c r="Q411" s="152"/>
      <c r="R411" s="152"/>
      <c r="S411" s="152"/>
      <c r="T411" s="152"/>
      <c r="U411" s="152"/>
      <c r="V411" s="152"/>
      <c r="W411" s="152"/>
      <c r="X411" s="152"/>
      <c r="Y411" s="15" t="str">
        <f t="shared" si="10"/>
        <v/>
      </c>
      <c r="Z411" s="15" t="str">
        <f>IF(T411="","",IF(AND(T411&lt;&gt;'Tabelas auxiliares'!$B$128,T411&lt;&gt;'Tabelas auxiliares'!$B$129,T411&lt;&gt;'Tabelas auxiliares'!$C$128,T411&lt;&gt;'Tabelas auxiliares'!$C$129,T411&lt;&gt;'Tabelas auxiliares'!$D$128),"FOLHA DE PESSOAL",IF(Y411='Tabelas auxiliares'!$A$129,"CUSTEIO",IF(Y411='Tabelas auxiliares'!$A$128,"INVESTIMENTO","ERRO - VERIFICAR"))))</f>
        <v/>
      </c>
      <c r="AA411" s="26" t="str">
        <f t="shared" si="11"/>
        <v/>
      </c>
      <c r="AB411" s="155"/>
      <c r="AC411" s="155"/>
      <c r="AD411" s="155"/>
      <c r="AE411" s="31"/>
      <c r="AF411" s="31"/>
      <c r="AG411" s="31"/>
      <c r="AH411" s="31"/>
      <c r="AI411" s="31"/>
      <c r="AJ411" s="31"/>
      <c r="AK411" s="31"/>
      <c r="AL411" s="31"/>
      <c r="AM411" s="31"/>
      <c r="AN411" s="31"/>
      <c r="AO411" s="31"/>
      <c r="AP411" s="31"/>
    </row>
    <row r="412" spans="1:42" x14ac:dyDescent="0.25">
      <c r="A412" s="152"/>
      <c r="B412" s="152"/>
      <c r="C412" s="152"/>
      <c r="D412" s="152"/>
      <c r="E412" s="152"/>
      <c r="F412" s="15" t="str">
        <f>IFERROR(VLOOKUP(D412,'Tabelas auxiliares'!$A$3:$B$65,2,FALSE),"")</f>
        <v/>
      </c>
      <c r="G412" s="15" t="str">
        <f>IFERROR(VLOOKUP($B412,'Tabelas auxiliares'!$A$68:$C$108,2,FALSE),"")</f>
        <v/>
      </c>
      <c r="H412" s="15" t="str">
        <f>IFERROR(VLOOKUP($B412,'Tabelas auxiliares'!$A$68:$C$108,3,FALSE),"")</f>
        <v/>
      </c>
      <c r="I412" s="152"/>
      <c r="J412" s="152"/>
      <c r="K412" s="152"/>
      <c r="L412" s="152"/>
      <c r="M412" s="152"/>
      <c r="N412" s="152"/>
      <c r="O412" s="152"/>
      <c r="P412" s="152"/>
      <c r="Q412" s="152"/>
      <c r="R412" s="152"/>
      <c r="S412" s="152"/>
      <c r="T412" s="152"/>
      <c r="U412" s="152"/>
      <c r="V412" s="152"/>
      <c r="W412" s="152"/>
      <c r="X412" s="152"/>
      <c r="Y412" s="15" t="str">
        <f t="shared" si="10"/>
        <v/>
      </c>
      <c r="Z412" s="15" t="str">
        <f>IF(T412="","",IF(AND(T412&lt;&gt;'Tabelas auxiliares'!$B$128,T412&lt;&gt;'Tabelas auxiliares'!$B$129,T412&lt;&gt;'Tabelas auxiliares'!$C$128,T412&lt;&gt;'Tabelas auxiliares'!$C$129,T412&lt;&gt;'Tabelas auxiliares'!$D$128),"FOLHA DE PESSOAL",IF(Y412='Tabelas auxiliares'!$A$129,"CUSTEIO",IF(Y412='Tabelas auxiliares'!$A$128,"INVESTIMENTO","ERRO - VERIFICAR"))))</f>
        <v/>
      </c>
      <c r="AA412" s="26" t="str">
        <f t="shared" si="11"/>
        <v/>
      </c>
      <c r="AB412" s="155"/>
      <c r="AC412" s="155"/>
      <c r="AD412" s="155"/>
      <c r="AE412" s="31"/>
      <c r="AF412" s="31"/>
      <c r="AG412" s="31"/>
      <c r="AH412" s="31"/>
      <c r="AI412" s="31"/>
      <c r="AJ412" s="31"/>
      <c r="AK412" s="31"/>
      <c r="AL412" s="31"/>
      <c r="AM412" s="31"/>
      <c r="AN412" s="31"/>
      <c r="AO412" s="31"/>
      <c r="AP412" s="31"/>
    </row>
    <row r="413" spans="1:42" x14ac:dyDescent="0.25">
      <c r="A413" s="152"/>
      <c r="B413" s="152"/>
      <c r="C413" s="152"/>
      <c r="D413" s="152"/>
      <c r="E413" s="152"/>
      <c r="F413" s="15" t="str">
        <f>IFERROR(VLOOKUP(D413,'Tabelas auxiliares'!$A$3:$B$65,2,FALSE),"")</f>
        <v/>
      </c>
      <c r="G413" s="15" t="str">
        <f>IFERROR(VLOOKUP($B413,'Tabelas auxiliares'!$A$68:$C$108,2,FALSE),"")</f>
        <v/>
      </c>
      <c r="H413" s="15" t="str">
        <f>IFERROR(VLOOKUP($B413,'Tabelas auxiliares'!$A$68:$C$108,3,FALSE),"")</f>
        <v/>
      </c>
      <c r="I413" s="152"/>
      <c r="J413" s="152"/>
      <c r="K413" s="152"/>
      <c r="L413" s="152"/>
      <c r="M413" s="152"/>
      <c r="N413" s="152"/>
      <c r="O413" s="152"/>
      <c r="P413" s="152"/>
      <c r="Q413" s="152"/>
      <c r="R413" s="152"/>
      <c r="S413" s="152"/>
      <c r="T413" s="152"/>
      <c r="U413" s="152"/>
      <c r="V413" s="152"/>
      <c r="W413" s="152"/>
      <c r="X413" s="152"/>
      <c r="Y413" s="15" t="str">
        <f t="shared" si="10"/>
        <v/>
      </c>
      <c r="Z413" s="15" t="str">
        <f>IF(T413="","",IF(AND(T413&lt;&gt;'Tabelas auxiliares'!$B$128,T413&lt;&gt;'Tabelas auxiliares'!$B$129,T413&lt;&gt;'Tabelas auxiliares'!$C$128,T413&lt;&gt;'Tabelas auxiliares'!$C$129,T413&lt;&gt;'Tabelas auxiliares'!$D$128),"FOLHA DE PESSOAL",IF(Y413='Tabelas auxiliares'!$A$129,"CUSTEIO",IF(Y413='Tabelas auxiliares'!$A$128,"INVESTIMENTO","ERRO - VERIFICAR"))))</f>
        <v/>
      </c>
      <c r="AA413" s="26" t="str">
        <f t="shared" si="11"/>
        <v/>
      </c>
      <c r="AB413" s="155"/>
      <c r="AC413" s="155"/>
      <c r="AD413" s="155"/>
      <c r="AE413" s="31"/>
      <c r="AF413" s="31"/>
      <c r="AG413" s="31"/>
      <c r="AH413" s="31"/>
      <c r="AI413" s="31"/>
      <c r="AJ413" s="31"/>
      <c r="AK413" s="31"/>
      <c r="AL413" s="31"/>
      <c r="AM413" s="31"/>
      <c r="AN413" s="31"/>
      <c r="AO413" s="31"/>
      <c r="AP413" s="31"/>
    </row>
    <row r="414" spans="1:42" x14ac:dyDescent="0.25">
      <c r="A414" s="152"/>
      <c r="B414" s="152"/>
      <c r="C414" s="152"/>
      <c r="D414" s="152"/>
      <c r="E414" s="152"/>
      <c r="F414" s="15" t="str">
        <f>IFERROR(VLOOKUP(D414,'Tabelas auxiliares'!$A$3:$B$65,2,FALSE),"")</f>
        <v/>
      </c>
      <c r="G414" s="15" t="str">
        <f>IFERROR(VLOOKUP($B414,'Tabelas auxiliares'!$A$68:$C$108,2,FALSE),"")</f>
        <v/>
      </c>
      <c r="H414" s="15" t="str">
        <f>IFERROR(VLOOKUP($B414,'Tabelas auxiliares'!$A$68:$C$108,3,FALSE),"")</f>
        <v/>
      </c>
      <c r="I414" s="152"/>
      <c r="J414" s="152"/>
      <c r="K414" s="152"/>
      <c r="L414" s="152"/>
      <c r="M414" s="152"/>
      <c r="N414" s="152"/>
      <c r="O414" s="152"/>
      <c r="P414" s="152"/>
      <c r="Q414" s="152"/>
      <c r="R414" s="152"/>
      <c r="S414" s="152"/>
      <c r="T414" s="152"/>
      <c r="U414" s="152"/>
      <c r="V414" s="152"/>
      <c r="W414" s="152"/>
      <c r="X414" s="152"/>
      <c r="Y414" s="15" t="str">
        <f t="shared" si="10"/>
        <v/>
      </c>
      <c r="Z414" s="15" t="str">
        <f>IF(T414="","",IF(AND(T414&lt;&gt;'Tabelas auxiliares'!$B$128,T414&lt;&gt;'Tabelas auxiliares'!$B$129,T414&lt;&gt;'Tabelas auxiliares'!$C$128,T414&lt;&gt;'Tabelas auxiliares'!$C$129,T414&lt;&gt;'Tabelas auxiliares'!$D$128),"FOLHA DE PESSOAL",IF(Y414='Tabelas auxiliares'!$A$129,"CUSTEIO",IF(Y414='Tabelas auxiliares'!$A$128,"INVESTIMENTO","ERRO - VERIFICAR"))))</f>
        <v/>
      </c>
      <c r="AA414" s="26" t="str">
        <f t="shared" si="11"/>
        <v/>
      </c>
      <c r="AB414" s="155"/>
      <c r="AC414" s="155"/>
      <c r="AD414" s="155"/>
      <c r="AE414" s="31"/>
      <c r="AF414" s="31"/>
      <c r="AG414" s="31"/>
      <c r="AH414" s="31"/>
      <c r="AI414" s="31"/>
      <c r="AJ414" s="31"/>
      <c r="AK414" s="31"/>
      <c r="AL414" s="31"/>
      <c r="AM414" s="31"/>
      <c r="AN414" s="31"/>
      <c r="AO414" s="31"/>
      <c r="AP414" s="31"/>
    </row>
    <row r="415" spans="1:42" x14ac:dyDescent="0.25">
      <c r="A415" s="152"/>
      <c r="B415" s="152"/>
      <c r="C415" s="152"/>
      <c r="D415" s="152"/>
      <c r="E415" s="152"/>
      <c r="F415" s="15" t="str">
        <f>IFERROR(VLOOKUP(D415,'Tabelas auxiliares'!$A$3:$B$65,2,FALSE),"")</f>
        <v/>
      </c>
      <c r="G415" s="15" t="str">
        <f>IFERROR(VLOOKUP($B415,'Tabelas auxiliares'!$A$68:$C$108,2,FALSE),"")</f>
        <v/>
      </c>
      <c r="H415" s="15" t="str">
        <f>IFERROR(VLOOKUP($B415,'Tabelas auxiliares'!$A$68:$C$108,3,FALSE),"")</f>
        <v/>
      </c>
      <c r="I415" s="152"/>
      <c r="J415" s="152"/>
      <c r="K415" s="152"/>
      <c r="L415" s="152"/>
      <c r="M415" s="152"/>
      <c r="N415" s="152"/>
      <c r="O415" s="152"/>
      <c r="P415" s="152"/>
      <c r="Q415" s="152"/>
      <c r="R415" s="152"/>
      <c r="S415" s="152"/>
      <c r="T415" s="152"/>
      <c r="U415" s="152"/>
      <c r="V415" s="152"/>
      <c r="W415" s="152"/>
      <c r="X415" s="152"/>
      <c r="Y415" s="15" t="str">
        <f t="shared" si="10"/>
        <v/>
      </c>
      <c r="Z415" s="15" t="str">
        <f>IF(T415="","",IF(AND(T415&lt;&gt;'Tabelas auxiliares'!$B$128,T415&lt;&gt;'Tabelas auxiliares'!$B$129,T415&lt;&gt;'Tabelas auxiliares'!$C$128,T415&lt;&gt;'Tabelas auxiliares'!$C$129,T415&lt;&gt;'Tabelas auxiliares'!$D$128),"FOLHA DE PESSOAL",IF(Y415='Tabelas auxiliares'!$A$129,"CUSTEIO",IF(Y415='Tabelas auxiliares'!$A$128,"INVESTIMENTO","ERRO - VERIFICAR"))))</f>
        <v/>
      </c>
      <c r="AA415" s="26" t="str">
        <f t="shared" si="11"/>
        <v/>
      </c>
      <c r="AB415" s="155"/>
      <c r="AC415" s="155"/>
      <c r="AD415" s="155"/>
      <c r="AE415" s="31"/>
      <c r="AF415" s="31"/>
      <c r="AG415" s="31"/>
      <c r="AH415" s="31"/>
      <c r="AI415" s="31"/>
      <c r="AJ415" s="31"/>
      <c r="AK415" s="31"/>
      <c r="AL415" s="31"/>
      <c r="AM415" s="31"/>
      <c r="AN415" s="31"/>
      <c r="AO415" s="31"/>
      <c r="AP415" s="31"/>
    </row>
    <row r="416" spans="1:42" x14ac:dyDescent="0.25">
      <c r="A416" s="152"/>
      <c r="B416" s="152"/>
      <c r="C416" s="152"/>
      <c r="D416" s="152"/>
      <c r="E416" s="152"/>
      <c r="F416" s="15" t="str">
        <f>IFERROR(VLOOKUP(D416,'Tabelas auxiliares'!$A$3:$B$65,2,FALSE),"")</f>
        <v/>
      </c>
      <c r="G416" s="15" t="str">
        <f>IFERROR(VLOOKUP($B416,'Tabelas auxiliares'!$A$68:$C$108,2,FALSE),"")</f>
        <v/>
      </c>
      <c r="H416" s="15" t="str">
        <f>IFERROR(VLOOKUP($B416,'Tabelas auxiliares'!$A$68:$C$108,3,FALSE),"")</f>
        <v/>
      </c>
      <c r="I416" s="152"/>
      <c r="J416" s="152"/>
      <c r="K416" s="152"/>
      <c r="L416" s="152"/>
      <c r="M416" s="152"/>
      <c r="N416" s="152"/>
      <c r="O416" s="152"/>
      <c r="P416" s="152"/>
      <c r="Q416" s="152"/>
      <c r="R416" s="152"/>
      <c r="S416" s="152"/>
      <c r="T416" s="152"/>
      <c r="U416" s="152"/>
      <c r="V416" s="152"/>
      <c r="W416" s="152"/>
      <c r="X416" s="152"/>
      <c r="Y416" s="15" t="str">
        <f t="shared" si="10"/>
        <v/>
      </c>
      <c r="Z416" s="15" t="str">
        <f>IF(T416="","",IF(AND(T416&lt;&gt;'Tabelas auxiliares'!$B$128,T416&lt;&gt;'Tabelas auxiliares'!$B$129,T416&lt;&gt;'Tabelas auxiliares'!$C$128,T416&lt;&gt;'Tabelas auxiliares'!$C$129,T416&lt;&gt;'Tabelas auxiliares'!$D$128),"FOLHA DE PESSOAL",IF(Y416='Tabelas auxiliares'!$A$129,"CUSTEIO",IF(Y416='Tabelas auxiliares'!$A$128,"INVESTIMENTO","ERRO - VERIFICAR"))))</f>
        <v/>
      </c>
      <c r="AA416" s="26" t="str">
        <f t="shared" si="11"/>
        <v/>
      </c>
      <c r="AB416" s="155"/>
      <c r="AC416" s="155"/>
      <c r="AD416" s="155"/>
      <c r="AE416" s="31"/>
      <c r="AF416" s="31"/>
      <c r="AG416" s="31"/>
      <c r="AH416" s="31"/>
      <c r="AI416" s="31"/>
      <c r="AJ416" s="31"/>
      <c r="AK416" s="31"/>
      <c r="AL416" s="31"/>
      <c r="AM416" s="31"/>
      <c r="AN416" s="31"/>
      <c r="AO416" s="31"/>
      <c r="AP416" s="31"/>
    </row>
    <row r="417" spans="1:42" x14ac:dyDescent="0.25">
      <c r="A417" s="152"/>
      <c r="B417" s="152"/>
      <c r="C417" s="152"/>
      <c r="D417" s="152"/>
      <c r="E417" s="152"/>
      <c r="F417" s="15" t="str">
        <f>IFERROR(VLOOKUP(D417,'Tabelas auxiliares'!$A$3:$B$65,2,FALSE),"")</f>
        <v/>
      </c>
      <c r="G417" s="15" t="str">
        <f>IFERROR(VLOOKUP($B417,'Tabelas auxiliares'!$A$68:$C$108,2,FALSE),"")</f>
        <v/>
      </c>
      <c r="H417" s="15" t="str">
        <f>IFERROR(VLOOKUP($B417,'Tabelas auxiliares'!$A$68:$C$108,3,FALSE),"")</f>
        <v/>
      </c>
      <c r="I417" s="152"/>
      <c r="J417" s="152"/>
      <c r="K417" s="152"/>
      <c r="L417" s="152"/>
      <c r="M417" s="152"/>
      <c r="N417" s="152"/>
      <c r="O417" s="152"/>
      <c r="P417" s="152"/>
      <c r="Q417" s="152"/>
      <c r="R417" s="152"/>
      <c r="S417" s="152"/>
      <c r="T417" s="152"/>
      <c r="U417" s="152"/>
      <c r="V417" s="152"/>
      <c r="W417" s="152"/>
      <c r="X417" s="152"/>
      <c r="Y417" s="15" t="str">
        <f t="shared" si="10"/>
        <v/>
      </c>
      <c r="Z417" s="15" t="str">
        <f>IF(T417="","",IF(AND(T417&lt;&gt;'Tabelas auxiliares'!$B$128,T417&lt;&gt;'Tabelas auxiliares'!$B$129,T417&lt;&gt;'Tabelas auxiliares'!$C$128,T417&lt;&gt;'Tabelas auxiliares'!$C$129,T417&lt;&gt;'Tabelas auxiliares'!$D$128),"FOLHA DE PESSOAL",IF(Y417='Tabelas auxiliares'!$A$129,"CUSTEIO",IF(Y417='Tabelas auxiliares'!$A$128,"INVESTIMENTO","ERRO - VERIFICAR"))))</f>
        <v/>
      </c>
      <c r="AA417" s="26" t="str">
        <f t="shared" si="11"/>
        <v/>
      </c>
      <c r="AB417" s="155"/>
      <c r="AC417" s="155"/>
      <c r="AD417" s="155"/>
      <c r="AE417" s="31"/>
      <c r="AF417" s="31"/>
      <c r="AG417" s="31"/>
      <c r="AH417" s="31"/>
      <c r="AI417" s="31"/>
      <c r="AJ417" s="31"/>
      <c r="AK417" s="31"/>
      <c r="AL417" s="31"/>
      <c r="AM417" s="31"/>
      <c r="AN417" s="31"/>
      <c r="AO417" s="31"/>
      <c r="AP417" s="31"/>
    </row>
    <row r="418" spans="1:42" x14ac:dyDescent="0.25">
      <c r="A418" s="152"/>
      <c r="B418" s="152"/>
      <c r="C418" s="152"/>
      <c r="D418" s="152"/>
      <c r="E418" s="152"/>
      <c r="F418" s="15" t="str">
        <f>IFERROR(VLOOKUP(D418,'Tabelas auxiliares'!$A$3:$B$65,2,FALSE),"")</f>
        <v/>
      </c>
      <c r="G418" s="15" t="str">
        <f>IFERROR(VLOOKUP($B418,'Tabelas auxiliares'!$A$68:$C$108,2,FALSE),"")</f>
        <v/>
      </c>
      <c r="H418" s="15" t="str">
        <f>IFERROR(VLOOKUP($B418,'Tabelas auxiliares'!$A$68:$C$108,3,FALSE),"")</f>
        <v/>
      </c>
      <c r="I418" s="152"/>
      <c r="J418" s="152"/>
      <c r="K418" s="152"/>
      <c r="L418" s="152"/>
      <c r="M418" s="152"/>
      <c r="N418" s="152"/>
      <c r="O418" s="152"/>
      <c r="P418" s="152"/>
      <c r="Q418" s="152"/>
      <c r="R418" s="152"/>
      <c r="S418" s="152"/>
      <c r="T418" s="152"/>
      <c r="U418" s="152"/>
      <c r="V418" s="152"/>
      <c r="W418" s="152"/>
      <c r="X418" s="152"/>
      <c r="Y418" s="15" t="str">
        <f t="shared" si="10"/>
        <v/>
      </c>
      <c r="Z418" s="15" t="str">
        <f>IF(T418="","",IF(AND(T418&lt;&gt;'Tabelas auxiliares'!$B$128,T418&lt;&gt;'Tabelas auxiliares'!$B$129,T418&lt;&gt;'Tabelas auxiliares'!$C$128,T418&lt;&gt;'Tabelas auxiliares'!$C$129,T418&lt;&gt;'Tabelas auxiliares'!$D$128),"FOLHA DE PESSOAL",IF(Y418='Tabelas auxiliares'!$A$129,"CUSTEIO",IF(Y418='Tabelas auxiliares'!$A$128,"INVESTIMENTO","ERRO - VERIFICAR"))))</f>
        <v/>
      </c>
      <c r="AA418" s="26" t="str">
        <f t="shared" si="11"/>
        <v/>
      </c>
      <c r="AB418" s="155"/>
      <c r="AC418" s="155"/>
      <c r="AD418" s="155"/>
      <c r="AE418" s="31"/>
      <c r="AF418" s="31"/>
      <c r="AG418" s="31"/>
      <c r="AH418" s="31"/>
      <c r="AI418" s="31"/>
      <c r="AJ418" s="31"/>
      <c r="AK418" s="31"/>
      <c r="AL418" s="31"/>
      <c r="AM418" s="31"/>
      <c r="AN418" s="31"/>
      <c r="AO418" s="31"/>
      <c r="AP418" s="31"/>
    </row>
    <row r="419" spans="1:42" x14ac:dyDescent="0.25">
      <c r="A419" s="152"/>
      <c r="B419" s="152"/>
      <c r="C419" s="152"/>
      <c r="D419" s="152"/>
      <c r="E419" s="152"/>
      <c r="F419" s="15" t="str">
        <f>IFERROR(VLOOKUP(D419,'Tabelas auxiliares'!$A$3:$B$65,2,FALSE),"")</f>
        <v/>
      </c>
      <c r="G419" s="15" t="str">
        <f>IFERROR(VLOOKUP($B419,'Tabelas auxiliares'!$A$68:$C$108,2,FALSE),"")</f>
        <v/>
      </c>
      <c r="H419" s="15" t="str">
        <f>IFERROR(VLOOKUP($B419,'Tabelas auxiliares'!$A$68:$C$108,3,FALSE),"")</f>
        <v/>
      </c>
      <c r="I419" s="152"/>
      <c r="J419" s="152"/>
      <c r="K419" s="152"/>
      <c r="L419" s="152"/>
      <c r="M419" s="152"/>
      <c r="N419" s="152"/>
      <c r="O419" s="152"/>
      <c r="P419" s="152"/>
      <c r="Q419" s="152"/>
      <c r="R419" s="152"/>
      <c r="S419" s="152"/>
      <c r="T419" s="152"/>
      <c r="U419" s="152"/>
      <c r="V419" s="152"/>
      <c r="W419" s="152"/>
      <c r="X419" s="152"/>
      <c r="Y419" s="15" t="str">
        <f t="shared" si="10"/>
        <v/>
      </c>
      <c r="Z419" s="15" t="str">
        <f>IF(T419="","",IF(AND(T419&lt;&gt;'Tabelas auxiliares'!$B$128,T419&lt;&gt;'Tabelas auxiliares'!$B$129,T419&lt;&gt;'Tabelas auxiliares'!$C$128,T419&lt;&gt;'Tabelas auxiliares'!$C$129,T419&lt;&gt;'Tabelas auxiliares'!$D$128),"FOLHA DE PESSOAL",IF(Y419='Tabelas auxiliares'!$A$129,"CUSTEIO",IF(Y419='Tabelas auxiliares'!$A$128,"INVESTIMENTO","ERRO - VERIFICAR"))))</f>
        <v/>
      </c>
      <c r="AA419" s="26" t="str">
        <f t="shared" si="11"/>
        <v/>
      </c>
      <c r="AB419" s="155"/>
      <c r="AC419" s="155"/>
      <c r="AD419" s="155"/>
      <c r="AE419" s="31"/>
      <c r="AF419" s="31"/>
      <c r="AG419" s="31"/>
      <c r="AH419" s="31"/>
      <c r="AI419" s="31"/>
      <c r="AJ419" s="31"/>
      <c r="AK419" s="31"/>
      <c r="AL419" s="31"/>
      <c r="AM419" s="31"/>
      <c r="AN419" s="31"/>
      <c r="AO419" s="31"/>
      <c r="AP419" s="31"/>
    </row>
    <row r="420" spans="1:42" x14ac:dyDescent="0.25">
      <c r="A420" s="152"/>
      <c r="B420" s="152"/>
      <c r="C420" s="152"/>
      <c r="D420" s="152"/>
      <c r="E420" s="152"/>
      <c r="F420" s="15" t="str">
        <f>IFERROR(VLOOKUP(D420,'Tabelas auxiliares'!$A$3:$B$65,2,FALSE),"")</f>
        <v/>
      </c>
      <c r="G420" s="15" t="str">
        <f>IFERROR(VLOOKUP($B420,'Tabelas auxiliares'!$A$68:$C$108,2,FALSE),"")</f>
        <v/>
      </c>
      <c r="H420" s="15" t="str">
        <f>IFERROR(VLOOKUP($B420,'Tabelas auxiliares'!$A$68:$C$108,3,FALSE),"")</f>
        <v/>
      </c>
      <c r="I420" s="152"/>
      <c r="J420" s="152"/>
      <c r="K420" s="152"/>
      <c r="L420" s="152"/>
      <c r="M420" s="152"/>
      <c r="N420" s="152"/>
      <c r="O420" s="152"/>
      <c r="P420" s="152"/>
      <c r="Q420" s="152"/>
      <c r="R420" s="152"/>
      <c r="S420" s="152"/>
      <c r="T420" s="152"/>
      <c r="U420" s="152"/>
      <c r="V420" s="152"/>
      <c r="W420" s="152"/>
      <c r="X420" s="152"/>
      <c r="Y420" s="15" t="str">
        <f t="shared" si="10"/>
        <v/>
      </c>
      <c r="Z420" s="15" t="str">
        <f>IF(T420="","",IF(AND(T420&lt;&gt;'Tabelas auxiliares'!$B$128,T420&lt;&gt;'Tabelas auxiliares'!$B$129,T420&lt;&gt;'Tabelas auxiliares'!$C$128,T420&lt;&gt;'Tabelas auxiliares'!$C$129,T420&lt;&gt;'Tabelas auxiliares'!$D$128),"FOLHA DE PESSOAL",IF(Y420='Tabelas auxiliares'!$A$129,"CUSTEIO",IF(Y420='Tabelas auxiliares'!$A$128,"INVESTIMENTO","ERRO - VERIFICAR"))))</f>
        <v/>
      </c>
      <c r="AA420" s="26" t="str">
        <f t="shared" si="11"/>
        <v/>
      </c>
      <c r="AB420" s="155"/>
      <c r="AC420" s="155"/>
      <c r="AD420" s="155"/>
      <c r="AE420" s="31"/>
      <c r="AF420" s="31"/>
      <c r="AG420" s="31"/>
      <c r="AH420" s="31"/>
      <c r="AI420" s="31"/>
      <c r="AJ420" s="31"/>
      <c r="AK420" s="31"/>
      <c r="AL420" s="31"/>
      <c r="AM420" s="31"/>
      <c r="AN420" s="31"/>
      <c r="AO420" s="31"/>
      <c r="AP420" s="31"/>
    </row>
    <row r="421" spans="1:42" x14ac:dyDescent="0.25">
      <c r="A421" s="152"/>
      <c r="B421" s="152"/>
      <c r="C421" s="152"/>
      <c r="D421" s="152"/>
      <c r="E421" s="152"/>
      <c r="F421" s="15" t="str">
        <f>IFERROR(VLOOKUP(D421,'Tabelas auxiliares'!$A$3:$B$65,2,FALSE),"")</f>
        <v/>
      </c>
      <c r="G421" s="15" t="str">
        <f>IFERROR(VLOOKUP($B421,'Tabelas auxiliares'!$A$68:$C$108,2,FALSE),"")</f>
        <v/>
      </c>
      <c r="H421" s="15" t="str">
        <f>IFERROR(VLOOKUP($B421,'Tabelas auxiliares'!$A$68:$C$108,3,FALSE),"")</f>
        <v/>
      </c>
      <c r="I421" s="152"/>
      <c r="J421" s="152"/>
      <c r="K421" s="152"/>
      <c r="L421" s="152"/>
      <c r="M421" s="152"/>
      <c r="N421" s="152"/>
      <c r="O421" s="152"/>
      <c r="P421" s="152"/>
      <c r="Q421" s="152"/>
      <c r="R421" s="152"/>
      <c r="S421" s="152"/>
      <c r="T421" s="152"/>
      <c r="U421" s="152"/>
      <c r="V421" s="152"/>
      <c r="W421" s="152"/>
      <c r="X421" s="152"/>
      <c r="Y421" s="15" t="str">
        <f t="shared" si="10"/>
        <v/>
      </c>
      <c r="Z421" s="15" t="str">
        <f>IF(T421="","",IF(AND(T421&lt;&gt;'Tabelas auxiliares'!$B$128,T421&lt;&gt;'Tabelas auxiliares'!$B$129,T421&lt;&gt;'Tabelas auxiliares'!$C$128,T421&lt;&gt;'Tabelas auxiliares'!$C$129,T421&lt;&gt;'Tabelas auxiliares'!$D$128),"FOLHA DE PESSOAL",IF(Y421='Tabelas auxiliares'!$A$129,"CUSTEIO",IF(Y421='Tabelas auxiliares'!$A$128,"INVESTIMENTO","ERRO - VERIFICAR"))))</f>
        <v/>
      </c>
      <c r="AA421" s="26" t="str">
        <f t="shared" si="11"/>
        <v/>
      </c>
      <c r="AB421" s="155"/>
      <c r="AC421" s="155"/>
      <c r="AD421" s="155"/>
      <c r="AE421" s="31"/>
      <c r="AF421" s="31"/>
      <c r="AG421" s="31"/>
      <c r="AH421" s="31"/>
      <c r="AI421" s="31"/>
      <c r="AJ421" s="31"/>
      <c r="AK421" s="31"/>
      <c r="AL421" s="31"/>
      <c r="AM421" s="31"/>
      <c r="AN421" s="31"/>
      <c r="AO421" s="31"/>
      <c r="AP421" s="31"/>
    </row>
    <row r="422" spans="1:42" x14ac:dyDescent="0.25">
      <c r="A422" s="152"/>
      <c r="B422" s="152"/>
      <c r="C422" s="152"/>
      <c r="D422" s="152"/>
      <c r="E422" s="152"/>
      <c r="F422" s="15" t="str">
        <f>IFERROR(VLOOKUP(D422,'Tabelas auxiliares'!$A$3:$B$65,2,FALSE),"")</f>
        <v/>
      </c>
      <c r="G422" s="15" t="str">
        <f>IFERROR(VLOOKUP($B422,'Tabelas auxiliares'!$A$68:$C$108,2,FALSE),"")</f>
        <v/>
      </c>
      <c r="H422" s="15" t="str">
        <f>IFERROR(VLOOKUP($B422,'Tabelas auxiliares'!$A$68:$C$108,3,FALSE),"")</f>
        <v/>
      </c>
      <c r="I422" s="152"/>
      <c r="J422" s="152"/>
      <c r="K422" s="152"/>
      <c r="L422" s="152"/>
      <c r="M422" s="152"/>
      <c r="N422" s="152"/>
      <c r="O422" s="152"/>
      <c r="P422" s="152"/>
      <c r="Q422" s="152"/>
      <c r="R422" s="152"/>
      <c r="S422" s="152"/>
      <c r="T422" s="152"/>
      <c r="U422" s="152"/>
      <c r="V422" s="152"/>
      <c r="W422" s="152"/>
      <c r="X422" s="152"/>
      <c r="Y422" s="15" t="str">
        <f t="shared" si="10"/>
        <v/>
      </c>
      <c r="Z422" s="15" t="str">
        <f>IF(T422="","",IF(AND(T422&lt;&gt;'Tabelas auxiliares'!$B$128,T422&lt;&gt;'Tabelas auxiliares'!$B$129,T422&lt;&gt;'Tabelas auxiliares'!$C$128,T422&lt;&gt;'Tabelas auxiliares'!$C$129,T422&lt;&gt;'Tabelas auxiliares'!$D$128),"FOLHA DE PESSOAL",IF(Y422='Tabelas auxiliares'!$A$129,"CUSTEIO",IF(Y422='Tabelas auxiliares'!$A$128,"INVESTIMENTO","ERRO - VERIFICAR"))))</f>
        <v/>
      </c>
      <c r="AA422" s="26" t="str">
        <f t="shared" si="11"/>
        <v/>
      </c>
      <c r="AB422" s="155"/>
      <c r="AC422" s="155"/>
      <c r="AD422" s="155"/>
      <c r="AE422" s="31"/>
      <c r="AF422" s="31"/>
      <c r="AG422" s="31"/>
      <c r="AH422" s="31"/>
      <c r="AI422" s="31"/>
      <c r="AJ422" s="31"/>
      <c r="AK422" s="31"/>
      <c r="AL422" s="31"/>
      <c r="AM422" s="31"/>
      <c r="AN422" s="31"/>
      <c r="AO422" s="31"/>
      <c r="AP422" s="31"/>
    </row>
    <row r="423" spans="1:42" x14ac:dyDescent="0.25">
      <c r="A423" s="152"/>
      <c r="B423" s="152"/>
      <c r="C423" s="152"/>
      <c r="D423" s="152"/>
      <c r="E423" s="152"/>
      <c r="F423" s="15" t="str">
        <f>IFERROR(VLOOKUP(D423,'Tabelas auxiliares'!$A$3:$B$65,2,FALSE),"")</f>
        <v/>
      </c>
      <c r="G423" s="15" t="str">
        <f>IFERROR(VLOOKUP($B423,'Tabelas auxiliares'!$A$68:$C$108,2,FALSE),"")</f>
        <v/>
      </c>
      <c r="H423" s="15" t="str">
        <f>IFERROR(VLOOKUP($B423,'Tabelas auxiliares'!$A$68:$C$108,3,FALSE),"")</f>
        <v/>
      </c>
      <c r="I423" s="152"/>
      <c r="J423" s="152"/>
      <c r="K423" s="152"/>
      <c r="L423" s="152"/>
      <c r="M423" s="152"/>
      <c r="N423" s="152"/>
      <c r="O423" s="152"/>
      <c r="P423" s="152"/>
      <c r="Q423" s="152"/>
      <c r="R423" s="152"/>
      <c r="S423" s="152"/>
      <c r="T423" s="152"/>
      <c r="U423" s="152"/>
      <c r="V423" s="152"/>
      <c r="W423" s="152"/>
      <c r="X423" s="152"/>
      <c r="Y423" s="15" t="str">
        <f t="shared" si="10"/>
        <v/>
      </c>
      <c r="Z423" s="15" t="str">
        <f>IF(T423="","",IF(AND(T423&lt;&gt;'Tabelas auxiliares'!$B$128,T423&lt;&gt;'Tabelas auxiliares'!$B$129,T423&lt;&gt;'Tabelas auxiliares'!$C$128,T423&lt;&gt;'Tabelas auxiliares'!$C$129,T423&lt;&gt;'Tabelas auxiliares'!$D$128),"FOLHA DE PESSOAL",IF(Y423='Tabelas auxiliares'!$A$129,"CUSTEIO",IF(Y423='Tabelas auxiliares'!$A$128,"INVESTIMENTO","ERRO - VERIFICAR"))))</f>
        <v/>
      </c>
      <c r="AA423" s="26" t="str">
        <f t="shared" si="11"/>
        <v/>
      </c>
      <c r="AB423" s="155"/>
      <c r="AC423" s="155"/>
      <c r="AD423" s="155"/>
      <c r="AE423" s="31"/>
      <c r="AF423" s="31"/>
      <c r="AG423" s="31"/>
      <c r="AH423" s="31"/>
      <c r="AI423" s="31"/>
      <c r="AJ423" s="31"/>
      <c r="AK423" s="31"/>
      <c r="AL423" s="31"/>
      <c r="AM423" s="31"/>
      <c r="AN423" s="31"/>
      <c r="AO423" s="31"/>
      <c r="AP423" s="31"/>
    </row>
    <row r="424" spans="1:42" x14ac:dyDescent="0.25">
      <c r="A424" s="152"/>
      <c r="B424" s="152"/>
      <c r="C424" s="152"/>
      <c r="D424" s="152"/>
      <c r="E424" s="152"/>
      <c r="F424" s="15" t="str">
        <f>IFERROR(VLOOKUP(D424,'Tabelas auxiliares'!$A$3:$B$65,2,FALSE),"")</f>
        <v/>
      </c>
      <c r="G424" s="15" t="str">
        <f>IFERROR(VLOOKUP($B424,'Tabelas auxiliares'!$A$68:$C$108,2,FALSE),"")</f>
        <v/>
      </c>
      <c r="H424" s="15" t="str">
        <f>IFERROR(VLOOKUP($B424,'Tabelas auxiliares'!$A$68:$C$108,3,FALSE),"")</f>
        <v/>
      </c>
      <c r="I424" s="152"/>
      <c r="J424" s="152"/>
      <c r="K424" s="152"/>
      <c r="L424" s="152"/>
      <c r="M424" s="152"/>
      <c r="N424" s="152"/>
      <c r="O424" s="152"/>
      <c r="P424" s="152"/>
      <c r="Q424" s="152"/>
      <c r="R424" s="152"/>
      <c r="S424" s="152"/>
      <c r="T424" s="152"/>
      <c r="U424" s="152"/>
      <c r="V424" s="152"/>
      <c r="W424" s="152"/>
      <c r="X424" s="152"/>
      <c r="Y424" s="15" t="str">
        <f t="shared" si="10"/>
        <v/>
      </c>
      <c r="Z424" s="15" t="str">
        <f>IF(T424="","",IF(AND(T424&lt;&gt;'Tabelas auxiliares'!$B$128,T424&lt;&gt;'Tabelas auxiliares'!$B$129,T424&lt;&gt;'Tabelas auxiliares'!$C$128,T424&lt;&gt;'Tabelas auxiliares'!$C$129,T424&lt;&gt;'Tabelas auxiliares'!$D$128),"FOLHA DE PESSOAL",IF(Y424='Tabelas auxiliares'!$A$129,"CUSTEIO",IF(Y424='Tabelas auxiliares'!$A$128,"INVESTIMENTO","ERRO - VERIFICAR"))))</f>
        <v/>
      </c>
      <c r="AA424" s="26" t="str">
        <f t="shared" si="11"/>
        <v/>
      </c>
      <c r="AB424" s="155"/>
      <c r="AC424" s="155"/>
      <c r="AD424" s="155"/>
      <c r="AE424" s="31"/>
      <c r="AF424" s="31"/>
      <c r="AG424" s="31"/>
      <c r="AH424" s="31"/>
      <c r="AI424" s="31"/>
      <c r="AJ424" s="31"/>
      <c r="AK424" s="31"/>
      <c r="AL424" s="31"/>
      <c r="AM424" s="31"/>
      <c r="AN424" s="31"/>
      <c r="AO424" s="31"/>
      <c r="AP424" s="31"/>
    </row>
    <row r="425" spans="1:42" x14ac:dyDescent="0.25">
      <c r="A425" s="152"/>
      <c r="B425" s="152"/>
      <c r="C425" s="152"/>
      <c r="D425" s="152"/>
      <c r="E425" s="152"/>
      <c r="F425" s="15" t="str">
        <f>IFERROR(VLOOKUP(D425,'Tabelas auxiliares'!$A$3:$B$65,2,FALSE),"")</f>
        <v/>
      </c>
      <c r="G425" s="15" t="str">
        <f>IFERROR(VLOOKUP($B425,'Tabelas auxiliares'!$A$68:$C$108,2,FALSE),"")</f>
        <v/>
      </c>
      <c r="H425" s="15" t="str">
        <f>IFERROR(VLOOKUP($B425,'Tabelas auxiliares'!$A$68:$C$108,3,FALSE),"")</f>
        <v/>
      </c>
      <c r="I425" s="152"/>
      <c r="J425" s="152"/>
      <c r="K425" s="152"/>
      <c r="L425" s="152"/>
      <c r="M425" s="152"/>
      <c r="N425" s="152"/>
      <c r="O425" s="152"/>
      <c r="P425" s="152"/>
      <c r="Q425" s="152"/>
      <c r="R425" s="152"/>
      <c r="S425" s="152"/>
      <c r="T425" s="152"/>
      <c r="U425" s="152"/>
      <c r="V425" s="152"/>
      <c r="W425" s="152"/>
      <c r="X425" s="152"/>
      <c r="Y425" s="15" t="str">
        <f t="shared" si="10"/>
        <v/>
      </c>
      <c r="Z425" s="15" t="str">
        <f>IF(T425="","",IF(AND(T425&lt;&gt;'Tabelas auxiliares'!$B$128,T425&lt;&gt;'Tabelas auxiliares'!$B$129,T425&lt;&gt;'Tabelas auxiliares'!$C$128,T425&lt;&gt;'Tabelas auxiliares'!$C$129,T425&lt;&gt;'Tabelas auxiliares'!$D$128),"FOLHA DE PESSOAL",IF(Y425='Tabelas auxiliares'!$A$129,"CUSTEIO",IF(Y425='Tabelas auxiliares'!$A$128,"INVESTIMENTO","ERRO - VERIFICAR"))))</f>
        <v/>
      </c>
      <c r="AA425" s="26" t="str">
        <f t="shared" si="11"/>
        <v/>
      </c>
      <c r="AB425" s="155"/>
      <c r="AC425" s="155"/>
      <c r="AD425" s="155"/>
      <c r="AE425" s="31"/>
      <c r="AF425" s="31"/>
      <c r="AG425" s="31"/>
      <c r="AH425" s="31"/>
      <c r="AI425" s="31"/>
      <c r="AJ425" s="31"/>
      <c r="AK425" s="31"/>
      <c r="AL425" s="31"/>
      <c r="AM425" s="31"/>
      <c r="AN425" s="31"/>
      <c r="AO425" s="31"/>
      <c r="AP425" s="31"/>
    </row>
    <row r="426" spans="1:42" x14ac:dyDescent="0.25">
      <c r="A426" s="152"/>
      <c r="B426" s="152"/>
      <c r="C426" s="152"/>
      <c r="D426" s="152"/>
      <c r="E426" s="152"/>
      <c r="F426" s="15" t="str">
        <f>IFERROR(VLOOKUP(D426,'Tabelas auxiliares'!$A$3:$B$65,2,FALSE),"")</f>
        <v/>
      </c>
      <c r="G426" s="15" t="str">
        <f>IFERROR(VLOOKUP($B426,'Tabelas auxiliares'!$A$68:$C$108,2,FALSE),"")</f>
        <v/>
      </c>
      <c r="H426" s="15" t="str">
        <f>IFERROR(VLOOKUP($B426,'Tabelas auxiliares'!$A$68:$C$108,3,FALSE),"")</f>
        <v/>
      </c>
      <c r="I426" s="152"/>
      <c r="J426" s="152"/>
      <c r="K426" s="152"/>
      <c r="L426" s="152"/>
      <c r="M426" s="152"/>
      <c r="N426" s="152"/>
      <c r="O426" s="152"/>
      <c r="P426" s="152"/>
      <c r="Q426" s="152"/>
      <c r="R426" s="152"/>
      <c r="S426" s="152"/>
      <c r="T426" s="152"/>
      <c r="U426" s="152"/>
      <c r="V426" s="152"/>
      <c r="W426" s="152"/>
      <c r="X426" s="152"/>
      <c r="Y426" s="15" t="str">
        <f t="shared" si="10"/>
        <v/>
      </c>
      <c r="Z426" s="15" t="str">
        <f>IF(T426="","",IF(AND(T426&lt;&gt;'Tabelas auxiliares'!$B$128,T426&lt;&gt;'Tabelas auxiliares'!$B$129,T426&lt;&gt;'Tabelas auxiliares'!$C$128,T426&lt;&gt;'Tabelas auxiliares'!$C$129,T426&lt;&gt;'Tabelas auxiliares'!$D$128),"FOLHA DE PESSOAL",IF(Y426='Tabelas auxiliares'!$A$129,"CUSTEIO",IF(Y426='Tabelas auxiliares'!$A$128,"INVESTIMENTO","ERRO - VERIFICAR"))))</f>
        <v/>
      </c>
      <c r="AA426" s="26" t="str">
        <f t="shared" si="11"/>
        <v/>
      </c>
      <c r="AB426" s="155"/>
      <c r="AC426" s="155"/>
      <c r="AD426" s="155"/>
      <c r="AE426" s="31"/>
      <c r="AF426" s="31"/>
      <c r="AG426" s="31"/>
      <c r="AH426" s="31"/>
      <c r="AI426" s="31"/>
      <c r="AJ426" s="31"/>
      <c r="AK426" s="31"/>
      <c r="AL426" s="31"/>
      <c r="AM426" s="31"/>
      <c r="AN426" s="31"/>
      <c r="AO426" s="31"/>
      <c r="AP426" s="31"/>
    </row>
    <row r="427" spans="1:42" x14ac:dyDescent="0.25">
      <c r="A427" s="152"/>
      <c r="B427" s="152"/>
      <c r="C427" s="152"/>
      <c r="D427" s="152"/>
      <c r="E427" s="152"/>
      <c r="F427" s="15" t="str">
        <f>IFERROR(VLOOKUP(D427,'Tabelas auxiliares'!$A$3:$B$65,2,FALSE),"")</f>
        <v/>
      </c>
      <c r="G427" s="15" t="str">
        <f>IFERROR(VLOOKUP($B427,'Tabelas auxiliares'!$A$68:$C$108,2,FALSE),"")</f>
        <v/>
      </c>
      <c r="H427" s="15" t="str">
        <f>IFERROR(VLOOKUP($B427,'Tabelas auxiliares'!$A$68:$C$108,3,FALSE),"")</f>
        <v/>
      </c>
      <c r="I427" s="152"/>
      <c r="J427" s="152"/>
      <c r="K427" s="152"/>
      <c r="L427" s="152"/>
      <c r="M427" s="152"/>
      <c r="N427" s="152"/>
      <c r="O427" s="152"/>
      <c r="P427" s="152"/>
      <c r="Q427" s="152"/>
      <c r="R427" s="152"/>
      <c r="S427" s="152"/>
      <c r="T427" s="152"/>
      <c r="U427" s="152"/>
      <c r="V427" s="152"/>
      <c r="W427" s="152"/>
      <c r="X427" s="152"/>
      <c r="Y427" s="15" t="str">
        <f t="shared" si="10"/>
        <v/>
      </c>
      <c r="Z427" s="15" t="str">
        <f>IF(T427="","",IF(AND(T427&lt;&gt;'Tabelas auxiliares'!$B$128,T427&lt;&gt;'Tabelas auxiliares'!$B$129,T427&lt;&gt;'Tabelas auxiliares'!$C$128,T427&lt;&gt;'Tabelas auxiliares'!$C$129,T427&lt;&gt;'Tabelas auxiliares'!$D$128),"FOLHA DE PESSOAL",IF(Y427='Tabelas auxiliares'!$A$129,"CUSTEIO",IF(Y427='Tabelas auxiliares'!$A$128,"INVESTIMENTO","ERRO - VERIFICAR"))))</f>
        <v/>
      </c>
      <c r="AA427" s="26" t="str">
        <f t="shared" si="11"/>
        <v/>
      </c>
      <c r="AB427" s="155"/>
      <c r="AC427" s="155"/>
      <c r="AD427" s="155"/>
      <c r="AE427" s="31"/>
      <c r="AF427" s="31"/>
      <c r="AG427" s="31"/>
      <c r="AH427" s="31"/>
      <c r="AI427" s="31"/>
      <c r="AJ427" s="31"/>
      <c r="AK427" s="31"/>
      <c r="AL427" s="31"/>
      <c r="AM427" s="31"/>
      <c r="AN427" s="31"/>
      <c r="AO427" s="31"/>
      <c r="AP427" s="31"/>
    </row>
    <row r="428" spans="1:42" x14ac:dyDescent="0.25">
      <c r="A428" s="152"/>
      <c r="B428" s="152"/>
      <c r="C428" s="152"/>
      <c r="D428" s="152"/>
      <c r="E428" s="152"/>
      <c r="F428" s="15" t="str">
        <f>IFERROR(VLOOKUP(D428,'Tabelas auxiliares'!$A$3:$B$65,2,FALSE),"")</f>
        <v/>
      </c>
      <c r="G428" s="15" t="str">
        <f>IFERROR(VLOOKUP($B428,'Tabelas auxiliares'!$A$68:$C$108,2,FALSE),"")</f>
        <v/>
      </c>
      <c r="H428" s="15" t="str">
        <f>IFERROR(VLOOKUP($B428,'Tabelas auxiliares'!$A$68:$C$108,3,FALSE),"")</f>
        <v/>
      </c>
      <c r="I428" s="152"/>
      <c r="J428" s="152"/>
      <c r="K428" s="152"/>
      <c r="L428" s="152"/>
      <c r="M428" s="152"/>
      <c r="N428" s="152"/>
      <c r="O428" s="152"/>
      <c r="P428" s="152"/>
      <c r="Q428" s="152"/>
      <c r="R428" s="152"/>
      <c r="S428" s="152"/>
      <c r="T428" s="152"/>
      <c r="U428" s="152"/>
      <c r="V428" s="152"/>
      <c r="W428" s="152"/>
      <c r="X428" s="152"/>
      <c r="Y428" s="15" t="str">
        <f t="shared" ref="Y428:Y491" si="12">LEFT(V428,1)</f>
        <v/>
      </c>
      <c r="Z428" s="15" t="str">
        <f>IF(T428="","",IF(AND(T428&lt;&gt;'Tabelas auxiliares'!$B$128,T428&lt;&gt;'Tabelas auxiliares'!$B$129,T428&lt;&gt;'Tabelas auxiliares'!$C$128,T428&lt;&gt;'Tabelas auxiliares'!$C$129,T428&lt;&gt;'Tabelas auxiliares'!$D$128),"FOLHA DE PESSOAL",IF(Y428='Tabelas auxiliares'!$A$129,"CUSTEIO",IF(Y428='Tabelas auxiliares'!$A$128,"INVESTIMENTO","ERRO - VERIFICAR"))))</f>
        <v/>
      </c>
      <c r="AA428" s="26" t="str">
        <f t="shared" si="11"/>
        <v/>
      </c>
      <c r="AB428" s="155"/>
      <c r="AC428" s="155"/>
      <c r="AD428" s="155"/>
      <c r="AE428" s="31"/>
      <c r="AF428" s="31"/>
      <c r="AG428" s="31"/>
      <c r="AH428" s="31"/>
      <c r="AI428" s="31"/>
      <c r="AJ428" s="31"/>
      <c r="AK428" s="31"/>
      <c r="AL428" s="31"/>
      <c r="AM428" s="31"/>
      <c r="AN428" s="31"/>
      <c r="AO428" s="31"/>
      <c r="AP428" s="31"/>
    </row>
    <row r="429" spans="1:42" x14ac:dyDescent="0.25">
      <c r="A429" s="152"/>
      <c r="B429" s="152"/>
      <c r="C429" s="152"/>
      <c r="D429" s="152"/>
      <c r="E429" s="152"/>
      <c r="F429" s="15" t="str">
        <f>IFERROR(VLOOKUP(D429,'Tabelas auxiliares'!$A$3:$B$65,2,FALSE),"")</f>
        <v/>
      </c>
      <c r="G429" s="15" t="str">
        <f>IFERROR(VLOOKUP($B429,'Tabelas auxiliares'!$A$68:$C$108,2,FALSE),"")</f>
        <v/>
      </c>
      <c r="H429" s="15" t="str">
        <f>IFERROR(VLOOKUP($B429,'Tabelas auxiliares'!$A$68:$C$108,3,FALSE),"")</f>
        <v/>
      </c>
      <c r="I429" s="152"/>
      <c r="J429" s="152"/>
      <c r="K429" s="152"/>
      <c r="L429" s="152"/>
      <c r="M429" s="152"/>
      <c r="N429" s="152"/>
      <c r="O429" s="152"/>
      <c r="P429" s="152"/>
      <c r="Q429" s="152"/>
      <c r="R429" s="152"/>
      <c r="S429" s="152"/>
      <c r="T429" s="152"/>
      <c r="U429" s="152"/>
      <c r="V429" s="152"/>
      <c r="W429" s="152"/>
      <c r="X429" s="152"/>
      <c r="Y429" s="15" t="str">
        <f t="shared" si="12"/>
        <v/>
      </c>
      <c r="Z429" s="15" t="str">
        <f>IF(T429="","",IF(AND(T429&lt;&gt;'Tabelas auxiliares'!$B$128,T429&lt;&gt;'Tabelas auxiliares'!$B$129,T429&lt;&gt;'Tabelas auxiliares'!$C$128,T429&lt;&gt;'Tabelas auxiliares'!$C$129,T429&lt;&gt;'Tabelas auxiliares'!$D$128),"FOLHA DE PESSOAL",IF(Y429='Tabelas auxiliares'!$A$129,"CUSTEIO",IF(Y429='Tabelas auxiliares'!$A$128,"INVESTIMENTO","ERRO - VERIFICAR"))))</f>
        <v/>
      </c>
      <c r="AA429" s="26" t="str">
        <f t="shared" ref="AA429:AA492" si="13">IF(AB429+AC429+AD429&lt;&gt;0,AB429+AC429+AD429,"")</f>
        <v/>
      </c>
      <c r="AB429" s="155"/>
      <c r="AC429" s="155"/>
      <c r="AD429" s="155"/>
      <c r="AE429" s="31"/>
      <c r="AF429" s="31"/>
      <c r="AG429" s="31"/>
      <c r="AH429" s="31"/>
      <c r="AI429" s="31"/>
      <c r="AJ429" s="31"/>
      <c r="AK429" s="31"/>
      <c r="AL429" s="31"/>
      <c r="AM429" s="31"/>
      <c r="AN429" s="31"/>
      <c r="AO429" s="31"/>
      <c r="AP429" s="31"/>
    </row>
    <row r="430" spans="1:42" x14ac:dyDescent="0.25">
      <c r="A430" s="152"/>
      <c r="B430" s="152"/>
      <c r="C430" s="152"/>
      <c r="D430" s="152"/>
      <c r="E430" s="152"/>
      <c r="F430" s="15" t="str">
        <f>IFERROR(VLOOKUP(D430,'Tabelas auxiliares'!$A$3:$B$65,2,FALSE),"")</f>
        <v/>
      </c>
      <c r="G430" s="15" t="str">
        <f>IFERROR(VLOOKUP($B430,'Tabelas auxiliares'!$A$68:$C$108,2,FALSE),"")</f>
        <v/>
      </c>
      <c r="H430" s="15" t="str">
        <f>IFERROR(VLOOKUP($B430,'Tabelas auxiliares'!$A$68:$C$108,3,FALSE),"")</f>
        <v/>
      </c>
      <c r="I430" s="152"/>
      <c r="J430" s="152"/>
      <c r="K430" s="152"/>
      <c r="L430" s="152"/>
      <c r="M430" s="152"/>
      <c r="N430" s="152"/>
      <c r="O430" s="152"/>
      <c r="P430" s="152"/>
      <c r="Q430" s="152"/>
      <c r="R430" s="152"/>
      <c r="S430" s="152"/>
      <c r="T430" s="152"/>
      <c r="U430" s="152"/>
      <c r="V430" s="152"/>
      <c r="W430" s="152"/>
      <c r="X430" s="152"/>
      <c r="Y430" s="15" t="str">
        <f t="shared" si="12"/>
        <v/>
      </c>
      <c r="Z430" s="15" t="str">
        <f>IF(T430="","",IF(AND(T430&lt;&gt;'Tabelas auxiliares'!$B$128,T430&lt;&gt;'Tabelas auxiliares'!$B$129,T430&lt;&gt;'Tabelas auxiliares'!$C$128,T430&lt;&gt;'Tabelas auxiliares'!$C$129,T430&lt;&gt;'Tabelas auxiliares'!$D$128),"FOLHA DE PESSOAL",IF(Y430='Tabelas auxiliares'!$A$129,"CUSTEIO",IF(Y430='Tabelas auxiliares'!$A$128,"INVESTIMENTO","ERRO - VERIFICAR"))))</f>
        <v/>
      </c>
      <c r="AA430" s="26" t="str">
        <f t="shared" si="13"/>
        <v/>
      </c>
      <c r="AB430" s="155"/>
      <c r="AC430" s="155"/>
      <c r="AD430" s="155"/>
      <c r="AE430" s="31"/>
      <c r="AF430" s="31"/>
      <c r="AG430" s="31"/>
      <c r="AH430" s="31"/>
      <c r="AI430" s="31"/>
      <c r="AJ430" s="31"/>
      <c r="AK430" s="31"/>
      <c r="AL430" s="31"/>
      <c r="AM430" s="31"/>
      <c r="AN430" s="31"/>
      <c r="AO430" s="31"/>
      <c r="AP430" s="31"/>
    </row>
    <row r="431" spans="1:42" x14ac:dyDescent="0.25">
      <c r="A431" s="152"/>
      <c r="B431" s="152"/>
      <c r="C431" s="152"/>
      <c r="D431" s="152"/>
      <c r="E431" s="152"/>
      <c r="F431" s="15" t="str">
        <f>IFERROR(VLOOKUP(D431,'Tabelas auxiliares'!$A$3:$B$65,2,FALSE),"")</f>
        <v/>
      </c>
      <c r="G431" s="15" t="str">
        <f>IFERROR(VLOOKUP($B431,'Tabelas auxiliares'!$A$68:$C$108,2,FALSE),"")</f>
        <v/>
      </c>
      <c r="H431" s="15" t="str">
        <f>IFERROR(VLOOKUP($B431,'Tabelas auxiliares'!$A$68:$C$108,3,FALSE),"")</f>
        <v/>
      </c>
      <c r="I431" s="152"/>
      <c r="J431" s="152"/>
      <c r="K431" s="152"/>
      <c r="L431" s="152"/>
      <c r="M431" s="152"/>
      <c r="N431" s="152"/>
      <c r="O431" s="152"/>
      <c r="P431" s="152"/>
      <c r="Q431" s="152"/>
      <c r="R431" s="152"/>
      <c r="S431" s="152"/>
      <c r="T431" s="152"/>
      <c r="U431" s="152"/>
      <c r="V431" s="152"/>
      <c r="W431" s="152"/>
      <c r="X431" s="152"/>
      <c r="Y431" s="15" t="str">
        <f t="shared" si="12"/>
        <v/>
      </c>
      <c r="Z431" s="15" t="str">
        <f>IF(T431="","",IF(AND(T431&lt;&gt;'Tabelas auxiliares'!$B$128,T431&lt;&gt;'Tabelas auxiliares'!$B$129,T431&lt;&gt;'Tabelas auxiliares'!$C$128,T431&lt;&gt;'Tabelas auxiliares'!$C$129,T431&lt;&gt;'Tabelas auxiliares'!$D$128),"FOLHA DE PESSOAL",IF(Y431='Tabelas auxiliares'!$A$129,"CUSTEIO",IF(Y431='Tabelas auxiliares'!$A$128,"INVESTIMENTO","ERRO - VERIFICAR"))))</f>
        <v/>
      </c>
      <c r="AA431" s="26" t="str">
        <f t="shared" si="13"/>
        <v/>
      </c>
      <c r="AB431" s="155"/>
      <c r="AC431" s="155"/>
      <c r="AD431" s="155"/>
      <c r="AE431" s="31"/>
      <c r="AF431" s="31"/>
      <c r="AG431" s="31"/>
      <c r="AH431" s="31"/>
      <c r="AI431" s="31"/>
      <c r="AJ431" s="31"/>
      <c r="AK431" s="31"/>
      <c r="AL431" s="31"/>
      <c r="AM431" s="31"/>
      <c r="AN431" s="31"/>
      <c r="AO431" s="31"/>
      <c r="AP431" s="31"/>
    </row>
    <row r="432" spans="1:42" x14ac:dyDescent="0.25">
      <c r="A432" s="152"/>
      <c r="B432" s="152"/>
      <c r="C432" s="152"/>
      <c r="D432" s="152"/>
      <c r="E432" s="152"/>
      <c r="F432" s="15" t="str">
        <f>IFERROR(VLOOKUP(D432,'Tabelas auxiliares'!$A$3:$B$65,2,FALSE),"")</f>
        <v/>
      </c>
      <c r="G432" s="15" t="str">
        <f>IFERROR(VLOOKUP($B432,'Tabelas auxiliares'!$A$68:$C$108,2,FALSE),"")</f>
        <v/>
      </c>
      <c r="H432" s="15" t="str">
        <f>IFERROR(VLOOKUP($B432,'Tabelas auxiliares'!$A$68:$C$108,3,FALSE),"")</f>
        <v/>
      </c>
      <c r="I432" s="152"/>
      <c r="J432" s="152"/>
      <c r="K432" s="152"/>
      <c r="L432" s="152"/>
      <c r="M432" s="152"/>
      <c r="N432" s="152"/>
      <c r="O432" s="152"/>
      <c r="P432" s="152"/>
      <c r="Q432" s="152"/>
      <c r="R432" s="152"/>
      <c r="S432" s="152"/>
      <c r="T432" s="152"/>
      <c r="U432" s="152"/>
      <c r="V432" s="152"/>
      <c r="W432" s="152"/>
      <c r="X432" s="152"/>
      <c r="Y432" s="15" t="str">
        <f t="shared" si="12"/>
        <v/>
      </c>
      <c r="Z432" s="15" t="str">
        <f>IF(T432="","",IF(AND(T432&lt;&gt;'Tabelas auxiliares'!$B$128,T432&lt;&gt;'Tabelas auxiliares'!$B$129,T432&lt;&gt;'Tabelas auxiliares'!$C$128,T432&lt;&gt;'Tabelas auxiliares'!$C$129,T432&lt;&gt;'Tabelas auxiliares'!$D$128),"FOLHA DE PESSOAL",IF(Y432='Tabelas auxiliares'!$A$129,"CUSTEIO",IF(Y432='Tabelas auxiliares'!$A$128,"INVESTIMENTO","ERRO - VERIFICAR"))))</f>
        <v/>
      </c>
      <c r="AA432" s="26" t="str">
        <f t="shared" si="13"/>
        <v/>
      </c>
      <c r="AB432" s="155"/>
      <c r="AC432" s="155"/>
      <c r="AD432" s="155"/>
      <c r="AE432" s="31"/>
      <c r="AF432" s="31"/>
      <c r="AG432" s="31"/>
      <c r="AH432" s="31"/>
      <c r="AI432" s="31"/>
      <c r="AJ432" s="31"/>
      <c r="AK432" s="31"/>
      <c r="AL432" s="31"/>
      <c r="AM432" s="31"/>
      <c r="AN432" s="31"/>
      <c r="AO432" s="31"/>
      <c r="AP432" s="31"/>
    </row>
    <row r="433" spans="1:42" x14ac:dyDescent="0.25">
      <c r="A433" s="152"/>
      <c r="B433" s="152"/>
      <c r="C433" s="152"/>
      <c r="D433" s="152"/>
      <c r="E433" s="152"/>
      <c r="F433" s="15" t="str">
        <f>IFERROR(VLOOKUP(D433,'Tabelas auxiliares'!$A$3:$B$65,2,FALSE),"")</f>
        <v/>
      </c>
      <c r="G433" s="15" t="str">
        <f>IFERROR(VLOOKUP($B433,'Tabelas auxiliares'!$A$68:$C$108,2,FALSE),"")</f>
        <v/>
      </c>
      <c r="H433" s="15" t="str">
        <f>IFERROR(VLOOKUP($B433,'Tabelas auxiliares'!$A$68:$C$108,3,FALSE),"")</f>
        <v/>
      </c>
      <c r="I433" s="152"/>
      <c r="J433" s="152"/>
      <c r="K433" s="152"/>
      <c r="L433" s="152"/>
      <c r="M433" s="152"/>
      <c r="N433" s="152"/>
      <c r="O433" s="152"/>
      <c r="P433" s="152"/>
      <c r="Q433" s="152"/>
      <c r="R433" s="152"/>
      <c r="S433" s="152"/>
      <c r="T433" s="152"/>
      <c r="U433" s="152"/>
      <c r="V433" s="152"/>
      <c r="W433" s="152"/>
      <c r="X433" s="152"/>
      <c r="Y433" s="15" t="str">
        <f t="shared" si="12"/>
        <v/>
      </c>
      <c r="Z433" s="15" t="str">
        <f>IF(T433="","",IF(AND(T433&lt;&gt;'Tabelas auxiliares'!$B$128,T433&lt;&gt;'Tabelas auxiliares'!$B$129,T433&lt;&gt;'Tabelas auxiliares'!$C$128,T433&lt;&gt;'Tabelas auxiliares'!$C$129,T433&lt;&gt;'Tabelas auxiliares'!$D$128),"FOLHA DE PESSOAL",IF(Y433='Tabelas auxiliares'!$A$129,"CUSTEIO",IF(Y433='Tabelas auxiliares'!$A$128,"INVESTIMENTO","ERRO - VERIFICAR"))))</f>
        <v/>
      </c>
      <c r="AA433" s="26" t="str">
        <f t="shared" si="13"/>
        <v/>
      </c>
      <c r="AB433" s="155"/>
      <c r="AC433" s="155"/>
      <c r="AD433" s="155"/>
      <c r="AE433" s="31"/>
      <c r="AF433" s="31"/>
      <c r="AG433" s="31"/>
      <c r="AH433" s="31"/>
      <c r="AI433" s="31"/>
      <c r="AJ433" s="31"/>
      <c r="AK433" s="31"/>
      <c r="AL433" s="31"/>
      <c r="AM433" s="31"/>
      <c r="AN433" s="31"/>
      <c r="AO433" s="31"/>
      <c r="AP433" s="31"/>
    </row>
    <row r="434" spans="1:42" x14ac:dyDescent="0.25">
      <c r="A434" s="152"/>
      <c r="B434" s="152"/>
      <c r="C434" s="152"/>
      <c r="D434" s="152"/>
      <c r="E434" s="152"/>
      <c r="F434" s="15" t="str">
        <f>IFERROR(VLOOKUP(D434,'Tabelas auxiliares'!$A$3:$B$65,2,FALSE),"")</f>
        <v/>
      </c>
      <c r="G434" s="15" t="str">
        <f>IFERROR(VLOOKUP($B434,'Tabelas auxiliares'!$A$68:$C$108,2,FALSE),"")</f>
        <v/>
      </c>
      <c r="H434" s="15" t="str">
        <f>IFERROR(VLOOKUP($B434,'Tabelas auxiliares'!$A$68:$C$108,3,FALSE),"")</f>
        <v/>
      </c>
      <c r="I434" s="152"/>
      <c r="J434" s="152"/>
      <c r="K434" s="152"/>
      <c r="L434" s="152"/>
      <c r="M434" s="152"/>
      <c r="N434" s="152"/>
      <c r="O434" s="152"/>
      <c r="P434" s="152"/>
      <c r="Q434" s="152"/>
      <c r="R434" s="152"/>
      <c r="S434" s="152"/>
      <c r="T434" s="152"/>
      <c r="U434" s="152"/>
      <c r="V434" s="152"/>
      <c r="W434" s="152"/>
      <c r="X434" s="152"/>
      <c r="Y434" s="15" t="str">
        <f t="shared" si="12"/>
        <v/>
      </c>
      <c r="Z434" s="15" t="str">
        <f>IF(T434="","",IF(AND(T434&lt;&gt;'Tabelas auxiliares'!$B$128,T434&lt;&gt;'Tabelas auxiliares'!$B$129,T434&lt;&gt;'Tabelas auxiliares'!$C$128,T434&lt;&gt;'Tabelas auxiliares'!$C$129,T434&lt;&gt;'Tabelas auxiliares'!$D$128),"FOLHA DE PESSOAL",IF(Y434='Tabelas auxiliares'!$A$129,"CUSTEIO",IF(Y434='Tabelas auxiliares'!$A$128,"INVESTIMENTO","ERRO - VERIFICAR"))))</f>
        <v/>
      </c>
      <c r="AA434" s="26" t="str">
        <f t="shared" si="13"/>
        <v/>
      </c>
      <c r="AB434" s="155"/>
      <c r="AC434" s="155"/>
      <c r="AD434" s="155"/>
      <c r="AE434" s="31"/>
      <c r="AF434" s="31"/>
      <c r="AG434" s="31"/>
      <c r="AH434" s="31"/>
      <c r="AI434" s="31"/>
      <c r="AJ434" s="31"/>
      <c r="AK434" s="31"/>
      <c r="AL434" s="31"/>
      <c r="AM434" s="31"/>
      <c r="AN434" s="31"/>
      <c r="AO434" s="31"/>
      <c r="AP434" s="31"/>
    </row>
    <row r="435" spans="1:42" x14ac:dyDescent="0.25">
      <c r="A435" s="152"/>
      <c r="B435" s="152"/>
      <c r="C435" s="152"/>
      <c r="D435" s="152"/>
      <c r="E435" s="152"/>
      <c r="F435" s="15" t="str">
        <f>IFERROR(VLOOKUP(D435,'Tabelas auxiliares'!$A$3:$B$65,2,FALSE),"")</f>
        <v/>
      </c>
      <c r="G435" s="15" t="str">
        <f>IFERROR(VLOOKUP($B435,'Tabelas auxiliares'!$A$68:$C$108,2,FALSE),"")</f>
        <v/>
      </c>
      <c r="H435" s="15" t="str">
        <f>IFERROR(VLOOKUP($B435,'Tabelas auxiliares'!$A$68:$C$108,3,FALSE),"")</f>
        <v/>
      </c>
      <c r="I435" s="152"/>
      <c r="J435" s="152"/>
      <c r="K435" s="152"/>
      <c r="L435" s="152"/>
      <c r="M435" s="152"/>
      <c r="N435" s="152"/>
      <c r="O435" s="152"/>
      <c r="P435" s="152"/>
      <c r="Q435" s="152"/>
      <c r="R435" s="152"/>
      <c r="S435" s="152"/>
      <c r="T435" s="152"/>
      <c r="U435" s="152"/>
      <c r="V435" s="152"/>
      <c r="W435" s="152"/>
      <c r="X435" s="152"/>
      <c r="Y435" s="15" t="str">
        <f t="shared" si="12"/>
        <v/>
      </c>
      <c r="Z435" s="15" t="str">
        <f>IF(T435="","",IF(AND(T435&lt;&gt;'Tabelas auxiliares'!$B$128,T435&lt;&gt;'Tabelas auxiliares'!$B$129,T435&lt;&gt;'Tabelas auxiliares'!$C$128,T435&lt;&gt;'Tabelas auxiliares'!$C$129,T435&lt;&gt;'Tabelas auxiliares'!$D$128),"FOLHA DE PESSOAL",IF(Y435='Tabelas auxiliares'!$A$129,"CUSTEIO",IF(Y435='Tabelas auxiliares'!$A$128,"INVESTIMENTO","ERRO - VERIFICAR"))))</f>
        <v/>
      </c>
      <c r="AA435" s="26" t="str">
        <f t="shared" si="13"/>
        <v/>
      </c>
      <c r="AB435" s="155"/>
      <c r="AC435" s="155"/>
      <c r="AD435" s="155"/>
      <c r="AE435" s="31"/>
      <c r="AF435" s="31"/>
      <c r="AG435" s="31"/>
      <c r="AH435" s="31"/>
      <c r="AI435" s="31"/>
      <c r="AJ435" s="31"/>
      <c r="AK435" s="31"/>
      <c r="AL435" s="31"/>
      <c r="AM435" s="31"/>
      <c r="AN435" s="31"/>
      <c r="AO435" s="31"/>
      <c r="AP435" s="31"/>
    </row>
    <row r="436" spans="1:42" x14ac:dyDescent="0.25">
      <c r="A436" s="152"/>
      <c r="B436" s="152"/>
      <c r="C436" s="152"/>
      <c r="D436" s="152"/>
      <c r="E436" s="152"/>
      <c r="F436" s="15" t="str">
        <f>IFERROR(VLOOKUP(D436,'Tabelas auxiliares'!$A$3:$B$65,2,FALSE),"")</f>
        <v/>
      </c>
      <c r="G436" s="15" t="str">
        <f>IFERROR(VLOOKUP($B436,'Tabelas auxiliares'!$A$68:$C$108,2,FALSE),"")</f>
        <v/>
      </c>
      <c r="H436" s="15" t="str">
        <f>IFERROR(VLOOKUP($B436,'Tabelas auxiliares'!$A$68:$C$108,3,FALSE),"")</f>
        <v/>
      </c>
      <c r="I436" s="152"/>
      <c r="J436" s="152"/>
      <c r="K436" s="152"/>
      <c r="L436" s="152"/>
      <c r="M436" s="152"/>
      <c r="N436" s="152"/>
      <c r="O436" s="152"/>
      <c r="P436" s="152"/>
      <c r="Q436" s="152"/>
      <c r="R436" s="152"/>
      <c r="S436" s="152"/>
      <c r="T436" s="152"/>
      <c r="U436" s="152"/>
      <c r="V436" s="152"/>
      <c r="W436" s="152"/>
      <c r="X436" s="152"/>
      <c r="Y436" s="15" t="str">
        <f t="shared" si="12"/>
        <v/>
      </c>
      <c r="Z436" s="15" t="str">
        <f>IF(T436="","",IF(AND(T436&lt;&gt;'Tabelas auxiliares'!$B$128,T436&lt;&gt;'Tabelas auxiliares'!$B$129,T436&lt;&gt;'Tabelas auxiliares'!$C$128,T436&lt;&gt;'Tabelas auxiliares'!$C$129,T436&lt;&gt;'Tabelas auxiliares'!$D$128),"FOLHA DE PESSOAL",IF(Y436='Tabelas auxiliares'!$A$129,"CUSTEIO",IF(Y436='Tabelas auxiliares'!$A$128,"INVESTIMENTO","ERRO - VERIFICAR"))))</f>
        <v/>
      </c>
      <c r="AA436" s="26" t="str">
        <f t="shared" si="13"/>
        <v/>
      </c>
      <c r="AB436" s="155"/>
      <c r="AC436" s="155"/>
      <c r="AD436" s="155"/>
      <c r="AE436" s="31"/>
      <c r="AF436" s="31"/>
      <c r="AG436" s="31"/>
      <c r="AH436" s="31"/>
      <c r="AI436" s="31"/>
      <c r="AJ436" s="31"/>
      <c r="AK436" s="31"/>
      <c r="AL436" s="31"/>
      <c r="AM436" s="31"/>
      <c r="AN436" s="31"/>
      <c r="AO436" s="31"/>
      <c r="AP436" s="31"/>
    </row>
    <row r="437" spans="1:42" x14ac:dyDescent="0.25">
      <c r="A437" s="152"/>
      <c r="B437" s="152"/>
      <c r="C437" s="152"/>
      <c r="D437" s="152"/>
      <c r="E437" s="152"/>
      <c r="F437" s="15" t="str">
        <f>IFERROR(VLOOKUP(D437,'Tabelas auxiliares'!$A$3:$B$65,2,FALSE),"")</f>
        <v/>
      </c>
      <c r="G437" s="15" t="str">
        <f>IFERROR(VLOOKUP($B437,'Tabelas auxiliares'!$A$68:$C$108,2,FALSE),"")</f>
        <v/>
      </c>
      <c r="H437" s="15" t="str">
        <f>IFERROR(VLOOKUP($B437,'Tabelas auxiliares'!$A$68:$C$108,3,FALSE),"")</f>
        <v/>
      </c>
      <c r="I437" s="152"/>
      <c r="J437" s="152"/>
      <c r="K437" s="152"/>
      <c r="L437" s="152"/>
      <c r="M437" s="152"/>
      <c r="N437" s="152"/>
      <c r="O437" s="152"/>
      <c r="P437" s="152"/>
      <c r="Q437" s="152"/>
      <c r="R437" s="152"/>
      <c r="S437" s="152"/>
      <c r="T437" s="152"/>
      <c r="U437" s="152"/>
      <c r="V437" s="152"/>
      <c r="W437" s="152"/>
      <c r="X437" s="152"/>
      <c r="Y437" s="15" t="str">
        <f t="shared" si="12"/>
        <v/>
      </c>
      <c r="Z437" s="15" t="str">
        <f>IF(T437="","",IF(AND(T437&lt;&gt;'Tabelas auxiliares'!$B$128,T437&lt;&gt;'Tabelas auxiliares'!$B$129,T437&lt;&gt;'Tabelas auxiliares'!$C$128,T437&lt;&gt;'Tabelas auxiliares'!$C$129,T437&lt;&gt;'Tabelas auxiliares'!$D$128),"FOLHA DE PESSOAL",IF(Y437='Tabelas auxiliares'!$A$129,"CUSTEIO",IF(Y437='Tabelas auxiliares'!$A$128,"INVESTIMENTO","ERRO - VERIFICAR"))))</f>
        <v/>
      </c>
      <c r="AA437" s="26" t="str">
        <f t="shared" si="13"/>
        <v/>
      </c>
      <c r="AB437" s="155"/>
      <c r="AC437" s="155"/>
      <c r="AD437" s="155"/>
      <c r="AE437" s="31"/>
      <c r="AF437" s="31"/>
      <c r="AG437" s="31"/>
      <c r="AH437" s="31"/>
      <c r="AI437" s="31"/>
      <c r="AJ437" s="31"/>
      <c r="AK437" s="31"/>
      <c r="AL437" s="31"/>
      <c r="AM437" s="31"/>
      <c r="AN437" s="31"/>
      <c r="AO437" s="31"/>
      <c r="AP437" s="31"/>
    </row>
    <row r="438" spans="1:42" x14ac:dyDescent="0.25">
      <c r="A438" s="152"/>
      <c r="B438" s="152"/>
      <c r="C438" s="152"/>
      <c r="D438" s="152"/>
      <c r="E438" s="152"/>
      <c r="F438" s="15" t="str">
        <f>IFERROR(VLOOKUP(D438,'Tabelas auxiliares'!$A$3:$B$65,2,FALSE),"")</f>
        <v/>
      </c>
      <c r="G438" s="15" t="str">
        <f>IFERROR(VLOOKUP($B438,'Tabelas auxiliares'!$A$68:$C$108,2,FALSE),"")</f>
        <v/>
      </c>
      <c r="H438" s="15" t="str">
        <f>IFERROR(VLOOKUP($B438,'Tabelas auxiliares'!$A$68:$C$108,3,FALSE),"")</f>
        <v/>
      </c>
      <c r="I438" s="152"/>
      <c r="J438" s="152"/>
      <c r="K438" s="152"/>
      <c r="L438" s="152"/>
      <c r="M438" s="152"/>
      <c r="N438" s="152"/>
      <c r="O438" s="152"/>
      <c r="P438" s="152"/>
      <c r="Q438" s="152"/>
      <c r="R438" s="152"/>
      <c r="S438" s="152"/>
      <c r="T438" s="152"/>
      <c r="U438" s="152"/>
      <c r="V438" s="152"/>
      <c r="W438" s="152"/>
      <c r="X438" s="152"/>
      <c r="Y438" s="15" t="str">
        <f t="shared" si="12"/>
        <v/>
      </c>
      <c r="Z438" s="15" t="str">
        <f>IF(T438="","",IF(AND(T438&lt;&gt;'Tabelas auxiliares'!$B$128,T438&lt;&gt;'Tabelas auxiliares'!$B$129,T438&lt;&gt;'Tabelas auxiliares'!$C$128,T438&lt;&gt;'Tabelas auxiliares'!$C$129,T438&lt;&gt;'Tabelas auxiliares'!$D$128),"FOLHA DE PESSOAL",IF(Y438='Tabelas auxiliares'!$A$129,"CUSTEIO",IF(Y438='Tabelas auxiliares'!$A$128,"INVESTIMENTO","ERRO - VERIFICAR"))))</f>
        <v/>
      </c>
      <c r="AA438" s="26" t="str">
        <f t="shared" si="13"/>
        <v/>
      </c>
      <c r="AB438" s="155"/>
      <c r="AC438" s="155"/>
      <c r="AD438" s="155"/>
      <c r="AE438" s="31"/>
      <c r="AF438" s="31"/>
      <c r="AG438" s="31"/>
      <c r="AH438" s="31"/>
      <c r="AI438" s="31"/>
      <c r="AJ438" s="31"/>
      <c r="AK438" s="31"/>
      <c r="AL438" s="31"/>
      <c r="AM438" s="31"/>
      <c r="AN438" s="31"/>
      <c r="AO438" s="31"/>
      <c r="AP438" s="31"/>
    </row>
    <row r="439" spans="1:42" x14ac:dyDescent="0.25">
      <c r="A439" s="152"/>
      <c r="B439" s="152"/>
      <c r="C439" s="152"/>
      <c r="D439" s="152"/>
      <c r="E439" s="152"/>
      <c r="F439" s="15" t="str">
        <f>IFERROR(VLOOKUP(D439,'Tabelas auxiliares'!$A$3:$B$65,2,FALSE),"")</f>
        <v/>
      </c>
      <c r="G439" s="15" t="str">
        <f>IFERROR(VLOOKUP($B439,'Tabelas auxiliares'!$A$68:$C$108,2,FALSE),"")</f>
        <v/>
      </c>
      <c r="H439" s="15" t="str">
        <f>IFERROR(VLOOKUP($B439,'Tabelas auxiliares'!$A$68:$C$108,3,FALSE),"")</f>
        <v/>
      </c>
      <c r="I439" s="152"/>
      <c r="J439" s="152"/>
      <c r="K439" s="152"/>
      <c r="L439" s="152"/>
      <c r="M439" s="152"/>
      <c r="N439" s="152"/>
      <c r="O439" s="152"/>
      <c r="P439" s="152"/>
      <c r="Q439" s="152"/>
      <c r="R439" s="152"/>
      <c r="S439" s="152"/>
      <c r="T439" s="152"/>
      <c r="U439" s="152"/>
      <c r="V439" s="152"/>
      <c r="W439" s="152"/>
      <c r="X439" s="152"/>
      <c r="Y439" s="15" t="str">
        <f t="shared" si="12"/>
        <v/>
      </c>
      <c r="Z439" s="15" t="str">
        <f>IF(T439="","",IF(AND(T439&lt;&gt;'Tabelas auxiliares'!$B$128,T439&lt;&gt;'Tabelas auxiliares'!$B$129,T439&lt;&gt;'Tabelas auxiliares'!$C$128,T439&lt;&gt;'Tabelas auxiliares'!$C$129,T439&lt;&gt;'Tabelas auxiliares'!$D$128),"FOLHA DE PESSOAL",IF(Y439='Tabelas auxiliares'!$A$129,"CUSTEIO",IF(Y439='Tabelas auxiliares'!$A$128,"INVESTIMENTO","ERRO - VERIFICAR"))))</f>
        <v/>
      </c>
      <c r="AA439" s="26" t="str">
        <f t="shared" si="13"/>
        <v/>
      </c>
      <c r="AB439" s="155"/>
      <c r="AC439" s="155"/>
      <c r="AD439" s="155"/>
      <c r="AE439" s="31"/>
      <c r="AF439" s="31"/>
      <c r="AG439" s="31"/>
      <c r="AH439" s="31"/>
      <c r="AI439" s="31"/>
      <c r="AJ439" s="31"/>
      <c r="AK439" s="31"/>
      <c r="AL439" s="31"/>
      <c r="AM439" s="31"/>
      <c r="AN439" s="31"/>
      <c r="AO439" s="31"/>
      <c r="AP439" s="31"/>
    </row>
    <row r="440" spans="1:42" x14ac:dyDescent="0.25">
      <c r="A440" s="152"/>
      <c r="B440" s="152"/>
      <c r="C440" s="152"/>
      <c r="D440" s="152"/>
      <c r="E440" s="152"/>
      <c r="F440" s="15" t="str">
        <f>IFERROR(VLOOKUP(D440,'Tabelas auxiliares'!$A$3:$B$65,2,FALSE),"")</f>
        <v/>
      </c>
      <c r="G440" s="15" t="str">
        <f>IFERROR(VLOOKUP($B440,'Tabelas auxiliares'!$A$68:$C$108,2,FALSE),"")</f>
        <v/>
      </c>
      <c r="H440" s="15" t="str">
        <f>IFERROR(VLOOKUP($B440,'Tabelas auxiliares'!$A$68:$C$108,3,FALSE),"")</f>
        <v/>
      </c>
      <c r="I440" s="152"/>
      <c r="J440" s="152"/>
      <c r="K440" s="152"/>
      <c r="L440" s="152"/>
      <c r="M440" s="152"/>
      <c r="N440" s="152"/>
      <c r="O440" s="152"/>
      <c r="P440" s="152"/>
      <c r="Q440" s="152"/>
      <c r="R440" s="152"/>
      <c r="S440" s="152"/>
      <c r="T440" s="152"/>
      <c r="U440" s="152"/>
      <c r="V440" s="152"/>
      <c r="W440" s="152"/>
      <c r="X440" s="152"/>
      <c r="Y440" s="15" t="str">
        <f t="shared" si="12"/>
        <v/>
      </c>
      <c r="Z440" s="15" t="str">
        <f>IF(T440="","",IF(AND(T440&lt;&gt;'Tabelas auxiliares'!$B$128,T440&lt;&gt;'Tabelas auxiliares'!$B$129,T440&lt;&gt;'Tabelas auxiliares'!$C$128,T440&lt;&gt;'Tabelas auxiliares'!$C$129,T440&lt;&gt;'Tabelas auxiliares'!$D$128),"FOLHA DE PESSOAL",IF(Y440='Tabelas auxiliares'!$A$129,"CUSTEIO",IF(Y440='Tabelas auxiliares'!$A$128,"INVESTIMENTO","ERRO - VERIFICAR"))))</f>
        <v/>
      </c>
      <c r="AA440" s="26" t="str">
        <f t="shared" si="13"/>
        <v/>
      </c>
      <c r="AB440" s="155"/>
      <c r="AC440" s="155"/>
      <c r="AD440" s="155"/>
      <c r="AE440" s="31"/>
      <c r="AF440" s="31"/>
      <c r="AG440" s="31"/>
      <c r="AH440" s="31"/>
      <c r="AI440" s="31"/>
      <c r="AJ440" s="31"/>
      <c r="AK440" s="31"/>
      <c r="AL440" s="31"/>
      <c r="AM440" s="31"/>
      <c r="AN440" s="31"/>
      <c r="AO440" s="31"/>
      <c r="AP440" s="31"/>
    </row>
    <row r="441" spans="1:42" x14ac:dyDescent="0.25">
      <c r="A441" s="152"/>
      <c r="B441" s="152"/>
      <c r="C441" s="152"/>
      <c r="D441" s="152"/>
      <c r="E441" s="152"/>
      <c r="F441" s="15" t="str">
        <f>IFERROR(VLOOKUP(D441,'Tabelas auxiliares'!$A$3:$B$65,2,FALSE),"")</f>
        <v/>
      </c>
      <c r="G441" s="15" t="str">
        <f>IFERROR(VLOOKUP($B441,'Tabelas auxiliares'!$A$68:$C$108,2,FALSE),"")</f>
        <v/>
      </c>
      <c r="H441" s="15" t="str">
        <f>IFERROR(VLOOKUP($B441,'Tabelas auxiliares'!$A$68:$C$108,3,FALSE),"")</f>
        <v/>
      </c>
      <c r="I441" s="152"/>
      <c r="J441" s="152"/>
      <c r="K441" s="152"/>
      <c r="L441" s="152"/>
      <c r="M441" s="152"/>
      <c r="N441" s="152"/>
      <c r="O441" s="152"/>
      <c r="P441" s="152"/>
      <c r="Q441" s="152"/>
      <c r="R441" s="152"/>
      <c r="S441" s="152"/>
      <c r="T441" s="152"/>
      <c r="U441" s="152"/>
      <c r="V441" s="152"/>
      <c r="W441" s="152"/>
      <c r="X441" s="152"/>
      <c r="Y441" s="15" t="str">
        <f t="shared" si="12"/>
        <v/>
      </c>
      <c r="Z441" s="15" t="str">
        <f>IF(T441="","",IF(AND(T441&lt;&gt;'Tabelas auxiliares'!$B$128,T441&lt;&gt;'Tabelas auxiliares'!$B$129,T441&lt;&gt;'Tabelas auxiliares'!$C$128,T441&lt;&gt;'Tabelas auxiliares'!$C$129,T441&lt;&gt;'Tabelas auxiliares'!$D$128),"FOLHA DE PESSOAL",IF(Y441='Tabelas auxiliares'!$A$129,"CUSTEIO",IF(Y441='Tabelas auxiliares'!$A$128,"INVESTIMENTO","ERRO - VERIFICAR"))))</f>
        <v/>
      </c>
      <c r="AA441" s="26" t="str">
        <f t="shared" si="13"/>
        <v/>
      </c>
      <c r="AB441" s="155"/>
      <c r="AC441" s="155"/>
      <c r="AD441" s="155"/>
      <c r="AE441" s="31"/>
      <c r="AF441" s="31"/>
      <c r="AG441" s="31"/>
      <c r="AH441" s="31"/>
      <c r="AI441" s="31"/>
      <c r="AJ441" s="31"/>
      <c r="AK441" s="31"/>
      <c r="AL441" s="31"/>
      <c r="AM441" s="31"/>
      <c r="AN441" s="31"/>
      <c r="AO441" s="31"/>
      <c r="AP441" s="31"/>
    </row>
    <row r="442" spans="1:42" x14ac:dyDescent="0.25">
      <c r="A442" s="152"/>
      <c r="B442" s="152"/>
      <c r="C442" s="152"/>
      <c r="D442" s="152"/>
      <c r="E442" s="152"/>
      <c r="F442" s="15" t="str">
        <f>IFERROR(VLOOKUP(D442,'Tabelas auxiliares'!$A$3:$B$65,2,FALSE),"")</f>
        <v/>
      </c>
      <c r="G442" s="15" t="str">
        <f>IFERROR(VLOOKUP($B442,'Tabelas auxiliares'!$A$68:$C$108,2,FALSE),"")</f>
        <v/>
      </c>
      <c r="H442" s="15" t="str">
        <f>IFERROR(VLOOKUP($B442,'Tabelas auxiliares'!$A$68:$C$108,3,FALSE),"")</f>
        <v/>
      </c>
      <c r="I442" s="152"/>
      <c r="J442" s="152"/>
      <c r="K442" s="152"/>
      <c r="L442" s="152"/>
      <c r="M442" s="152"/>
      <c r="N442" s="152"/>
      <c r="O442" s="152"/>
      <c r="P442" s="152"/>
      <c r="Q442" s="152"/>
      <c r="R442" s="152"/>
      <c r="S442" s="152"/>
      <c r="T442" s="152"/>
      <c r="U442" s="152"/>
      <c r="V442" s="152"/>
      <c r="W442" s="152"/>
      <c r="X442" s="152"/>
      <c r="Y442" s="15" t="str">
        <f t="shared" si="12"/>
        <v/>
      </c>
      <c r="Z442" s="15" t="str">
        <f>IF(T442="","",IF(AND(T442&lt;&gt;'Tabelas auxiliares'!$B$128,T442&lt;&gt;'Tabelas auxiliares'!$B$129,T442&lt;&gt;'Tabelas auxiliares'!$C$128,T442&lt;&gt;'Tabelas auxiliares'!$C$129,T442&lt;&gt;'Tabelas auxiliares'!$D$128),"FOLHA DE PESSOAL",IF(Y442='Tabelas auxiliares'!$A$129,"CUSTEIO",IF(Y442='Tabelas auxiliares'!$A$128,"INVESTIMENTO","ERRO - VERIFICAR"))))</f>
        <v/>
      </c>
      <c r="AA442" s="26" t="str">
        <f t="shared" si="13"/>
        <v/>
      </c>
      <c r="AB442" s="155"/>
      <c r="AC442" s="155"/>
      <c r="AD442" s="155"/>
      <c r="AE442" s="31"/>
      <c r="AF442" s="31"/>
      <c r="AG442" s="31"/>
      <c r="AH442" s="31"/>
      <c r="AI442" s="31"/>
      <c r="AJ442" s="31"/>
      <c r="AK442" s="31"/>
      <c r="AL442" s="31"/>
      <c r="AM442" s="31"/>
      <c r="AN442" s="31"/>
      <c r="AO442" s="31"/>
      <c r="AP442" s="31"/>
    </row>
    <row r="443" spans="1:42" x14ac:dyDescent="0.25">
      <c r="A443" s="152"/>
      <c r="B443" s="152"/>
      <c r="C443" s="152"/>
      <c r="D443" s="152"/>
      <c r="E443" s="152"/>
      <c r="F443" s="15" t="str">
        <f>IFERROR(VLOOKUP(D443,'Tabelas auxiliares'!$A$3:$B$65,2,FALSE),"")</f>
        <v/>
      </c>
      <c r="G443" s="15" t="str">
        <f>IFERROR(VLOOKUP($B443,'Tabelas auxiliares'!$A$68:$C$108,2,FALSE),"")</f>
        <v/>
      </c>
      <c r="H443" s="15" t="str">
        <f>IFERROR(VLOOKUP($B443,'Tabelas auxiliares'!$A$68:$C$108,3,FALSE),"")</f>
        <v/>
      </c>
      <c r="I443" s="152"/>
      <c r="J443" s="152"/>
      <c r="K443" s="152"/>
      <c r="L443" s="152"/>
      <c r="M443" s="152"/>
      <c r="N443" s="152"/>
      <c r="O443" s="152"/>
      <c r="P443" s="152"/>
      <c r="Q443" s="152"/>
      <c r="R443" s="152"/>
      <c r="S443" s="152"/>
      <c r="T443" s="152"/>
      <c r="U443" s="152"/>
      <c r="V443" s="152"/>
      <c r="W443" s="152"/>
      <c r="X443" s="152"/>
      <c r="Y443" s="15" t="str">
        <f t="shared" si="12"/>
        <v/>
      </c>
      <c r="Z443" s="15" t="str">
        <f>IF(T443="","",IF(AND(T443&lt;&gt;'Tabelas auxiliares'!$B$128,T443&lt;&gt;'Tabelas auxiliares'!$B$129,T443&lt;&gt;'Tabelas auxiliares'!$C$128,T443&lt;&gt;'Tabelas auxiliares'!$C$129,T443&lt;&gt;'Tabelas auxiliares'!$D$128),"FOLHA DE PESSOAL",IF(Y443='Tabelas auxiliares'!$A$129,"CUSTEIO",IF(Y443='Tabelas auxiliares'!$A$128,"INVESTIMENTO","ERRO - VERIFICAR"))))</f>
        <v/>
      </c>
      <c r="AA443" s="26" t="str">
        <f t="shared" si="13"/>
        <v/>
      </c>
      <c r="AB443" s="155"/>
      <c r="AC443" s="155"/>
      <c r="AD443" s="155"/>
      <c r="AE443" s="31"/>
      <c r="AF443" s="31"/>
      <c r="AG443" s="31"/>
      <c r="AH443" s="31"/>
      <c r="AI443" s="31"/>
      <c r="AJ443" s="31"/>
      <c r="AK443" s="31"/>
      <c r="AL443" s="31"/>
      <c r="AM443" s="31"/>
      <c r="AN443" s="31"/>
      <c r="AO443" s="31"/>
      <c r="AP443" s="31"/>
    </row>
    <row r="444" spans="1:42" x14ac:dyDescent="0.25">
      <c r="A444" s="152"/>
      <c r="B444" s="152"/>
      <c r="C444" s="152"/>
      <c r="D444" s="152"/>
      <c r="E444" s="152"/>
      <c r="F444" s="15" t="str">
        <f>IFERROR(VLOOKUP(D444,'Tabelas auxiliares'!$A$3:$B$65,2,FALSE),"")</f>
        <v/>
      </c>
      <c r="G444" s="15" t="str">
        <f>IFERROR(VLOOKUP($B444,'Tabelas auxiliares'!$A$68:$C$108,2,FALSE),"")</f>
        <v/>
      </c>
      <c r="H444" s="15" t="str">
        <f>IFERROR(VLOOKUP($B444,'Tabelas auxiliares'!$A$68:$C$108,3,FALSE),"")</f>
        <v/>
      </c>
      <c r="I444" s="152"/>
      <c r="J444" s="152"/>
      <c r="K444" s="152"/>
      <c r="L444" s="152"/>
      <c r="M444" s="152"/>
      <c r="N444" s="152"/>
      <c r="O444" s="152"/>
      <c r="P444" s="152"/>
      <c r="Q444" s="152"/>
      <c r="R444" s="152"/>
      <c r="S444" s="152"/>
      <c r="T444" s="152"/>
      <c r="U444" s="152"/>
      <c r="V444" s="152"/>
      <c r="W444" s="152"/>
      <c r="X444" s="152"/>
      <c r="Y444" s="15" t="str">
        <f t="shared" si="12"/>
        <v/>
      </c>
      <c r="Z444" s="15" t="str">
        <f>IF(T444="","",IF(AND(T444&lt;&gt;'Tabelas auxiliares'!$B$128,T444&lt;&gt;'Tabelas auxiliares'!$B$129,T444&lt;&gt;'Tabelas auxiliares'!$C$128,T444&lt;&gt;'Tabelas auxiliares'!$C$129,T444&lt;&gt;'Tabelas auxiliares'!$D$128),"FOLHA DE PESSOAL",IF(Y444='Tabelas auxiliares'!$A$129,"CUSTEIO",IF(Y444='Tabelas auxiliares'!$A$128,"INVESTIMENTO","ERRO - VERIFICAR"))))</f>
        <v/>
      </c>
      <c r="AA444" s="26" t="str">
        <f t="shared" si="13"/>
        <v/>
      </c>
      <c r="AB444" s="155"/>
      <c r="AC444" s="155"/>
      <c r="AD444" s="155"/>
      <c r="AE444" s="31"/>
      <c r="AF444" s="31"/>
      <c r="AG444" s="31"/>
      <c r="AH444" s="31"/>
      <c r="AI444" s="31"/>
      <c r="AJ444" s="31"/>
      <c r="AK444" s="31"/>
      <c r="AL444" s="31"/>
      <c r="AM444" s="31"/>
      <c r="AN444" s="31"/>
      <c r="AO444" s="31"/>
      <c r="AP444" s="31"/>
    </row>
    <row r="445" spans="1:42" x14ac:dyDescent="0.25">
      <c r="A445" s="152"/>
      <c r="B445" s="152"/>
      <c r="C445" s="152"/>
      <c r="D445" s="152"/>
      <c r="E445" s="152"/>
      <c r="F445" s="15" t="str">
        <f>IFERROR(VLOOKUP(D445,'Tabelas auxiliares'!$A$3:$B$65,2,FALSE),"")</f>
        <v/>
      </c>
      <c r="G445" s="15" t="str">
        <f>IFERROR(VLOOKUP($B445,'Tabelas auxiliares'!$A$68:$C$108,2,FALSE),"")</f>
        <v/>
      </c>
      <c r="H445" s="15" t="str">
        <f>IFERROR(VLOOKUP($B445,'Tabelas auxiliares'!$A$68:$C$108,3,FALSE),"")</f>
        <v/>
      </c>
      <c r="I445" s="152"/>
      <c r="J445" s="152"/>
      <c r="K445" s="152"/>
      <c r="L445" s="152"/>
      <c r="M445" s="152"/>
      <c r="N445" s="152"/>
      <c r="O445" s="152"/>
      <c r="P445" s="152"/>
      <c r="Q445" s="152"/>
      <c r="R445" s="152"/>
      <c r="S445" s="152"/>
      <c r="T445" s="152"/>
      <c r="U445" s="152"/>
      <c r="V445" s="152"/>
      <c r="W445" s="152"/>
      <c r="X445" s="152"/>
      <c r="Y445" s="15" t="str">
        <f t="shared" si="12"/>
        <v/>
      </c>
      <c r="Z445" s="15" t="str">
        <f>IF(T445="","",IF(AND(T445&lt;&gt;'Tabelas auxiliares'!$B$128,T445&lt;&gt;'Tabelas auxiliares'!$B$129,T445&lt;&gt;'Tabelas auxiliares'!$C$128,T445&lt;&gt;'Tabelas auxiliares'!$C$129,T445&lt;&gt;'Tabelas auxiliares'!$D$128),"FOLHA DE PESSOAL",IF(Y445='Tabelas auxiliares'!$A$129,"CUSTEIO",IF(Y445='Tabelas auxiliares'!$A$128,"INVESTIMENTO","ERRO - VERIFICAR"))))</f>
        <v/>
      </c>
      <c r="AA445" s="26" t="str">
        <f t="shared" si="13"/>
        <v/>
      </c>
      <c r="AB445" s="155"/>
      <c r="AC445" s="155"/>
      <c r="AD445" s="155"/>
      <c r="AE445" s="31"/>
      <c r="AF445" s="31"/>
      <c r="AG445" s="31"/>
      <c r="AH445" s="31"/>
      <c r="AI445" s="31"/>
      <c r="AJ445" s="31"/>
      <c r="AK445" s="31"/>
      <c r="AL445" s="31"/>
      <c r="AM445" s="31"/>
      <c r="AN445" s="31"/>
      <c r="AO445" s="31"/>
      <c r="AP445" s="31"/>
    </row>
    <row r="446" spans="1:42" x14ac:dyDescent="0.25">
      <c r="A446" s="152"/>
      <c r="B446" s="152"/>
      <c r="C446" s="152"/>
      <c r="D446" s="152"/>
      <c r="E446" s="152"/>
      <c r="F446" s="15" t="str">
        <f>IFERROR(VLOOKUP(D446,'Tabelas auxiliares'!$A$3:$B$65,2,FALSE),"")</f>
        <v/>
      </c>
      <c r="G446" s="15" t="str">
        <f>IFERROR(VLOOKUP($B446,'Tabelas auxiliares'!$A$68:$C$108,2,FALSE),"")</f>
        <v/>
      </c>
      <c r="H446" s="15" t="str">
        <f>IFERROR(VLOOKUP($B446,'Tabelas auxiliares'!$A$68:$C$108,3,FALSE),"")</f>
        <v/>
      </c>
      <c r="I446" s="152"/>
      <c r="J446" s="152"/>
      <c r="K446" s="152"/>
      <c r="L446" s="152"/>
      <c r="M446" s="152"/>
      <c r="N446" s="152"/>
      <c r="O446" s="152"/>
      <c r="P446" s="152"/>
      <c r="Q446" s="152"/>
      <c r="R446" s="152"/>
      <c r="S446" s="152"/>
      <c r="T446" s="152"/>
      <c r="U446" s="152"/>
      <c r="V446" s="152"/>
      <c r="W446" s="152"/>
      <c r="X446" s="152"/>
      <c r="Y446" s="15" t="str">
        <f t="shared" si="12"/>
        <v/>
      </c>
      <c r="Z446" s="15" t="str">
        <f>IF(T446="","",IF(AND(T446&lt;&gt;'Tabelas auxiliares'!$B$128,T446&lt;&gt;'Tabelas auxiliares'!$B$129,T446&lt;&gt;'Tabelas auxiliares'!$C$128,T446&lt;&gt;'Tabelas auxiliares'!$C$129,T446&lt;&gt;'Tabelas auxiliares'!$D$128),"FOLHA DE PESSOAL",IF(Y446='Tabelas auxiliares'!$A$129,"CUSTEIO",IF(Y446='Tabelas auxiliares'!$A$128,"INVESTIMENTO","ERRO - VERIFICAR"))))</f>
        <v/>
      </c>
      <c r="AA446" s="26" t="str">
        <f t="shared" si="13"/>
        <v/>
      </c>
      <c r="AB446" s="155"/>
      <c r="AC446" s="155"/>
      <c r="AD446" s="155"/>
      <c r="AE446" s="31"/>
      <c r="AF446" s="31"/>
      <c r="AG446" s="31"/>
      <c r="AH446" s="31"/>
      <c r="AI446" s="31"/>
      <c r="AJ446" s="31"/>
      <c r="AK446" s="31"/>
      <c r="AL446" s="31"/>
      <c r="AM446" s="31"/>
      <c r="AN446" s="31"/>
      <c r="AO446" s="31"/>
      <c r="AP446" s="31"/>
    </row>
    <row r="447" spans="1:42" x14ac:dyDescent="0.25">
      <c r="A447" s="152"/>
      <c r="B447" s="152"/>
      <c r="C447" s="152"/>
      <c r="D447" s="152"/>
      <c r="E447" s="152"/>
      <c r="F447" s="15" t="str">
        <f>IFERROR(VLOOKUP(D447,'Tabelas auxiliares'!$A$3:$B$65,2,FALSE),"")</f>
        <v/>
      </c>
      <c r="G447" s="15" t="str">
        <f>IFERROR(VLOOKUP($B447,'Tabelas auxiliares'!$A$68:$C$108,2,FALSE),"")</f>
        <v/>
      </c>
      <c r="H447" s="15" t="str">
        <f>IFERROR(VLOOKUP($B447,'Tabelas auxiliares'!$A$68:$C$108,3,FALSE),"")</f>
        <v/>
      </c>
      <c r="I447" s="152"/>
      <c r="J447" s="152"/>
      <c r="K447" s="152"/>
      <c r="L447" s="152"/>
      <c r="M447" s="152"/>
      <c r="N447" s="152"/>
      <c r="O447" s="152"/>
      <c r="P447" s="152"/>
      <c r="Q447" s="152"/>
      <c r="R447" s="152"/>
      <c r="S447" s="152"/>
      <c r="T447" s="152"/>
      <c r="U447" s="152"/>
      <c r="V447" s="152"/>
      <c r="W447" s="152"/>
      <c r="X447" s="152"/>
      <c r="Y447" s="15" t="str">
        <f t="shared" si="12"/>
        <v/>
      </c>
      <c r="Z447" s="15" t="str">
        <f>IF(T447="","",IF(AND(T447&lt;&gt;'Tabelas auxiliares'!$B$128,T447&lt;&gt;'Tabelas auxiliares'!$B$129,T447&lt;&gt;'Tabelas auxiliares'!$C$128,T447&lt;&gt;'Tabelas auxiliares'!$C$129,T447&lt;&gt;'Tabelas auxiliares'!$D$128),"FOLHA DE PESSOAL",IF(Y447='Tabelas auxiliares'!$A$129,"CUSTEIO",IF(Y447='Tabelas auxiliares'!$A$128,"INVESTIMENTO","ERRO - VERIFICAR"))))</f>
        <v/>
      </c>
      <c r="AA447" s="26" t="str">
        <f t="shared" si="13"/>
        <v/>
      </c>
      <c r="AB447" s="155"/>
      <c r="AC447" s="155"/>
      <c r="AD447" s="155"/>
      <c r="AE447" s="31"/>
      <c r="AF447" s="31"/>
      <c r="AG447" s="31"/>
      <c r="AH447" s="31"/>
      <c r="AI447" s="31"/>
      <c r="AJ447" s="31"/>
      <c r="AK447" s="31"/>
      <c r="AL447" s="31"/>
      <c r="AM447" s="31"/>
      <c r="AN447" s="31"/>
      <c r="AO447" s="31"/>
      <c r="AP447" s="31"/>
    </row>
    <row r="448" spans="1:42" x14ac:dyDescent="0.25">
      <c r="A448" s="152"/>
      <c r="B448" s="152"/>
      <c r="C448" s="152"/>
      <c r="D448" s="152"/>
      <c r="E448" s="152"/>
      <c r="F448" s="15" t="str">
        <f>IFERROR(VLOOKUP(D448,'Tabelas auxiliares'!$A$3:$B$65,2,FALSE),"")</f>
        <v/>
      </c>
      <c r="G448" s="15" t="str">
        <f>IFERROR(VLOOKUP($B448,'Tabelas auxiliares'!$A$68:$C$108,2,FALSE),"")</f>
        <v/>
      </c>
      <c r="H448" s="15" t="str">
        <f>IFERROR(VLOOKUP($B448,'Tabelas auxiliares'!$A$68:$C$108,3,FALSE),"")</f>
        <v/>
      </c>
      <c r="I448" s="152"/>
      <c r="J448" s="152"/>
      <c r="K448" s="152"/>
      <c r="L448" s="152"/>
      <c r="M448" s="152"/>
      <c r="N448" s="152"/>
      <c r="O448" s="152"/>
      <c r="P448" s="152"/>
      <c r="Q448" s="152"/>
      <c r="R448" s="152"/>
      <c r="S448" s="152"/>
      <c r="T448" s="152"/>
      <c r="U448" s="152"/>
      <c r="V448" s="152"/>
      <c r="W448" s="152"/>
      <c r="X448" s="152"/>
      <c r="Y448" s="15" t="str">
        <f t="shared" si="12"/>
        <v/>
      </c>
      <c r="Z448" s="15" t="str">
        <f>IF(T448="","",IF(AND(T448&lt;&gt;'Tabelas auxiliares'!$B$128,T448&lt;&gt;'Tabelas auxiliares'!$B$129,T448&lt;&gt;'Tabelas auxiliares'!$C$128,T448&lt;&gt;'Tabelas auxiliares'!$C$129,T448&lt;&gt;'Tabelas auxiliares'!$D$128),"FOLHA DE PESSOAL",IF(Y448='Tabelas auxiliares'!$A$129,"CUSTEIO",IF(Y448='Tabelas auxiliares'!$A$128,"INVESTIMENTO","ERRO - VERIFICAR"))))</f>
        <v/>
      </c>
      <c r="AA448" s="26" t="str">
        <f t="shared" si="13"/>
        <v/>
      </c>
      <c r="AB448" s="155"/>
      <c r="AC448" s="155"/>
      <c r="AD448" s="155"/>
      <c r="AE448" s="31"/>
      <c r="AF448" s="31"/>
      <c r="AG448" s="31"/>
      <c r="AH448" s="31"/>
      <c r="AI448" s="31"/>
      <c r="AJ448" s="31"/>
      <c r="AK448" s="31"/>
      <c r="AL448" s="31"/>
      <c r="AM448" s="31"/>
      <c r="AN448" s="31"/>
      <c r="AO448" s="31"/>
      <c r="AP448" s="31"/>
    </row>
    <row r="449" spans="1:42" x14ac:dyDescent="0.25">
      <c r="A449" s="152"/>
      <c r="B449" s="152"/>
      <c r="C449" s="152"/>
      <c r="D449" s="152"/>
      <c r="E449" s="152"/>
      <c r="F449" s="15" t="str">
        <f>IFERROR(VLOOKUP(D449,'Tabelas auxiliares'!$A$3:$B$65,2,FALSE),"")</f>
        <v/>
      </c>
      <c r="G449" s="15" t="str">
        <f>IFERROR(VLOOKUP($B449,'Tabelas auxiliares'!$A$68:$C$108,2,FALSE),"")</f>
        <v/>
      </c>
      <c r="H449" s="15" t="str">
        <f>IFERROR(VLOOKUP($B449,'Tabelas auxiliares'!$A$68:$C$108,3,FALSE),"")</f>
        <v/>
      </c>
      <c r="I449" s="152"/>
      <c r="J449" s="152"/>
      <c r="K449" s="152"/>
      <c r="L449" s="152"/>
      <c r="M449" s="152"/>
      <c r="N449" s="152"/>
      <c r="O449" s="152"/>
      <c r="P449" s="152"/>
      <c r="Q449" s="152"/>
      <c r="R449" s="152"/>
      <c r="S449" s="152"/>
      <c r="T449" s="152"/>
      <c r="U449" s="152"/>
      <c r="V449" s="152"/>
      <c r="W449" s="152"/>
      <c r="X449" s="152"/>
      <c r="Y449" s="15" t="str">
        <f t="shared" si="12"/>
        <v/>
      </c>
      <c r="Z449" s="15" t="str">
        <f>IF(T449="","",IF(AND(T449&lt;&gt;'Tabelas auxiliares'!$B$128,T449&lt;&gt;'Tabelas auxiliares'!$B$129,T449&lt;&gt;'Tabelas auxiliares'!$C$128,T449&lt;&gt;'Tabelas auxiliares'!$C$129,T449&lt;&gt;'Tabelas auxiliares'!$D$128),"FOLHA DE PESSOAL",IF(Y449='Tabelas auxiliares'!$A$129,"CUSTEIO",IF(Y449='Tabelas auxiliares'!$A$128,"INVESTIMENTO","ERRO - VERIFICAR"))))</f>
        <v/>
      </c>
      <c r="AA449" s="26" t="str">
        <f t="shared" si="13"/>
        <v/>
      </c>
      <c r="AB449" s="155"/>
      <c r="AC449" s="155"/>
      <c r="AD449" s="155"/>
      <c r="AE449" s="31"/>
      <c r="AF449" s="31"/>
      <c r="AG449" s="31"/>
      <c r="AH449" s="31"/>
      <c r="AI449" s="31"/>
      <c r="AJ449" s="31"/>
      <c r="AK449" s="31"/>
      <c r="AL449" s="31"/>
      <c r="AM449" s="31"/>
      <c r="AN449" s="31"/>
      <c r="AO449" s="31"/>
      <c r="AP449" s="31"/>
    </row>
    <row r="450" spans="1:42" x14ac:dyDescent="0.25">
      <c r="A450" s="152"/>
      <c r="B450" s="152"/>
      <c r="C450" s="152"/>
      <c r="D450" s="152"/>
      <c r="E450" s="152"/>
      <c r="F450" s="15" t="str">
        <f>IFERROR(VLOOKUP(D450,'Tabelas auxiliares'!$A$3:$B$65,2,FALSE),"")</f>
        <v/>
      </c>
      <c r="G450" s="15" t="str">
        <f>IFERROR(VLOOKUP($B450,'Tabelas auxiliares'!$A$68:$C$108,2,FALSE),"")</f>
        <v/>
      </c>
      <c r="H450" s="15" t="str">
        <f>IFERROR(VLOOKUP($B450,'Tabelas auxiliares'!$A$68:$C$108,3,FALSE),"")</f>
        <v/>
      </c>
      <c r="I450" s="152"/>
      <c r="J450" s="152"/>
      <c r="K450" s="152"/>
      <c r="L450" s="152"/>
      <c r="M450" s="152"/>
      <c r="N450" s="152"/>
      <c r="O450" s="152"/>
      <c r="P450" s="152"/>
      <c r="Q450" s="152"/>
      <c r="R450" s="152"/>
      <c r="S450" s="152"/>
      <c r="T450" s="152"/>
      <c r="U450" s="152"/>
      <c r="V450" s="152"/>
      <c r="W450" s="152"/>
      <c r="X450" s="152"/>
      <c r="Y450" s="15" t="str">
        <f t="shared" si="12"/>
        <v/>
      </c>
      <c r="Z450" s="15" t="str">
        <f>IF(T450="","",IF(AND(T450&lt;&gt;'Tabelas auxiliares'!$B$128,T450&lt;&gt;'Tabelas auxiliares'!$B$129,T450&lt;&gt;'Tabelas auxiliares'!$C$128,T450&lt;&gt;'Tabelas auxiliares'!$C$129,T450&lt;&gt;'Tabelas auxiliares'!$D$128),"FOLHA DE PESSOAL",IF(Y450='Tabelas auxiliares'!$A$129,"CUSTEIO",IF(Y450='Tabelas auxiliares'!$A$128,"INVESTIMENTO","ERRO - VERIFICAR"))))</f>
        <v/>
      </c>
      <c r="AA450" s="26" t="str">
        <f t="shared" si="13"/>
        <v/>
      </c>
      <c r="AB450" s="155"/>
      <c r="AC450" s="155"/>
      <c r="AD450" s="155"/>
      <c r="AE450" s="31"/>
      <c r="AF450" s="31"/>
      <c r="AG450" s="31"/>
      <c r="AH450" s="31"/>
      <c r="AI450" s="31"/>
      <c r="AJ450" s="31"/>
      <c r="AK450" s="31"/>
      <c r="AL450" s="31"/>
      <c r="AM450" s="31"/>
      <c r="AN450" s="31"/>
      <c r="AO450" s="31"/>
      <c r="AP450" s="31"/>
    </row>
    <row r="451" spans="1:42" x14ac:dyDescent="0.25">
      <c r="A451" s="152"/>
      <c r="B451" s="152"/>
      <c r="C451" s="152"/>
      <c r="D451" s="152"/>
      <c r="E451" s="152"/>
      <c r="F451" s="15" t="str">
        <f>IFERROR(VLOOKUP(D451,'Tabelas auxiliares'!$A$3:$B$65,2,FALSE),"")</f>
        <v/>
      </c>
      <c r="G451" s="15" t="str">
        <f>IFERROR(VLOOKUP($B451,'Tabelas auxiliares'!$A$68:$C$108,2,FALSE),"")</f>
        <v/>
      </c>
      <c r="H451" s="15" t="str">
        <f>IFERROR(VLOOKUP($B451,'Tabelas auxiliares'!$A$68:$C$108,3,FALSE),"")</f>
        <v/>
      </c>
      <c r="I451" s="152"/>
      <c r="J451" s="152"/>
      <c r="K451" s="152"/>
      <c r="L451" s="152"/>
      <c r="M451" s="152"/>
      <c r="N451" s="152"/>
      <c r="O451" s="152"/>
      <c r="P451" s="152"/>
      <c r="Q451" s="152"/>
      <c r="R451" s="152"/>
      <c r="S451" s="152"/>
      <c r="T451" s="152"/>
      <c r="U451" s="152"/>
      <c r="V451" s="152"/>
      <c r="W451" s="152"/>
      <c r="X451" s="152"/>
      <c r="Y451" s="15" t="str">
        <f t="shared" si="12"/>
        <v/>
      </c>
      <c r="Z451" s="15" t="str">
        <f>IF(T451="","",IF(AND(T451&lt;&gt;'Tabelas auxiliares'!$B$128,T451&lt;&gt;'Tabelas auxiliares'!$B$129,T451&lt;&gt;'Tabelas auxiliares'!$C$128,T451&lt;&gt;'Tabelas auxiliares'!$C$129,T451&lt;&gt;'Tabelas auxiliares'!$D$128),"FOLHA DE PESSOAL",IF(Y451='Tabelas auxiliares'!$A$129,"CUSTEIO",IF(Y451='Tabelas auxiliares'!$A$128,"INVESTIMENTO","ERRO - VERIFICAR"))))</f>
        <v/>
      </c>
      <c r="AA451" s="26" t="str">
        <f t="shared" si="13"/>
        <v/>
      </c>
      <c r="AB451" s="155"/>
      <c r="AC451" s="155"/>
      <c r="AD451" s="155"/>
      <c r="AE451" s="31"/>
      <c r="AF451" s="31"/>
      <c r="AG451" s="31"/>
      <c r="AH451" s="31"/>
      <c r="AI451" s="31"/>
      <c r="AJ451" s="31"/>
      <c r="AK451" s="31"/>
      <c r="AL451" s="31"/>
      <c r="AM451" s="31"/>
      <c r="AN451" s="31"/>
      <c r="AO451" s="31"/>
      <c r="AP451" s="31"/>
    </row>
    <row r="452" spans="1:42" x14ac:dyDescent="0.25">
      <c r="A452" s="152"/>
      <c r="B452" s="152"/>
      <c r="C452" s="152"/>
      <c r="D452" s="152"/>
      <c r="E452" s="152"/>
      <c r="F452" s="15" t="str">
        <f>IFERROR(VLOOKUP(D452,'Tabelas auxiliares'!$A$3:$B$65,2,FALSE),"")</f>
        <v/>
      </c>
      <c r="G452" s="15" t="str">
        <f>IFERROR(VLOOKUP($B452,'Tabelas auxiliares'!$A$68:$C$108,2,FALSE),"")</f>
        <v/>
      </c>
      <c r="H452" s="15" t="str">
        <f>IFERROR(VLOOKUP($B452,'Tabelas auxiliares'!$A$68:$C$108,3,FALSE),"")</f>
        <v/>
      </c>
      <c r="I452" s="152"/>
      <c r="J452" s="152"/>
      <c r="K452" s="152"/>
      <c r="L452" s="152"/>
      <c r="M452" s="152"/>
      <c r="N452" s="152"/>
      <c r="O452" s="152"/>
      <c r="P452" s="152"/>
      <c r="Q452" s="152"/>
      <c r="R452" s="152"/>
      <c r="S452" s="152"/>
      <c r="T452" s="152"/>
      <c r="U452" s="152"/>
      <c r="V452" s="152"/>
      <c r="W452" s="152"/>
      <c r="X452" s="152"/>
      <c r="Y452" s="15" t="str">
        <f t="shared" si="12"/>
        <v/>
      </c>
      <c r="Z452" s="15" t="str">
        <f>IF(T452="","",IF(AND(T452&lt;&gt;'Tabelas auxiliares'!$B$128,T452&lt;&gt;'Tabelas auxiliares'!$B$129,T452&lt;&gt;'Tabelas auxiliares'!$C$128,T452&lt;&gt;'Tabelas auxiliares'!$C$129,T452&lt;&gt;'Tabelas auxiliares'!$D$128),"FOLHA DE PESSOAL",IF(Y452='Tabelas auxiliares'!$A$129,"CUSTEIO",IF(Y452='Tabelas auxiliares'!$A$128,"INVESTIMENTO","ERRO - VERIFICAR"))))</f>
        <v/>
      </c>
      <c r="AA452" s="26" t="str">
        <f t="shared" si="13"/>
        <v/>
      </c>
      <c r="AB452" s="155"/>
      <c r="AC452" s="155"/>
      <c r="AD452" s="155"/>
      <c r="AE452" s="31"/>
      <c r="AF452" s="31"/>
      <c r="AG452" s="31"/>
      <c r="AH452" s="31"/>
      <c r="AI452" s="31"/>
      <c r="AJ452" s="31"/>
      <c r="AK452" s="31"/>
      <c r="AL452" s="31"/>
      <c r="AM452" s="31"/>
      <c r="AN452" s="31"/>
      <c r="AO452" s="31"/>
      <c r="AP452" s="31"/>
    </row>
    <row r="453" spans="1:42" x14ac:dyDescent="0.25">
      <c r="A453" s="152"/>
      <c r="B453" s="152"/>
      <c r="C453" s="152"/>
      <c r="D453" s="152"/>
      <c r="E453" s="152"/>
      <c r="F453" s="15" t="str">
        <f>IFERROR(VLOOKUP(D453,'Tabelas auxiliares'!$A$3:$B$65,2,FALSE),"")</f>
        <v/>
      </c>
      <c r="G453" s="15" t="str">
        <f>IFERROR(VLOOKUP($B453,'Tabelas auxiliares'!$A$68:$C$108,2,FALSE),"")</f>
        <v/>
      </c>
      <c r="H453" s="15" t="str">
        <f>IFERROR(VLOOKUP($B453,'Tabelas auxiliares'!$A$68:$C$108,3,FALSE),"")</f>
        <v/>
      </c>
      <c r="I453" s="152"/>
      <c r="J453" s="152"/>
      <c r="K453" s="152"/>
      <c r="L453" s="152"/>
      <c r="M453" s="152"/>
      <c r="N453" s="152"/>
      <c r="O453" s="152"/>
      <c r="P453" s="152"/>
      <c r="Q453" s="152"/>
      <c r="R453" s="152"/>
      <c r="S453" s="152"/>
      <c r="T453" s="152"/>
      <c r="U453" s="152"/>
      <c r="V453" s="152"/>
      <c r="W453" s="152"/>
      <c r="X453" s="152"/>
      <c r="Y453" s="15" t="str">
        <f t="shared" si="12"/>
        <v/>
      </c>
      <c r="Z453" s="15" t="str">
        <f>IF(T453="","",IF(AND(T453&lt;&gt;'Tabelas auxiliares'!$B$128,T453&lt;&gt;'Tabelas auxiliares'!$B$129,T453&lt;&gt;'Tabelas auxiliares'!$C$128,T453&lt;&gt;'Tabelas auxiliares'!$C$129,T453&lt;&gt;'Tabelas auxiliares'!$D$128),"FOLHA DE PESSOAL",IF(Y453='Tabelas auxiliares'!$A$129,"CUSTEIO",IF(Y453='Tabelas auxiliares'!$A$128,"INVESTIMENTO","ERRO - VERIFICAR"))))</f>
        <v/>
      </c>
      <c r="AA453" s="26" t="str">
        <f t="shared" si="13"/>
        <v/>
      </c>
      <c r="AB453" s="155"/>
      <c r="AC453" s="155"/>
      <c r="AD453" s="155"/>
      <c r="AE453" s="31"/>
      <c r="AF453" s="31"/>
      <c r="AG453" s="31"/>
      <c r="AH453" s="31"/>
      <c r="AI453" s="31"/>
      <c r="AJ453" s="31"/>
      <c r="AK453" s="31"/>
      <c r="AL453" s="31"/>
      <c r="AM453" s="31"/>
      <c r="AN453" s="31"/>
      <c r="AO453" s="31"/>
      <c r="AP453" s="31"/>
    </row>
    <row r="454" spans="1:42" x14ac:dyDescent="0.25">
      <c r="A454" s="152"/>
      <c r="B454" s="152"/>
      <c r="C454" s="152"/>
      <c r="D454" s="152"/>
      <c r="E454" s="152"/>
      <c r="F454" s="15" t="str">
        <f>IFERROR(VLOOKUP(D454,'Tabelas auxiliares'!$A$3:$B$65,2,FALSE),"")</f>
        <v/>
      </c>
      <c r="G454" s="15" t="str">
        <f>IFERROR(VLOOKUP($B454,'Tabelas auxiliares'!$A$68:$C$108,2,FALSE),"")</f>
        <v/>
      </c>
      <c r="H454" s="15" t="str">
        <f>IFERROR(VLOOKUP($B454,'Tabelas auxiliares'!$A$68:$C$108,3,FALSE),"")</f>
        <v/>
      </c>
      <c r="I454" s="152"/>
      <c r="J454" s="152"/>
      <c r="K454" s="152"/>
      <c r="L454" s="152"/>
      <c r="M454" s="152"/>
      <c r="N454" s="152"/>
      <c r="O454" s="152"/>
      <c r="P454" s="152"/>
      <c r="Q454" s="152"/>
      <c r="R454" s="152"/>
      <c r="S454" s="152"/>
      <c r="T454" s="152"/>
      <c r="U454" s="152"/>
      <c r="V454" s="152"/>
      <c r="W454" s="152"/>
      <c r="X454" s="152"/>
      <c r="Y454" s="15" t="str">
        <f t="shared" si="12"/>
        <v/>
      </c>
      <c r="Z454" s="15" t="str">
        <f>IF(T454="","",IF(AND(T454&lt;&gt;'Tabelas auxiliares'!$B$128,T454&lt;&gt;'Tabelas auxiliares'!$B$129,T454&lt;&gt;'Tabelas auxiliares'!$C$128,T454&lt;&gt;'Tabelas auxiliares'!$C$129,T454&lt;&gt;'Tabelas auxiliares'!$D$128),"FOLHA DE PESSOAL",IF(Y454='Tabelas auxiliares'!$A$129,"CUSTEIO",IF(Y454='Tabelas auxiliares'!$A$128,"INVESTIMENTO","ERRO - VERIFICAR"))))</f>
        <v/>
      </c>
      <c r="AA454" s="26" t="str">
        <f t="shared" si="13"/>
        <v/>
      </c>
      <c r="AB454" s="155"/>
      <c r="AC454" s="155"/>
      <c r="AD454" s="155"/>
      <c r="AE454" s="31"/>
      <c r="AF454" s="31"/>
      <c r="AG454" s="31"/>
      <c r="AH454" s="31"/>
      <c r="AI454" s="31"/>
      <c r="AJ454" s="31"/>
      <c r="AK454" s="31"/>
      <c r="AL454" s="31"/>
      <c r="AM454" s="31"/>
      <c r="AN454" s="31"/>
      <c r="AO454" s="31"/>
      <c r="AP454" s="31"/>
    </row>
    <row r="455" spans="1:42" x14ac:dyDescent="0.25">
      <c r="A455" s="152"/>
      <c r="B455" s="152"/>
      <c r="C455" s="152"/>
      <c r="D455" s="152"/>
      <c r="E455" s="152"/>
      <c r="F455" s="15" t="str">
        <f>IFERROR(VLOOKUP(D455,'Tabelas auxiliares'!$A$3:$B$65,2,FALSE),"")</f>
        <v/>
      </c>
      <c r="G455" s="15" t="str">
        <f>IFERROR(VLOOKUP($B455,'Tabelas auxiliares'!$A$68:$C$108,2,FALSE),"")</f>
        <v/>
      </c>
      <c r="H455" s="15" t="str">
        <f>IFERROR(VLOOKUP($B455,'Tabelas auxiliares'!$A$68:$C$108,3,FALSE),"")</f>
        <v/>
      </c>
      <c r="I455" s="152"/>
      <c r="J455" s="152"/>
      <c r="K455" s="152"/>
      <c r="L455" s="152"/>
      <c r="M455" s="152"/>
      <c r="N455" s="152"/>
      <c r="O455" s="152"/>
      <c r="P455" s="152"/>
      <c r="Q455" s="152"/>
      <c r="R455" s="152"/>
      <c r="S455" s="152"/>
      <c r="T455" s="152"/>
      <c r="U455" s="152"/>
      <c r="V455" s="152"/>
      <c r="W455" s="152"/>
      <c r="X455" s="152"/>
      <c r="Y455" s="15" t="str">
        <f t="shared" si="12"/>
        <v/>
      </c>
      <c r="Z455" s="15" t="str">
        <f>IF(T455="","",IF(AND(T455&lt;&gt;'Tabelas auxiliares'!$B$128,T455&lt;&gt;'Tabelas auxiliares'!$B$129,T455&lt;&gt;'Tabelas auxiliares'!$C$128,T455&lt;&gt;'Tabelas auxiliares'!$C$129,T455&lt;&gt;'Tabelas auxiliares'!$D$128),"FOLHA DE PESSOAL",IF(Y455='Tabelas auxiliares'!$A$129,"CUSTEIO",IF(Y455='Tabelas auxiliares'!$A$128,"INVESTIMENTO","ERRO - VERIFICAR"))))</f>
        <v/>
      </c>
      <c r="AA455" s="26" t="str">
        <f t="shared" si="13"/>
        <v/>
      </c>
      <c r="AB455" s="155"/>
      <c r="AC455" s="155"/>
      <c r="AD455" s="155"/>
      <c r="AE455" s="31"/>
      <c r="AF455" s="31"/>
      <c r="AG455" s="31"/>
      <c r="AH455" s="31"/>
      <c r="AI455" s="31"/>
      <c r="AJ455" s="31"/>
      <c r="AK455" s="31"/>
      <c r="AL455" s="31"/>
      <c r="AM455" s="31"/>
      <c r="AN455" s="31"/>
      <c r="AO455" s="31"/>
      <c r="AP455" s="31"/>
    </row>
    <row r="456" spans="1:42" x14ac:dyDescent="0.25">
      <c r="A456" s="152"/>
      <c r="B456" s="152"/>
      <c r="C456" s="152"/>
      <c r="D456" s="152"/>
      <c r="E456" s="152"/>
      <c r="F456" s="15" t="str">
        <f>IFERROR(VLOOKUP(D456,'Tabelas auxiliares'!$A$3:$B$65,2,FALSE),"")</f>
        <v/>
      </c>
      <c r="G456" s="15" t="str">
        <f>IFERROR(VLOOKUP($B456,'Tabelas auxiliares'!$A$68:$C$108,2,FALSE),"")</f>
        <v/>
      </c>
      <c r="H456" s="15" t="str">
        <f>IFERROR(VLOOKUP($B456,'Tabelas auxiliares'!$A$68:$C$108,3,FALSE),"")</f>
        <v/>
      </c>
      <c r="I456" s="152"/>
      <c r="J456" s="152"/>
      <c r="K456" s="152"/>
      <c r="L456" s="152"/>
      <c r="M456" s="152"/>
      <c r="N456" s="152"/>
      <c r="O456" s="152"/>
      <c r="P456" s="152"/>
      <c r="Q456" s="152"/>
      <c r="R456" s="152"/>
      <c r="S456" s="152"/>
      <c r="T456" s="152"/>
      <c r="U456" s="152"/>
      <c r="V456" s="152"/>
      <c r="W456" s="152"/>
      <c r="X456" s="152"/>
      <c r="Y456" s="15" t="str">
        <f t="shared" si="12"/>
        <v/>
      </c>
      <c r="Z456" s="15" t="str">
        <f>IF(T456="","",IF(AND(T456&lt;&gt;'Tabelas auxiliares'!$B$128,T456&lt;&gt;'Tabelas auxiliares'!$B$129,T456&lt;&gt;'Tabelas auxiliares'!$C$128,T456&lt;&gt;'Tabelas auxiliares'!$C$129,T456&lt;&gt;'Tabelas auxiliares'!$D$128),"FOLHA DE PESSOAL",IF(Y456='Tabelas auxiliares'!$A$129,"CUSTEIO",IF(Y456='Tabelas auxiliares'!$A$128,"INVESTIMENTO","ERRO - VERIFICAR"))))</f>
        <v/>
      </c>
      <c r="AA456" s="26" t="str">
        <f t="shared" si="13"/>
        <v/>
      </c>
      <c r="AB456" s="155"/>
      <c r="AC456" s="155"/>
      <c r="AD456" s="155"/>
      <c r="AE456" s="31"/>
      <c r="AF456" s="31"/>
      <c r="AG456" s="31"/>
      <c r="AH456" s="31"/>
      <c r="AI456" s="31"/>
      <c r="AJ456" s="31"/>
      <c r="AK456" s="31"/>
      <c r="AL456" s="31"/>
      <c r="AM456" s="31"/>
      <c r="AN456" s="31"/>
      <c r="AO456" s="31"/>
      <c r="AP456" s="31"/>
    </row>
    <row r="457" spans="1:42" x14ac:dyDescent="0.25">
      <c r="A457" s="152"/>
      <c r="B457" s="152"/>
      <c r="C457" s="152"/>
      <c r="D457" s="152"/>
      <c r="E457" s="152"/>
      <c r="F457" s="15" t="str">
        <f>IFERROR(VLOOKUP(D457,'Tabelas auxiliares'!$A$3:$B$65,2,FALSE),"")</f>
        <v/>
      </c>
      <c r="G457" s="15" t="str">
        <f>IFERROR(VLOOKUP($B457,'Tabelas auxiliares'!$A$68:$C$108,2,FALSE),"")</f>
        <v/>
      </c>
      <c r="H457" s="15" t="str">
        <f>IFERROR(VLOOKUP($B457,'Tabelas auxiliares'!$A$68:$C$108,3,FALSE),"")</f>
        <v/>
      </c>
      <c r="I457" s="152"/>
      <c r="J457" s="152"/>
      <c r="K457" s="152"/>
      <c r="L457" s="152"/>
      <c r="M457" s="152"/>
      <c r="N457" s="152"/>
      <c r="O457" s="152"/>
      <c r="P457" s="152"/>
      <c r="Q457" s="152"/>
      <c r="R457" s="152"/>
      <c r="S457" s="152"/>
      <c r="T457" s="152"/>
      <c r="U457" s="152"/>
      <c r="V457" s="152"/>
      <c r="W457" s="152"/>
      <c r="X457" s="152"/>
      <c r="Y457" s="15" t="str">
        <f t="shared" si="12"/>
        <v/>
      </c>
      <c r="Z457" s="15" t="str">
        <f>IF(T457="","",IF(AND(T457&lt;&gt;'Tabelas auxiliares'!$B$128,T457&lt;&gt;'Tabelas auxiliares'!$B$129,T457&lt;&gt;'Tabelas auxiliares'!$C$128,T457&lt;&gt;'Tabelas auxiliares'!$C$129,T457&lt;&gt;'Tabelas auxiliares'!$D$128),"FOLHA DE PESSOAL",IF(Y457='Tabelas auxiliares'!$A$129,"CUSTEIO",IF(Y457='Tabelas auxiliares'!$A$128,"INVESTIMENTO","ERRO - VERIFICAR"))))</f>
        <v/>
      </c>
      <c r="AA457" s="26" t="str">
        <f t="shared" si="13"/>
        <v/>
      </c>
      <c r="AB457" s="155"/>
      <c r="AC457" s="155"/>
      <c r="AD457" s="155"/>
      <c r="AE457" s="31"/>
      <c r="AF457" s="31"/>
      <c r="AG457" s="31"/>
      <c r="AH457" s="31"/>
      <c r="AI457" s="31"/>
      <c r="AJ457" s="31"/>
      <c r="AK457" s="31"/>
      <c r="AL457" s="31"/>
      <c r="AM457" s="31"/>
      <c r="AN457" s="31"/>
      <c r="AO457" s="31"/>
      <c r="AP457" s="31"/>
    </row>
    <row r="458" spans="1:42" x14ac:dyDescent="0.25">
      <c r="A458" s="152"/>
      <c r="B458" s="152"/>
      <c r="C458" s="152"/>
      <c r="D458" s="152"/>
      <c r="E458" s="152"/>
      <c r="F458" s="15" t="str">
        <f>IFERROR(VLOOKUP(D458,'Tabelas auxiliares'!$A$3:$B$65,2,FALSE),"")</f>
        <v/>
      </c>
      <c r="G458" s="15" t="str">
        <f>IFERROR(VLOOKUP($B458,'Tabelas auxiliares'!$A$68:$C$108,2,FALSE),"")</f>
        <v/>
      </c>
      <c r="H458" s="15" t="str">
        <f>IFERROR(VLOOKUP($B458,'Tabelas auxiliares'!$A$68:$C$108,3,FALSE),"")</f>
        <v/>
      </c>
      <c r="I458" s="152"/>
      <c r="J458" s="152"/>
      <c r="K458" s="152"/>
      <c r="L458" s="152"/>
      <c r="M458" s="152"/>
      <c r="N458" s="152"/>
      <c r="O458" s="152"/>
      <c r="P458" s="152"/>
      <c r="Q458" s="152"/>
      <c r="R458" s="152"/>
      <c r="S458" s="152"/>
      <c r="T458" s="152"/>
      <c r="U458" s="152"/>
      <c r="V458" s="152"/>
      <c r="W458" s="152"/>
      <c r="X458" s="152"/>
      <c r="Y458" s="15" t="str">
        <f t="shared" si="12"/>
        <v/>
      </c>
      <c r="Z458" s="15" t="str">
        <f>IF(T458="","",IF(AND(T458&lt;&gt;'Tabelas auxiliares'!$B$128,T458&lt;&gt;'Tabelas auxiliares'!$B$129,T458&lt;&gt;'Tabelas auxiliares'!$C$128,T458&lt;&gt;'Tabelas auxiliares'!$C$129,T458&lt;&gt;'Tabelas auxiliares'!$D$128),"FOLHA DE PESSOAL",IF(Y458='Tabelas auxiliares'!$A$129,"CUSTEIO",IF(Y458='Tabelas auxiliares'!$A$128,"INVESTIMENTO","ERRO - VERIFICAR"))))</f>
        <v/>
      </c>
      <c r="AA458" s="26" t="str">
        <f t="shared" si="13"/>
        <v/>
      </c>
      <c r="AB458" s="155"/>
      <c r="AC458" s="155"/>
      <c r="AD458" s="155"/>
      <c r="AE458" s="31"/>
      <c r="AF458" s="31"/>
      <c r="AG458" s="31"/>
      <c r="AH458" s="31"/>
      <c r="AI458" s="31"/>
      <c r="AJ458" s="31"/>
      <c r="AK458" s="31"/>
      <c r="AL458" s="31"/>
      <c r="AM458" s="31"/>
      <c r="AN458" s="31"/>
      <c r="AO458" s="31"/>
      <c r="AP458" s="31"/>
    </row>
    <row r="459" spans="1:42" x14ac:dyDescent="0.25">
      <c r="A459" s="152"/>
      <c r="B459" s="152"/>
      <c r="C459" s="152"/>
      <c r="D459" s="152"/>
      <c r="E459" s="152"/>
      <c r="F459" s="15" t="str">
        <f>IFERROR(VLOOKUP(D459,'Tabelas auxiliares'!$A$3:$B$65,2,FALSE),"")</f>
        <v/>
      </c>
      <c r="G459" s="15" t="str">
        <f>IFERROR(VLOOKUP($B459,'Tabelas auxiliares'!$A$68:$C$108,2,FALSE),"")</f>
        <v/>
      </c>
      <c r="H459" s="15" t="str">
        <f>IFERROR(VLOOKUP($B459,'Tabelas auxiliares'!$A$68:$C$108,3,FALSE),"")</f>
        <v/>
      </c>
      <c r="I459" s="152"/>
      <c r="J459" s="152"/>
      <c r="K459" s="152"/>
      <c r="L459" s="152"/>
      <c r="M459" s="152"/>
      <c r="N459" s="152"/>
      <c r="O459" s="152"/>
      <c r="P459" s="152"/>
      <c r="Q459" s="152"/>
      <c r="R459" s="152"/>
      <c r="S459" s="152"/>
      <c r="T459" s="152"/>
      <c r="U459" s="152"/>
      <c r="V459" s="152"/>
      <c r="W459" s="152"/>
      <c r="X459" s="152"/>
      <c r="Y459" s="15" t="str">
        <f t="shared" si="12"/>
        <v/>
      </c>
      <c r="Z459" s="15" t="str">
        <f>IF(T459="","",IF(AND(T459&lt;&gt;'Tabelas auxiliares'!$B$128,T459&lt;&gt;'Tabelas auxiliares'!$B$129,T459&lt;&gt;'Tabelas auxiliares'!$C$128,T459&lt;&gt;'Tabelas auxiliares'!$C$129,T459&lt;&gt;'Tabelas auxiliares'!$D$128),"FOLHA DE PESSOAL",IF(Y459='Tabelas auxiliares'!$A$129,"CUSTEIO",IF(Y459='Tabelas auxiliares'!$A$128,"INVESTIMENTO","ERRO - VERIFICAR"))))</f>
        <v/>
      </c>
      <c r="AA459" s="26" t="str">
        <f t="shared" si="13"/>
        <v/>
      </c>
      <c r="AB459" s="155"/>
      <c r="AC459" s="155"/>
      <c r="AD459" s="155"/>
      <c r="AE459" s="31"/>
      <c r="AF459" s="31"/>
      <c r="AG459" s="31"/>
      <c r="AH459" s="31"/>
      <c r="AI459" s="31"/>
      <c r="AJ459" s="31"/>
      <c r="AK459" s="31"/>
      <c r="AL459" s="31"/>
      <c r="AM459" s="31"/>
      <c r="AN459" s="31"/>
      <c r="AO459" s="31"/>
      <c r="AP459" s="31"/>
    </row>
    <row r="460" spans="1:42" x14ac:dyDescent="0.25">
      <c r="A460" s="152"/>
      <c r="B460" s="152"/>
      <c r="C460" s="152"/>
      <c r="D460" s="152"/>
      <c r="E460" s="152"/>
      <c r="F460" s="15" t="str">
        <f>IFERROR(VLOOKUP(D460,'Tabelas auxiliares'!$A$3:$B$65,2,FALSE),"")</f>
        <v/>
      </c>
      <c r="G460" s="15" t="str">
        <f>IFERROR(VLOOKUP($B460,'Tabelas auxiliares'!$A$68:$C$108,2,FALSE),"")</f>
        <v/>
      </c>
      <c r="H460" s="15" t="str">
        <f>IFERROR(VLOOKUP($B460,'Tabelas auxiliares'!$A$68:$C$108,3,FALSE),"")</f>
        <v/>
      </c>
      <c r="I460" s="152"/>
      <c r="J460" s="152"/>
      <c r="K460" s="152"/>
      <c r="L460" s="152"/>
      <c r="M460" s="152"/>
      <c r="N460" s="152"/>
      <c r="O460" s="152"/>
      <c r="P460" s="152"/>
      <c r="Q460" s="152"/>
      <c r="R460" s="152"/>
      <c r="S460" s="152"/>
      <c r="T460" s="152"/>
      <c r="U460" s="152"/>
      <c r="V460" s="152"/>
      <c r="W460" s="152"/>
      <c r="X460" s="152"/>
      <c r="Y460" s="15" t="str">
        <f t="shared" si="12"/>
        <v/>
      </c>
      <c r="Z460" s="15" t="str">
        <f>IF(T460="","",IF(AND(T460&lt;&gt;'Tabelas auxiliares'!$B$128,T460&lt;&gt;'Tabelas auxiliares'!$B$129,T460&lt;&gt;'Tabelas auxiliares'!$C$128,T460&lt;&gt;'Tabelas auxiliares'!$C$129,T460&lt;&gt;'Tabelas auxiliares'!$D$128),"FOLHA DE PESSOAL",IF(Y460='Tabelas auxiliares'!$A$129,"CUSTEIO",IF(Y460='Tabelas auxiliares'!$A$128,"INVESTIMENTO","ERRO - VERIFICAR"))))</f>
        <v/>
      </c>
      <c r="AA460" s="26" t="str">
        <f t="shared" si="13"/>
        <v/>
      </c>
      <c r="AB460" s="155"/>
      <c r="AC460" s="155"/>
      <c r="AD460" s="155"/>
      <c r="AE460" s="31"/>
      <c r="AF460" s="31"/>
      <c r="AG460" s="31"/>
      <c r="AH460" s="31"/>
      <c r="AI460" s="31"/>
      <c r="AJ460" s="31"/>
      <c r="AK460" s="31"/>
      <c r="AL460" s="31"/>
      <c r="AM460" s="31"/>
      <c r="AN460" s="31"/>
      <c r="AO460" s="31"/>
      <c r="AP460" s="31"/>
    </row>
    <row r="461" spans="1:42" x14ac:dyDescent="0.25">
      <c r="A461" s="152"/>
      <c r="B461" s="152"/>
      <c r="C461" s="152"/>
      <c r="D461" s="152"/>
      <c r="E461" s="152"/>
      <c r="F461" s="15" t="str">
        <f>IFERROR(VLOOKUP(D461,'Tabelas auxiliares'!$A$3:$B$65,2,FALSE),"")</f>
        <v/>
      </c>
      <c r="G461" s="15" t="str">
        <f>IFERROR(VLOOKUP($B461,'Tabelas auxiliares'!$A$68:$C$108,2,FALSE),"")</f>
        <v/>
      </c>
      <c r="H461" s="15" t="str">
        <f>IFERROR(VLOOKUP($B461,'Tabelas auxiliares'!$A$68:$C$108,3,FALSE),"")</f>
        <v/>
      </c>
      <c r="I461" s="152"/>
      <c r="J461" s="152"/>
      <c r="K461" s="152"/>
      <c r="L461" s="152"/>
      <c r="M461" s="152"/>
      <c r="N461" s="152"/>
      <c r="O461" s="152"/>
      <c r="P461" s="152"/>
      <c r="Q461" s="152"/>
      <c r="R461" s="152"/>
      <c r="S461" s="152"/>
      <c r="T461" s="152"/>
      <c r="U461" s="152"/>
      <c r="V461" s="152"/>
      <c r="W461" s="152"/>
      <c r="X461" s="152"/>
      <c r="Y461" s="15" t="str">
        <f t="shared" si="12"/>
        <v/>
      </c>
      <c r="Z461" s="15" t="str">
        <f>IF(T461="","",IF(AND(T461&lt;&gt;'Tabelas auxiliares'!$B$128,T461&lt;&gt;'Tabelas auxiliares'!$B$129,T461&lt;&gt;'Tabelas auxiliares'!$C$128,T461&lt;&gt;'Tabelas auxiliares'!$C$129,T461&lt;&gt;'Tabelas auxiliares'!$D$128),"FOLHA DE PESSOAL",IF(Y461='Tabelas auxiliares'!$A$129,"CUSTEIO",IF(Y461='Tabelas auxiliares'!$A$128,"INVESTIMENTO","ERRO - VERIFICAR"))))</f>
        <v/>
      </c>
      <c r="AA461" s="26" t="str">
        <f t="shared" si="13"/>
        <v/>
      </c>
      <c r="AB461" s="155"/>
      <c r="AC461" s="155"/>
      <c r="AD461" s="155"/>
      <c r="AE461" s="31"/>
      <c r="AF461" s="31"/>
      <c r="AG461" s="31"/>
      <c r="AH461" s="31"/>
      <c r="AI461" s="31"/>
      <c r="AJ461" s="31"/>
      <c r="AK461" s="31"/>
      <c r="AL461" s="31"/>
      <c r="AM461" s="31"/>
      <c r="AN461" s="31"/>
      <c r="AO461" s="31"/>
      <c r="AP461" s="31"/>
    </row>
    <row r="462" spans="1:42" x14ac:dyDescent="0.25">
      <c r="A462" s="152"/>
      <c r="B462" s="152"/>
      <c r="C462" s="152"/>
      <c r="D462" s="152"/>
      <c r="E462" s="152"/>
      <c r="F462" s="15" t="str">
        <f>IFERROR(VLOOKUP(D462,'Tabelas auxiliares'!$A$3:$B$65,2,FALSE),"")</f>
        <v/>
      </c>
      <c r="G462" s="15" t="str">
        <f>IFERROR(VLOOKUP($B462,'Tabelas auxiliares'!$A$68:$C$108,2,FALSE),"")</f>
        <v/>
      </c>
      <c r="H462" s="15" t="str">
        <f>IFERROR(VLOOKUP($B462,'Tabelas auxiliares'!$A$68:$C$108,3,FALSE),"")</f>
        <v/>
      </c>
      <c r="I462" s="152"/>
      <c r="J462" s="152"/>
      <c r="K462" s="152"/>
      <c r="L462" s="152"/>
      <c r="M462" s="152"/>
      <c r="N462" s="152"/>
      <c r="O462" s="152"/>
      <c r="P462" s="152"/>
      <c r="Q462" s="152"/>
      <c r="R462" s="152"/>
      <c r="S462" s="152"/>
      <c r="T462" s="152"/>
      <c r="U462" s="152"/>
      <c r="V462" s="152"/>
      <c r="W462" s="152"/>
      <c r="X462" s="152"/>
      <c r="Y462" s="15" t="str">
        <f t="shared" si="12"/>
        <v/>
      </c>
      <c r="Z462" s="15" t="str">
        <f>IF(T462="","",IF(AND(T462&lt;&gt;'Tabelas auxiliares'!$B$128,T462&lt;&gt;'Tabelas auxiliares'!$B$129,T462&lt;&gt;'Tabelas auxiliares'!$C$128,T462&lt;&gt;'Tabelas auxiliares'!$C$129,T462&lt;&gt;'Tabelas auxiliares'!$D$128),"FOLHA DE PESSOAL",IF(Y462='Tabelas auxiliares'!$A$129,"CUSTEIO",IF(Y462='Tabelas auxiliares'!$A$128,"INVESTIMENTO","ERRO - VERIFICAR"))))</f>
        <v/>
      </c>
      <c r="AA462" s="26" t="str">
        <f t="shared" si="13"/>
        <v/>
      </c>
      <c r="AB462" s="155"/>
      <c r="AC462" s="155"/>
      <c r="AD462" s="155"/>
      <c r="AE462" s="31"/>
      <c r="AF462" s="31"/>
      <c r="AG462" s="31"/>
      <c r="AH462" s="31"/>
      <c r="AI462" s="31"/>
      <c r="AJ462" s="31"/>
      <c r="AK462" s="31"/>
      <c r="AL462" s="31"/>
      <c r="AM462" s="31"/>
      <c r="AN462" s="31"/>
      <c r="AO462" s="31"/>
      <c r="AP462" s="31"/>
    </row>
    <row r="463" spans="1:42" x14ac:dyDescent="0.25">
      <c r="A463" s="152"/>
      <c r="B463" s="152"/>
      <c r="C463" s="152"/>
      <c r="D463" s="152"/>
      <c r="E463" s="152"/>
      <c r="F463" s="15" t="str">
        <f>IFERROR(VLOOKUP(D463,'Tabelas auxiliares'!$A$3:$B$65,2,FALSE),"")</f>
        <v/>
      </c>
      <c r="G463" s="15" t="str">
        <f>IFERROR(VLOOKUP($B463,'Tabelas auxiliares'!$A$68:$C$108,2,FALSE),"")</f>
        <v/>
      </c>
      <c r="H463" s="15" t="str">
        <f>IFERROR(VLOOKUP($B463,'Tabelas auxiliares'!$A$68:$C$108,3,FALSE),"")</f>
        <v/>
      </c>
      <c r="I463" s="152"/>
      <c r="J463" s="152"/>
      <c r="K463" s="152"/>
      <c r="L463" s="152"/>
      <c r="M463" s="152"/>
      <c r="N463" s="152"/>
      <c r="O463" s="152"/>
      <c r="P463" s="152"/>
      <c r="Q463" s="152"/>
      <c r="R463" s="152"/>
      <c r="S463" s="152"/>
      <c r="T463" s="152"/>
      <c r="U463" s="152"/>
      <c r="V463" s="152"/>
      <c r="W463" s="152"/>
      <c r="X463" s="152"/>
      <c r="Y463" s="15" t="str">
        <f t="shared" si="12"/>
        <v/>
      </c>
      <c r="Z463" s="15" t="str">
        <f>IF(T463="","",IF(AND(T463&lt;&gt;'Tabelas auxiliares'!$B$128,T463&lt;&gt;'Tabelas auxiliares'!$B$129,T463&lt;&gt;'Tabelas auxiliares'!$C$128,T463&lt;&gt;'Tabelas auxiliares'!$C$129,T463&lt;&gt;'Tabelas auxiliares'!$D$128),"FOLHA DE PESSOAL",IF(Y463='Tabelas auxiliares'!$A$129,"CUSTEIO",IF(Y463='Tabelas auxiliares'!$A$128,"INVESTIMENTO","ERRO - VERIFICAR"))))</f>
        <v/>
      </c>
      <c r="AA463" s="26" t="str">
        <f t="shared" si="13"/>
        <v/>
      </c>
      <c r="AB463" s="155"/>
      <c r="AC463" s="155"/>
      <c r="AD463" s="155"/>
      <c r="AE463" s="31"/>
      <c r="AF463" s="31"/>
      <c r="AG463" s="31"/>
      <c r="AH463" s="31"/>
      <c r="AI463" s="31"/>
      <c r="AJ463" s="31"/>
      <c r="AK463" s="31"/>
      <c r="AL463" s="31"/>
      <c r="AM463" s="31"/>
      <c r="AN463" s="31"/>
      <c r="AO463" s="31"/>
      <c r="AP463" s="31"/>
    </row>
    <row r="464" spans="1:42" x14ac:dyDescent="0.25">
      <c r="A464" s="152"/>
      <c r="B464" s="152"/>
      <c r="C464" s="152"/>
      <c r="D464" s="152"/>
      <c r="E464" s="152"/>
      <c r="F464" s="15" t="str">
        <f>IFERROR(VLOOKUP(D464,'Tabelas auxiliares'!$A$3:$B$65,2,FALSE),"")</f>
        <v/>
      </c>
      <c r="G464" s="15" t="str">
        <f>IFERROR(VLOOKUP($B464,'Tabelas auxiliares'!$A$68:$C$108,2,FALSE),"")</f>
        <v/>
      </c>
      <c r="H464" s="15" t="str">
        <f>IFERROR(VLOOKUP($B464,'Tabelas auxiliares'!$A$68:$C$108,3,FALSE),"")</f>
        <v/>
      </c>
      <c r="I464" s="152"/>
      <c r="J464" s="152"/>
      <c r="K464" s="152"/>
      <c r="L464" s="152"/>
      <c r="M464" s="152"/>
      <c r="N464" s="152"/>
      <c r="O464" s="152"/>
      <c r="P464" s="152"/>
      <c r="Q464" s="152"/>
      <c r="R464" s="152"/>
      <c r="S464" s="152"/>
      <c r="T464" s="152"/>
      <c r="U464" s="152"/>
      <c r="V464" s="152"/>
      <c r="W464" s="152"/>
      <c r="X464" s="152"/>
      <c r="Y464" s="15" t="str">
        <f t="shared" si="12"/>
        <v/>
      </c>
      <c r="Z464" s="15" t="str">
        <f>IF(T464="","",IF(AND(T464&lt;&gt;'Tabelas auxiliares'!$B$128,T464&lt;&gt;'Tabelas auxiliares'!$B$129,T464&lt;&gt;'Tabelas auxiliares'!$C$128,T464&lt;&gt;'Tabelas auxiliares'!$C$129,T464&lt;&gt;'Tabelas auxiliares'!$D$128),"FOLHA DE PESSOAL",IF(Y464='Tabelas auxiliares'!$A$129,"CUSTEIO",IF(Y464='Tabelas auxiliares'!$A$128,"INVESTIMENTO","ERRO - VERIFICAR"))))</f>
        <v/>
      </c>
      <c r="AA464" s="26" t="str">
        <f t="shared" si="13"/>
        <v/>
      </c>
      <c r="AB464" s="155"/>
      <c r="AC464" s="155"/>
      <c r="AD464" s="155"/>
      <c r="AE464" s="31"/>
      <c r="AF464" s="31"/>
      <c r="AG464" s="31"/>
      <c r="AH464" s="31"/>
      <c r="AI464" s="31"/>
      <c r="AJ464" s="31"/>
      <c r="AK464" s="31"/>
      <c r="AL464" s="31"/>
      <c r="AM464" s="31"/>
      <c r="AN464" s="31"/>
      <c r="AO464" s="31"/>
      <c r="AP464" s="31"/>
    </row>
    <row r="465" spans="1:42" x14ac:dyDescent="0.25">
      <c r="A465" s="152"/>
      <c r="B465" s="152"/>
      <c r="C465" s="152"/>
      <c r="D465" s="152"/>
      <c r="E465" s="152"/>
      <c r="F465" s="15" t="str">
        <f>IFERROR(VLOOKUP(D465,'Tabelas auxiliares'!$A$3:$B$65,2,FALSE),"")</f>
        <v/>
      </c>
      <c r="G465" s="15" t="str">
        <f>IFERROR(VLOOKUP($B465,'Tabelas auxiliares'!$A$68:$C$108,2,FALSE),"")</f>
        <v/>
      </c>
      <c r="H465" s="15" t="str">
        <f>IFERROR(VLOOKUP($B465,'Tabelas auxiliares'!$A$68:$C$108,3,FALSE),"")</f>
        <v/>
      </c>
      <c r="I465" s="152"/>
      <c r="J465" s="152"/>
      <c r="K465" s="152"/>
      <c r="L465" s="152"/>
      <c r="M465" s="152"/>
      <c r="N465" s="152"/>
      <c r="O465" s="152"/>
      <c r="P465" s="152"/>
      <c r="Q465" s="152"/>
      <c r="R465" s="152"/>
      <c r="S465" s="152"/>
      <c r="T465" s="152"/>
      <c r="U465" s="152"/>
      <c r="V465" s="152"/>
      <c r="W465" s="152"/>
      <c r="X465" s="152"/>
      <c r="Y465" s="15" t="str">
        <f t="shared" si="12"/>
        <v/>
      </c>
      <c r="Z465" s="15" t="str">
        <f>IF(T465="","",IF(AND(T465&lt;&gt;'Tabelas auxiliares'!$B$128,T465&lt;&gt;'Tabelas auxiliares'!$B$129,T465&lt;&gt;'Tabelas auxiliares'!$C$128,T465&lt;&gt;'Tabelas auxiliares'!$C$129,T465&lt;&gt;'Tabelas auxiliares'!$D$128),"FOLHA DE PESSOAL",IF(Y465='Tabelas auxiliares'!$A$129,"CUSTEIO",IF(Y465='Tabelas auxiliares'!$A$128,"INVESTIMENTO","ERRO - VERIFICAR"))))</f>
        <v/>
      </c>
      <c r="AA465" s="26" t="str">
        <f t="shared" si="13"/>
        <v/>
      </c>
      <c r="AB465" s="155"/>
      <c r="AC465" s="155"/>
      <c r="AD465" s="155"/>
      <c r="AE465" s="31"/>
      <c r="AF465" s="31"/>
      <c r="AG465" s="31"/>
      <c r="AH465" s="31"/>
      <c r="AI465" s="31"/>
      <c r="AJ465" s="31"/>
      <c r="AK465" s="31"/>
      <c r="AL465" s="31"/>
      <c r="AM465" s="31"/>
      <c r="AN465" s="31"/>
      <c r="AO465" s="31"/>
      <c r="AP465" s="31"/>
    </row>
    <row r="466" spans="1:42" x14ac:dyDescent="0.25">
      <c r="A466" s="152"/>
      <c r="B466" s="152"/>
      <c r="C466" s="152"/>
      <c r="D466" s="152"/>
      <c r="E466" s="152"/>
      <c r="F466" s="15" t="str">
        <f>IFERROR(VLOOKUP(D466,'Tabelas auxiliares'!$A$3:$B$65,2,FALSE),"")</f>
        <v/>
      </c>
      <c r="G466" s="15" t="str">
        <f>IFERROR(VLOOKUP($B466,'Tabelas auxiliares'!$A$68:$C$108,2,FALSE),"")</f>
        <v/>
      </c>
      <c r="H466" s="15" t="str">
        <f>IFERROR(VLOOKUP($B466,'Tabelas auxiliares'!$A$68:$C$108,3,FALSE),"")</f>
        <v/>
      </c>
      <c r="I466" s="152"/>
      <c r="J466" s="152"/>
      <c r="K466" s="152"/>
      <c r="L466" s="152"/>
      <c r="M466" s="152"/>
      <c r="N466" s="152"/>
      <c r="O466" s="152"/>
      <c r="P466" s="152"/>
      <c r="Q466" s="152"/>
      <c r="R466" s="152"/>
      <c r="S466" s="152"/>
      <c r="T466" s="152"/>
      <c r="U466" s="152"/>
      <c r="V466" s="152"/>
      <c r="W466" s="152"/>
      <c r="X466" s="152"/>
      <c r="Y466" s="15" t="str">
        <f t="shared" si="12"/>
        <v/>
      </c>
      <c r="Z466" s="15" t="str">
        <f>IF(T466="","",IF(AND(T466&lt;&gt;'Tabelas auxiliares'!$B$128,T466&lt;&gt;'Tabelas auxiliares'!$B$129,T466&lt;&gt;'Tabelas auxiliares'!$C$128,T466&lt;&gt;'Tabelas auxiliares'!$C$129,T466&lt;&gt;'Tabelas auxiliares'!$D$128),"FOLHA DE PESSOAL",IF(Y466='Tabelas auxiliares'!$A$129,"CUSTEIO",IF(Y466='Tabelas auxiliares'!$A$128,"INVESTIMENTO","ERRO - VERIFICAR"))))</f>
        <v/>
      </c>
      <c r="AA466" s="26" t="str">
        <f t="shared" si="13"/>
        <v/>
      </c>
      <c r="AB466" s="155"/>
      <c r="AC466" s="155"/>
      <c r="AD466" s="155"/>
      <c r="AE466" s="31"/>
      <c r="AF466" s="31"/>
      <c r="AG466" s="31"/>
      <c r="AH466" s="31"/>
      <c r="AI466" s="31"/>
      <c r="AJ466" s="31"/>
      <c r="AK466" s="31"/>
      <c r="AL466" s="31"/>
      <c r="AM466" s="31"/>
      <c r="AN466" s="31"/>
      <c r="AO466" s="31"/>
      <c r="AP466" s="31"/>
    </row>
    <row r="467" spans="1:42" x14ac:dyDescent="0.25">
      <c r="A467" s="152"/>
      <c r="B467" s="152"/>
      <c r="C467" s="152"/>
      <c r="D467" s="152"/>
      <c r="E467" s="152"/>
      <c r="F467" s="15" t="str">
        <f>IFERROR(VLOOKUP(D467,'Tabelas auxiliares'!$A$3:$B$65,2,FALSE),"")</f>
        <v/>
      </c>
      <c r="G467" s="15" t="str">
        <f>IFERROR(VLOOKUP($B467,'Tabelas auxiliares'!$A$68:$C$108,2,FALSE),"")</f>
        <v/>
      </c>
      <c r="H467" s="15" t="str">
        <f>IFERROR(VLOOKUP($B467,'Tabelas auxiliares'!$A$68:$C$108,3,FALSE),"")</f>
        <v/>
      </c>
      <c r="I467" s="152"/>
      <c r="J467" s="152"/>
      <c r="K467" s="152"/>
      <c r="L467" s="152"/>
      <c r="M467" s="152"/>
      <c r="N467" s="152"/>
      <c r="O467" s="152"/>
      <c r="P467" s="152"/>
      <c r="Q467" s="152"/>
      <c r="R467" s="152"/>
      <c r="S467" s="152"/>
      <c r="T467" s="152"/>
      <c r="U467" s="152"/>
      <c r="V467" s="152"/>
      <c r="W467" s="152"/>
      <c r="X467" s="152"/>
      <c r="Y467" s="15" t="str">
        <f t="shared" si="12"/>
        <v/>
      </c>
      <c r="Z467" s="15" t="str">
        <f>IF(T467="","",IF(AND(T467&lt;&gt;'Tabelas auxiliares'!$B$128,T467&lt;&gt;'Tabelas auxiliares'!$B$129,T467&lt;&gt;'Tabelas auxiliares'!$C$128,T467&lt;&gt;'Tabelas auxiliares'!$C$129,T467&lt;&gt;'Tabelas auxiliares'!$D$128),"FOLHA DE PESSOAL",IF(Y467='Tabelas auxiliares'!$A$129,"CUSTEIO",IF(Y467='Tabelas auxiliares'!$A$128,"INVESTIMENTO","ERRO - VERIFICAR"))))</f>
        <v/>
      </c>
      <c r="AA467" s="26" t="str">
        <f t="shared" si="13"/>
        <v/>
      </c>
      <c r="AB467" s="155"/>
      <c r="AC467" s="155"/>
      <c r="AD467" s="155"/>
      <c r="AE467" s="31"/>
      <c r="AF467" s="31"/>
      <c r="AG467" s="31"/>
      <c r="AH467" s="31"/>
      <c r="AI467" s="31"/>
      <c r="AJ467" s="31"/>
      <c r="AK467" s="31"/>
      <c r="AL467" s="31"/>
      <c r="AM467" s="31"/>
      <c r="AN467" s="31"/>
      <c r="AO467" s="31"/>
      <c r="AP467" s="31"/>
    </row>
    <row r="468" spans="1:42" x14ac:dyDescent="0.25">
      <c r="A468" s="152"/>
      <c r="B468" s="152"/>
      <c r="C468" s="152"/>
      <c r="D468" s="152"/>
      <c r="E468" s="152"/>
      <c r="F468" s="15" t="str">
        <f>IFERROR(VLOOKUP(D468,'Tabelas auxiliares'!$A$3:$B$65,2,FALSE),"")</f>
        <v/>
      </c>
      <c r="G468" s="15" t="str">
        <f>IFERROR(VLOOKUP($B468,'Tabelas auxiliares'!$A$68:$C$108,2,FALSE),"")</f>
        <v/>
      </c>
      <c r="H468" s="15" t="str">
        <f>IFERROR(VLOOKUP($B468,'Tabelas auxiliares'!$A$68:$C$108,3,FALSE),"")</f>
        <v/>
      </c>
      <c r="I468" s="152"/>
      <c r="J468" s="152"/>
      <c r="K468" s="152"/>
      <c r="L468" s="152"/>
      <c r="M468" s="152"/>
      <c r="N468" s="152"/>
      <c r="O468" s="152"/>
      <c r="P468" s="152"/>
      <c r="Q468" s="152"/>
      <c r="R468" s="152"/>
      <c r="S468" s="152"/>
      <c r="T468" s="152"/>
      <c r="U468" s="152"/>
      <c r="V468" s="152"/>
      <c r="W468" s="152"/>
      <c r="X468" s="152"/>
      <c r="Y468" s="15" t="str">
        <f t="shared" si="12"/>
        <v/>
      </c>
      <c r="Z468" s="15" t="str">
        <f>IF(T468="","",IF(AND(T468&lt;&gt;'Tabelas auxiliares'!$B$128,T468&lt;&gt;'Tabelas auxiliares'!$B$129,T468&lt;&gt;'Tabelas auxiliares'!$C$128,T468&lt;&gt;'Tabelas auxiliares'!$C$129,T468&lt;&gt;'Tabelas auxiliares'!$D$128),"FOLHA DE PESSOAL",IF(Y468='Tabelas auxiliares'!$A$129,"CUSTEIO",IF(Y468='Tabelas auxiliares'!$A$128,"INVESTIMENTO","ERRO - VERIFICAR"))))</f>
        <v/>
      </c>
      <c r="AA468" s="26" t="str">
        <f t="shared" si="13"/>
        <v/>
      </c>
      <c r="AB468" s="155"/>
      <c r="AC468" s="155"/>
      <c r="AD468" s="155"/>
      <c r="AE468" s="31"/>
      <c r="AF468" s="31"/>
      <c r="AG468" s="31"/>
      <c r="AH468" s="31"/>
      <c r="AI468" s="31"/>
      <c r="AJ468" s="31"/>
      <c r="AK468" s="31"/>
      <c r="AL468" s="31"/>
      <c r="AM468" s="31"/>
      <c r="AN468" s="31"/>
      <c r="AO468" s="31"/>
      <c r="AP468" s="31"/>
    </row>
    <row r="469" spans="1:42" x14ac:dyDescent="0.25">
      <c r="A469" s="152"/>
      <c r="B469" s="152"/>
      <c r="C469" s="152"/>
      <c r="D469" s="152"/>
      <c r="E469" s="152"/>
      <c r="F469" s="15" t="str">
        <f>IFERROR(VLOOKUP(D469,'Tabelas auxiliares'!$A$3:$B$65,2,FALSE),"")</f>
        <v/>
      </c>
      <c r="G469" s="15" t="str">
        <f>IFERROR(VLOOKUP($B469,'Tabelas auxiliares'!$A$68:$C$108,2,FALSE),"")</f>
        <v/>
      </c>
      <c r="H469" s="15" t="str">
        <f>IFERROR(VLOOKUP($B469,'Tabelas auxiliares'!$A$68:$C$108,3,FALSE),"")</f>
        <v/>
      </c>
      <c r="I469" s="152"/>
      <c r="J469" s="152"/>
      <c r="K469" s="152"/>
      <c r="L469" s="152"/>
      <c r="M469" s="152"/>
      <c r="N469" s="152"/>
      <c r="O469" s="152"/>
      <c r="P469" s="152"/>
      <c r="Q469" s="152"/>
      <c r="R469" s="152"/>
      <c r="S469" s="152"/>
      <c r="T469" s="152"/>
      <c r="U469" s="152"/>
      <c r="V469" s="152"/>
      <c r="W469" s="152"/>
      <c r="X469" s="152"/>
      <c r="Y469" s="15" t="str">
        <f t="shared" si="12"/>
        <v/>
      </c>
      <c r="Z469" s="15" t="str">
        <f>IF(T469="","",IF(AND(T469&lt;&gt;'Tabelas auxiliares'!$B$128,T469&lt;&gt;'Tabelas auxiliares'!$B$129,T469&lt;&gt;'Tabelas auxiliares'!$C$128,T469&lt;&gt;'Tabelas auxiliares'!$C$129,T469&lt;&gt;'Tabelas auxiliares'!$D$128),"FOLHA DE PESSOAL",IF(Y469='Tabelas auxiliares'!$A$129,"CUSTEIO",IF(Y469='Tabelas auxiliares'!$A$128,"INVESTIMENTO","ERRO - VERIFICAR"))))</f>
        <v/>
      </c>
      <c r="AA469" s="26" t="str">
        <f t="shared" si="13"/>
        <v/>
      </c>
      <c r="AB469" s="155"/>
      <c r="AC469" s="155"/>
      <c r="AD469" s="155"/>
      <c r="AE469" s="31"/>
      <c r="AF469" s="31"/>
      <c r="AG469" s="31"/>
      <c r="AH469" s="31"/>
      <c r="AI469" s="31"/>
      <c r="AJ469" s="31"/>
      <c r="AK469" s="31"/>
      <c r="AL469" s="31"/>
      <c r="AM469" s="31"/>
      <c r="AN469" s="31"/>
      <c r="AO469" s="31"/>
      <c r="AP469" s="31"/>
    </row>
    <row r="470" spans="1:42" x14ac:dyDescent="0.25">
      <c r="A470" s="152"/>
      <c r="B470" s="152"/>
      <c r="C470" s="152"/>
      <c r="D470" s="152"/>
      <c r="E470" s="152"/>
      <c r="F470" s="15" t="str">
        <f>IFERROR(VLOOKUP(D470,'Tabelas auxiliares'!$A$3:$B$65,2,FALSE),"")</f>
        <v/>
      </c>
      <c r="G470" s="15" t="str">
        <f>IFERROR(VLOOKUP($B470,'Tabelas auxiliares'!$A$68:$C$108,2,FALSE),"")</f>
        <v/>
      </c>
      <c r="H470" s="15" t="str">
        <f>IFERROR(VLOOKUP($B470,'Tabelas auxiliares'!$A$68:$C$108,3,FALSE),"")</f>
        <v/>
      </c>
      <c r="I470" s="152"/>
      <c r="J470" s="152"/>
      <c r="K470" s="152"/>
      <c r="L470" s="152"/>
      <c r="M470" s="152"/>
      <c r="N470" s="152"/>
      <c r="O470" s="152"/>
      <c r="P470" s="152"/>
      <c r="Q470" s="152"/>
      <c r="R470" s="152"/>
      <c r="S470" s="152"/>
      <c r="T470" s="152"/>
      <c r="U470" s="152"/>
      <c r="V470" s="152"/>
      <c r="W470" s="152"/>
      <c r="X470" s="152"/>
      <c r="Y470" s="15" t="str">
        <f t="shared" si="12"/>
        <v/>
      </c>
      <c r="Z470" s="15" t="str">
        <f>IF(T470="","",IF(AND(T470&lt;&gt;'Tabelas auxiliares'!$B$128,T470&lt;&gt;'Tabelas auxiliares'!$B$129,T470&lt;&gt;'Tabelas auxiliares'!$C$128,T470&lt;&gt;'Tabelas auxiliares'!$C$129,T470&lt;&gt;'Tabelas auxiliares'!$D$128),"FOLHA DE PESSOAL",IF(Y470='Tabelas auxiliares'!$A$129,"CUSTEIO",IF(Y470='Tabelas auxiliares'!$A$128,"INVESTIMENTO","ERRO - VERIFICAR"))))</f>
        <v/>
      </c>
      <c r="AA470" s="26" t="str">
        <f t="shared" si="13"/>
        <v/>
      </c>
      <c r="AB470" s="155"/>
      <c r="AC470" s="155"/>
      <c r="AD470" s="155"/>
      <c r="AE470" s="31"/>
      <c r="AF470" s="31"/>
      <c r="AG470" s="31"/>
      <c r="AH470" s="31"/>
      <c r="AI470" s="31"/>
      <c r="AJ470" s="31"/>
      <c r="AK470" s="31"/>
      <c r="AL470" s="31"/>
      <c r="AM470" s="31"/>
      <c r="AN470" s="31"/>
      <c r="AO470" s="31"/>
      <c r="AP470" s="31"/>
    </row>
    <row r="471" spans="1:42" x14ac:dyDescent="0.25">
      <c r="A471" s="152"/>
      <c r="B471" s="152"/>
      <c r="C471" s="152"/>
      <c r="D471" s="152"/>
      <c r="E471" s="152"/>
      <c r="F471" s="15" t="str">
        <f>IFERROR(VLOOKUP(D471,'Tabelas auxiliares'!$A$3:$B$65,2,FALSE),"")</f>
        <v/>
      </c>
      <c r="G471" s="15" t="str">
        <f>IFERROR(VLOOKUP($B471,'Tabelas auxiliares'!$A$68:$C$108,2,FALSE),"")</f>
        <v/>
      </c>
      <c r="H471" s="15" t="str">
        <f>IFERROR(VLOOKUP($B471,'Tabelas auxiliares'!$A$68:$C$108,3,FALSE),"")</f>
        <v/>
      </c>
      <c r="I471" s="152"/>
      <c r="J471" s="152"/>
      <c r="K471" s="152"/>
      <c r="L471" s="152"/>
      <c r="M471" s="152"/>
      <c r="N471" s="152"/>
      <c r="O471" s="152"/>
      <c r="P471" s="152"/>
      <c r="Q471" s="152"/>
      <c r="R471" s="152"/>
      <c r="S471" s="152"/>
      <c r="T471" s="152"/>
      <c r="U471" s="152"/>
      <c r="V471" s="152"/>
      <c r="W471" s="152"/>
      <c r="X471" s="152"/>
      <c r="Y471" s="15" t="str">
        <f t="shared" si="12"/>
        <v/>
      </c>
      <c r="Z471" s="15" t="str">
        <f>IF(T471="","",IF(AND(T471&lt;&gt;'Tabelas auxiliares'!$B$128,T471&lt;&gt;'Tabelas auxiliares'!$B$129,T471&lt;&gt;'Tabelas auxiliares'!$C$128,T471&lt;&gt;'Tabelas auxiliares'!$C$129,T471&lt;&gt;'Tabelas auxiliares'!$D$128),"FOLHA DE PESSOAL",IF(Y471='Tabelas auxiliares'!$A$129,"CUSTEIO",IF(Y471='Tabelas auxiliares'!$A$128,"INVESTIMENTO","ERRO - VERIFICAR"))))</f>
        <v/>
      </c>
      <c r="AA471" s="26" t="str">
        <f t="shared" si="13"/>
        <v/>
      </c>
      <c r="AB471" s="155"/>
      <c r="AC471" s="155"/>
      <c r="AD471" s="155"/>
      <c r="AE471" s="31"/>
      <c r="AF471" s="31"/>
      <c r="AG471" s="31"/>
      <c r="AH471" s="31"/>
      <c r="AI471" s="31"/>
      <c r="AJ471" s="31"/>
      <c r="AK471" s="31"/>
      <c r="AL471" s="31"/>
      <c r="AM471" s="31"/>
      <c r="AN471" s="31"/>
      <c r="AO471" s="31"/>
      <c r="AP471" s="31"/>
    </row>
    <row r="472" spans="1:42" x14ac:dyDescent="0.25">
      <c r="A472" s="152"/>
      <c r="B472" s="152"/>
      <c r="C472" s="152"/>
      <c r="D472" s="152"/>
      <c r="E472" s="152"/>
      <c r="F472" s="15" t="str">
        <f>IFERROR(VLOOKUP(D472,'Tabelas auxiliares'!$A$3:$B$65,2,FALSE),"")</f>
        <v/>
      </c>
      <c r="G472" s="15" t="str">
        <f>IFERROR(VLOOKUP($B472,'Tabelas auxiliares'!$A$68:$C$108,2,FALSE),"")</f>
        <v/>
      </c>
      <c r="H472" s="15" t="str">
        <f>IFERROR(VLOOKUP($B472,'Tabelas auxiliares'!$A$68:$C$108,3,FALSE),"")</f>
        <v/>
      </c>
      <c r="I472" s="152"/>
      <c r="J472" s="152"/>
      <c r="K472" s="152"/>
      <c r="L472" s="152"/>
      <c r="M472" s="152"/>
      <c r="N472" s="152"/>
      <c r="O472" s="152"/>
      <c r="P472" s="152"/>
      <c r="Q472" s="152"/>
      <c r="R472" s="152"/>
      <c r="S472" s="152"/>
      <c r="T472" s="152"/>
      <c r="U472" s="152"/>
      <c r="V472" s="152"/>
      <c r="W472" s="152"/>
      <c r="X472" s="152"/>
      <c r="Y472" s="15" t="str">
        <f t="shared" si="12"/>
        <v/>
      </c>
      <c r="Z472" s="15" t="str">
        <f>IF(T472="","",IF(AND(T472&lt;&gt;'Tabelas auxiliares'!$B$128,T472&lt;&gt;'Tabelas auxiliares'!$B$129,T472&lt;&gt;'Tabelas auxiliares'!$C$128,T472&lt;&gt;'Tabelas auxiliares'!$C$129,T472&lt;&gt;'Tabelas auxiliares'!$D$128),"FOLHA DE PESSOAL",IF(Y472='Tabelas auxiliares'!$A$129,"CUSTEIO",IF(Y472='Tabelas auxiliares'!$A$128,"INVESTIMENTO","ERRO - VERIFICAR"))))</f>
        <v/>
      </c>
      <c r="AA472" s="26" t="str">
        <f t="shared" si="13"/>
        <v/>
      </c>
      <c r="AB472" s="155"/>
      <c r="AC472" s="155"/>
      <c r="AD472" s="155"/>
      <c r="AE472" s="31"/>
      <c r="AF472" s="31"/>
      <c r="AG472" s="31"/>
      <c r="AH472" s="31"/>
      <c r="AI472" s="31"/>
      <c r="AJ472" s="31"/>
      <c r="AK472" s="31"/>
      <c r="AL472" s="31"/>
      <c r="AM472" s="31"/>
      <c r="AN472" s="31"/>
      <c r="AO472" s="31"/>
      <c r="AP472" s="31"/>
    </row>
    <row r="473" spans="1:42" x14ac:dyDescent="0.25">
      <c r="A473" s="152"/>
      <c r="B473" s="152"/>
      <c r="C473" s="152"/>
      <c r="D473" s="152"/>
      <c r="E473" s="152"/>
      <c r="F473" s="15" t="str">
        <f>IFERROR(VLOOKUP(D473,'Tabelas auxiliares'!$A$3:$B$65,2,FALSE),"")</f>
        <v/>
      </c>
      <c r="G473" s="15" t="str">
        <f>IFERROR(VLOOKUP($B473,'Tabelas auxiliares'!$A$68:$C$108,2,FALSE),"")</f>
        <v/>
      </c>
      <c r="H473" s="15" t="str">
        <f>IFERROR(VLOOKUP($B473,'Tabelas auxiliares'!$A$68:$C$108,3,FALSE),"")</f>
        <v/>
      </c>
      <c r="I473" s="152"/>
      <c r="J473" s="152"/>
      <c r="K473" s="152"/>
      <c r="L473" s="152"/>
      <c r="M473" s="152"/>
      <c r="N473" s="152"/>
      <c r="O473" s="152"/>
      <c r="P473" s="152"/>
      <c r="Q473" s="152"/>
      <c r="R473" s="152"/>
      <c r="S473" s="152"/>
      <c r="T473" s="152"/>
      <c r="U473" s="152"/>
      <c r="V473" s="152"/>
      <c r="W473" s="152"/>
      <c r="X473" s="152"/>
      <c r="Y473" s="15" t="str">
        <f t="shared" si="12"/>
        <v/>
      </c>
      <c r="Z473" s="15" t="str">
        <f>IF(T473="","",IF(AND(T473&lt;&gt;'Tabelas auxiliares'!$B$128,T473&lt;&gt;'Tabelas auxiliares'!$B$129,T473&lt;&gt;'Tabelas auxiliares'!$C$128,T473&lt;&gt;'Tabelas auxiliares'!$C$129,T473&lt;&gt;'Tabelas auxiliares'!$D$128),"FOLHA DE PESSOAL",IF(Y473='Tabelas auxiliares'!$A$129,"CUSTEIO",IF(Y473='Tabelas auxiliares'!$A$128,"INVESTIMENTO","ERRO - VERIFICAR"))))</f>
        <v/>
      </c>
      <c r="AA473" s="26" t="str">
        <f t="shared" si="13"/>
        <v/>
      </c>
      <c r="AB473" s="155"/>
      <c r="AC473" s="155"/>
      <c r="AD473" s="155"/>
      <c r="AE473" s="31"/>
      <c r="AF473" s="31"/>
      <c r="AG473" s="31"/>
      <c r="AH473" s="31"/>
      <c r="AI473" s="31"/>
      <c r="AJ473" s="31"/>
      <c r="AK473" s="31"/>
      <c r="AL473" s="31"/>
      <c r="AM473" s="31"/>
      <c r="AN473" s="31"/>
      <c r="AO473" s="31"/>
      <c r="AP473" s="31"/>
    </row>
    <row r="474" spans="1:42" x14ac:dyDescent="0.25">
      <c r="A474" s="152"/>
      <c r="B474" s="152"/>
      <c r="C474" s="152"/>
      <c r="D474" s="152"/>
      <c r="E474" s="152"/>
      <c r="F474" s="15" t="str">
        <f>IFERROR(VLOOKUP(D474,'Tabelas auxiliares'!$A$3:$B$65,2,FALSE),"")</f>
        <v/>
      </c>
      <c r="G474" s="15" t="str">
        <f>IFERROR(VLOOKUP($B474,'Tabelas auxiliares'!$A$68:$C$108,2,FALSE),"")</f>
        <v/>
      </c>
      <c r="H474" s="15" t="str">
        <f>IFERROR(VLOOKUP($B474,'Tabelas auxiliares'!$A$68:$C$108,3,FALSE),"")</f>
        <v/>
      </c>
      <c r="I474" s="152"/>
      <c r="J474" s="152"/>
      <c r="K474" s="152"/>
      <c r="L474" s="152"/>
      <c r="M474" s="152"/>
      <c r="N474" s="152"/>
      <c r="O474" s="152"/>
      <c r="P474" s="152"/>
      <c r="Q474" s="152"/>
      <c r="R474" s="152"/>
      <c r="S474" s="152"/>
      <c r="T474" s="152"/>
      <c r="U474" s="152"/>
      <c r="V474" s="152"/>
      <c r="W474" s="152"/>
      <c r="X474" s="152"/>
      <c r="Y474" s="15" t="str">
        <f t="shared" si="12"/>
        <v/>
      </c>
      <c r="Z474" s="15" t="str">
        <f>IF(T474="","",IF(AND(T474&lt;&gt;'Tabelas auxiliares'!$B$128,T474&lt;&gt;'Tabelas auxiliares'!$B$129,T474&lt;&gt;'Tabelas auxiliares'!$C$128,T474&lt;&gt;'Tabelas auxiliares'!$C$129,T474&lt;&gt;'Tabelas auxiliares'!$D$128),"FOLHA DE PESSOAL",IF(Y474='Tabelas auxiliares'!$A$129,"CUSTEIO",IF(Y474='Tabelas auxiliares'!$A$128,"INVESTIMENTO","ERRO - VERIFICAR"))))</f>
        <v/>
      </c>
      <c r="AA474" s="26" t="str">
        <f t="shared" si="13"/>
        <v/>
      </c>
      <c r="AB474" s="155"/>
      <c r="AC474" s="155"/>
      <c r="AD474" s="155"/>
      <c r="AE474" s="31"/>
      <c r="AF474" s="31"/>
      <c r="AG474" s="31"/>
      <c r="AH474" s="31"/>
      <c r="AI474" s="31"/>
      <c r="AJ474" s="31"/>
      <c r="AK474" s="31"/>
      <c r="AL474" s="31"/>
      <c r="AM474" s="31"/>
      <c r="AN474" s="31"/>
      <c r="AO474" s="31"/>
      <c r="AP474" s="31"/>
    </row>
    <row r="475" spans="1:42" x14ac:dyDescent="0.25">
      <c r="A475" s="152"/>
      <c r="B475" s="152"/>
      <c r="C475" s="152"/>
      <c r="D475" s="152"/>
      <c r="E475" s="152"/>
      <c r="F475" s="15" t="str">
        <f>IFERROR(VLOOKUP(D475,'Tabelas auxiliares'!$A$3:$B$65,2,FALSE),"")</f>
        <v/>
      </c>
      <c r="G475" s="15" t="str">
        <f>IFERROR(VLOOKUP($B475,'Tabelas auxiliares'!$A$68:$C$108,2,FALSE),"")</f>
        <v/>
      </c>
      <c r="H475" s="15" t="str">
        <f>IFERROR(VLOOKUP($B475,'Tabelas auxiliares'!$A$68:$C$108,3,FALSE),"")</f>
        <v/>
      </c>
      <c r="I475" s="152"/>
      <c r="J475" s="152"/>
      <c r="K475" s="152"/>
      <c r="L475" s="152"/>
      <c r="M475" s="152"/>
      <c r="N475" s="152"/>
      <c r="O475" s="152"/>
      <c r="P475" s="152"/>
      <c r="Q475" s="152"/>
      <c r="R475" s="152"/>
      <c r="S475" s="152"/>
      <c r="T475" s="152"/>
      <c r="U475" s="152"/>
      <c r="V475" s="152"/>
      <c r="W475" s="152"/>
      <c r="X475" s="152"/>
      <c r="Y475" s="15" t="str">
        <f t="shared" si="12"/>
        <v/>
      </c>
      <c r="Z475" s="15" t="str">
        <f>IF(T475="","",IF(AND(T475&lt;&gt;'Tabelas auxiliares'!$B$128,T475&lt;&gt;'Tabelas auxiliares'!$B$129,T475&lt;&gt;'Tabelas auxiliares'!$C$128,T475&lt;&gt;'Tabelas auxiliares'!$C$129,T475&lt;&gt;'Tabelas auxiliares'!$D$128),"FOLHA DE PESSOAL",IF(Y475='Tabelas auxiliares'!$A$129,"CUSTEIO",IF(Y475='Tabelas auxiliares'!$A$128,"INVESTIMENTO","ERRO - VERIFICAR"))))</f>
        <v/>
      </c>
      <c r="AA475" s="26" t="str">
        <f t="shared" si="13"/>
        <v/>
      </c>
      <c r="AB475" s="155"/>
      <c r="AC475" s="155"/>
      <c r="AD475" s="155"/>
      <c r="AE475" s="31"/>
      <c r="AF475" s="31"/>
      <c r="AG475" s="31"/>
      <c r="AH475" s="31"/>
      <c r="AI475" s="31"/>
      <c r="AJ475" s="31"/>
      <c r="AK475" s="31"/>
      <c r="AL475" s="31"/>
      <c r="AM475" s="31"/>
      <c r="AN475" s="31"/>
      <c r="AO475" s="31"/>
      <c r="AP475" s="31"/>
    </row>
    <row r="476" spans="1:42" x14ac:dyDescent="0.25">
      <c r="A476" s="152"/>
      <c r="B476" s="152"/>
      <c r="C476" s="152"/>
      <c r="D476" s="152"/>
      <c r="E476" s="152"/>
      <c r="F476" s="15" t="str">
        <f>IFERROR(VLOOKUP(D476,'Tabelas auxiliares'!$A$3:$B$65,2,FALSE),"")</f>
        <v/>
      </c>
      <c r="G476" s="15" t="str">
        <f>IFERROR(VLOOKUP($B476,'Tabelas auxiliares'!$A$68:$C$108,2,FALSE),"")</f>
        <v/>
      </c>
      <c r="H476" s="15" t="str">
        <f>IFERROR(VLOOKUP($B476,'Tabelas auxiliares'!$A$68:$C$108,3,FALSE),"")</f>
        <v/>
      </c>
      <c r="I476" s="152"/>
      <c r="J476" s="152"/>
      <c r="K476" s="152"/>
      <c r="L476" s="152"/>
      <c r="M476" s="152"/>
      <c r="N476" s="152"/>
      <c r="O476" s="152"/>
      <c r="P476" s="152"/>
      <c r="Q476" s="152"/>
      <c r="R476" s="152"/>
      <c r="S476" s="152"/>
      <c r="T476" s="152"/>
      <c r="U476" s="152"/>
      <c r="V476" s="152"/>
      <c r="W476" s="152"/>
      <c r="X476" s="152"/>
      <c r="Y476" s="15" t="str">
        <f t="shared" si="12"/>
        <v/>
      </c>
      <c r="Z476" s="15" t="str">
        <f>IF(T476="","",IF(AND(T476&lt;&gt;'Tabelas auxiliares'!$B$128,T476&lt;&gt;'Tabelas auxiliares'!$B$129,T476&lt;&gt;'Tabelas auxiliares'!$C$128,T476&lt;&gt;'Tabelas auxiliares'!$C$129,T476&lt;&gt;'Tabelas auxiliares'!$D$128),"FOLHA DE PESSOAL",IF(Y476='Tabelas auxiliares'!$A$129,"CUSTEIO",IF(Y476='Tabelas auxiliares'!$A$128,"INVESTIMENTO","ERRO - VERIFICAR"))))</f>
        <v/>
      </c>
      <c r="AA476" s="26" t="str">
        <f t="shared" si="13"/>
        <v/>
      </c>
      <c r="AB476" s="155"/>
      <c r="AC476" s="155"/>
      <c r="AD476" s="155"/>
      <c r="AE476" s="31"/>
      <c r="AF476" s="31"/>
      <c r="AG476" s="31"/>
      <c r="AH476" s="31"/>
      <c r="AI476" s="31"/>
      <c r="AJ476" s="31"/>
      <c r="AK476" s="31"/>
      <c r="AL476" s="31"/>
      <c r="AM476" s="31"/>
      <c r="AN476" s="31"/>
      <c r="AO476" s="31"/>
      <c r="AP476" s="31"/>
    </row>
    <row r="477" spans="1:42" x14ac:dyDescent="0.25">
      <c r="A477" s="152"/>
      <c r="B477" s="152"/>
      <c r="C477" s="152"/>
      <c r="D477" s="152"/>
      <c r="E477" s="152"/>
      <c r="F477" s="15" t="str">
        <f>IFERROR(VLOOKUP(D477,'Tabelas auxiliares'!$A$3:$B$65,2,FALSE),"")</f>
        <v/>
      </c>
      <c r="G477" s="15" t="str">
        <f>IFERROR(VLOOKUP($B477,'Tabelas auxiliares'!$A$68:$C$108,2,FALSE),"")</f>
        <v/>
      </c>
      <c r="H477" s="15" t="str">
        <f>IFERROR(VLOOKUP($B477,'Tabelas auxiliares'!$A$68:$C$108,3,FALSE),"")</f>
        <v/>
      </c>
      <c r="I477" s="152"/>
      <c r="J477" s="152"/>
      <c r="K477" s="152"/>
      <c r="L477" s="152"/>
      <c r="M477" s="152"/>
      <c r="N477" s="152"/>
      <c r="O477" s="152"/>
      <c r="P477" s="152"/>
      <c r="Q477" s="152"/>
      <c r="R477" s="152"/>
      <c r="S477" s="152"/>
      <c r="T477" s="152"/>
      <c r="U477" s="152"/>
      <c r="V477" s="152"/>
      <c r="W477" s="152"/>
      <c r="X477" s="152"/>
      <c r="Y477" s="15" t="str">
        <f t="shared" si="12"/>
        <v/>
      </c>
      <c r="Z477" s="15" t="str">
        <f>IF(T477="","",IF(AND(T477&lt;&gt;'Tabelas auxiliares'!$B$128,T477&lt;&gt;'Tabelas auxiliares'!$B$129,T477&lt;&gt;'Tabelas auxiliares'!$C$128,T477&lt;&gt;'Tabelas auxiliares'!$C$129,T477&lt;&gt;'Tabelas auxiliares'!$D$128),"FOLHA DE PESSOAL",IF(Y477='Tabelas auxiliares'!$A$129,"CUSTEIO",IF(Y477='Tabelas auxiliares'!$A$128,"INVESTIMENTO","ERRO - VERIFICAR"))))</f>
        <v/>
      </c>
      <c r="AA477" s="26" t="str">
        <f t="shared" si="13"/>
        <v/>
      </c>
      <c r="AB477" s="155"/>
      <c r="AC477" s="155"/>
      <c r="AD477" s="155"/>
      <c r="AE477" s="31"/>
      <c r="AF477" s="31"/>
      <c r="AG477" s="31"/>
      <c r="AH477" s="31"/>
      <c r="AI477" s="31"/>
      <c r="AJ477" s="31"/>
      <c r="AK477" s="31"/>
      <c r="AL477" s="31"/>
      <c r="AM477" s="31"/>
      <c r="AN477" s="31"/>
      <c r="AO477" s="31"/>
      <c r="AP477" s="31"/>
    </row>
    <row r="478" spans="1:42" x14ac:dyDescent="0.25">
      <c r="A478" s="152"/>
      <c r="B478" s="152"/>
      <c r="C478" s="152"/>
      <c r="D478" s="152"/>
      <c r="E478" s="152"/>
      <c r="F478" s="15" t="str">
        <f>IFERROR(VLOOKUP(D478,'Tabelas auxiliares'!$A$3:$B$65,2,FALSE),"")</f>
        <v/>
      </c>
      <c r="G478" s="15" t="str">
        <f>IFERROR(VLOOKUP($B478,'Tabelas auxiliares'!$A$68:$C$108,2,FALSE),"")</f>
        <v/>
      </c>
      <c r="H478" s="15" t="str">
        <f>IFERROR(VLOOKUP($B478,'Tabelas auxiliares'!$A$68:$C$108,3,FALSE),"")</f>
        <v/>
      </c>
      <c r="I478" s="152"/>
      <c r="J478" s="152"/>
      <c r="K478" s="152"/>
      <c r="L478" s="152"/>
      <c r="M478" s="152"/>
      <c r="N478" s="152"/>
      <c r="O478" s="152"/>
      <c r="P478" s="152"/>
      <c r="Q478" s="152"/>
      <c r="R478" s="152"/>
      <c r="S478" s="152"/>
      <c r="T478" s="152"/>
      <c r="U478" s="152"/>
      <c r="V478" s="152"/>
      <c r="W478" s="152"/>
      <c r="X478" s="152"/>
      <c r="Y478" s="15" t="str">
        <f t="shared" si="12"/>
        <v/>
      </c>
      <c r="Z478" s="15" t="str">
        <f>IF(T478="","",IF(AND(T478&lt;&gt;'Tabelas auxiliares'!$B$128,T478&lt;&gt;'Tabelas auxiliares'!$B$129,T478&lt;&gt;'Tabelas auxiliares'!$C$128,T478&lt;&gt;'Tabelas auxiliares'!$C$129,T478&lt;&gt;'Tabelas auxiliares'!$D$128),"FOLHA DE PESSOAL",IF(Y478='Tabelas auxiliares'!$A$129,"CUSTEIO",IF(Y478='Tabelas auxiliares'!$A$128,"INVESTIMENTO","ERRO - VERIFICAR"))))</f>
        <v/>
      </c>
      <c r="AA478" s="26" t="str">
        <f t="shared" si="13"/>
        <v/>
      </c>
      <c r="AB478" s="155"/>
      <c r="AC478" s="155"/>
      <c r="AD478" s="155"/>
      <c r="AE478" s="31"/>
      <c r="AF478" s="31"/>
      <c r="AG478" s="31"/>
      <c r="AH478" s="31"/>
      <c r="AI478" s="31"/>
      <c r="AJ478" s="31"/>
      <c r="AK478" s="31"/>
      <c r="AL478" s="31"/>
      <c r="AM478" s="31"/>
      <c r="AN478" s="31"/>
      <c r="AO478" s="31"/>
      <c r="AP478" s="31"/>
    </row>
    <row r="479" spans="1:42" x14ac:dyDescent="0.25">
      <c r="A479" s="152"/>
      <c r="B479" s="152"/>
      <c r="C479" s="152"/>
      <c r="D479" s="152"/>
      <c r="E479" s="152"/>
      <c r="F479" s="15" t="str">
        <f>IFERROR(VLOOKUP(D479,'Tabelas auxiliares'!$A$3:$B$65,2,FALSE),"")</f>
        <v/>
      </c>
      <c r="G479" s="15" t="str">
        <f>IFERROR(VLOOKUP($B479,'Tabelas auxiliares'!$A$68:$C$108,2,FALSE),"")</f>
        <v/>
      </c>
      <c r="H479" s="15" t="str">
        <f>IFERROR(VLOOKUP($B479,'Tabelas auxiliares'!$A$68:$C$108,3,FALSE),"")</f>
        <v/>
      </c>
      <c r="I479" s="152"/>
      <c r="J479" s="152"/>
      <c r="K479" s="152"/>
      <c r="L479" s="152"/>
      <c r="M479" s="152"/>
      <c r="N479" s="152"/>
      <c r="O479" s="152"/>
      <c r="P479" s="152"/>
      <c r="Q479" s="152"/>
      <c r="R479" s="152"/>
      <c r="S479" s="152"/>
      <c r="T479" s="152"/>
      <c r="U479" s="152"/>
      <c r="V479" s="152"/>
      <c r="W479" s="152"/>
      <c r="X479" s="152"/>
      <c r="Y479" s="15" t="str">
        <f t="shared" si="12"/>
        <v/>
      </c>
      <c r="Z479" s="15" t="str">
        <f>IF(T479="","",IF(AND(T479&lt;&gt;'Tabelas auxiliares'!$B$128,T479&lt;&gt;'Tabelas auxiliares'!$B$129,T479&lt;&gt;'Tabelas auxiliares'!$C$128,T479&lt;&gt;'Tabelas auxiliares'!$C$129,T479&lt;&gt;'Tabelas auxiliares'!$D$128),"FOLHA DE PESSOAL",IF(Y479='Tabelas auxiliares'!$A$129,"CUSTEIO",IF(Y479='Tabelas auxiliares'!$A$128,"INVESTIMENTO","ERRO - VERIFICAR"))))</f>
        <v/>
      </c>
      <c r="AA479" s="26" t="str">
        <f t="shared" si="13"/>
        <v/>
      </c>
      <c r="AB479" s="155"/>
      <c r="AC479" s="155"/>
      <c r="AD479" s="155"/>
      <c r="AE479" s="31"/>
      <c r="AF479" s="31"/>
      <c r="AG479" s="31"/>
      <c r="AH479" s="31"/>
      <c r="AI479" s="31"/>
      <c r="AJ479" s="31"/>
      <c r="AK479" s="31"/>
      <c r="AL479" s="31"/>
      <c r="AM479" s="31"/>
      <c r="AN479" s="31"/>
      <c r="AO479" s="31"/>
      <c r="AP479" s="31"/>
    </row>
    <row r="480" spans="1:42" x14ac:dyDescent="0.25">
      <c r="A480" s="152"/>
      <c r="B480" s="152"/>
      <c r="C480" s="152"/>
      <c r="D480" s="152"/>
      <c r="E480" s="152"/>
      <c r="F480" s="15" t="str">
        <f>IFERROR(VLOOKUP(D480,'Tabelas auxiliares'!$A$3:$B$65,2,FALSE),"")</f>
        <v/>
      </c>
      <c r="G480" s="15" t="str">
        <f>IFERROR(VLOOKUP($B480,'Tabelas auxiliares'!$A$68:$C$108,2,FALSE),"")</f>
        <v/>
      </c>
      <c r="H480" s="15" t="str">
        <f>IFERROR(VLOOKUP($B480,'Tabelas auxiliares'!$A$68:$C$108,3,FALSE),"")</f>
        <v/>
      </c>
      <c r="I480" s="152"/>
      <c r="J480" s="152"/>
      <c r="K480" s="152"/>
      <c r="L480" s="152"/>
      <c r="M480" s="152"/>
      <c r="N480" s="152"/>
      <c r="O480" s="152"/>
      <c r="P480" s="152"/>
      <c r="Q480" s="152"/>
      <c r="R480" s="152"/>
      <c r="S480" s="152"/>
      <c r="T480" s="152"/>
      <c r="U480" s="152"/>
      <c r="V480" s="152"/>
      <c r="W480" s="152"/>
      <c r="X480" s="152"/>
      <c r="Y480" s="15" t="str">
        <f t="shared" si="12"/>
        <v/>
      </c>
      <c r="Z480" s="15" t="str">
        <f>IF(T480="","",IF(AND(T480&lt;&gt;'Tabelas auxiliares'!$B$128,T480&lt;&gt;'Tabelas auxiliares'!$B$129,T480&lt;&gt;'Tabelas auxiliares'!$C$128,T480&lt;&gt;'Tabelas auxiliares'!$C$129,T480&lt;&gt;'Tabelas auxiliares'!$D$128),"FOLHA DE PESSOAL",IF(Y480='Tabelas auxiliares'!$A$129,"CUSTEIO",IF(Y480='Tabelas auxiliares'!$A$128,"INVESTIMENTO","ERRO - VERIFICAR"))))</f>
        <v/>
      </c>
      <c r="AA480" s="26" t="str">
        <f t="shared" si="13"/>
        <v/>
      </c>
      <c r="AB480" s="155"/>
      <c r="AC480" s="155"/>
      <c r="AD480" s="155"/>
      <c r="AE480" s="31"/>
      <c r="AF480" s="31"/>
      <c r="AG480" s="31"/>
      <c r="AH480" s="31"/>
      <c r="AI480" s="31"/>
      <c r="AJ480" s="31"/>
      <c r="AK480" s="31"/>
      <c r="AL480" s="31"/>
      <c r="AM480" s="31"/>
      <c r="AN480" s="31"/>
      <c r="AO480" s="31"/>
      <c r="AP480" s="31"/>
    </row>
    <row r="481" spans="1:42" x14ac:dyDescent="0.25">
      <c r="A481" s="152"/>
      <c r="B481" s="152"/>
      <c r="C481" s="152"/>
      <c r="D481" s="152"/>
      <c r="E481" s="152"/>
      <c r="F481" s="15" t="str">
        <f>IFERROR(VLOOKUP(D481,'Tabelas auxiliares'!$A$3:$B$65,2,FALSE),"")</f>
        <v/>
      </c>
      <c r="G481" s="15" t="str">
        <f>IFERROR(VLOOKUP($B481,'Tabelas auxiliares'!$A$68:$C$108,2,FALSE),"")</f>
        <v/>
      </c>
      <c r="H481" s="15" t="str">
        <f>IFERROR(VLOOKUP($B481,'Tabelas auxiliares'!$A$68:$C$108,3,FALSE),"")</f>
        <v/>
      </c>
      <c r="I481" s="152"/>
      <c r="J481" s="152"/>
      <c r="K481" s="152"/>
      <c r="L481" s="152"/>
      <c r="M481" s="152"/>
      <c r="N481" s="152"/>
      <c r="O481" s="152"/>
      <c r="P481" s="152"/>
      <c r="Q481" s="152"/>
      <c r="R481" s="152"/>
      <c r="S481" s="152"/>
      <c r="T481" s="152"/>
      <c r="U481" s="152"/>
      <c r="V481" s="152"/>
      <c r="W481" s="152"/>
      <c r="X481" s="152"/>
      <c r="Y481" s="15" t="str">
        <f t="shared" si="12"/>
        <v/>
      </c>
      <c r="Z481" s="15" t="str">
        <f>IF(T481="","",IF(AND(T481&lt;&gt;'Tabelas auxiliares'!$B$128,T481&lt;&gt;'Tabelas auxiliares'!$B$129,T481&lt;&gt;'Tabelas auxiliares'!$C$128,T481&lt;&gt;'Tabelas auxiliares'!$C$129,T481&lt;&gt;'Tabelas auxiliares'!$D$128),"FOLHA DE PESSOAL",IF(Y481='Tabelas auxiliares'!$A$129,"CUSTEIO",IF(Y481='Tabelas auxiliares'!$A$128,"INVESTIMENTO","ERRO - VERIFICAR"))))</f>
        <v/>
      </c>
      <c r="AA481" s="26" t="str">
        <f t="shared" si="13"/>
        <v/>
      </c>
      <c r="AB481" s="155"/>
      <c r="AC481" s="155"/>
      <c r="AD481" s="155"/>
      <c r="AE481" s="31"/>
      <c r="AF481" s="31"/>
      <c r="AG481" s="31"/>
      <c r="AH481" s="31"/>
      <c r="AI481" s="31"/>
      <c r="AJ481" s="31"/>
      <c r="AK481" s="31"/>
      <c r="AL481" s="31"/>
      <c r="AM481" s="31"/>
      <c r="AN481" s="31"/>
      <c r="AO481" s="31"/>
      <c r="AP481" s="31"/>
    </row>
    <row r="482" spans="1:42" x14ac:dyDescent="0.25">
      <c r="A482" s="152"/>
      <c r="B482" s="152"/>
      <c r="C482" s="152"/>
      <c r="D482" s="152"/>
      <c r="E482" s="152"/>
      <c r="F482" s="15" t="str">
        <f>IFERROR(VLOOKUP(D482,'Tabelas auxiliares'!$A$3:$B$65,2,FALSE),"")</f>
        <v/>
      </c>
      <c r="G482" s="15" t="str">
        <f>IFERROR(VLOOKUP($B482,'Tabelas auxiliares'!$A$68:$C$108,2,FALSE),"")</f>
        <v/>
      </c>
      <c r="H482" s="15" t="str">
        <f>IFERROR(VLOOKUP($B482,'Tabelas auxiliares'!$A$68:$C$108,3,FALSE),"")</f>
        <v/>
      </c>
      <c r="I482" s="152"/>
      <c r="J482" s="152"/>
      <c r="K482" s="152"/>
      <c r="L482" s="152"/>
      <c r="M482" s="152"/>
      <c r="N482" s="152"/>
      <c r="O482" s="152"/>
      <c r="P482" s="152"/>
      <c r="Q482" s="152"/>
      <c r="R482" s="152"/>
      <c r="S482" s="152"/>
      <c r="T482" s="152"/>
      <c r="U482" s="152"/>
      <c r="V482" s="152"/>
      <c r="W482" s="152"/>
      <c r="X482" s="152"/>
      <c r="Y482" s="15" t="str">
        <f t="shared" si="12"/>
        <v/>
      </c>
      <c r="Z482" s="15" t="str">
        <f>IF(T482="","",IF(AND(T482&lt;&gt;'Tabelas auxiliares'!$B$128,T482&lt;&gt;'Tabelas auxiliares'!$B$129,T482&lt;&gt;'Tabelas auxiliares'!$C$128,T482&lt;&gt;'Tabelas auxiliares'!$C$129,T482&lt;&gt;'Tabelas auxiliares'!$D$128),"FOLHA DE PESSOAL",IF(Y482='Tabelas auxiliares'!$A$129,"CUSTEIO",IF(Y482='Tabelas auxiliares'!$A$128,"INVESTIMENTO","ERRO - VERIFICAR"))))</f>
        <v/>
      </c>
      <c r="AA482" s="26" t="str">
        <f t="shared" si="13"/>
        <v/>
      </c>
      <c r="AB482" s="155"/>
      <c r="AC482" s="155"/>
      <c r="AD482" s="155"/>
      <c r="AE482" s="31"/>
      <c r="AF482" s="31"/>
      <c r="AG482" s="31"/>
      <c r="AH482" s="31"/>
      <c r="AI482" s="31"/>
      <c r="AJ482" s="31"/>
      <c r="AK482" s="31"/>
      <c r="AL482" s="31"/>
      <c r="AM482" s="31"/>
      <c r="AN482" s="31"/>
      <c r="AO482" s="31"/>
      <c r="AP482" s="31"/>
    </row>
    <row r="483" spans="1:42" x14ac:dyDescent="0.25">
      <c r="A483" s="152"/>
      <c r="B483" s="152"/>
      <c r="C483" s="152"/>
      <c r="D483" s="152"/>
      <c r="E483" s="152"/>
      <c r="F483" s="15" t="str">
        <f>IFERROR(VLOOKUP(D483,'Tabelas auxiliares'!$A$3:$B$65,2,FALSE),"")</f>
        <v/>
      </c>
      <c r="G483" s="15" t="str">
        <f>IFERROR(VLOOKUP($B483,'Tabelas auxiliares'!$A$68:$C$108,2,FALSE),"")</f>
        <v/>
      </c>
      <c r="H483" s="15" t="str">
        <f>IFERROR(VLOOKUP($B483,'Tabelas auxiliares'!$A$68:$C$108,3,FALSE),"")</f>
        <v/>
      </c>
      <c r="I483" s="152"/>
      <c r="J483" s="152"/>
      <c r="K483" s="152"/>
      <c r="L483" s="152"/>
      <c r="M483" s="152"/>
      <c r="N483" s="152"/>
      <c r="O483" s="152"/>
      <c r="P483" s="152"/>
      <c r="Q483" s="152"/>
      <c r="R483" s="152"/>
      <c r="S483" s="152"/>
      <c r="T483" s="152"/>
      <c r="U483" s="152"/>
      <c r="V483" s="152"/>
      <c r="W483" s="152"/>
      <c r="X483" s="152"/>
      <c r="Y483" s="15" t="str">
        <f t="shared" si="12"/>
        <v/>
      </c>
      <c r="Z483" s="15" t="str">
        <f>IF(T483="","",IF(AND(T483&lt;&gt;'Tabelas auxiliares'!$B$128,T483&lt;&gt;'Tabelas auxiliares'!$B$129,T483&lt;&gt;'Tabelas auxiliares'!$C$128,T483&lt;&gt;'Tabelas auxiliares'!$C$129,T483&lt;&gt;'Tabelas auxiliares'!$D$128),"FOLHA DE PESSOAL",IF(Y483='Tabelas auxiliares'!$A$129,"CUSTEIO",IF(Y483='Tabelas auxiliares'!$A$128,"INVESTIMENTO","ERRO - VERIFICAR"))))</f>
        <v/>
      </c>
      <c r="AA483" s="26" t="str">
        <f t="shared" si="13"/>
        <v/>
      </c>
      <c r="AB483" s="155"/>
      <c r="AC483" s="155"/>
      <c r="AD483" s="155"/>
      <c r="AE483" s="31"/>
      <c r="AF483" s="31"/>
      <c r="AG483" s="31"/>
      <c r="AH483" s="31"/>
      <c r="AI483" s="31"/>
      <c r="AJ483" s="31"/>
      <c r="AK483" s="31"/>
      <c r="AL483" s="31"/>
      <c r="AM483" s="31"/>
      <c r="AN483" s="31"/>
      <c r="AO483" s="31"/>
      <c r="AP483" s="31"/>
    </row>
    <row r="484" spans="1:42" x14ac:dyDescent="0.25">
      <c r="A484" s="152"/>
      <c r="B484" s="152"/>
      <c r="C484" s="152"/>
      <c r="D484" s="152"/>
      <c r="E484" s="152"/>
      <c r="F484" s="15" t="str">
        <f>IFERROR(VLOOKUP(D484,'Tabelas auxiliares'!$A$3:$B$65,2,FALSE),"")</f>
        <v/>
      </c>
      <c r="G484" s="15" t="str">
        <f>IFERROR(VLOOKUP($B484,'Tabelas auxiliares'!$A$68:$C$108,2,FALSE),"")</f>
        <v/>
      </c>
      <c r="H484" s="15" t="str">
        <f>IFERROR(VLOOKUP($B484,'Tabelas auxiliares'!$A$68:$C$108,3,FALSE),"")</f>
        <v/>
      </c>
      <c r="I484" s="152"/>
      <c r="J484" s="152"/>
      <c r="K484" s="152"/>
      <c r="L484" s="152"/>
      <c r="M484" s="152"/>
      <c r="N484" s="152"/>
      <c r="O484" s="152"/>
      <c r="P484" s="152"/>
      <c r="Q484" s="152"/>
      <c r="R484" s="152"/>
      <c r="S484" s="152"/>
      <c r="T484" s="152"/>
      <c r="U484" s="152"/>
      <c r="V484" s="152"/>
      <c r="W484" s="152"/>
      <c r="X484" s="152"/>
      <c r="Y484" s="15" t="str">
        <f t="shared" si="12"/>
        <v/>
      </c>
      <c r="Z484" s="15" t="str">
        <f>IF(T484="","",IF(AND(T484&lt;&gt;'Tabelas auxiliares'!$B$128,T484&lt;&gt;'Tabelas auxiliares'!$B$129,T484&lt;&gt;'Tabelas auxiliares'!$C$128,T484&lt;&gt;'Tabelas auxiliares'!$C$129,T484&lt;&gt;'Tabelas auxiliares'!$D$128),"FOLHA DE PESSOAL",IF(Y484='Tabelas auxiliares'!$A$129,"CUSTEIO",IF(Y484='Tabelas auxiliares'!$A$128,"INVESTIMENTO","ERRO - VERIFICAR"))))</f>
        <v/>
      </c>
      <c r="AA484" s="26" t="str">
        <f t="shared" si="13"/>
        <v/>
      </c>
      <c r="AB484" s="155"/>
      <c r="AC484" s="155"/>
      <c r="AD484" s="155"/>
      <c r="AE484" s="31"/>
      <c r="AF484" s="31"/>
      <c r="AG484" s="31"/>
      <c r="AH484" s="31"/>
      <c r="AI484" s="31"/>
      <c r="AJ484" s="31"/>
      <c r="AK484" s="31"/>
      <c r="AL484" s="31"/>
      <c r="AM484" s="31"/>
      <c r="AN484" s="31"/>
      <c r="AO484" s="31"/>
      <c r="AP484" s="31"/>
    </row>
    <row r="485" spans="1:42" x14ac:dyDescent="0.25">
      <c r="A485" s="152"/>
      <c r="B485" s="152"/>
      <c r="C485" s="152"/>
      <c r="D485" s="152"/>
      <c r="E485" s="152"/>
      <c r="F485" s="15" t="str">
        <f>IFERROR(VLOOKUP(D485,'Tabelas auxiliares'!$A$3:$B$65,2,FALSE),"")</f>
        <v/>
      </c>
      <c r="G485" s="15" t="str">
        <f>IFERROR(VLOOKUP($B485,'Tabelas auxiliares'!$A$68:$C$108,2,FALSE),"")</f>
        <v/>
      </c>
      <c r="H485" s="15" t="str">
        <f>IFERROR(VLOOKUP($B485,'Tabelas auxiliares'!$A$68:$C$108,3,FALSE),"")</f>
        <v/>
      </c>
      <c r="I485" s="152"/>
      <c r="J485" s="152"/>
      <c r="K485" s="152"/>
      <c r="L485" s="152"/>
      <c r="M485" s="152"/>
      <c r="N485" s="152"/>
      <c r="O485" s="152"/>
      <c r="P485" s="152"/>
      <c r="Q485" s="152"/>
      <c r="R485" s="152"/>
      <c r="S485" s="152"/>
      <c r="T485" s="152"/>
      <c r="U485" s="152"/>
      <c r="V485" s="152"/>
      <c r="W485" s="152"/>
      <c r="X485" s="152"/>
      <c r="Y485" s="15" t="str">
        <f t="shared" si="12"/>
        <v/>
      </c>
      <c r="Z485" s="15" t="str">
        <f>IF(T485="","",IF(AND(T485&lt;&gt;'Tabelas auxiliares'!$B$128,T485&lt;&gt;'Tabelas auxiliares'!$B$129,T485&lt;&gt;'Tabelas auxiliares'!$C$128,T485&lt;&gt;'Tabelas auxiliares'!$C$129,T485&lt;&gt;'Tabelas auxiliares'!$D$128),"FOLHA DE PESSOAL",IF(Y485='Tabelas auxiliares'!$A$129,"CUSTEIO",IF(Y485='Tabelas auxiliares'!$A$128,"INVESTIMENTO","ERRO - VERIFICAR"))))</f>
        <v/>
      </c>
      <c r="AA485" s="26" t="str">
        <f t="shared" si="13"/>
        <v/>
      </c>
      <c r="AB485" s="155"/>
      <c r="AC485" s="155"/>
      <c r="AD485" s="155"/>
      <c r="AE485" s="31"/>
      <c r="AF485" s="31"/>
      <c r="AG485" s="31"/>
      <c r="AH485" s="31"/>
      <c r="AI485" s="31"/>
      <c r="AJ485" s="31"/>
      <c r="AK485" s="31"/>
      <c r="AL485" s="31"/>
      <c r="AM485" s="31"/>
      <c r="AN485" s="31"/>
      <c r="AO485" s="31"/>
      <c r="AP485" s="31"/>
    </row>
    <row r="486" spans="1:42" x14ac:dyDescent="0.25">
      <c r="A486" s="152"/>
      <c r="B486" s="152"/>
      <c r="C486" s="152"/>
      <c r="D486" s="152"/>
      <c r="E486" s="152"/>
      <c r="F486" s="15" t="str">
        <f>IFERROR(VLOOKUP(D486,'Tabelas auxiliares'!$A$3:$B$65,2,FALSE),"")</f>
        <v/>
      </c>
      <c r="G486" s="15" t="str">
        <f>IFERROR(VLOOKUP($B486,'Tabelas auxiliares'!$A$68:$C$108,2,FALSE),"")</f>
        <v/>
      </c>
      <c r="H486" s="15" t="str">
        <f>IFERROR(VLOOKUP($B486,'Tabelas auxiliares'!$A$68:$C$108,3,FALSE),"")</f>
        <v/>
      </c>
      <c r="I486" s="152"/>
      <c r="J486" s="152"/>
      <c r="K486" s="152"/>
      <c r="L486" s="152"/>
      <c r="M486" s="152"/>
      <c r="N486" s="152"/>
      <c r="O486" s="152"/>
      <c r="P486" s="152"/>
      <c r="Q486" s="152"/>
      <c r="R486" s="152"/>
      <c r="S486" s="152"/>
      <c r="T486" s="152"/>
      <c r="U486" s="152"/>
      <c r="V486" s="152"/>
      <c r="W486" s="152"/>
      <c r="X486" s="152"/>
      <c r="Y486" s="15" t="str">
        <f t="shared" si="12"/>
        <v/>
      </c>
      <c r="Z486" s="15" t="str">
        <f>IF(T486="","",IF(AND(T486&lt;&gt;'Tabelas auxiliares'!$B$128,T486&lt;&gt;'Tabelas auxiliares'!$B$129,T486&lt;&gt;'Tabelas auxiliares'!$C$128,T486&lt;&gt;'Tabelas auxiliares'!$C$129,T486&lt;&gt;'Tabelas auxiliares'!$D$128),"FOLHA DE PESSOAL",IF(Y486='Tabelas auxiliares'!$A$129,"CUSTEIO",IF(Y486='Tabelas auxiliares'!$A$128,"INVESTIMENTO","ERRO - VERIFICAR"))))</f>
        <v/>
      </c>
      <c r="AA486" s="26" t="str">
        <f t="shared" si="13"/>
        <v/>
      </c>
      <c r="AB486" s="155"/>
      <c r="AC486" s="155"/>
      <c r="AD486" s="155"/>
      <c r="AE486" s="31"/>
      <c r="AF486" s="31"/>
      <c r="AG486" s="31"/>
      <c r="AH486" s="31"/>
      <c r="AI486" s="31"/>
      <c r="AJ486" s="31"/>
      <c r="AK486" s="31"/>
      <c r="AL486" s="31"/>
      <c r="AM486" s="31"/>
      <c r="AN486" s="31"/>
      <c r="AO486" s="31"/>
      <c r="AP486" s="31"/>
    </row>
    <row r="487" spans="1:42" x14ac:dyDescent="0.25">
      <c r="A487" s="152"/>
      <c r="B487" s="152"/>
      <c r="C487" s="152"/>
      <c r="D487" s="152"/>
      <c r="E487" s="152"/>
      <c r="F487" s="15" t="str">
        <f>IFERROR(VLOOKUP(D487,'Tabelas auxiliares'!$A$3:$B$65,2,FALSE),"")</f>
        <v/>
      </c>
      <c r="G487" s="15" t="str">
        <f>IFERROR(VLOOKUP($B487,'Tabelas auxiliares'!$A$68:$C$108,2,FALSE),"")</f>
        <v/>
      </c>
      <c r="H487" s="15" t="str">
        <f>IFERROR(VLOOKUP($B487,'Tabelas auxiliares'!$A$68:$C$108,3,FALSE),"")</f>
        <v/>
      </c>
      <c r="I487" s="152"/>
      <c r="J487" s="152"/>
      <c r="K487" s="152"/>
      <c r="L487" s="152"/>
      <c r="M487" s="152"/>
      <c r="N487" s="152"/>
      <c r="O487" s="152"/>
      <c r="P487" s="152"/>
      <c r="Q487" s="152"/>
      <c r="R487" s="152"/>
      <c r="S487" s="152"/>
      <c r="T487" s="152"/>
      <c r="U487" s="152"/>
      <c r="V487" s="152"/>
      <c r="W487" s="152"/>
      <c r="X487" s="152"/>
      <c r="Y487" s="15" t="str">
        <f t="shared" si="12"/>
        <v/>
      </c>
      <c r="Z487" s="15" t="str">
        <f>IF(T487="","",IF(AND(T487&lt;&gt;'Tabelas auxiliares'!$B$128,T487&lt;&gt;'Tabelas auxiliares'!$B$129,T487&lt;&gt;'Tabelas auxiliares'!$C$128,T487&lt;&gt;'Tabelas auxiliares'!$C$129,T487&lt;&gt;'Tabelas auxiliares'!$D$128),"FOLHA DE PESSOAL",IF(Y487='Tabelas auxiliares'!$A$129,"CUSTEIO",IF(Y487='Tabelas auxiliares'!$A$128,"INVESTIMENTO","ERRO - VERIFICAR"))))</f>
        <v/>
      </c>
      <c r="AA487" s="26" t="str">
        <f t="shared" si="13"/>
        <v/>
      </c>
      <c r="AB487" s="155"/>
      <c r="AC487" s="155"/>
      <c r="AD487" s="155"/>
      <c r="AE487" s="31"/>
      <c r="AF487" s="31"/>
      <c r="AG487" s="31"/>
      <c r="AH487" s="31"/>
      <c r="AI487" s="31"/>
      <c r="AJ487" s="31"/>
      <c r="AK487" s="31"/>
      <c r="AL487" s="31"/>
      <c r="AM487" s="31"/>
      <c r="AN487" s="31"/>
      <c r="AO487" s="31"/>
      <c r="AP487" s="31"/>
    </row>
    <row r="488" spans="1:42" x14ac:dyDescent="0.25">
      <c r="A488" s="152"/>
      <c r="B488" s="152"/>
      <c r="C488" s="152"/>
      <c r="D488" s="152"/>
      <c r="E488" s="152"/>
      <c r="F488" s="15" t="str">
        <f>IFERROR(VLOOKUP(D488,'Tabelas auxiliares'!$A$3:$B$65,2,FALSE),"")</f>
        <v/>
      </c>
      <c r="G488" s="15" t="str">
        <f>IFERROR(VLOOKUP($B488,'Tabelas auxiliares'!$A$68:$C$108,2,FALSE),"")</f>
        <v/>
      </c>
      <c r="H488" s="15" t="str">
        <f>IFERROR(VLOOKUP($B488,'Tabelas auxiliares'!$A$68:$C$108,3,FALSE),"")</f>
        <v/>
      </c>
      <c r="I488" s="152"/>
      <c r="J488" s="152"/>
      <c r="K488" s="152"/>
      <c r="L488" s="152"/>
      <c r="M488" s="152"/>
      <c r="N488" s="152"/>
      <c r="O488" s="152"/>
      <c r="P488" s="152"/>
      <c r="Q488" s="152"/>
      <c r="R488" s="152"/>
      <c r="S488" s="152"/>
      <c r="T488" s="152"/>
      <c r="U488" s="152"/>
      <c r="V488" s="152"/>
      <c r="W488" s="152"/>
      <c r="X488" s="152"/>
      <c r="Y488" s="15" t="str">
        <f t="shared" si="12"/>
        <v/>
      </c>
      <c r="Z488" s="15" t="str">
        <f>IF(T488="","",IF(AND(T488&lt;&gt;'Tabelas auxiliares'!$B$128,T488&lt;&gt;'Tabelas auxiliares'!$B$129,T488&lt;&gt;'Tabelas auxiliares'!$C$128,T488&lt;&gt;'Tabelas auxiliares'!$C$129,T488&lt;&gt;'Tabelas auxiliares'!$D$128),"FOLHA DE PESSOAL",IF(Y488='Tabelas auxiliares'!$A$129,"CUSTEIO",IF(Y488='Tabelas auxiliares'!$A$128,"INVESTIMENTO","ERRO - VERIFICAR"))))</f>
        <v/>
      </c>
      <c r="AA488" s="26" t="str">
        <f t="shared" si="13"/>
        <v/>
      </c>
      <c r="AB488" s="155"/>
      <c r="AC488" s="155"/>
      <c r="AD488" s="155"/>
      <c r="AE488" s="31"/>
      <c r="AF488" s="31"/>
      <c r="AG488" s="31"/>
      <c r="AH488" s="31"/>
      <c r="AI488" s="31"/>
      <c r="AJ488" s="31"/>
      <c r="AK488" s="31"/>
      <c r="AL488" s="31"/>
      <c r="AM488" s="31"/>
      <c r="AN488" s="31"/>
      <c r="AO488" s="31"/>
      <c r="AP488" s="31"/>
    </row>
    <row r="489" spans="1:42" x14ac:dyDescent="0.25">
      <c r="A489" s="152"/>
      <c r="B489" s="152"/>
      <c r="C489" s="152"/>
      <c r="D489" s="152"/>
      <c r="E489" s="152"/>
      <c r="F489" s="15" t="str">
        <f>IFERROR(VLOOKUP(D489,'Tabelas auxiliares'!$A$3:$B$65,2,FALSE),"")</f>
        <v/>
      </c>
      <c r="G489" s="15" t="str">
        <f>IFERROR(VLOOKUP($B489,'Tabelas auxiliares'!$A$68:$C$108,2,FALSE),"")</f>
        <v/>
      </c>
      <c r="H489" s="15" t="str">
        <f>IFERROR(VLOOKUP($B489,'Tabelas auxiliares'!$A$68:$C$108,3,FALSE),"")</f>
        <v/>
      </c>
      <c r="I489" s="152"/>
      <c r="J489" s="152"/>
      <c r="K489" s="152"/>
      <c r="L489" s="152"/>
      <c r="M489" s="152"/>
      <c r="N489" s="152"/>
      <c r="O489" s="152"/>
      <c r="P489" s="152"/>
      <c r="Q489" s="152"/>
      <c r="R489" s="152"/>
      <c r="S489" s="152"/>
      <c r="T489" s="152"/>
      <c r="U489" s="152"/>
      <c r="V489" s="152"/>
      <c r="W489" s="152"/>
      <c r="X489" s="152"/>
      <c r="Y489" s="15" t="str">
        <f t="shared" si="12"/>
        <v/>
      </c>
      <c r="Z489" s="15" t="str">
        <f>IF(T489="","",IF(AND(T489&lt;&gt;'Tabelas auxiliares'!$B$128,T489&lt;&gt;'Tabelas auxiliares'!$B$129,T489&lt;&gt;'Tabelas auxiliares'!$C$128,T489&lt;&gt;'Tabelas auxiliares'!$C$129,T489&lt;&gt;'Tabelas auxiliares'!$D$128),"FOLHA DE PESSOAL",IF(Y489='Tabelas auxiliares'!$A$129,"CUSTEIO",IF(Y489='Tabelas auxiliares'!$A$128,"INVESTIMENTO","ERRO - VERIFICAR"))))</f>
        <v/>
      </c>
      <c r="AA489" s="26" t="str">
        <f t="shared" si="13"/>
        <v/>
      </c>
      <c r="AB489" s="155"/>
      <c r="AC489" s="155"/>
      <c r="AD489" s="155"/>
      <c r="AE489" s="31"/>
      <c r="AF489" s="31"/>
      <c r="AG489" s="31"/>
      <c r="AH489" s="31"/>
      <c r="AI489" s="31"/>
      <c r="AJ489" s="31"/>
      <c r="AK489" s="31"/>
      <c r="AL489" s="31"/>
      <c r="AM489" s="31"/>
      <c r="AN489" s="31"/>
      <c r="AO489" s="31"/>
      <c r="AP489" s="31"/>
    </row>
    <row r="490" spans="1:42" x14ac:dyDescent="0.25">
      <c r="A490" s="152"/>
      <c r="B490" s="152"/>
      <c r="C490" s="152"/>
      <c r="D490" s="152"/>
      <c r="E490" s="152"/>
      <c r="F490" s="15" t="str">
        <f>IFERROR(VLOOKUP(D490,'Tabelas auxiliares'!$A$3:$B$65,2,FALSE),"")</f>
        <v/>
      </c>
      <c r="G490" s="15" t="str">
        <f>IFERROR(VLOOKUP($B490,'Tabelas auxiliares'!$A$68:$C$108,2,FALSE),"")</f>
        <v/>
      </c>
      <c r="H490" s="15" t="str">
        <f>IFERROR(VLOOKUP($B490,'Tabelas auxiliares'!$A$68:$C$108,3,FALSE),"")</f>
        <v/>
      </c>
      <c r="I490" s="152"/>
      <c r="J490" s="152"/>
      <c r="K490" s="152"/>
      <c r="L490" s="152"/>
      <c r="M490" s="152"/>
      <c r="N490" s="152"/>
      <c r="O490" s="152"/>
      <c r="P490" s="152"/>
      <c r="Q490" s="152"/>
      <c r="R490" s="152"/>
      <c r="S490" s="152"/>
      <c r="T490" s="152"/>
      <c r="U490" s="152"/>
      <c r="V490" s="152"/>
      <c r="W490" s="152"/>
      <c r="X490" s="152"/>
      <c r="Y490" s="15" t="str">
        <f t="shared" si="12"/>
        <v/>
      </c>
      <c r="Z490" s="15" t="str">
        <f>IF(T490="","",IF(AND(T490&lt;&gt;'Tabelas auxiliares'!$B$128,T490&lt;&gt;'Tabelas auxiliares'!$B$129,T490&lt;&gt;'Tabelas auxiliares'!$C$128,T490&lt;&gt;'Tabelas auxiliares'!$C$129,T490&lt;&gt;'Tabelas auxiliares'!$D$128),"FOLHA DE PESSOAL",IF(Y490='Tabelas auxiliares'!$A$129,"CUSTEIO",IF(Y490='Tabelas auxiliares'!$A$128,"INVESTIMENTO","ERRO - VERIFICAR"))))</f>
        <v/>
      </c>
      <c r="AA490" s="26" t="str">
        <f t="shared" si="13"/>
        <v/>
      </c>
      <c r="AB490" s="155"/>
      <c r="AC490" s="155"/>
      <c r="AD490" s="155"/>
      <c r="AE490" s="31"/>
      <c r="AF490" s="31"/>
      <c r="AG490" s="31"/>
      <c r="AH490" s="31"/>
      <c r="AI490" s="31"/>
      <c r="AJ490" s="31"/>
      <c r="AK490" s="31"/>
      <c r="AL490" s="31"/>
      <c r="AM490" s="31"/>
      <c r="AN490" s="31"/>
      <c r="AO490" s="31"/>
      <c r="AP490" s="31"/>
    </row>
    <row r="491" spans="1:42" x14ac:dyDescent="0.25">
      <c r="A491" s="152"/>
      <c r="B491" s="152"/>
      <c r="C491" s="152"/>
      <c r="D491" s="152"/>
      <c r="E491" s="152"/>
      <c r="F491" s="15" t="str">
        <f>IFERROR(VLOOKUP(D491,'Tabelas auxiliares'!$A$3:$B$65,2,FALSE),"")</f>
        <v/>
      </c>
      <c r="G491" s="15" t="str">
        <f>IFERROR(VLOOKUP($B491,'Tabelas auxiliares'!$A$68:$C$108,2,FALSE),"")</f>
        <v/>
      </c>
      <c r="H491" s="15" t="str">
        <f>IFERROR(VLOOKUP($B491,'Tabelas auxiliares'!$A$68:$C$108,3,FALSE),"")</f>
        <v/>
      </c>
      <c r="I491" s="152"/>
      <c r="J491" s="152"/>
      <c r="K491" s="152"/>
      <c r="L491" s="152"/>
      <c r="M491" s="152"/>
      <c r="N491" s="152"/>
      <c r="O491" s="152"/>
      <c r="P491" s="152"/>
      <c r="Q491" s="152"/>
      <c r="R491" s="152"/>
      <c r="S491" s="152"/>
      <c r="T491" s="152"/>
      <c r="U491" s="152"/>
      <c r="V491" s="152"/>
      <c r="W491" s="152"/>
      <c r="X491" s="152"/>
      <c r="Y491" s="15" t="str">
        <f t="shared" si="12"/>
        <v/>
      </c>
      <c r="Z491" s="15" t="str">
        <f>IF(T491="","",IF(AND(T491&lt;&gt;'Tabelas auxiliares'!$B$128,T491&lt;&gt;'Tabelas auxiliares'!$B$129,T491&lt;&gt;'Tabelas auxiliares'!$C$128,T491&lt;&gt;'Tabelas auxiliares'!$C$129,T491&lt;&gt;'Tabelas auxiliares'!$D$128),"FOLHA DE PESSOAL",IF(Y491='Tabelas auxiliares'!$A$129,"CUSTEIO",IF(Y491='Tabelas auxiliares'!$A$128,"INVESTIMENTO","ERRO - VERIFICAR"))))</f>
        <v/>
      </c>
      <c r="AA491" s="26" t="str">
        <f t="shared" si="13"/>
        <v/>
      </c>
      <c r="AB491" s="155"/>
      <c r="AC491" s="155"/>
      <c r="AD491" s="155"/>
      <c r="AE491" s="31"/>
      <c r="AF491" s="31"/>
      <c r="AG491" s="31"/>
      <c r="AH491" s="31"/>
      <c r="AI491" s="31"/>
      <c r="AJ491" s="31"/>
      <c r="AK491" s="31"/>
      <c r="AL491" s="31"/>
      <c r="AM491" s="31"/>
      <c r="AN491" s="31"/>
      <c r="AO491" s="31"/>
      <c r="AP491" s="31"/>
    </row>
    <row r="492" spans="1:42" x14ac:dyDescent="0.25">
      <c r="A492" s="152"/>
      <c r="B492" s="152"/>
      <c r="C492" s="152"/>
      <c r="D492" s="152"/>
      <c r="E492" s="152"/>
      <c r="F492" s="15" t="str">
        <f>IFERROR(VLOOKUP(D492,'Tabelas auxiliares'!$A$3:$B$65,2,FALSE),"")</f>
        <v/>
      </c>
      <c r="G492" s="15" t="str">
        <f>IFERROR(VLOOKUP($B492,'Tabelas auxiliares'!$A$68:$C$108,2,FALSE),"")</f>
        <v/>
      </c>
      <c r="H492" s="15" t="str">
        <f>IFERROR(VLOOKUP($B492,'Tabelas auxiliares'!$A$68:$C$108,3,FALSE),"")</f>
        <v/>
      </c>
      <c r="I492" s="152"/>
      <c r="J492" s="152"/>
      <c r="K492" s="152"/>
      <c r="L492" s="152"/>
      <c r="M492" s="152"/>
      <c r="N492" s="152"/>
      <c r="O492" s="152"/>
      <c r="P492" s="152"/>
      <c r="Q492" s="152"/>
      <c r="R492" s="152"/>
      <c r="S492" s="152"/>
      <c r="T492" s="152"/>
      <c r="U492" s="152"/>
      <c r="V492" s="152"/>
      <c r="W492" s="152"/>
      <c r="X492" s="152"/>
      <c r="Y492" s="15" t="str">
        <f t="shared" ref="Y492:Y555" si="14">LEFT(V492,1)</f>
        <v/>
      </c>
      <c r="Z492" s="15" t="str">
        <f>IF(T492="","",IF(AND(T492&lt;&gt;'Tabelas auxiliares'!$B$128,T492&lt;&gt;'Tabelas auxiliares'!$B$129,T492&lt;&gt;'Tabelas auxiliares'!$C$128,T492&lt;&gt;'Tabelas auxiliares'!$C$129,T492&lt;&gt;'Tabelas auxiliares'!$D$128),"FOLHA DE PESSOAL",IF(Y492='Tabelas auxiliares'!$A$129,"CUSTEIO",IF(Y492='Tabelas auxiliares'!$A$128,"INVESTIMENTO","ERRO - VERIFICAR"))))</f>
        <v/>
      </c>
      <c r="AA492" s="26" t="str">
        <f t="shared" si="13"/>
        <v/>
      </c>
      <c r="AB492" s="155"/>
      <c r="AC492" s="155"/>
      <c r="AD492" s="155"/>
      <c r="AE492" s="31"/>
      <c r="AF492" s="31"/>
      <c r="AG492" s="31"/>
      <c r="AH492" s="31"/>
      <c r="AI492" s="31"/>
      <c r="AJ492" s="31"/>
      <c r="AK492" s="31"/>
      <c r="AL492" s="31"/>
      <c r="AM492" s="31"/>
      <c r="AN492" s="31"/>
      <c r="AO492" s="31"/>
      <c r="AP492" s="31"/>
    </row>
    <row r="493" spans="1:42" x14ac:dyDescent="0.25">
      <c r="A493" s="152"/>
      <c r="B493" s="152"/>
      <c r="C493" s="152"/>
      <c r="D493" s="152"/>
      <c r="E493" s="152"/>
      <c r="F493" s="15" t="str">
        <f>IFERROR(VLOOKUP(D493,'Tabelas auxiliares'!$A$3:$B$65,2,FALSE),"")</f>
        <v/>
      </c>
      <c r="G493" s="15" t="str">
        <f>IFERROR(VLOOKUP($B493,'Tabelas auxiliares'!$A$68:$C$108,2,FALSE),"")</f>
        <v/>
      </c>
      <c r="H493" s="15" t="str">
        <f>IFERROR(VLOOKUP($B493,'Tabelas auxiliares'!$A$68:$C$108,3,FALSE),"")</f>
        <v/>
      </c>
      <c r="I493" s="152"/>
      <c r="J493" s="152"/>
      <c r="K493" s="152"/>
      <c r="L493" s="152"/>
      <c r="M493" s="152"/>
      <c r="N493" s="152"/>
      <c r="O493" s="152"/>
      <c r="P493" s="152"/>
      <c r="Q493" s="152"/>
      <c r="R493" s="152"/>
      <c r="S493" s="152"/>
      <c r="T493" s="152"/>
      <c r="U493" s="152"/>
      <c r="V493" s="152"/>
      <c r="W493" s="152"/>
      <c r="X493" s="152"/>
      <c r="Y493" s="15" t="str">
        <f t="shared" si="14"/>
        <v/>
      </c>
      <c r="Z493" s="15" t="str">
        <f>IF(T493="","",IF(AND(T493&lt;&gt;'Tabelas auxiliares'!$B$128,T493&lt;&gt;'Tabelas auxiliares'!$B$129,T493&lt;&gt;'Tabelas auxiliares'!$C$128,T493&lt;&gt;'Tabelas auxiliares'!$C$129,T493&lt;&gt;'Tabelas auxiliares'!$D$128),"FOLHA DE PESSOAL",IF(Y493='Tabelas auxiliares'!$A$129,"CUSTEIO",IF(Y493='Tabelas auxiliares'!$A$128,"INVESTIMENTO","ERRO - VERIFICAR"))))</f>
        <v/>
      </c>
      <c r="AA493" s="26" t="str">
        <f t="shared" ref="AA493:AA556" si="15">IF(AB493+AC493+AD493&lt;&gt;0,AB493+AC493+AD493,"")</f>
        <v/>
      </c>
      <c r="AB493" s="155"/>
      <c r="AC493" s="155"/>
      <c r="AD493" s="155"/>
      <c r="AE493" s="31"/>
      <c r="AF493" s="31"/>
      <c r="AG493" s="31"/>
      <c r="AH493" s="31"/>
      <c r="AI493" s="31"/>
      <c r="AJ493" s="31"/>
      <c r="AK493" s="31"/>
      <c r="AL493" s="31"/>
      <c r="AM493" s="31"/>
      <c r="AN493" s="31"/>
      <c r="AO493" s="31"/>
      <c r="AP493" s="31"/>
    </row>
    <row r="494" spans="1:42" x14ac:dyDescent="0.25">
      <c r="A494" s="152"/>
      <c r="B494" s="152"/>
      <c r="C494" s="152"/>
      <c r="D494" s="152"/>
      <c r="E494" s="152"/>
      <c r="F494" s="15" t="str">
        <f>IFERROR(VLOOKUP(D494,'Tabelas auxiliares'!$A$3:$B$65,2,FALSE),"")</f>
        <v/>
      </c>
      <c r="G494" s="15" t="str">
        <f>IFERROR(VLOOKUP($B494,'Tabelas auxiliares'!$A$68:$C$108,2,FALSE),"")</f>
        <v/>
      </c>
      <c r="H494" s="15" t="str">
        <f>IFERROR(VLOOKUP($B494,'Tabelas auxiliares'!$A$68:$C$108,3,FALSE),"")</f>
        <v/>
      </c>
      <c r="I494" s="152"/>
      <c r="J494" s="152"/>
      <c r="K494" s="152"/>
      <c r="L494" s="152"/>
      <c r="M494" s="152"/>
      <c r="N494" s="152"/>
      <c r="O494" s="152"/>
      <c r="P494" s="152"/>
      <c r="Q494" s="152"/>
      <c r="R494" s="152"/>
      <c r="S494" s="152"/>
      <c r="T494" s="152"/>
      <c r="U494" s="152"/>
      <c r="V494" s="152"/>
      <c r="W494" s="152"/>
      <c r="X494" s="152"/>
      <c r="Y494" s="15" t="str">
        <f t="shared" si="14"/>
        <v/>
      </c>
      <c r="Z494" s="15" t="str">
        <f>IF(T494="","",IF(AND(T494&lt;&gt;'Tabelas auxiliares'!$B$128,T494&lt;&gt;'Tabelas auxiliares'!$B$129,T494&lt;&gt;'Tabelas auxiliares'!$C$128,T494&lt;&gt;'Tabelas auxiliares'!$C$129,T494&lt;&gt;'Tabelas auxiliares'!$D$128),"FOLHA DE PESSOAL",IF(Y494='Tabelas auxiliares'!$A$129,"CUSTEIO",IF(Y494='Tabelas auxiliares'!$A$128,"INVESTIMENTO","ERRO - VERIFICAR"))))</f>
        <v/>
      </c>
      <c r="AA494" s="26" t="str">
        <f t="shared" si="15"/>
        <v/>
      </c>
      <c r="AB494" s="155"/>
      <c r="AC494" s="155"/>
      <c r="AD494" s="155"/>
      <c r="AE494" s="31"/>
      <c r="AF494" s="31"/>
      <c r="AG494" s="31"/>
      <c r="AH494" s="31"/>
      <c r="AI494" s="31"/>
      <c r="AJ494" s="31"/>
      <c r="AK494" s="31"/>
      <c r="AL494" s="31"/>
      <c r="AM494" s="31"/>
      <c r="AN494" s="31"/>
      <c r="AO494" s="31"/>
      <c r="AP494" s="31"/>
    </row>
    <row r="495" spans="1:42" x14ac:dyDescent="0.25">
      <c r="A495" s="152"/>
      <c r="B495" s="152"/>
      <c r="C495" s="152"/>
      <c r="D495" s="152"/>
      <c r="E495" s="152"/>
      <c r="F495" s="15" t="str">
        <f>IFERROR(VLOOKUP(D495,'Tabelas auxiliares'!$A$3:$B$65,2,FALSE),"")</f>
        <v/>
      </c>
      <c r="G495" s="15" t="str">
        <f>IFERROR(VLOOKUP($B495,'Tabelas auxiliares'!$A$68:$C$108,2,FALSE),"")</f>
        <v/>
      </c>
      <c r="H495" s="15" t="str">
        <f>IFERROR(VLOOKUP($B495,'Tabelas auxiliares'!$A$68:$C$108,3,FALSE),"")</f>
        <v/>
      </c>
      <c r="I495" s="152"/>
      <c r="J495" s="152"/>
      <c r="K495" s="152"/>
      <c r="L495" s="152"/>
      <c r="M495" s="152"/>
      <c r="N495" s="152"/>
      <c r="O495" s="152"/>
      <c r="P495" s="152"/>
      <c r="Q495" s="152"/>
      <c r="R495" s="152"/>
      <c r="S495" s="152"/>
      <c r="T495" s="152"/>
      <c r="U495" s="152"/>
      <c r="V495" s="152"/>
      <c r="W495" s="152"/>
      <c r="X495" s="152"/>
      <c r="Y495" s="15" t="str">
        <f t="shared" si="14"/>
        <v/>
      </c>
      <c r="Z495" s="15" t="str">
        <f>IF(T495="","",IF(AND(T495&lt;&gt;'Tabelas auxiliares'!$B$128,T495&lt;&gt;'Tabelas auxiliares'!$B$129,T495&lt;&gt;'Tabelas auxiliares'!$C$128,T495&lt;&gt;'Tabelas auxiliares'!$C$129,T495&lt;&gt;'Tabelas auxiliares'!$D$128),"FOLHA DE PESSOAL",IF(Y495='Tabelas auxiliares'!$A$129,"CUSTEIO",IF(Y495='Tabelas auxiliares'!$A$128,"INVESTIMENTO","ERRO - VERIFICAR"))))</f>
        <v/>
      </c>
      <c r="AA495" s="26" t="str">
        <f t="shared" si="15"/>
        <v/>
      </c>
      <c r="AB495" s="155"/>
      <c r="AC495" s="155"/>
      <c r="AD495" s="155"/>
      <c r="AE495" s="31"/>
      <c r="AF495" s="31"/>
      <c r="AG495" s="31"/>
      <c r="AH495" s="31"/>
      <c r="AI495" s="31"/>
      <c r="AJ495" s="31"/>
      <c r="AK495" s="31"/>
      <c r="AL495" s="31"/>
      <c r="AM495" s="31"/>
      <c r="AN495" s="31"/>
      <c r="AO495" s="31"/>
      <c r="AP495" s="31"/>
    </row>
    <row r="496" spans="1:42" x14ac:dyDescent="0.25">
      <c r="A496" s="152"/>
      <c r="B496" s="152"/>
      <c r="C496" s="152"/>
      <c r="D496" s="152"/>
      <c r="E496" s="152"/>
      <c r="F496" s="15" t="str">
        <f>IFERROR(VLOOKUP(D496,'Tabelas auxiliares'!$A$3:$B$65,2,FALSE),"")</f>
        <v/>
      </c>
      <c r="G496" s="15" t="str">
        <f>IFERROR(VLOOKUP($B496,'Tabelas auxiliares'!$A$68:$C$108,2,FALSE),"")</f>
        <v/>
      </c>
      <c r="H496" s="15" t="str">
        <f>IFERROR(VLOOKUP($B496,'Tabelas auxiliares'!$A$68:$C$108,3,FALSE),"")</f>
        <v/>
      </c>
      <c r="I496" s="152"/>
      <c r="J496" s="152"/>
      <c r="K496" s="152"/>
      <c r="L496" s="152"/>
      <c r="M496" s="152"/>
      <c r="N496" s="152"/>
      <c r="O496" s="152"/>
      <c r="P496" s="152"/>
      <c r="Q496" s="152"/>
      <c r="R496" s="152"/>
      <c r="S496" s="152"/>
      <c r="T496" s="152"/>
      <c r="U496" s="152"/>
      <c r="V496" s="152"/>
      <c r="W496" s="152"/>
      <c r="X496" s="152"/>
      <c r="Y496" s="15" t="str">
        <f t="shared" si="14"/>
        <v/>
      </c>
      <c r="Z496" s="15" t="str">
        <f>IF(T496="","",IF(AND(T496&lt;&gt;'Tabelas auxiliares'!$B$128,T496&lt;&gt;'Tabelas auxiliares'!$B$129,T496&lt;&gt;'Tabelas auxiliares'!$C$128,T496&lt;&gt;'Tabelas auxiliares'!$C$129,T496&lt;&gt;'Tabelas auxiliares'!$D$128),"FOLHA DE PESSOAL",IF(Y496='Tabelas auxiliares'!$A$129,"CUSTEIO",IF(Y496='Tabelas auxiliares'!$A$128,"INVESTIMENTO","ERRO - VERIFICAR"))))</f>
        <v/>
      </c>
      <c r="AA496" s="26" t="str">
        <f t="shared" si="15"/>
        <v/>
      </c>
      <c r="AB496" s="155"/>
      <c r="AC496" s="155"/>
      <c r="AD496" s="155"/>
      <c r="AE496" s="31"/>
      <c r="AF496" s="31"/>
      <c r="AG496" s="31"/>
      <c r="AH496" s="31"/>
      <c r="AI496" s="31"/>
      <c r="AJ496" s="31"/>
      <c r="AK496" s="31"/>
      <c r="AL496" s="31"/>
      <c r="AM496" s="31"/>
      <c r="AN496" s="31"/>
      <c r="AO496" s="31"/>
      <c r="AP496" s="31"/>
    </row>
    <row r="497" spans="1:42" x14ac:dyDescent="0.25">
      <c r="A497" s="152"/>
      <c r="B497" s="152"/>
      <c r="C497" s="152"/>
      <c r="D497" s="152"/>
      <c r="E497" s="152"/>
      <c r="F497" s="15" t="str">
        <f>IFERROR(VLOOKUP(D497,'Tabelas auxiliares'!$A$3:$B$65,2,FALSE),"")</f>
        <v/>
      </c>
      <c r="G497" s="15" t="str">
        <f>IFERROR(VLOOKUP($B497,'Tabelas auxiliares'!$A$68:$C$108,2,FALSE),"")</f>
        <v/>
      </c>
      <c r="H497" s="15" t="str">
        <f>IFERROR(VLOOKUP($B497,'Tabelas auxiliares'!$A$68:$C$108,3,FALSE),"")</f>
        <v/>
      </c>
      <c r="I497" s="152"/>
      <c r="J497" s="152"/>
      <c r="K497" s="152"/>
      <c r="L497" s="152"/>
      <c r="M497" s="152"/>
      <c r="N497" s="152"/>
      <c r="O497" s="152"/>
      <c r="P497" s="152"/>
      <c r="Q497" s="152"/>
      <c r="R497" s="152"/>
      <c r="S497" s="152"/>
      <c r="T497" s="152"/>
      <c r="U497" s="152"/>
      <c r="V497" s="152"/>
      <c r="W497" s="152"/>
      <c r="X497" s="152"/>
      <c r="Y497" s="15" t="str">
        <f t="shared" si="14"/>
        <v/>
      </c>
      <c r="Z497" s="15" t="str">
        <f>IF(T497="","",IF(AND(T497&lt;&gt;'Tabelas auxiliares'!$B$128,T497&lt;&gt;'Tabelas auxiliares'!$B$129,T497&lt;&gt;'Tabelas auxiliares'!$C$128,T497&lt;&gt;'Tabelas auxiliares'!$C$129,T497&lt;&gt;'Tabelas auxiliares'!$D$128),"FOLHA DE PESSOAL",IF(Y497='Tabelas auxiliares'!$A$129,"CUSTEIO",IF(Y497='Tabelas auxiliares'!$A$128,"INVESTIMENTO","ERRO - VERIFICAR"))))</f>
        <v/>
      </c>
      <c r="AA497" s="26" t="str">
        <f t="shared" si="15"/>
        <v/>
      </c>
      <c r="AB497" s="155"/>
      <c r="AC497" s="155"/>
      <c r="AD497" s="155"/>
      <c r="AE497" s="31"/>
      <c r="AF497" s="31"/>
      <c r="AG497" s="31"/>
      <c r="AH497" s="31"/>
      <c r="AI497" s="31"/>
      <c r="AJ497" s="31"/>
      <c r="AK497" s="31"/>
      <c r="AL497" s="31"/>
      <c r="AM497" s="31"/>
      <c r="AN497" s="31"/>
      <c r="AO497" s="31"/>
      <c r="AP497" s="31"/>
    </row>
    <row r="498" spans="1:42" x14ac:dyDescent="0.25">
      <c r="A498" s="152"/>
      <c r="B498" s="152"/>
      <c r="C498" s="152"/>
      <c r="D498" s="152"/>
      <c r="E498" s="152"/>
      <c r="F498" s="15" t="str">
        <f>IFERROR(VLOOKUP(D498,'Tabelas auxiliares'!$A$3:$B$65,2,FALSE),"")</f>
        <v/>
      </c>
      <c r="G498" s="15" t="str">
        <f>IFERROR(VLOOKUP($B498,'Tabelas auxiliares'!$A$68:$C$108,2,FALSE),"")</f>
        <v/>
      </c>
      <c r="H498" s="15" t="str">
        <f>IFERROR(VLOOKUP($B498,'Tabelas auxiliares'!$A$68:$C$108,3,FALSE),"")</f>
        <v/>
      </c>
      <c r="I498" s="152"/>
      <c r="J498" s="152"/>
      <c r="K498" s="152"/>
      <c r="L498" s="152"/>
      <c r="M498" s="152"/>
      <c r="N498" s="152"/>
      <c r="O498" s="152"/>
      <c r="P498" s="152"/>
      <c r="Q498" s="152"/>
      <c r="R498" s="152"/>
      <c r="S498" s="152"/>
      <c r="T498" s="152"/>
      <c r="U498" s="152"/>
      <c r="V498" s="152"/>
      <c r="W498" s="152"/>
      <c r="X498" s="152"/>
      <c r="Y498" s="15" t="str">
        <f t="shared" si="14"/>
        <v/>
      </c>
      <c r="Z498" s="15" t="str">
        <f>IF(T498="","",IF(AND(T498&lt;&gt;'Tabelas auxiliares'!$B$128,T498&lt;&gt;'Tabelas auxiliares'!$B$129,T498&lt;&gt;'Tabelas auxiliares'!$C$128,T498&lt;&gt;'Tabelas auxiliares'!$C$129,T498&lt;&gt;'Tabelas auxiliares'!$D$128),"FOLHA DE PESSOAL",IF(Y498='Tabelas auxiliares'!$A$129,"CUSTEIO",IF(Y498='Tabelas auxiliares'!$A$128,"INVESTIMENTO","ERRO - VERIFICAR"))))</f>
        <v/>
      </c>
      <c r="AA498" s="26" t="str">
        <f t="shared" si="15"/>
        <v/>
      </c>
      <c r="AB498" s="155"/>
      <c r="AC498" s="155"/>
      <c r="AD498" s="155"/>
      <c r="AE498" s="31"/>
      <c r="AF498" s="31"/>
      <c r="AG498" s="31"/>
      <c r="AH498" s="31"/>
      <c r="AI498" s="31"/>
      <c r="AJ498" s="31"/>
      <c r="AK498" s="31"/>
      <c r="AL498" s="31"/>
      <c r="AM498" s="31"/>
      <c r="AN498" s="31"/>
      <c r="AO498" s="31"/>
      <c r="AP498" s="31"/>
    </row>
    <row r="499" spans="1:42" x14ac:dyDescent="0.25">
      <c r="A499" s="152"/>
      <c r="B499" s="152"/>
      <c r="C499" s="152"/>
      <c r="D499" s="152"/>
      <c r="E499" s="152"/>
      <c r="F499" s="15" t="str">
        <f>IFERROR(VLOOKUP(D499,'Tabelas auxiliares'!$A$3:$B$65,2,FALSE),"")</f>
        <v/>
      </c>
      <c r="G499" s="15" t="str">
        <f>IFERROR(VLOOKUP($B499,'Tabelas auxiliares'!$A$68:$C$108,2,FALSE),"")</f>
        <v/>
      </c>
      <c r="H499" s="15" t="str">
        <f>IFERROR(VLOOKUP($B499,'Tabelas auxiliares'!$A$68:$C$108,3,FALSE),"")</f>
        <v/>
      </c>
      <c r="I499" s="152"/>
      <c r="J499" s="152"/>
      <c r="K499" s="152"/>
      <c r="L499" s="152"/>
      <c r="M499" s="152"/>
      <c r="N499" s="152"/>
      <c r="O499" s="152"/>
      <c r="P499" s="152"/>
      <c r="Q499" s="152"/>
      <c r="R499" s="152"/>
      <c r="S499" s="152"/>
      <c r="T499" s="152"/>
      <c r="U499" s="152"/>
      <c r="V499" s="152"/>
      <c r="W499" s="152"/>
      <c r="X499" s="152"/>
      <c r="Y499" s="15" t="str">
        <f t="shared" si="14"/>
        <v/>
      </c>
      <c r="Z499" s="15" t="str">
        <f>IF(T499="","",IF(AND(T499&lt;&gt;'Tabelas auxiliares'!$B$128,T499&lt;&gt;'Tabelas auxiliares'!$B$129,T499&lt;&gt;'Tabelas auxiliares'!$C$128,T499&lt;&gt;'Tabelas auxiliares'!$C$129,T499&lt;&gt;'Tabelas auxiliares'!$D$128),"FOLHA DE PESSOAL",IF(Y499='Tabelas auxiliares'!$A$129,"CUSTEIO",IF(Y499='Tabelas auxiliares'!$A$128,"INVESTIMENTO","ERRO - VERIFICAR"))))</f>
        <v/>
      </c>
      <c r="AA499" s="26" t="str">
        <f t="shared" si="15"/>
        <v/>
      </c>
      <c r="AB499" s="155"/>
      <c r="AC499" s="155"/>
      <c r="AD499" s="155"/>
      <c r="AE499" s="31"/>
      <c r="AF499" s="31"/>
      <c r="AG499" s="31"/>
      <c r="AH499" s="31"/>
      <c r="AI499" s="31"/>
      <c r="AJ499" s="31"/>
      <c r="AK499" s="31"/>
      <c r="AL499" s="31"/>
      <c r="AM499" s="31"/>
      <c r="AN499" s="31"/>
      <c r="AO499" s="31"/>
      <c r="AP499" s="31"/>
    </row>
    <row r="500" spans="1:42" x14ac:dyDescent="0.25">
      <c r="A500" s="152"/>
      <c r="B500" s="152"/>
      <c r="C500" s="152"/>
      <c r="D500" s="152"/>
      <c r="E500" s="152"/>
      <c r="F500" s="15" t="str">
        <f>IFERROR(VLOOKUP(D500,'Tabelas auxiliares'!$A$3:$B$65,2,FALSE),"")</f>
        <v/>
      </c>
      <c r="G500" s="15" t="str">
        <f>IFERROR(VLOOKUP($B500,'Tabelas auxiliares'!$A$68:$C$108,2,FALSE),"")</f>
        <v/>
      </c>
      <c r="H500" s="15" t="str">
        <f>IFERROR(VLOOKUP($B500,'Tabelas auxiliares'!$A$68:$C$108,3,FALSE),"")</f>
        <v/>
      </c>
      <c r="I500" s="152"/>
      <c r="J500" s="152"/>
      <c r="K500" s="152"/>
      <c r="L500" s="152"/>
      <c r="M500" s="152"/>
      <c r="N500" s="152"/>
      <c r="O500" s="152"/>
      <c r="P500" s="152"/>
      <c r="Q500" s="152"/>
      <c r="R500" s="152"/>
      <c r="S500" s="152"/>
      <c r="T500" s="152"/>
      <c r="U500" s="152"/>
      <c r="V500" s="152"/>
      <c r="W500" s="152"/>
      <c r="X500" s="152"/>
      <c r="Y500" s="15" t="str">
        <f t="shared" si="14"/>
        <v/>
      </c>
      <c r="Z500" s="15" t="str">
        <f>IF(T500="","",IF(AND(T500&lt;&gt;'Tabelas auxiliares'!$B$128,T500&lt;&gt;'Tabelas auxiliares'!$B$129,T500&lt;&gt;'Tabelas auxiliares'!$C$128,T500&lt;&gt;'Tabelas auxiliares'!$C$129,T500&lt;&gt;'Tabelas auxiliares'!$D$128),"FOLHA DE PESSOAL",IF(Y500='Tabelas auxiliares'!$A$129,"CUSTEIO",IF(Y500='Tabelas auxiliares'!$A$128,"INVESTIMENTO","ERRO - VERIFICAR"))))</f>
        <v/>
      </c>
      <c r="AA500" s="26" t="str">
        <f t="shared" si="15"/>
        <v/>
      </c>
      <c r="AB500" s="155"/>
      <c r="AC500" s="155"/>
      <c r="AD500" s="155"/>
      <c r="AE500" s="31"/>
      <c r="AF500" s="31"/>
      <c r="AG500" s="31"/>
      <c r="AH500" s="31"/>
      <c r="AI500" s="31"/>
      <c r="AJ500" s="31"/>
      <c r="AK500" s="31"/>
      <c r="AL500" s="31"/>
      <c r="AM500" s="31"/>
      <c r="AN500" s="31"/>
      <c r="AO500" s="31"/>
      <c r="AP500" s="31"/>
    </row>
    <row r="501" spans="1:42" x14ac:dyDescent="0.25">
      <c r="A501" s="152"/>
      <c r="B501" s="152"/>
      <c r="C501" s="152"/>
      <c r="D501" s="152"/>
      <c r="E501" s="152"/>
      <c r="F501" s="15" t="str">
        <f>IFERROR(VLOOKUP(D501,'Tabelas auxiliares'!$A$3:$B$65,2,FALSE),"")</f>
        <v/>
      </c>
      <c r="G501" s="15" t="str">
        <f>IFERROR(VLOOKUP($B501,'Tabelas auxiliares'!$A$68:$C$108,2,FALSE),"")</f>
        <v/>
      </c>
      <c r="H501" s="15" t="str">
        <f>IFERROR(VLOOKUP($B501,'Tabelas auxiliares'!$A$68:$C$108,3,FALSE),"")</f>
        <v/>
      </c>
      <c r="I501" s="152"/>
      <c r="J501" s="152"/>
      <c r="K501" s="152"/>
      <c r="L501" s="152"/>
      <c r="M501" s="152"/>
      <c r="N501" s="152"/>
      <c r="O501" s="152"/>
      <c r="P501" s="152"/>
      <c r="Q501" s="152"/>
      <c r="R501" s="152"/>
      <c r="S501" s="152"/>
      <c r="T501" s="152"/>
      <c r="U501" s="152"/>
      <c r="V501" s="152"/>
      <c r="W501" s="152"/>
      <c r="X501" s="152"/>
      <c r="Y501" s="15" t="str">
        <f t="shared" si="14"/>
        <v/>
      </c>
      <c r="Z501" s="15" t="str">
        <f>IF(T501="","",IF(AND(T501&lt;&gt;'Tabelas auxiliares'!$B$128,T501&lt;&gt;'Tabelas auxiliares'!$B$129,T501&lt;&gt;'Tabelas auxiliares'!$C$128,T501&lt;&gt;'Tabelas auxiliares'!$C$129,T501&lt;&gt;'Tabelas auxiliares'!$D$128),"FOLHA DE PESSOAL",IF(Y501='Tabelas auxiliares'!$A$129,"CUSTEIO",IF(Y501='Tabelas auxiliares'!$A$128,"INVESTIMENTO","ERRO - VERIFICAR"))))</f>
        <v/>
      </c>
      <c r="AA501" s="26" t="str">
        <f t="shared" si="15"/>
        <v/>
      </c>
      <c r="AB501" s="155"/>
      <c r="AC501" s="155"/>
      <c r="AD501" s="155"/>
      <c r="AE501" s="31"/>
      <c r="AF501" s="31"/>
      <c r="AG501" s="31"/>
      <c r="AH501" s="31"/>
      <c r="AI501" s="31"/>
      <c r="AJ501" s="31"/>
      <c r="AK501" s="31"/>
      <c r="AL501" s="31"/>
      <c r="AM501" s="31"/>
      <c r="AN501" s="31"/>
      <c r="AO501" s="31"/>
      <c r="AP501" s="31"/>
    </row>
    <row r="502" spans="1:42" x14ac:dyDescent="0.25">
      <c r="A502" s="152"/>
      <c r="B502" s="152"/>
      <c r="C502" s="152"/>
      <c r="D502" s="152"/>
      <c r="E502" s="152"/>
      <c r="F502" s="15" t="str">
        <f>IFERROR(VLOOKUP(D502,'Tabelas auxiliares'!$A$3:$B$65,2,FALSE),"")</f>
        <v/>
      </c>
      <c r="G502" s="15" t="str">
        <f>IFERROR(VLOOKUP($B502,'Tabelas auxiliares'!$A$68:$C$108,2,FALSE),"")</f>
        <v/>
      </c>
      <c r="H502" s="15" t="str">
        <f>IFERROR(VLOOKUP($B502,'Tabelas auxiliares'!$A$68:$C$108,3,FALSE),"")</f>
        <v/>
      </c>
      <c r="I502" s="152"/>
      <c r="J502" s="152"/>
      <c r="K502" s="152"/>
      <c r="L502" s="152"/>
      <c r="M502" s="152"/>
      <c r="N502" s="152"/>
      <c r="O502" s="152"/>
      <c r="P502" s="152"/>
      <c r="Q502" s="152"/>
      <c r="R502" s="152"/>
      <c r="S502" s="152"/>
      <c r="T502" s="152"/>
      <c r="U502" s="152"/>
      <c r="V502" s="152"/>
      <c r="W502" s="152"/>
      <c r="X502" s="152"/>
      <c r="Y502" s="15" t="str">
        <f t="shared" si="14"/>
        <v/>
      </c>
      <c r="Z502" s="15" t="str">
        <f>IF(T502="","",IF(AND(T502&lt;&gt;'Tabelas auxiliares'!$B$128,T502&lt;&gt;'Tabelas auxiliares'!$B$129,T502&lt;&gt;'Tabelas auxiliares'!$C$128,T502&lt;&gt;'Tabelas auxiliares'!$C$129,T502&lt;&gt;'Tabelas auxiliares'!$D$128),"FOLHA DE PESSOAL",IF(Y502='Tabelas auxiliares'!$A$129,"CUSTEIO",IF(Y502='Tabelas auxiliares'!$A$128,"INVESTIMENTO","ERRO - VERIFICAR"))))</f>
        <v/>
      </c>
      <c r="AA502" s="26" t="str">
        <f t="shared" si="15"/>
        <v/>
      </c>
      <c r="AB502" s="155"/>
      <c r="AC502" s="155"/>
      <c r="AD502" s="155"/>
      <c r="AE502" s="31"/>
      <c r="AF502" s="31"/>
      <c r="AG502" s="31"/>
      <c r="AH502" s="31"/>
      <c r="AI502" s="31"/>
      <c r="AJ502" s="31"/>
      <c r="AK502" s="31"/>
      <c r="AL502" s="31"/>
      <c r="AM502" s="31"/>
      <c r="AN502" s="31"/>
      <c r="AO502" s="31"/>
      <c r="AP502" s="31"/>
    </row>
    <row r="503" spans="1:42" x14ac:dyDescent="0.25">
      <c r="A503" s="152"/>
      <c r="B503" s="152"/>
      <c r="C503" s="152"/>
      <c r="D503" s="152"/>
      <c r="E503" s="152"/>
      <c r="F503" s="15" t="str">
        <f>IFERROR(VLOOKUP(D503,'Tabelas auxiliares'!$A$3:$B$65,2,FALSE),"")</f>
        <v/>
      </c>
      <c r="G503" s="15" t="str">
        <f>IFERROR(VLOOKUP($B503,'Tabelas auxiliares'!$A$68:$C$108,2,FALSE),"")</f>
        <v/>
      </c>
      <c r="H503" s="15" t="str">
        <f>IFERROR(VLOOKUP($B503,'Tabelas auxiliares'!$A$68:$C$108,3,FALSE),"")</f>
        <v/>
      </c>
      <c r="I503" s="152"/>
      <c r="J503" s="152"/>
      <c r="K503" s="152"/>
      <c r="L503" s="152"/>
      <c r="M503" s="152"/>
      <c r="N503" s="152"/>
      <c r="O503" s="152"/>
      <c r="P503" s="152"/>
      <c r="Q503" s="152"/>
      <c r="R503" s="152"/>
      <c r="S503" s="152"/>
      <c r="T503" s="152"/>
      <c r="U503" s="152"/>
      <c r="V503" s="152"/>
      <c r="W503" s="152"/>
      <c r="X503" s="152"/>
      <c r="Y503" s="15" t="str">
        <f t="shared" si="14"/>
        <v/>
      </c>
      <c r="Z503" s="15" t="str">
        <f>IF(T503="","",IF(AND(T503&lt;&gt;'Tabelas auxiliares'!$B$128,T503&lt;&gt;'Tabelas auxiliares'!$B$129,T503&lt;&gt;'Tabelas auxiliares'!$C$128,T503&lt;&gt;'Tabelas auxiliares'!$C$129,T503&lt;&gt;'Tabelas auxiliares'!$D$128),"FOLHA DE PESSOAL",IF(Y503='Tabelas auxiliares'!$A$129,"CUSTEIO",IF(Y503='Tabelas auxiliares'!$A$128,"INVESTIMENTO","ERRO - VERIFICAR"))))</f>
        <v/>
      </c>
      <c r="AA503" s="26" t="str">
        <f t="shared" si="15"/>
        <v/>
      </c>
      <c r="AB503" s="155"/>
      <c r="AC503" s="155"/>
      <c r="AD503" s="155"/>
      <c r="AE503" s="31"/>
      <c r="AF503" s="31"/>
      <c r="AG503" s="31"/>
      <c r="AH503" s="31"/>
      <c r="AI503" s="31"/>
      <c r="AJ503" s="31"/>
      <c r="AK503" s="31"/>
      <c r="AL503" s="31"/>
      <c r="AM503" s="31"/>
      <c r="AN503" s="31"/>
      <c r="AO503" s="31"/>
      <c r="AP503" s="31"/>
    </row>
    <row r="504" spans="1:42" x14ac:dyDescent="0.25">
      <c r="A504" s="152"/>
      <c r="B504" s="152"/>
      <c r="C504" s="152"/>
      <c r="D504" s="152"/>
      <c r="E504" s="152"/>
      <c r="F504" s="15" t="str">
        <f>IFERROR(VLOOKUP(D504,'Tabelas auxiliares'!$A$3:$B$65,2,FALSE),"")</f>
        <v/>
      </c>
      <c r="G504" s="15" t="str">
        <f>IFERROR(VLOOKUP($B504,'Tabelas auxiliares'!$A$68:$C$108,2,FALSE),"")</f>
        <v/>
      </c>
      <c r="H504" s="15" t="str">
        <f>IFERROR(VLOOKUP($B504,'Tabelas auxiliares'!$A$68:$C$108,3,FALSE),"")</f>
        <v/>
      </c>
      <c r="I504" s="152"/>
      <c r="J504" s="152"/>
      <c r="K504" s="152"/>
      <c r="L504" s="152"/>
      <c r="M504" s="152"/>
      <c r="N504" s="152"/>
      <c r="O504" s="152"/>
      <c r="P504" s="152"/>
      <c r="Q504" s="152"/>
      <c r="R504" s="152"/>
      <c r="S504" s="152"/>
      <c r="T504" s="152"/>
      <c r="U504" s="152"/>
      <c r="V504" s="152"/>
      <c r="W504" s="152"/>
      <c r="X504" s="152"/>
      <c r="Y504" s="15" t="str">
        <f t="shared" si="14"/>
        <v/>
      </c>
      <c r="Z504" s="15" t="str">
        <f>IF(T504="","",IF(AND(T504&lt;&gt;'Tabelas auxiliares'!$B$128,T504&lt;&gt;'Tabelas auxiliares'!$B$129,T504&lt;&gt;'Tabelas auxiliares'!$C$128,T504&lt;&gt;'Tabelas auxiliares'!$C$129,T504&lt;&gt;'Tabelas auxiliares'!$D$128),"FOLHA DE PESSOAL",IF(Y504='Tabelas auxiliares'!$A$129,"CUSTEIO",IF(Y504='Tabelas auxiliares'!$A$128,"INVESTIMENTO","ERRO - VERIFICAR"))))</f>
        <v/>
      </c>
      <c r="AA504" s="26" t="str">
        <f t="shared" si="15"/>
        <v/>
      </c>
      <c r="AB504" s="155"/>
      <c r="AC504" s="155"/>
      <c r="AD504" s="155"/>
      <c r="AE504" s="31"/>
      <c r="AF504" s="31"/>
      <c r="AG504" s="31"/>
      <c r="AH504" s="31"/>
      <c r="AI504" s="31"/>
      <c r="AJ504" s="31"/>
      <c r="AK504" s="31"/>
      <c r="AL504" s="31"/>
      <c r="AM504" s="31"/>
      <c r="AN504" s="31"/>
      <c r="AO504" s="31"/>
      <c r="AP504" s="31"/>
    </row>
    <row r="505" spans="1:42" x14ac:dyDescent="0.25">
      <c r="A505" s="152"/>
      <c r="B505" s="152"/>
      <c r="C505" s="152"/>
      <c r="D505" s="152"/>
      <c r="E505" s="152"/>
      <c r="F505" s="15" t="str">
        <f>IFERROR(VLOOKUP(D505,'Tabelas auxiliares'!$A$3:$B$65,2,FALSE),"")</f>
        <v/>
      </c>
      <c r="G505" s="15" t="str">
        <f>IFERROR(VLOOKUP($B505,'Tabelas auxiliares'!$A$68:$C$108,2,FALSE),"")</f>
        <v/>
      </c>
      <c r="H505" s="15" t="str">
        <f>IFERROR(VLOOKUP($B505,'Tabelas auxiliares'!$A$68:$C$108,3,FALSE),"")</f>
        <v/>
      </c>
      <c r="I505" s="152"/>
      <c r="J505" s="152"/>
      <c r="K505" s="152"/>
      <c r="L505" s="152"/>
      <c r="M505" s="152"/>
      <c r="N505" s="152"/>
      <c r="O505" s="152"/>
      <c r="P505" s="152"/>
      <c r="Q505" s="152"/>
      <c r="R505" s="152"/>
      <c r="S505" s="152"/>
      <c r="T505" s="152"/>
      <c r="U505" s="152"/>
      <c r="V505" s="152"/>
      <c r="W505" s="152"/>
      <c r="X505" s="152"/>
      <c r="Y505" s="15" t="str">
        <f t="shared" si="14"/>
        <v/>
      </c>
      <c r="Z505" s="15" t="str">
        <f>IF(T505="","",IF(AND(T505&lt;&gt;'Tabelas auxiliares'!$B$128,T505&lt;&gt;'Tabelas auxiliares'!$B$129,T505&lt;&gt;'Tabelas auxiliares'!$C$128,T505&lt;&gt;'Tabelas auxiliares'!$C$129,T505&lt;&gt;'Tabelas auxiliares'!$D$128),"FOLHA DE PESSOAL",IF(Y505='Tabelas auxiliares'!$A$129,"CUSTEIO",IF(Y505='Tabelas auxiliares'!$A$128,"INVESTIMENTO","ERRO - VERIFICAR"))))</f>
        <v/>
      </c>
      <c r="AA505" s="26" t="str">
        <f t="shared" si="15"/>
        <v/>
      </c>
      <c r="AB505" s="155"/>
      <c r="AC505" s="155"/>
      <c r="AD505" s="155"/>
      <c r="AE505" s="31"/>
      <c r="AF505" s="31"/>
      <c r="AG505" s="31"/>
      <c r="AH505" s="31"/>
      <c r="AI505" s="31"/>
      <c r="AJ505" s="31"/>
      <c r="AK505" s="31"/>
      <c r="AL505" s="31"/>
      <c r="AM505" s="31"/>
      <c r="AN505" s="31"/>
      <c r="AO505" s="31"/>
      <c r="AP505" s="31"/>
    </row>
    <row r="506" spans="1:42" x14ac:dyDescent="0.25">
      <c r="A506" s="152"/>
      <c r="B506" s="152"/>
      <c r="C506" s="152"/>
      <c r="D506" s="152"/>
      <c r="E506" s="152"/>
      <c r="F506" s="15" t="str">
        <f>IFERROR(VLOOKUP(D506,'Tabelas auxiliares'!$A$3:$B$65,2,FALSE),"")</f>
        <v/>
      </c>
      <c r="G506" s="15" t="str">
        <f>IFERROR(VLOOKUP($B506,'Tabelas auxiliares'!$A$68:$C$108,2,FALSE),"")</f>
        <v/>
      </c>
      <c r="H506" s="15" t="str">
        <f>IFERROR(VLOOKUP($B506,'Tabelas auxiliares'!$A$68:$C$108,3,FALSE),"")</f>
        <v/>
      </c>
      <c r="I506" s="152"/>
      <c r="J506" s="152"/>
      <c r="K506" s="152"/>
      <c r="L506" s="152"/>
      <c r="M506" s="152"/>
      <c r="N506" s="152"/>
      <c r="O506" s="152"/>
      <c r="P506" s="152"/>
      <c r="Q506" s="152"/>
      <c r="R506" s="152"/>
      <c r="S506" s="152"/>
      <c r="T506" s="152"/>
      <c r="U506" s="152"/>
      <c r="V506" s="152"/>
      <c r="W506" s="152"/>
      <c r="X506" s="152"/>
      <c r="Y506" s="15" t="str">
        <f t="shared" si="14"/>
        <v/>
      </c>
      <c r="Z506" s="15" t="str">
        <f>IF(T506="","",IF(AND(T506&lt;&gt;'Tabelas auxiliares'!$B$128,T506&lt;&gt;'Tabelas auxiliares'!$B$129,T506&lt;&gt;'Tabelas auxiliares'!$C$128,T506&lt;&gt;'Tabelas auxiliares'!$C$129,T506&lt;&gt;'Tabelas auxiliares'!$D$128),"FOLHA DE PESSOAL",IF(Y506='Tabelas auxiliares'!$A$129,"CUSTEIO",IF(Y506='Tabelas auxiliares'!$A$128,"INVESTIMENTO","ERRO - VERIFICAR"))))</f>
        <v/>
      </c>
      <c r="AA506" s="26" t="str">
        <f t="shared" si="15"/>
        <v/>
      </c>
      <c r="AB506" s="155"/>
      <c r="AC506" s="155"/>
      <c r="AD506" s="155"/>
      <c r="AE506" s="31"/>
      <c r="AF506" s="31"/>
      <c r="AG506" s="31"/>
      <c r="AH506" s="31"/>
      <c r="AI506" s="31"/>
      <c r="AJ506" s="31"/>
      <c r="AK506" s="31"/>
      <c r="AL506" s="31"/>
      <c r="AM506" s="31"/>
      <c r="AN506" s="31"/>
      <c r="AO506" s="31"/>
      <c r="AP506" s="31"/>
    </row>
    <row r="507" spans="1:42" x14ac:dyDescent="0.25">
      <c r="A507" s="152"/>
      <c r="B507" s="152"/>
      <c r="C507" s="152"/>
      <c r="D507" s="152"/>
      <c r="E507" s="152"/>
      <c r="F507" s="15" t="str">
        <f>IFERROR(VLOOKUP(D507,'Tabelas auxiliares'!$A$3:$B$65,2,FALSE),"")</f>
        <v/>
      </c>
      <c r="G507" s="15" t="str">
        <f>IFERROR(VLOOKUP($B507,'Tabelas auxiliares'!$A$68:$C$108,2,FALSE),"")</f>
        <v/>
      </c>
      <c r="H507" s="15" t="str">
        <f>IFERROR(VLOOKUP($B507,'Tabelas auxiliares'!$A$68:$C$108,3,FALSE),"")</f>
        <v/>
      </c>
      <c r="I507" s="152"/>
      <c r="J507" s="152"/>
      <c r="K507" s="152"/>
      <c r="L507" s="152"/>
      <c r="M507" s="152"/>
      <c r="N507" s="152"/>
      <c r="O507" s="152"/>
      <c r="P507" s="152"/>
      <c r="Q507" s="152"/>
      <c r="R507" s="152"/>
      <c r="S507" s="152"/>
      <c r="T507" s="152"/>
      <c r="U507" s="152"/>
      <c r="V507" s="152"/>
      <c r="W507" s="152"/>
      <c r="X507" s="152"/>
      <c r="Y507" s="15" t="str">
        <f t="shared" si="14"/>
        <v/>
      </c>
      <c r="Z507" s="15" t="str">
        <f>IF(T507="","",IF(AND(T507&lt;&gt;'Tabelas auxiliares'!$B$128,T507&lt;&gt;'Tabelas auxiliares'!$B$129,T507&lt;&gt;'Tabelas auxiliares'!$C$128,T507&lt;&gt;'Tabelas auxiliares'!$C$129,T507&lt;&gt;'Tabelas auxiliares'!$D$128),"FOLHA DE PESSOAL",IF(Y507='Tabelas auxiliares'!$A$129,"CUSTEIO",IF(Y507='Tabelas auxiliares'!$A$128,"INVESTIMENTO","ERRO - VERIFICAR"))))</f>
        <v/>
      </c>
      <c r="AA507" s="26" t="str">
        <f t="shared" si="15"/>
        <v/>
      </c>
      <c r="AB507" s="155"/>
      <c r="AC507" s="155"/>
      <c r="AD507" s="155"/>
      <c r="AE507" s="31"/>
      <c r="AF507" s="31"/>
      <c r="AG507" s="31"/>
      <c r="AH507" s="31"/>
      <c r="AI507" s="31"/>
      <c r="AJ507" s="31"/>
      <c r="AK507" s="31"/>
      <c r="AL507" s="31"/>
      <c r="AM507" s="31"/>
      <c r="AN507" s="31"/>
      <c r="AO507" s="31"/>
      <c r="AP507" s="31"/>
    </row>
    <row r="508" spans="1:42" x14ac:dyDescent="0.25">
      <c r="A508" s="152"/>
      <c r="B508" s="152"/>
      <c r="C508" s="152"/>
      <c r="D508" s="152"/>
      <c r="E508" s="152"/>
      <c r="F508" s="15" t="str">
        <f>IFERROR(VLOOKUP(D508,'Tabelas auxiliares'!$A$3:$B$65,2,FALSE),"")</f>
        <v/>
      </c>
      <c r="G508" s="15" t="str">
        <f>IFERROR(VLOOKUP($B508,'Tabelas auxiliares'!$A$68:$C$108,2,FALSE),"")</f>
        <v/>
      </c>
      <c r="H508" s="15" t="str">
        <f>IFERROR(VLOOKUP($B508,'Tabelas auxiliares'!$A$68:$C$108,3,FALSE),"")</f>
        <v/>
      </c>
      <c r="I508" s="152"/>
      <c r="J508" s="152"/>
      <c r="K508" s="152"/>
      <c r="L508" s="152"/>
      <c r="M508" s="152"/>
      <c r="N508" s="152"/>
      <c r="O508" s="152"/>
      <c r="P508" s="152"/>
      <c r="Q508" s="152"/>
      <c r="R508" s="152"/>
      <c r="S508" s="152"/>
      <c r="T508" s="152"/>
      <c r="U508" s="152"/>
      <c r="V508" s="152"/>
      <c r="W508" s="152"/>
      <c r="X508" s="152"/>
      <c r="Y508" s="15" t="str">
        <f t="shared" si="14"/>
        <v/>
      </c>
      <c r="Z508" s="15" t="str">
        <f>IF(T508="","",IF(AND(T508&lt;&gt;'Tabelas auxiliares'!$B$128,T508&lt;&gt;'Tabelas auxiliares'!$B$129,T508&lt;&gt;'Tabelas auxiliares'!$C$128,T508&lt;&gt;'Tabelas auxiliares'!$C$129,T508&lt;&gt;'Tabelas auxiliares'!$D$128),"FOLHA DE PESSOAL",IF(Y508='Tabelas auxiliares'!$A$129,"CUSTEIO",IF(Y508='Tabelas auxiliares'!$A$128,"INVESTIMENTO","ERRO - VERIFICAR"))))</f>
        <v/>
      </c>
      <c r="AA508" s="26" t="str">
        <f t="shared" si="15"/>
        <v/>
      </c>
      <c r="AB508" s="155"/>
      <c r="AC508" s="155"/>
      <c r="AD508" s="155"/>
      <c r="AE508" s="31"/>
      <c r="AF508" s="31"/>
      <c r="AG508" s="31"/>
      <c r="AH508" s="31"/>
      <c r="AI508" s="31"/>
      <c r="AJ508" s="31"/>
      <c r="AK508" s="31"/>
      <c r="AL508" s="31"/>
      <c r="AM508" s="31"/>
      <c r="AN508" s="31"/>
      <c r="AO508" s="31"/>
      <c r="AP508" s="31"/>
    </row>
    <row r="509" spans="1:42" x14ac:dyDescent="0.25">
      <c r="A509" s="152"/>
      <c r="B509" s="152"/>
      <c r="C509" s="152"/>
      <c r="D509" s="152"/>
      <c r="E509" s="152"/>
      <c r="F509" s="15" t="str">
        <f>IFERROR(VLOOKUP(D509,'Tabelas auxiliares'!$A$3:$B$65,2,FALSE),"")</f>
        <v/>
      </c>
      <c r="G509" s="15" t="str">
        <f>IFERROR(VLOOKUP($B509,'Tabelas auxiliares'!$A$68:$C$108,2,FALSE),"")</f>
        <v/>
      </c>
      <c r="H509" s="15" t="str">
        <f>IFERROR(VLOOKUP($B509,'Tabelas auxiliares'!$A$68:$C$108,3,FALSE),"")</f>
        <v/>
      </c>
      <c r="I509" s="152"/>
      <c r="J509" s="152"/>
      <c r="K509" s="152"/>
      <c r="L509" s="152"/>
      <c r="M509" s="152"/>
      <c r="N509" s="152"/>
      <c r="O509" s="152"/>
      <c r="P509" s="152"/>
      <c r="Q509" s="152"/>
      <c r="R509" s="152"/>
      <c r="S509" s="152"/>
      <c r="T509" s="152"/>
      <c r="U509" s="152"/>
      <c r="V509" s="152"/>
      <c r="W509" s="152"/>
      <c r="X509" s="152"/>
      <c r="Y509" s="15" t="str">
        <f t="shared" si="14"/>
        <v/>
      </c>
      <c r="Z509" s="15" t="str">
        <f>IF(T509="","",IF(AND(T509&lt;&gt;'Tabelas auxiliares'!$B$128,T509&lt;&gt;'Tabelas auxiliares'!$B$129,T509&lt;&gt;'Tabelas auxiliares'!$C$128,T509&lt;&gt;'Tabelas auxiliares'!$C$129,T509&lt;&gt;'Tabelas auxiliares'!$D$128),"FOLHA DE PESSOAL",IF(Y509='Tabelas auxiliares'!$A$129,"CUSTEIO",IF(Y509='Tabelas auxiliares'!$A$128,"INVESTIMENTO","ERRO - VERIFICAR"))))</f>
        <v/>
      </c>
      <c r="AA509" s="26" t="str">
        <f t="shared" si="15"/>
        <v/>
      </c>
      <c r="AB509" s="155"/>
      <c r="AC509" s="155"/>
      <c r="AD509" s="155"/>
      <c r="AE509" s="31"/>
      <c r="AF509" s="31"/>
      <c r="AG509" s="31"/>
      <c r="AH509" s="31"/>
      <c r="AI509" s="31"/>
      <c r="AJ509" s="31"/>
      <c r="AK509" s="31"/>
      <c r="AL509" s="31"/>
      <c r="AM509" s="31"/>
      <c r="AN509" s="31"/>
      <c r="AO509" s="31"/>
      <c r="AP509" s="31"/>
    </row>
    <row r="510" spans="1:42" x14ac:dyDescent="0.25">
      <c r="A510" s="152"/>
      <c r="B510" s="152"/>
      <c r="C510" s="152"/>
      <c r="D510" s="152"/>
      <c r="E510" s="152"/>
      <c r="F510" s="15" t="str">
        <f>IFERROR(VLOOKUP(D510,'Tabelas auxiliares'!$A$3:$B$65,2,FALSE),"")</f>
        <v/>
      </c>
      <c r="G510" s="15" t="str">
        <f>IFERROR(VLOOKUP($B510,'Tabelas auxiliares'!$A$68:$C$108,2,FALSE),"")</f>
        <v/>
      </c>
      <c r="H510" s="15" t="str">
        <f>IFERROR(VLOOKUP($B510,'Tabelas auxiliares'!$A$68:$C$108,3,FALSE),"")</f>
        <v/>
      </c>
      <c r="I510" s="152"/>
      <c r="J510" s="152"/>
      <c r="K510" s="152"/>
      <c r="L510" s="152"/>
      <c r="M510" s="152"/>
      <c r="N510" s="152"/>
      <c r="O510" s="152"/>
      <c r="P510" s="152"/>
      <c r="Q510" s="152"/>
      <c r="R510" s="152"/>
      <c r="S510" s="152"/>
      <c r="T510" s="152"/>
      <c r="U510" s="152"/>
      <c r="V510" s="152"/>
      <c r="W510" s="152"/>
      <c r="X510" s="152"/>
      <c r="Y510" s="15" t="str">
        <f t="shared" si="14"/>
        <v/>
      </c>
      <c r="Z510" s="15" t="str">
        <f>IF(T510="","",IF(AND(T510&lt;&gt;'Tabelas auxiliares'!$B$128,T510&lt;&gt;'Tabelas auxiliares'!$B$129,T510&lt;&gt;'Tabelas auxiliares'!$C$128,T510&lt;&gt;'Tabelas auxiliares'!$C$129,T510&lt;&gt;'Tabelas auxiliares'!$D$128),"FOLHA DE PESSOAL",IF(Y510='Tabelas auxiliares'!$A$129,"CUSTEIO",IF(Y510='Tabelas auxiliares'!$A$128,"INVESTIMENTO","ERRO - VERIFICAR"))))</f>
        <v/>
      </c>
      <c r="AA510" s="26" t="str">
        <f t="shared" si="15"/>
        <v/>
      </c>
      <c r="AB510" s="155"/>
      <c r="AC510" s="155"/>
      <c r="AD510" s="155"/>
      <c r="AE510" s="31"/>
      <c r="AF510" s="31"/>
      <c r="AG510" s="31"/>
      <c r="AH510" s="31"/>
      <c r="AI510" s="31"/>
      <c r="AJ510" s="31"/>
      <c r="AK510" s="31"/>
      <c r="AL510" s="31"/>
      <c r="AM510" s="31"/>
      <c r="AN510" s="31"/>
      <c r="AO510" s="31"/>
      <c r="AP510" s="31"/>
    </row>
    <row r="511" spans="1:42" x14ac:dyDescent="0.25">
      <c r="A511" s="152"/>
      <c r="B511" s="152"/>
      <c r="C511" s="152"/>
      <c r="D511" s="152"/>
      <c r="E511" s="152"/>
      <c r="F511" s="15" t="str">
        <f>IFERROR(VLOOKUP(D511,'Tabelas auxiliares'!$A$3:$B$65,2,FALSE),"")</f>
        <v/>
      </c>
      <c r="G511" s="15" t="str">
        <f>IFERROR(VLOOKUP($B511,'Tabelas auxiliares'!$A$68:$C$108,2,FALSE),"")</f>
        <v/>
      </c>
      <c r="H511" s="15" t="str">
        <f>IFERROR(VLOOKUP($B511,'Tabelas auxiliares'!$A$68:$C$108,3,FALSE),"")</f>
        <v/>
      </c>
      <c r="I511" s="152"/>
      <c r="J511" s="152"/>
      <c r="K511" s="152"/>
      <c r="L511" s="152"/>
      <c r="M511" s="152"/>
      <c r="N511" s="152"/>
      <c r="O511" s="152"/>
      <c r="P511" s="152"/>
      <c r="Q511" s="152"/>
      <c r="R511" s="152"/>
      <c r="S511" s="152"/>
      <c r="T511" s="152"/>
      <c r="U511" s="152"/>
      <c r="V511" s="152"/>
      <c r="W511" s="152"/>
      <c r="X511" s="152"/>
      <c r="Y511" s="15" t="str">
        <f t="shared" si="14"/>
        <v/>
      </c>
      <c r="Z511" s="15" t="str">
        <f>IF(T511="","",IF(AND(T511&lt;&gt;'Tabelas auxiliares'!$B$128,T511&lt;&gt;'Tabelas auxiliares'!$B$129,T511&lt;&gt;'Tabelas auxiliares'!$C$128,T511&lt;&gt;'Tabelas auxiliares'!$C$129,T511&lt;&gt;'Tabelas auxiliares'!$D$128),"FOLHA DE PESSOAL",IF(Y511='Tabelas auxiliares'!$A$129,"CUSTEIO",IF(Y511='Tabelas auxiliares'!$A$128,"INVESTIMENTO","ERRO - VERIFICAR"))))</f>
        <v/>
      </c>
      <c r="AA511" s="26" t="str">
        <f t="shared" si="15"/>
        <v/>
      </c>
      <c r="AB511" s="155"/>
      <c r="AC511" s="155"/>
      <c r="AD511" s="155"/>
      <c r="AE511" s="31"/>
      <c r="AF511" s="31"/>
      <c r="AG511" s="31"/>
      <c r="AH511" s="31"/>
      <c r="AI511" s="31"/>
      <c r="AJ511" s="31"/>
      <c r="AK511" s="31"/>
      <c r="AL511" s="31"/>
      <c r="AM511" s="31"/>
      <c r="AN511" s="31"/>
      <c r="AO511" s="31"/>
      <c r="AP511" s="31"/>
    </row>
    <row r="512" spans="1:42" x14ac:dyDescent="0.25">
      <c r="A512" s="152"/>
      <c r="B512" s="152"/>
      <c r="C512" s="152"/>
      <c r="D512" s="152"/>
      <c r="E512" s="152"/>
      <c r="F512" s="15" t="str">
        <f>IFERROR(VLOOKUP(D512,'Tabelas auxiliares'!$A$3:$B$65,2,FALSE),"")</f>
        <v/>
      </c>
      <c r="G512" s="15" t="str">
        <f>IFERROR(VLOOKUP($B512,'Tabelas auxiliares'!$A$68:$C$108,2,FALSE),"")</f>
        <v/>
      </c>
      <c r="H512" s="15" t="str">
        <f>IFERROR(VLOOKUP($B512,'Tabelas auxiliares'!$A$68:$C$108,3,FALSE),"")</f>
        <v/>
      </c>
      <c r="I512" s="152"/>
      <c r="J512" s="152"/>
      <c r="K512" s="152"/>
      <c r="L512" s="152"/>
      <c r="M512" s="152"/>
      <c r="N512" s="152"/>
      <c r="O512" s="152"/>
      <c r="P512" s="152"/>
      <c r="Q512" s="152"/>
      <c r="R512" s="152"/>
      <c r="S512" s="152"/>
      <c r="T512" s="152"/>
      <c r="U512" s="152"/>
      <c r="V512" s="152"/>
      <c r="W512" s="152"/>
      <c r="X512" s="152"/>
      <c r="Y512" s="15" t="str">
        <f t="shared" si="14"/>
        <v/>
      </c>
      <c r="Z512" s="15" t="str">
        <f>IF(T512="","",IF(AND(T512&lt;&gt;'Tabelas auxiliares'!$B$128,T512&lt;&gt;'Tabelas auxiliares'!$B$129,T512&lt;&gt;'Tabelas auxiliares'!$C$128,T512&lt;&gt;'Tabelas auxiliares'!$C$129,T512&lt;&gt;'Tabelas auxiliares'!$D$128),"FOLHA DE PESSOAL",IF(Y512='Tabelas auxiliares'!$A$129,"CUSTEIO",IF(Y512='Tabelas auxiliares'!$A$128,"INVESTIMENTO","ERRO - VERIFICAR"))))</f>
        <v/>
      </c>
      <c r="AA512" s="26" t="str">
        <f t="shared" si="15"/>
        <v/>
      </c>
      <c r="AB512" s="155"/>
      <c r="AC512" s="155"/>
      <c r="AD512" s="155"/>
      <c r="AE512" s="31"/>
      <c r="AF512" s="31"/>
      <c r="AG512" s="31"/>
      <c r="AH512" s="31"/>
      <c r="AI512" s="31"/>
      <c r="AJ512" s="31"/>
      <c r="AK512" s="31"/>
      <c r="AL512" s="31"/>
      <c r="AM512" s="31"/>
      <c r="AN512" s="31"/>
      <c r="AO512" s="31"/>
      <c r="AP512" s="31"/>
    </row>
    <row r="513" spans="1:42" x14ac:dyDescent="0.25">
      <c r="A513" s="152"/>
      <c r="B513" s="152"/>
      <c r="C513" s="152"/>
      <c r="D513" s="152"/>
      <c r="E513" s="152"/>
      <c r="F513" s="15" t="str">
        <f>IFERROR(VLOOKUP(D513,'Tabelas auxiliares'!$A$3:$B$65,2,FALSE),"")</f>
        <v/>
      </c>
      <c r="G513" s="15" t="str">
        <f>IFERROR(VLOOKUP($B513,'Tabelas auxiliares'!$A$68:$C$108,2,FALSE),"")</f>
        <v/>
      </c>
      <c r="H513" s="15" t="str">
        <f>IFERROR(VLOOKUP($B513,'Tabelas auxiliares'!$A$68:$C$108,3,FALSE),"")</f>
        <v/>
      </c>
      <c r="I513" s="152"/>
      <c r="J513" s="152"/>
      <c r="K513" s="152"/>
      <c r="L513" s="152"/>
      <c r="M513" s="152"/>
      <c r="N513" s="152"/>
      <c r="O513" s="152"/>
      <c r="P513" s="152"/>
      <c r="Q513" s="152"/>
      <c r="R513" s="152"/>
      <c r="S513" s="152"/>
      <c r="T513" s="152"/>
      <c r="U513" s="152"/>
      <c r="V513" s="152"/>
      <c r="W513" s="152"/>
      <c r="X513" s="152"/>
      <c r="Y513" s="15" t="str">
        <f t="shared" si="14"/>
        <v/>
      </c>
      <c r="Z513" s="15" t="str">
        <f>IF(T513="","",IF(AND(T513&lt;&gt;'Tabelas auxiliares'!$B$128,T513&lt;&gt;'Tabelas auxiliares'!$B$129,T513&lt;&gt;'Tabelas auxiliares'!$C$128,T513&lt;&gt;'Tabelas auxiliares'!$C$129,T513&lt;&gt;'Tabelas auxiliares'!$D$128),"FOLHA DE PESSOAL",IF(Y513='Tabelas auxiliares'!$A$129,"CUSTEIO",IF(Y513='Tabelas auxiliares'!$A$128,"INVESTIMENTO","ERRO - VERIFICAR"))))</f>
        <v/>
      </c>
      <c r="AA513" s="26" t="str">
        <f t="shared" si="15"/>
        <v/>
      </c>
      <c r="AB513" s="155"/>
      <c r="AC513" s="155"/>
      <c r="AD513" s="155"/>
      <c r="AE513" s="31"/>
      <c r="AF513" s="31"/>
      <c r="AG513" s="31"/>
      <c r="AH513" s="31"/>
      <c r="AI513" s="31"/>
      <c r="AJ513" s="31"/>
      <c r="AK513" s="31"/>
      <c r="AL513" s="31"/>
      <c r="AM513" s="31"/>
      <c r="AN513" s="31"/>
      <c r="AO513" s="31"/>
      <c r="AP513" s="31"/>
    </row>
    <row r="514" spans="1:42" x14ac:dyDescent="0.25">
      <c r="A514" s="152"/>
      <c r="B514" s="152"/>
      <c r="C514" s="152"/>
      <c r="D514" s="152"/>
      <c r="E514" s="152"/>
      <c r="F514" s="15" t="str">
        <f>IFERROR(VLOOKUP(D514,'Tabelas auxiliares'!$A$3:$B$65,2,FALSE),"")</f>
        <v/>
      </c>
      <c r="G514" s="15" t="str">
        <f>IFERROR(VLOOKUP($B514,'Tabelas auxiliares'!$A$68:$C$108,2,FALSE),"")</f>
        <v/>
      </c>
      <c r="H514" s="15" t="str">
        <f>IFERROR(VLOOKUP($B514,'Tabelas auxiliares'!$A$68:$C$108,3,FALSE),"")</f>
        <v/>
      </c>
      <c r="I514" s="152"/>
      <c r="J514" s="152"/>
      <c r="K514" s="152"/>
      <c r="L514" s="152"/>
      <c r="M514" s="152"/>
      <c r="N514" s="152"/>
      <c r="O514" s="152"/>
      <c r="P514" s="152"/>
      <c r="Q514" s="152"/>
      <c r="R514" s="152"/>
      <c r="S514" s="152"/>
      <c r="T514" s="152"/>
      <c r="U514" s="152"/>
      <c r="V514" s="152"/>
      <c r="W514" s="152"/>
      <c r="X514" s="152"/>
      <c r="Y514" s="15" t="str">
        <f t="shared" si="14"/>
        <v/>
      </c>
      <c r="Z514" s="15" t="str">
        <f>IF(T514="","",IF(AND(T514&lt;&gt;'Tabelas auxiliares'!$B$128,T514&lt;&gt;'Tabelas auxiliares'!$B$129,T514&lt;&gt;'Tabelas auxiliares'!$C$128,T514&lt;&gt;'Tabelas auxiliares'!$C$129,T514&lt;&gt;'Tabelas auxiliares'!$D$128),"FOLHA DE PESSOAL",IF(Y514='Tabelas auxiliares'!$A$129,"CUSTEIO",IF(Y514='Tabelas auxiliares'!$A$128,"INVESTIMENTO","ERRO - VERIFICAR"))))</f>
        <v/>
      </c>
      <c r="AA514" s="26" t="str">
        <f t="shared" si="15"/>
        <v/>
      </c>
      <c r="AB514" s="155"/>
      <c r="AC514" s="155"/>
      <c r="AD514" s="155"/>
      <c r="AE514" s="31"/>
      <c r="AF514" s="31"/>
      <c r="AG514" s="31"/>
      <c r="AH514" s="31"/>
      <c r="AI514" s="31"/>
      <c r="AJ514" s="31"/>
      <c r="AK514" s="31"/>
      <c r="AL514" s="31"/>
      <c r="AM514" s="31"/>
      <c r="AN514" s="31"/>
      <c r="AO514" s="31"/>
      <c r="AP514" s="31"/>
    </row>
    <row r="515" spans="1:42" x14ac:dyDescent="0.25">
      <c r="A515" s="152"/>
      <c r="B515" s="152"/>
      <c r="C515" s="152"/>
      <c r="D515" s="152"/>
      <c r="E515" s="152"/>
      <c r="F515" s="15" t="str">
        <f>IFERROR(VLOOKUP(D515,'Tabelas auxiliares'!$A$3:$B$65,2,FALSE),"")</f>
        <v/>
      </c>
      <c r="G515" s="15" t="str">
        <f>IFERROR(VLOOKUP($B515,'Tabelas auxiliares'!$A$68:$C$108,2,FALSE),"")</f>
        <v/>
      </c>
      <c r="H515" s="15" t="str">
        <f>IFERROR(VLOOKUP($B515,'Tabelas auxiliares'!$A$68:$C$108,3,FALSE),"")</f>
        <v/>
      </c>
      <c r="I515" s="152"/>
      <c r="J515" s="152"/>
      <c r="K515" s="152"/>
      <c r="L515" s="152"/>
      <c r="M515" s="152"/>
      <c r="N515" s="152"/>
      <c r="O515" s="152"/>
      <c r="P515" s="152"/>
      <c r="Q515" s="152"/>
      <c r="R515" s="152"/>
      <c r="S515" s="152"/>
      <c r="T515" s="152"/>
      <c r="U515" s="152"/>
      <c r="V515" s="152"/>
      <c r="W515" s="152"/>
      <c r="X515" s="152"/>
      <c r="Y515" s="15" t="str">
        <f t="shared" si="14"/>
        <v/>
      </c>
      <c r="Z515" s="15" t="str">
        <f>IF(T515="","",IF(AND(T515&lt;&gt;'Tabelas auxiliares'!$B$128,T515&lt;&gt;'Tabelas auxiliares'!$B$129,T515&lt;&gt;'Tabelas auxiliares'!$C$128,T515&lt;&gt;'Tabelas auxiliares'!$C$129,T515&lt;&gt;'Tabelas auxiliares'!$D$128),"FOLHA DE PESSOAL",IF(Y515='Tabelas auxiliares'!$A$129,"CUSTEIO",IF(Y515='Tabelas auxiliares'!$A$128,"INVESTIMENTO","ERRO - VERIFICAR"))))</f>
        <v/>
      </c>
      <c r="AA515" s="26" t="str">
        <f t="shared" si="15"/>
        <v/>
      </c>
      <c r="AB515" s="155"/>
      <c r="AC515" s="155"/>
      <c r="AD515" s="155"/>
      <c r="AE515" s="31"/>
      <c r="AF515" s="31"/>
      <c r="AG515" s="31"/>
      <c r="AH515" s="31"/>
      <c r="AI515" s="31"/>
      <c r="AJ515" s="31"/>
      <c r="AK515" s="31"/>
      <c r="AL515" s="31"/>
      <c r="AM515" s="31"/>
      <c r="AN515" s="31"/>
      <c r="AO515" s="31"/>
      <c r="AP515" s="31"/>
    </row>
    <row r="516" spans="1:42" x14ac:dyDescent="0.25">
      <c r="A516" s="152"/>
      <c r="B516" s="152"/>
      <c r="C516" s="152"/>
      <c r="D516" s="152"/>
      <c r="E516" s="152"/>
      <c r="F516" s="15" t="str">
        <f>IFERROR(VLOOKUP(D516,'Tabelas auxiliares'!$A$3:$B$65,2,FALSE),"")</f>
        <v/>
      </c>
      <c r="G516" s="15" t="str">
        <f>IFERROR(VLOOKUP($B516,'Tabelas auxiliares'!$A$68:$C$108,2,FALSE),"")</f>
        <v/>
      </c>
      <c r="H516" s="15" t="str">
        <f>IFERROR(VLOOKUP($B516,'Tabelas auxiliares'!$A$68:$C$108,3,FALSE),"")</f>
        <v/>
      </c>
      <c r="I516" s="152"/>
      <c r="J516" s="152"/>
      <c r="K516" s="152"/>
      <c r="L516" s="152"/>
      <c r="M516" s="152"/>
      <c r="N516" s="152"/>
      <c r="O516" s="152"/>
      <c r="P516" s="152"/>
      <c r="Q516" s="152"/>
      <c r="R516" s="152"/>
      <c r="S516" s="152"/>
      <c r="T516" s="152"/>
      <c r="U516" s="152"/>
      <c r="V516" s="152"/>
      <c r="W516" s="152"/>
      <c r="X516" s="152"/>
      <c r="Y516" s="15" t="str">
        <f t="shared" si="14"/>
        <v/>
      </c>
      <c r="Z516" s="15" t="str">
        <f>IF(T516="","",IF(AND(T516&lt;&gt;'Tabelas auxiliares'!$B$128,T516&lt;&gt;'Tabelas auxiliares'!$B$129,T516&lt;&gt;'Tabelas auxiliares'!$C$128,T516&lt;&gt;'Tabelas auxiliares'!$C$129,T516&lt;&gt;'Tabelas auxiliares'!$D$128),"FOLHA DE PESSOAL",IF(Y516='Tabelas auxiliares'!$A$129,"CUSTEIO",IF(Y516='Tabelas auxiliares'!$A$128,"INVESTIMENTO","ERRO - VERIFICAR"))))</f>
        <v/>
      </c>
      <c r="AA516" s="26" t="str">
        <f t="shared" si="15"/>
        <v/>
      </c>
      <c r="AB516" s="155"/>
      <c r="AC516" s="155"/>
      <c r="AD516" s="155"/>
      <c r="AE516" s="31"/>
      <c r="AF516" s="31"/>
      <c r="AG516" s="31"/>
      <c r="AH516" s="31"/>
      <c r="AI516" s="31"/>
      <c r="AJ516" s="31"/>
      <c r="AK516" s="31"/>
      <c r="AL516" s="31"/>
      <c r="AM516" s="31"/>
      <c r="AN516" s="31"/>
      <c r="AO516" s="31"/>
      <c r="AP516" s="31"/>
    </row>
    <row r="517" spans="1:42" x14ac:dyDescent="0.25">
      <c r="A517" s="152"/>
      <c r="B517" s="152"/>
      <c r="C517" s="152"/>
      <c r="D517" s="152"/>
      <c r="E517" s="152"/>
      <c r="F517" s="15" t="str">
        <f>IFERROR(VLOOKUP(D517,'Tabelas auxiliares'!$A$3:$B$65,2,FALSE),"")</f>
        <v/>
      </c>
      <c r="G517" s="15" t="str">
        <f>IFERROR(VLOOKUP($B517,'Tabelas auxiliares'!$A$68:$C$108,2,FALSE),"")</f>
        <v/>
      </c>
      <c r="H517" s="15" t="str">
        <f>IFERROR(VLOOKUP($B517,'Tabelas auxiliares'!$A$68:$C$108,3,FALSE),"")</f>
        <v/>
      </c>
      <c r="I517" s="152"/>
      <c r="J517" s="152"/>
      <c r="K517" s="152"/>
      <c r="L517" s="152"/>
      <c r="M517" s="152"/>
      <c r="N517" s="152"/>
      <c r="O517" s="152"/>
      <c r="P517" s="152"/>
      <c r="Q517" s="152"/>
      <c r="R517" s="152"/>
      <c r="S517" s="152"/>
      <c r="T517" s="152"/>
      <c r="U517" s="152"/>
      <c r="V517" s="152"/>
      <c r="W517" s="152"/>
      <c r="X517" s="152"/>
      <c r="Y517" s="15" t="str">
        <f t="shared" si="14"/>
        <v/>
      </c>
      <c r="Z517" s="15" t="str">
        <f>IF(T517="","",IF(AND(T517&lt;&gt;'Tabelas auxiliares'!$B$128,T517&lt;&gt;'Tabelas auxiliares'!$B$129,T517&lt;&gt;'Tabelas auxiliares'!$C$128,T517&lt;&gt;'Tabelas auxiliares'!$C$129,T517&lt;&gt;'Tabelas auxiliares'!$D$128),"FOLHA DE PESSOAL",IF(Y517='Tabelas auxiliares'!$A$129,"CUSTEIO",IF(Y517='Tabelas auxiliares'!$A$128,"INVESTIMENTO","ERRO - VERIFICAR"))))</f>
        <v/>
      </c>
      <c r="AA517" s="26" t="str">
        <f t="shared" si="15"/>
        <v/>
      </c>
      <c r="AB517" s="155"/>
      <c r="AC517" s="155"/>
      <c r="AD517" s="155"/>
      <c r="AE517" s="31"/>
      <c r="AF517" s="31"/>
      <c r="AG517" s="31"/>
      <c r="AH517" s="31"/>
      <c r="AI517" s="31"/>
      <c r="AJ517" s="31"/>
      <c r="AK517" s="31"/>
      <c r="AL517" s="31"/>
      <c r="AM517" s="31"/>
      <c r="AN517" s="31"/>
      <c r="AO517" s="31"/>
      <c r="AP517" s="31"/>
    </row>
    <row r="518" spans="1:42" x14ac:dyDescent="0.25">
      <c r="A518" s="152"/>
      <c r="B518" s="152"/>
      <c r="C518" s="152"/>
      <c r="D518" s="152"/>
      <c r="E518" s="152"/>
      <c r="F518" s="15" t="str">
        <f>IFERROR(VLOOKUP(D518,'Tabelas auxiliares'!$A$3:$B$65,2,FALSE),"")</f>
        <v/>
      </c>
      <c r="G518" s="15" t="str">
        <f>IFERROR(VLOOKUP($B518,'Tabelas auxiliares'!$A$68:$C$108,2,FALSE),"")</f>
        <v/>
      </c>
      <c r="H518" s="15" t="str">
        <f>IFERROR(VLOOKUP($B518,'Tabelas auxiliares'!$A$68:$C$108,3,FALSE),"")</f>
        <v/>
      </c>
      <c r="I518" s="152"/>
      <c r="J518" s="152"/>
      <c r="K518" s="152"/>
      <c r="L518" s="152"/>
      <c r="M518" s="152"/>
      <c r="N518" s="152"/>
      <c r="O518" s="152"/>
      <c r="P518" s="152"/>
      <c r="Q518" s="152"/>
      <c r="R518" s="152"/>
      <c r="S518" s="152"/>
      <c r="T518" s="152"/>
      <c r="U518" s="152"/>
      <c r="V518" s="152"/>
      <c r="W518" s="152"/>
      <c r="X518" s="152"/>
      <c r="Y518" s="15" t="str">
        <f t="shared" si="14"/>
        <v/>
      </c>
      <c r="Z518" s="15" t="str">
        <f>IF(T518="","",IF(AND(T518&lt;&gt;'Tabelas auxiliares'!$B$128,T518&lt;&gt;'Tabelas auxiliares'!$B$129,T518&lt;&gt;'Tabelas auxiliares'!$C$128,T518&lt;&gt;'Tabelas auxiliares'!$C$129,T518&lt;&gt;'Tabelas auxiliares'!$D$128),"FOLHA DE PESSOAL",IF(Y518='Tabelas auxiliares'!$A$129,"CUSTEIO",IF(Y518='Tabelas auxiliares'!$A$128,"INVESTIMENTO","ERRO - VERIFICAR"))))</f>
        <v/>
      </c>
      <c r="AA518" s="26" t="str">
        <f t="shared" si="15"/>
        <v/>
      </c>
      <c r="AB518" s="155"/>
      <c r="AC518" s="155"/>
      <c r="AD518" s="155"/>
      <c r="AE518" s="31"/>
      <c r="AF518" s="31"/>
      <c r="AG518" s="31"/>
      <c r="AH518" s="31"/>
      <c r="AI518" s="31"/>
      <c r="AJ518" s="31"/>
      <c r="AK518" s="31"/>
      <c r="AL518" s="31"/>
      <c r="AM518" s="31"/>
      <c r="AN518" s="31"/>
      <c r="AO518" s="31"/>
      <c r="AP518" s="31"/>
    </row>
    <row r="519" spans="1:42" x14ac:dyDescent="0.25">
      <c r="A519" s="152"/>
      <c r="B519" s="152"/>
      <c r="C519" s="152"/>
      <c r="D519" s="152"/>
      <c r="E519" s="152"/>
      <c r="F519" s="15" t="str">
        <f>IFERROR(VLOOKUP(D519,'Tabelas auxiliares'!$A$3:$B$65,2,FALSE),"")</f>
        <v/>
      </c>
      <c r="G519" s="15" t="str">
        <f>IFERROR(VLOOKUP($B519,'Tabelas auxiliares'!$A$68:$C$108,2,FALSE),"")</f>
        <v/>
      </c>
      <c r="H519" s="15" t="str">
        <f>IFERROR(VLOOKUP($B519,'Tabelas auxiliares'!$A$68:$C$108,3,FALSE),"")</f>
        <v/>
      </c>
      <c r="I519" s="152"/>
      <c r="J519" s="152"/>
      <c r="K519" s="152"/>
      <c r="L519" s="152"/>
      <c r="M519" s="152"/>
      <c r="N519" s="152"/>
      <c r="O519" s="152"/>
      <c r="P519" s="152"/>
      <c r="Q519" s="152"/>
      <c r="R519" s="152"/>
      <c r="S519" s="152"/>
      <c r="T519" s="152"/>
      <c r="U519" s="152"/>
      <c r="V519" s="152"/>
      <c r="W519" s="152"/>
      <c r="X519" s="152"/>
      <c r="Y519" s="15" t="str">
        <f t="shared" si="14"/>
        <v/>
      </c>
      <c r="Z519" s="15" t="str">
        <f>IF(T519="","",IF(AND(T519&lt;&gt;'Tabelas auxiliares'!$B$128,T519&lt;&gt;'Tabelas auxiliares'!$B$129,T519&lt;&gt;'Tabelas auxiliares'!$C$128,T519&lt;&gt;'Tabelas auxiliares'!$C$129,T519&lt;&gt;'Tabelas auxiliares'!$D$128),"FOLHA DE PESSOAL",IF(Y519='Tabelas auxiliares'!$A$129,"CUSTEIO",IF(Y519='Tabelas auxiliares'!$A$128,"INVESTIMENTO","ERRO - VERIFICAR"))))</f>
        <v/>
      </c>
      <c r="AA519" s="26" t="str">
        <f t="shared" si="15"/>
        <v/>
      </c>
      <c r="AB519" s="155"/>
      <c r="AC519" s="155"/>
      <c r="AD519" s="155"/>
      <c r="AE519" s="31"/>
      <c r="AF519" s="31"/>
      <c r="AG519" s="31"/>
      <c r="AH519" s="31"/>
      <c r="AI519" s="31"/>
      <c r="AJ519" s="31"/>
      <c r="AK519" s="31"/>
      <c r="AL519" s="31"/>
      <c r="AM519" s="31"/>
      <c r="AN519" s="31"/>
      <c r="AO519" s="31"/>
      <c r="AP519" s="31"/>
    </row>
    <row r="520" spans="1:42" x14ac:dyDescent="0.25">
      <c r="A520" s="152"/>
      <c r="B520" s="152"/>
      <c r="C520" s="152"/>
      <c r="D520" s="152"/>
      <c r="E520" s="152"/>
      <c r="F520" s="15" t="str">
        <f>IFERROR(VLOOKUP(D520,'Tabelas auxiliares'!$A$3:$B$65,2,FALSE),"")</f>
        <v/>
      </c>
      <c r="G520" s="15" t="str">
        <f>IFERROR(VLOOKUP($B520,'Tabelas auxiliares'!$A$68:$C$108,2,FALSE),"")</f>
        <v/>
      </c>
      <c r="H520" s="15" t="str">
        <f>IFERROR(VLOOKUP($B520,'Tabelas auxiliares'!$A$68:$C$108,3,FALSE),"")</f>
        <v/>
      </c>
      <c r="I520" s="152"/>
      <c r="J520" s="152"/>
      <c r="K520" s="152"/>
      <c r="L520" s="152"/>
      <c r="M520" s="152"/>
      <c r="N520" s="152"/>
      <c r="O520" s="152"/>
      <c r="P520" s="152"/>
      <c r="Q520" s="152"/>
      <c r="R520" s="152"/>
      <c r="S520" s="152"/>
      <c r="T520" s="152"/>
      <c r="U520" s="152"/>
      <c r="V520" s="152"/>
      <c r="W520" s="152"/>
      <c r="X520" s="152"/>
      <c r="Y520" s="15" t="str">
        <f t="shared" si="14"/>
        <v/>
      </c>
      <c r="Z520" s="15" t="str">
        <f>IF(T520="","",IF(AND(T520&lt;&gt;'Tabelas auxiliares'!$B$128,T520&lt;&gt;'Tabelas auxiliares'!$B$129,T520&lt;&gt;'Tabelas auxiliares'!$C$128,T520&lt;&gt;'Tabelas auxiliares'!$C$129,T520&lt;&gt;'Tabelas auxiliares'!$D$128),"FOLHA DE PESSOAL",IF(Y520='Tabelas auxiliares'!$A$129,"CUSTEIO",IF(Y520='Tabelas auxiliares'!$A$128,"INVESTIMENTO","ERRO - VERIFICAR"))))</f>
        <v/>
      </c>
      <c r="AA520" s="26" t="str">
        <f t="shared" si="15"/>
        <v/>
      </c>
      <c r="AB520" s="155"/>
      <c r="AC520" s="155"/>
      <c r="AD520" s="155"/>
      <c r="AE520" s="31"/>
      <c r="AF520" s="31"/>
      <c r="AG520" s="31"/>
      <c r="AH520" s="31"/>
      <c r="AI520" s="31"/>
      <c r="AJ520" s="31"/>
      <c r="AK520" s="31"/>
      <c r="AL520" s="31"/>
      <c r="AM520" s="31"/>
      <c r="AN520" s="31"/>
      <c r="AO520" s="31"/>
      <c r="AP520" s="31"/>
    </row>
    <row r="521" spans="1:42" x14ac:dyDescent="0.25">
      <c r="A521" s="152"/>
      <c r="B521" s="152"/>
      <c r="C521" s="152"/>
      <c r="D521" s="152"/>
      <c r="E521" s="152"/>
      <c r="F521" s="15" t="str">
        <f>IFERROR(VLOOKUP(D521,'Tabelas auxiliares'!$A$3:$B$65,2,FALSE),"")</f>
        <v/>
      </c>
      <c r="G521" s="15" t="str">
        <f>IFERROR(VLOOKUP($B521,'Tabelas auxiliares'!$A$68:$C$108,2,FALSE),"")</f>
        <v/>
      </c>
      <c r="H521" s="15" t="str">
        <f>IFERROR(VLOOKUP($B521,'Tabelas auxiliares'!$A$68:$C$108,3,FALSE),"")</f>
        <v/>
      </c>
      <c r="I521" s="152"/>
      <c r="J521" s="152"/>
      <c r="K521" s="152"/>
      <c r="L521" s="152"/>
      <c r="M521" s="152"/>
      <c r="N521" s="152"/>
      <c r="O521" s="152"/>
      <c r="P521" s="152"/>
      <c r="Q521" s="152"/>
      <c r="R521" s="152"/>
      <c r="S521" s="152"/>
      <c r="T521" s="152"/>
      <c r="U521" s="152"/>
      <c r="V521" s="152"/>
      <c r="W521" s="152"/>
      <c r="X521" s="152"/>
      <c r="Y521" s="15" t="str">
        <f t="shared" si="14"/>
        <v/>
      </c>
      <c r="Z521" s="15" t="str">
        <f>IF(T521="","",IF(AND(T521&lt;&gt;'Tabelas auxiliares'!$B$128,T521&lt;&gt;'Tabelas auxiliares'!$B$129,T521&lt;&gt;'Tabelas auxiliares'!$C$128,T521&lt;&gt;'Tabelas auxiliares'!$C$129,T521&lt;&gt;'Tabelas auxiliares'!$D$128),"FOLHA DE PESSOAL",IF(Y521='Tabelas auxiliares'!$A$129,"CUSTEIO",IF(Y521='Tabelas auxiliares'!$A$128,"INVESTIMENTO","ERRO - VERIFICAR"))))</f>
        <v/>
      </c>
      <c r="AA521" s="26" t="str">
        <f t="shared" si="15"/>
        <v/>
      </c>
      <c r="AB521" s="155"/>
      <c r="AC521" s="155"/>
      <c r="AD521" s="155"/>
      <c r="AE521" s="31"/>
      <c r="AF521" s="31"/>
      <c r="AG521" s="31"/>
      <c r="AH521" s="31"/>
      <c r="AI521" s="31"/>
      <c r="AJ521" s="31"/>
      <c r="AK521" s="31"/>
      <c r="AL521" s="31"/>
      <c r="AM521" s="31"/>
      <c r="AN521" s="31"/>
      <c r="AO521" s="31"/>
      <c r="AP521" s="31"/>
    </row>
    <row r="522" spans="1:42" x14ac:dyDescent="0.25">
      <c r="A522" s="152"/>
      <c r="B522" s="152"/>
      <c r="C522" s="152"/>
      <c r="D522" s="152"/>
      <c r="E522" s="152"/>
      <c r="F522" s="15" t="str">
        <f>IFERROR(VLOOKUP(D522,'Tabelas auxiliares'!$A$3:$B$65,2,FALSE),"")</f>
        <v/>
      </c>
      <c r="G522" s="15" t="str">
        <f>IFERROR(VLOOKUP($B522,'Tabelas auxiliares'!$A$68:$C$108,2,FALSE),"")</f>
        <v/>
      </c>
      <c r="H522" s="15" t="str">
        <f>IFERROR(VLOOKUP($B522,'Tabelas auxiliares'!$A$68:$C$108,3,FALSE),"")</f>
        <v/>
      </c>
      <c r="I522" s="152"/>
      <c r="J522" s="152"/>
      <c r="K522" s="152"/>
      <c r="L522" s="152"/>
      <c r="M522" s="152"/>
      <c r="N522" s="152"/>
      <c r="O522" s="152"/>
      <c r="P522" s="152"/>
      <c r="Q522" s="152"/>
      <c r="R522" s="152"/>
      <c r="S522" s="152"/>
      <c r="T522" s="152"/>
      <c r="U522" s="152"/>
      <c r="V522" s="152"/>
      <c r="W522" s="152"/>
      <c r="X522" s="152"/>
      <c r="Y522" s="15" t="str">
        <f t="shared" si="14"/>
        <v/>
      </c>
      <c r="Z522" s="15" t="str">
        <f>IF(T522="","",IF(AND(T522&lt;&gt;'Tabelas auxiliares'!$B$128,T522&lt;&gt;'Tabelas auxiliares'!$B$129,T522&lt;&gt;'Tabelas auxiliares'!$C$128,T522&lt;&gt;'Tabelas auxiliares'!$C$129,T522&lt;&gt;'Tabelas auxiliares'!$D$128),"FOLHA DE PESSOAL",IF(Y522='Tabelas auxiliares'!$A$129,"CUSTEIO",IF(Y522='Tabelas auxiliares'!$A$128,"INVESTIMENTO","ERRO - VERIFICAR"))))</f>
        <v/>
      </c>
      <c r="AA522" s="26" t="str">
        <f t="shared" si="15"/>
        <v/>
      </c>
      <c r="AB522" s="155"/>
      <c r="AC522" s="155"/>
      <c r="AD522" s="155"/>
      <c r="AE522" s="31"/>
      <c r="AF522" s="31"/>
      <c r="AG522" s="31"/>
      <c r="AH522" s="31"/>
      <c r="AI522" s="31"/>
      <c r="AJ522" s="31"/>
      <c r="AK522" s="31"/>
      <c r="AL522" s="31"/>
      <c r="AM522" s="31"/>
      <c r="AN522" s="31"/>
      <c r="AO522" s="31"/>
      <c r="AP522" s="31"/>
    </row>
    <row r="523" spans="1:42" x14ac:dyDescent="0.25">
      <c r="A523" s="152"/>
      <c r="B523" s="152"/>
      <c r="C523" s="152"/>
      <c r="D523" s="152"/>
      <c r="E523" s="152"/>
      <c r="F523" s="15" t="str">
        <f>IFERROR(VLOOKUP(D523,'Tabelas auxiliares'!$A$3:$B$65,2,FALSE),"")</f>
        <v/>
      </c>
      <c r="G523" s="15" t="str">
        <f>IFERROR(VLOOKUP($B523,'Tabelas auxiliares'!$A$68:$C$108,2,FALSE),"")</f>
        <v/>
      </c>
      <c r="H523" s="15" t="str">
        <f>IFERROR(VLOOKUP($B523,'Tabelas auxiliares'!$A$68:$C$108,3,FALSE),"")</f>
        <v/>
      </c>
      <c r="I523" s="152"/>
      <c r="J523" s="152"/>
      <c r="K523" s="152"/>
      <c r="L523" s="152"/>
      <c r="M523" s="152"/>
      <c r="N523" s="152"/>
      <c r="O523" s="152"/>
      <c r="P523" s="152"/>
      <c r="Q523" s="152"/>
      <c r="R523" s="152"/>
      <c r="S523" s="152"/>
      <c r="T523" s="152"/>
      <c r="U523" s="152"/>
      <c r="V523" s="152"/>
      <c r="W523" s="152"/>
      <c r="X523" s="152"/>
      <c r="Y523" s="15" t="str">
        <f t="shared" si="14"/>
        <v/>
      </c>
      <c r="Z523" s="15" t="str">
        <f>IF(T523="","",IF(AND(T523&lt;&gt;'Tabelas auxiliares'!$B$128,T523&lt;&gt;'Tabelas auxiliares'!$B$129,T523&lt;&gt;'Tabelas auxiliares'!$C$128,T523&lt;&gt;'Tabelas auxiliares'!$C$129,T523&lt;&gt;'Tabelas auxiliares'!$D$128),"FOLHA DE PESSOAL",IF(Y523='Tabelas auxiliares'!$A$129,"CUSTEIO",IF(Y523='Tabelas auxiliares'!$A$128,"INVESTIMENTO","ERRO - VERIFICAR"))))</f>
        <v/>
      </c>
      <c r="AA523" s="26" t="str">
        <f t="shared" si="15"/>
        <v/>
      </c>
      <c r="AB523" s="155"/>
      <c r="AC523" s="155"/>
      <c r="AD523" s="155"/>
      <c r="AE523" s="31"/>
      <c r="AF523" s="31"/>
      <c r="AG523" s="31"/>
      <c r="AH523" s="31"/>
      <c r="AI523" s="31"/>
      <c r="AJ523" s="31"/>
      <c r="AK523" s="31"/>
      <c r="AL523" s="31"/>
      <c r="AM523" s="31"/>
      <c r="AN523" s="31"/>
      <c r="AO523" s="31"/>
      <c r="AP523" s="31"/>
    </row>
    <row r="524" spans="1:42" x14ac:dyDescent="0.25">
      <c r="A524" s="152"/>
      <c r="B524" s="152"/>
      <c r="C524" s="152"/>
      <c r="D524" s="152"/>
      <c r="E524" s="152"/>
      <c r="F524" s="15" t="str">
        <f>IFERROR(VLOOKUP(D524,'Tabelas auxiliares'!$A$3:$B$65,2,FALSE),"")</f>
        <v/>
      </c>
      <c r="G524" s="15" t="str">
        <f>IFERROR(VLOOKUP($B524,'Tabelas auxiliares'!$A$68:$C$108,2,FALSE),"")</f>
        <v/>
      </c>
      <c r="H524" s="15" t="str">
        <f>IFERROR(VLOOKUP($B524,'Tabelas auxiliares'!$A$68:$C$108,3,FALSE),"")</f>
        <v/>
      </c>
      <c r="I524" s="152"/>
      <c r="J524" s="152"/>
      <c r="K524" s="152"/>
      <c r="L524" s="152"/>
      <c r="M524" s="152"/>
      <c r="N524" s="152"/>
      <c r="O524" s="152"/>
      <c r="P524" s="152"/>
      <c r="Q524" s="152"/>
      <c r="R524" s="152"/>
      <c r="S524" s="152"/>
      <c r="T524" s="152"/>
      <c r="U524" s="152"/>
      <c r="V524" s="152"/>
      <c r="W524" s="152"/>
      <c r="X524" s="152"/>
      <c r="Y524" s="15" t="str">
        <f t="shared" si="14"/>
        <v/>
      </c>
      <c r="Z524" s="15" t="str">
        <f>IF(T524="","",IF(AND(T524&lt;&gt;'Tabelas auxiliares'!$B$128,T524&lt;&gt;'Tabelas auxiliares'!$B$129,T524&lt;&gt;'Tabelas auxiliares'!$C$128,T524&lt;&gt;'Tabelas auxiliares'!$C$129,T524&lt;&gt;'Tabelas auxiliares'!$D$128),"FOLHA DE PESSOAL",IF(Y524='Tabelas auxiliares'!$A$129,"CUSTEIO",IF(Y524='Tabelas auxiliares'!$A$128,"INVESTIMENTO","ERRO - VERIFICAR"))))</f>
        <v/>
      </c>
      <c r="AA524" s="26" t="str">
        <f t="shared" si="15"/>
        <v/>
      </c>
      <c r="AB524" s="155"/>
      <c r="AC524" s="155"/>
      <c r="AD524" s="155"/>
      <c r="AE524" s="31"/>
      <c r="AF524" s="31"/>
      <c r="AG524" s="31"/>
      <c r="AH524" s="31"/>
      <c r="AI524" s="31"/>
      <c r="AJ524" s="31"/>
      <c r="AK524" s="31"/>
      <c r="AL524" s="31"/>
      <c r="AM524" s="31"/>
      <c r="AN524" s="31"/>
      <c r="AO524" s="31"/>
      <c r="AP524" s="31"/>
    </row>
    <row r="525" spans="1:42" x14ac:dyDescent="0.25">
      <c r="A525" s="152"/>
      <c r="B525" s="152"/>
      <c r="C525" s="152"/>
      <c r="D525" s="152"/>
      <c r="E525" s="152"/>
      <c r="F525" s="15" t="str">
        <f>IFERROR(VLOOKUP(D525,'Tabelas auxiliares'!$A$3:$B$65,2,FALSE),"")</f>
        <v/>
      </c>
      <c r="G525" s="15" t="str">
        <f>IFERROR(VLOOKUP($B525,'Tabelas auxiliares'!$A$68:$C$108,2,FALSE),"")</f>
        <v/>
      </c>
      <c r="H525" s="15" t="str">
        <f>IFERROR(VLOOKUP($B525,'Tabelas auxiliares'!$A$68:$C$108,3,FALSE),"")</f>
        <v/>
      </c>
      <c r="I525" s="152"/>
      <c r="J525" s="152"/>
      <c r="K525" s="152"/>
      <c r="L525" s="152"/>
      <c r="M525" s="152"/>
      <c r="N525" s="152"/>
      <c r="O525" s="152"/>
      <c r="P525" s="152"/>
      <c r="Q525" s="152"/>
      <c r="R525" s="152"/>
      <c r="S525" s="152"/>
      <c r="T525" s="152"/>
      <c r="U525" s="152"/>
      <c r="V525" s="152"/>
      <c r="W525" s="152"/>
      <c r="X525" s="152"/>
      <c r="Y525" s="15" t="str">
        <f t="shared" si="14"/>
        <v/>
      </c>
      <c r="Z525" s="15" t="str">
        <f>IF(T525="","",IF(AND(T525&lt;&gt;'Tabelas auxiliares'!$B$128,T525&lt;&gt;'Tabelas auxiliares'!$B$129,T525&lt;&gt;'Tabelas auxiliares'!$C$128,T525&lt;&gt;'Tabelas auxiliares'!$C$129,T525&lt;&gt;'Tabelas auxiliares'!$D$128),"FOLHA DE PESSOAL",IF(Y525='Tabelas auxiliares'!$A$129,"CUSTEIO",IF(Y525='Tabelas auxiliares'!$A$128,"INVESTIMENTO","ERRO - VERIFICAR"))))</f>
        <v/>
      </c>
      <c r="AA525" s="26" t="str">
        <f t="shared" si="15"/>
        <v/>
      </c>
      <c r="AB525" s="155"/>
      <c r="AC525" s="155"/>
      <c r="AD525" s="155"/>
      <c r="AE525" s="31"/>
      <c r="AF525" s="31"/>
      <c r="AG525" s="31"/>
      <c r="AH525" s="31"/>
      <c r="AI525" s="31"/>
      <c r="AJ525" s="31"/>
      <c r="AK525" s="31"/>
      <c r="AL525" s="31"/>
      <c r="AM525" s="31"/>
      <c r="AN525" s="31"/>
      <c r="AO525" s="31"/>
      <c r="AP525" s="31"/>
    </row>
    <row r="526" spans="1:42" x14ac:dyDescent="0.25">
      <c r="A526" s="152"/>
      <c r="B526" s="152"/>
      <c r="C526" s="152"/>
      <c r="D526" s="152"/>
      <c r="E526" s="152"/>
      <c r="F526" s="15" t="str">
        <f>IFERROR(VLOOKUP(D526,'Tabelas auxiliares'!$A$3:$B$65,2,FALSE),"")</f>
        <v/>
      </c>
      <c r="G526" s="15" t="str">
        <f>IFERROR(VLOOKUP($B526,'Tabelas auxiliares'!$A$68:$C$108,2,FALSE),"")</f>
        <v/>
      </c>
      <c r="H526" s="15" t="str">
        <f>IFERROR(VLOOKUP($B526,'Tabelas auxiliares'!$A$68:$C$108,3,FALSE),"")</f>
        <v/>
      </c>
      <c r="I526" s="152"/>
      <c r="J526" s="152"/>
      <c r="K526" s="152"/>
      <c r="L526" s="152"/>
      <c r="M526" s="152"/>
      <c r="N526" s="152"/>
      <c r="O526" s="152"/>
      <c r="P526" s="152"/>
      <c r="Q526" s="152"/>
      <c r="R526" s="152"/>
      <c r="S526" s="152"/>
      <c r="T526" s="152"/>
      <c r="U526" s="152"/>
      <c r="V526" s="152"/>
      <c r="W526" s="152"/>
      <c r="X526" s="152"/>
      <c r="Y526" s="15" t="str">
        <f t="shared" si="14"/>
        <v/>
      </c>
      <c r="Z526" s="15" t="str">
        <f>IF(T526="","",IF(AND(T526&lt;&gt;'Tabelas auxiliares'!$B$128,T526&lt;&gt;'Tabelas auxiliares'!$B$129,T526&lt;&gt;'Tabelas auxiliares'!$C$128,T526&lt;&gt;'Tabelas auxiliares'!$C$129,T526&lt;&gt;'Tabelas auxiliares'!$D$128),"FOLHA DE PESSOAL",IF(Y526='Tabelas auxiliares'!$A$129,"CUSTEIO",IF(Y526='Tabelas auxiliares'!$A$128,"INVESTIMENTO","ERRO - VERIFICAR"))))</f>
        <v/>
      </c>
      <c r="AA526" s="26" t="str">
        <f t="shared" si="15"/>
        <v/>
      </c>
      <c r="AB526" s="155"/>
      <c r="AC526" s="155"/>
      <c r="AD526" s="155"/>
      <c r="AE526" s="31"/>
      <c r="AF526" s="31"/>
      <c r="AG526" s="31"/>
      <c r="AH526" s="31"/>
      <c r="AI526" s="31"/>
      <c r="AJ526" s="31"/>
      <c r="AK526" s="31"/>
      <c r="AL526" s="31"/>
      <c r="AM526" s="31"/>
      <c r="AN526" s="31"/>
      <c r="AO526" s="31"/>
      <c r="AP526" s="31"/>
    </row>
    <row r="527" spans="1:42" x14ac:dyDescent="0.25">
      <c r="A527" s="152"/>
      <c r="B527" s="152"/>
      <c r="C527" s="152"/>
      <c r="D527" s="152"/>
      <c r="E527" s="152"/>
      <c r="F527" s="15" t="str">
        <f>IFERROR(VLOOKUP(D527,'Tabelas auxiliares'!$A$3:$B$65,2,FALSE),"")</f>
        <v/>
      </c>
      <c r="G527" s="15" t="str">
        <f>IFERROR(VLOOKUP($B527,'Tabelas auxiliares'!$A$68:$C$108,2,FALSE),"")</f>
        <v/>
      </c>
      <c r="H527" s="15" t="str">
        <f>IFERROR(VLOOKUP($B527,'Tabelas auxiliares'!$A$68:$C$108,3,FALSE),"")</f>
        <v/>
      </c>
      <c r="I527" s="152"/>
      <c r="J527" s="152"/>
      <c r="K527" s="152"/>
      <c r="L527" s="152"/>
      <c r="M527" s="152"/>
      <c r="N527" s="152"/>
      <c r="O527" s="152"/>
      <c r="P527" s="152"/>
      <c r="Q527" s="152"/>
      <c r="R527" s="152"/>
      <c r="S527" s="152"/>
      <c r="T527" s="152"/>
      <c r="U527" s="152"/>
      <c r="V527" s="152"/>
      <c r="W527" s="152"/>
      <c r="X527" s="152"/>
      <c r="Y527" s="15" t="str">
        <f t="shared" si="14"/>
        <v/>
      </c>
      <c r="Z527" s="15" t="str">
        <f>IF(T527="","",IF(AND(T527&lt;&gt;'Tabelas auxiliares'!$B$128,T527&lt;&gt;'Tabelas auxiliares'!$B$129,T527&lt;&gt;'Tabelas auxiliares'!$C$128,T527&lt;&gt;'Tabelas auxiliares'!$C$129,T527&lt;&gt;'Tabelas auxiliares'!$D$128),"FOLHA DE PESSOAL",IF(Y527='Tabelas auxiliares'!$A$129,"CUSTEIO",IF(Y527='Tabelas auxiliares'!$A$128,"INVESTIMENTO","ERRO - VERIFICAR"))))</f>
        <v/>
      </c>
      <c r="AA527" s="26" t="str">
        <f t="shared" si="15"/>
        <v/>
      </c>
      <c r="AB527" s="155"/>
      <c r="AC527" s="155"/>
      <c r="AD527" s="155"/>
      <c r="AE527" s="31"/>
      <c r="AF527" s="31"/>
      <c r="AG527" s="31"/>
      <c r="AH527" s="31"/>
      <c r="AI527" s="31"/>
      <c r="AJ527" s="31"/>
      <c r="AK527" s="31"/>
      <c r="AL527" s="31"/>
      <c r="AM527" s="31"/>
      <c r="AN527" s="31"/>
      <c r="AO527" s="31"/>
      <c r="AP527" s="31"/>
    </row>
    <row r="528" spans="1:42" x14ac:dyDescent="0.25">
      <c r="A528" s="152"/>
      <c r="B528" s="152"/>
      <c r="C528" s="152"/>
      <c r="D528" s="152"/>
      <c r="E528" s="152"/>
      <c r="F528" s="15" t="str">
        <f>IFERROR(VLOOKUP(D528,'Tabelas auxiliares'!$A$3:$B$65,2,FALSE),"")</f>
        <v/>
      </c>
      <c r="G528" s="15" t="str">
        <f>IFERROR(VLOOKUP($B528,'Tabelas auxiliares'!$A$68:$C$108,2,FALSE),"")</f>
        <v/>
      </c>
      <c r="H528" s="15" t="str">
        <f>IFERROR(VLOOKUP($B528,'Tabelas auxiliares'!$A$68:$C$108,3,FALSE),"")</f>
        <v/>
      </c>
      <c r="I528" s="152"/>
      <c r="J528" s="152"/>
      <c r="K528" s="152"/>
      <c r="L528" s="152"/>
      <c r="M528" s="152"/>
      <c r="N528" s="152"/>
      <c r="O528" s="152"/>
      <c r="P528" s="152"/>
      <c r="Q528" s="152"/>
      <c r="R528" s="152"/>
      <c r="S528" s="152"/>
      <c r="T528" s="152"/>
      <c r="U528" s="152"/>
      <c r="V528" s="152"/>
      <c r="W528" s="152"/>
      <c r="X528" s="152"/>
      <c r="Y528" s="15" t="str">
        <f t="shared" si="14"/>
        <v/>
      </c>
      <c r="Z528" s="15" t="str">
        <f>IF(T528="","",IF(AND(T528&lt;&gt;'Tabelas auxiliares'!$B$128,T528&lt;&gt;'Tabelas auxiliares'!$B$129,T528&lt;&gt;'Tabelas auxiliares'!$C$128,T528&lt;&gt;'Tabelas auxiliares'!$C$129,T528&lt;&gt;'Tabelas auxiliares'!$D$128),"FOLHA DE PESSOAL",IF(Y528='Tabelas auxiliares'!$A$129,"CUSTEIO",IF(Y528='Tabelas auxiliares'!$A$128,"INVESTIMENTO","ERRO - VERIFICAR"))))</f>
        <v/>
      </c>
      <c r="AA528" s="26" t="str">
        <f t="shared" si="15"/>
        <v/>
      </c>
      <c r="AB528" s="155"/>
      <c r="AC528" s="155"/>
      <c r="AD528" s="155"/>
      <c r="AE528" s="31"/>
      <c r="AF528" s="31"/>
      <c r="AG528" s="31"/>
      <c r="AH528" s="31"/>
      <c r="AI528" s="31"/>
      <c r="AJ528" s="31"/>
      <c r="AK528" s="31"/>
      <c r="AL528" s="31"/>
      <c r="AM528" s="31"/>
      <c r="AN528" s="31"/>
      <c r="AO528" s="31"/>
      <c r="AP528" s="31"/>
    </row>
    <row r="529" spans="1:42" x14ac:dyDescent="0.25">
      <c r="A529" s="152"/>
      <c r="B529" s="152"/>
      <c r="C529" s="152"/>
      <c r="D529" s="152"/>
      <c r="E529" s="152"/>
      <c r="F529" s="15" t="str">
        <f>IFERROR(VLOOKUP(D529,'Tabelas auxiliares'!$A$3:$B$65,2,FALSE),"")</f>
        <v/>
      </c>
      <c r="G529" s="15" t="str">
        <f>IFERROR(VLOOKUP($B529,'Tabelas auxiliares'!$A$68:$C$108,2,FALSE),"")</f>
        <v/>
      </c>
      <c r="H529" s="15" t="str">
        <f>IFERROR(VLOOKUP($B529,'Tabelas auxiliares'!$A$68:$C$108,3,FALSE),"")</f>
        <v/>
      </c>
      <c r="I529" s="152"/>
      <c r="J529" s="152"/>
      <c r="K529" s="152"/>
      <c r="L529" s="152"/>
      <c r="M529" s="152"/>
      <c r="N529" s="152"/>
      <c r="O529" s="152"/>
      <c r="P529" s="152"/>
      <c r="Q529" s="152"/>
      <c r="R529" s="152"/>
      <c r="S529" s="152"/>
      <c r="T529" s="152"/>
      <c r="U529" s="152"/>
      <c r="V529" s="152"/>
      <c r="W529" s="152"/>
      <c r="X529" s="152"/>
      <c r="Y529" s="15" t="str">
        <f t="shared" si="14"/>
        <v/>
      </c>
      <c r="Z529" s="15" t="str">
        <f>IF(T529="","",IF(AND(T529&lt;&gt;'Tabelas auxiliares'!$B$128,T529&lt;&gt;'Tabelas auxiliares'!$B$129,T529&lt;&gt;'Tabelas auxiliares'!$C$128,T529&lt;&gt;'Tabelas auxiliares'!$C$129,T529&lt;&gt;'Tabelas auxiliares'!$D$128),"FOLHA DE PESSOAL",IF(Y529='Tabelas auxiliares'!$A$129,"CUSTEIO",IF(Y529='Tabelas auxiliares'!$A$128,"INVESTIMENTO","ERRO - VERIFICAR"))))</f>
        <v/>
      </c>
      <c r="AA529" s="26" t="str">
        <f t="shared" si="15"/>
        <v/>
      </c>
      <c r="AB529" s="155"/>
      <c r="AC529" s="155"/>
      <c r="AD529" s="155"/>
      <c r="AE529" s="31"/>
      <c r="AF529" s="31"/>
      <c r="AG529" s="31"/>
      <c r="AH529" s="31"/>
      <c r="AI529" s="31"/>
      <c r="AJ529" s="31"/>
      <c r="AK529" s="31"/>
      <c r="AL529" s="31"/>
      <c r="AM529" s="31"/>
      <c r="AN529" s="31"/>
      <c r="AO529" s="31"/>
      <c r="AP529" s="31"/>
    </row>
    <row r="530" spans="1:42" x14ac:dyDescent="0.25">
      <c r="A530" s="152"/>
      <c r="B530" s="152"/>
      <c r="C530" s="152"/>
      <c r="D530" s="152"/>
      <c r="E530" s="152"/>
      <c r="F530" s="15" t="str">
        <f>IFERROR(VLOOKUP(D530,'Tabelas auxiliares'!$A$3:$B$65,2,FALSE),"")</f>
        <v/>
      </c>
      <c r="G530" s="15" t="str">
        <f>IFERROR(VLOOKUP($B530,'Tabelas auxiliares'!$A$68:$C$108,2,FALSE),"")</f>
        <v/>
      </c>
      <c r="H530" s="15" t="str">
        <f>IFERROR(VLOOKUP($B530,'Tabelas auxiliares'!$A$68:$C$108,3,FALSE),"")</f>
        <v/>
      </c>
      <c r="I530" s="152"/>
      <c r="J530" s="152"/>
      <c r="K530" s="152"/>
      <c r="L530" s="152"/>
      <c r="M530" s="152"/>
      <c r="N530" s="152"/>
      <c r="O530" s="152"/>
      <c r="P530" s="152"/>
      <c r="Q530" s="152"/>
      <c r="R530" s="152"/>
      <c r="S530" s="152"/>
      <c r="T530" s="152"/>
      <c r="U530" s="152"/>
      <c r="V530" s="152"/>
      <c r="W530" s="152"/>
      <c r="X530" s="152"/>
      <c r="Y530" s="15" t="str">
        <f t="shared" si="14"/>
        <v/>
      </c>
      <c r="Z530" s="15" t="str">
        <f>IF(T530="","",IF(AND(T530&lt;&gt;'Tabelas auxiliares'!$B$128,T530&lt;&gt;'Tabelas auxiliares'!$B$129,T530&lt;&gt;'Tabelas auxiliares'!$C$128,T530&lt;&gt;'Tabelas auxiliares'!$C$129,T530&lt;&gt;'Tabelas auxiliares'!$D$128),"FOLHA DE PESSOAL",IF(Y530='Tabelas auxiliares'!$A$129,"CUSTEIO",IF(Y530='Tabelas auxiliares'!$A$128,"INVESTIMENTO","ERRO - VERIFICAR"))))</f>
        <v/>
      </c>
      <c r="AA530" s="26" t="str">
        <f t="shared" si="15"/>
        <v/>
      </c>
      <c r="AB530" s="155"/>
      <c r="AC530" s="155"/>
      <c r="AD530" s="155"/>
      <c r="AE530" s="31"/>
      <c r="AF530" s="31"/>
      <c r="AG530" s="31"/>
      <c r="AH530" s="31"/>
      <c r="AI530" s="31"/>
      <c r="AJ530" s="31"/>
      <c r="AK530" s="31"/>
      <c r="AL530" s="31"/>
      <c r="AM530" s="31"/>
      <c r="AN530" s="31"/>
      <c r="AO530" s="31"/>
      <c r="AP530" s="31"/>
    </row>
    <row r="531" spans="1:42" x14ac:dyDescent="0.25">
      <c r="A531" s="152"/>
      <c r="B531" s="152"/>
      <c r="C531" s="152"/>
      <c r="D531" s="152"/>
      <c r="E531" s="152"/>
      <c r="F531" s="15" t="str">
        <f>IFERROR(VLOOKUP(D531,'Tabelas auxiliares'!$A$3:$B$65,2,FALSE),"")</f>
        <v/>
      </c>
      <c r="G531" s="15" t="str">
        <f>IFERROR(VLOOKUP($B531,'Tabelas auxiliares'!$A$68:$C$108,2,FALSE),"")</f>
        <v/>
      </c>
      <c r="H531" s="15" t="str">
        <f>IFERROR(VLOOKUP($B531,'Tabelas auxiliares'!$A$68:$C$108,3,FALSE),"")</f>
        <v/>
      </c>
      <c r="I531" s="152"/>
      <c r="J531" s="152"/>
      <c r="K531" s="152"/>
      <c r="L531" s="152"/>
      <c r="M531" s="152"/>
      <c r="N531" s="152"/>
      <c r="O531" s="152"/>
      <c r="P531" s="152"/>
      <c r="Q531" s="152"/>
      <c r="R531" s="152"/>
      <c r="S531" s="152"/>
      <c r="T531" s="152"/>
      <c r="U531" s="152"/>
      <c r="V531" s="152"/>
      <c r="W531" s="152"/>
      <c r="X531" s="152"/>
      <c r="Y531" s="15" t="str">
        <f t="shared" si="14"/>
        <v/>
      </c>
      <c r="Z531" s="15" t="str">
        <f>IF(T531="","",IF(AND(T531&lt;&gt;'Tabelas auxiliares'!$B$128,T531&lt;&gt;'Tabelas auxiliares'!$B$129,T531&lt;&gt;'Tabelas auxiliares'!$C$128,T531&lt;&gt;'Tabelas auxiliares'!$C$129,T531&lt;&gt;'Tabelas auxiliares'!$D$128),"FOLHA DE PESSOAL",IF(Y531='Tabelas auxiliares'!$A$129,"CUSTEIO",IF(Y531='Tabelas auxiliares'!$A$128,"INVESTIMENTO","ERRO - VERIFICAR"))))</f>
        <v/>
      </c>
      <c r="AA531" s="26" t="str">
        <f t="shared" si="15"/>
        <v/>
      </c>
      <c r="AB531" s="155"/>
      <c r="AC531" s="155"/>
      <c r="AD531" s="155"/>
      <c r="AE531" s="31"/>
      <c r="AF531" s="31"/>
      <c r="AG531" s="31"/>
      <c r="AH531" s="31"/>
      <c r="AI531" s="31"/>
      <c r="AJ531" s="31"/>
      <c r="AK531" s="31"/>
      <c r="AL531" s="31"/>
      <c r="AM531" s="31"/>
      <c r="AN531" s="31"/>
      <c r="AO531" s="31"/>
      <c r="AP531" s="31"/>
    </row>
    <row r="532" spans="1:42" x14ac:dyDescent="0.25">
      <c r="A532" s="152"/>
      <c r="B532" s="152"/>
      <c r="C532" s="152"/>
      <c r="D532" s="152"/>
      <c r="E532" s="152"/>
      <c r="F532" s="15" t="str">
        <f>IFERROR(VLOOKUP(D532,'Tabelas auxiliares'!$A$3:$B$65,2,FALSE),"")</f>
        <v/>
      </c>
      <c r="G532" s="15" t="str">
        <f>IFERROR(VLOOKUP($B532,'Tabelas auxiliares'!$A$68:$C$108,2,FALSE),"")</f>
        <v/>
      </c>
      <c r="H532" s="15" t="str">
        <f>IFERROR(VLOOKUP($B532,'Tabelas auxiliares'!$A$68:$C$108,3,FALSE),"")</f>
        <v/>
      </c>
      <c r="I532" s="152"/>
      <c r="J532" s="152"/>
      <c r="K532" s="152"/>
      <c r="L532" s="152"/>
      <c r="M532" s="152"/>
      <c r="N532" s="152"/>
      <c r="O532" s="152"/>
      <c r="P532" s="152"/>
      <c r="Q532" s="152"/>
      <c r="R532" s="152"/>
      <c r="S532" s="152"/>
      <c r="T532" s="152"/>
      <c r="U532" s="152"/>
      <c r="V532" s="152"/>
      <c r="W532" s="152"/>
      <c r="X532" s="152"/>
      <c r="Y532" s="15" t="str">
        <f t="shared" si="14"/>
        <v/>
      </c>
      <c r="Z532" s="15" t="str">
        <f>IF(T532="","",IF(AND(T532&lt;&gt;'Tabelas auxiliares'!$B$128,T532&lt;&gt;'Tabelas auxiliares'!$B$129,T532&lt;&gt;'Tabelas auxiliares'!$C$128,T532&lt;&gt;'Tabelas auxiliares'!$C$129,T532&lt;&gt;'Tabelas auxiliares'!$D$128),"FOLHA DE PESSOAL",IF(Y532='Tabelas auxiliares'!$A$129,"CUSTEIO",IF(Y532='Tabelas auxiliares'!$A$128,"INVESTIMENTO","ERRO - VERIFICAR"))))</f>
        <v/>
      </c>
      <c r="AA532" s="26" t="str">
        <f t="shared" si="15"/>
        <v/>
      </c>
      <c r="AB532" s="155"/>
      <c r="AC532" s="155"/>
      <c r="AD532" s="155"/>
      <c r="AE532" s="31"/>
      <c r="AF532" s="31"/>
      <c r="AG532" s="31"/>
      <c r="AH532" s="31"/>
      <c r="AI532" s="31"/>
      <c r="AJ532" s="31"/>
      <c r="AK532" s="31"/>
      <c r="AL532" s="31"/>
      <c r="AM532" s="31"/>
      <c r="AN532" s="31"/>
      <c r="AO532" s="31"/>
      <c r="AP532" s="31"/>
    </row>
    <row r="533" spans="1:42" x14ac:dyDescent="0.25">
      <c r="A533" s="152"/>
      <c r="B533" s="152"/>
      <c r="C533" s="152"/>
      <c r="D533" s="152"/>
      <c r="E533" s="152"/>
      <c r="F533" s="15" t="str">
        <f>IFERROR(VLOOKUP(D533,'Tabelas auxiliares'!$A$3:$B$65,2,FALSE),"")</f>
        <v/>
      </c>
      <c r="G533" s="15" t="str">
        <f>IFERROR(VLOOKUP($B533,'Tabelas auxiliares'!$A$68:$C$108,2,FALSE),"")</f>
        <v/>
      </c>
      <c r="H533" s="15" t="str">
        <f>IFERROR(VLOOKUP($B533,'Tabelas auxiliares'!$A$68:$C$108,3,FALSE),"")</f>
        <v/>
      </c>
      <c r="I533" s="152"/>
      <c r="J533" s="152"/>
      <c r="K533" s="152"/>
      <c r="L533" s="152"/>
      <c r="M533" s="152"/>
      <c r="N533" s="152"/>
      <c r="O533" s="152"/>
      <c r="P533" s="152"/>
      <c r="Q533" s="152"/>
      <c r="R533" s="152"/>
      <c r="S533" s="152"/>
      <c r="T533" s="152"/>
      <c r="U533" s="152"/>
      <c r="V533" s="152"/>
      <c r="W533" s="152"/>
      <c r="X533" s="152"/>
      <c r="Y533" s="15" t="str">
        <f t="shared" si="14"/>
        <v/>
      </c>
      <c r="Z533" s="15" t="str">
        <f>IF(T533="","",IF(AND(T533&lt;&gt;'Tabelas auxiliares'!$B$128,T533&lt;&gt;'Tabelas auxiliares'!$B$129,T533&lt;&gt;'Tabelas auxiliares'!$C$128,T533&lt;&gt;'Tabelas auxiliares'!$C$129,T533&lt;&gt;'Tabelas auxiliares'!$D$128),"FOLHA DE PESSOAL",IF(Y533='Tabelas auxiliares'!$A$129,"CUSTEIO",IF(Y533='Tabelas auxiliares'!$A$128,"INVESTIMENTO","ERRO - VERIFICAR"))))</f>
        <v/>
      </c>
      <c r="AA533" s="26" t="str">
        <f t="shared" si="15"/>
        <v/>
      </c>
      <c r="AB533" s="155"/>
      <c r="AC533" s="155"/>
      <c r="AD533" s="155"/>
      <c r="AE533" s="31"/>
      <c r="AF533" s="31"/>
      <c r="AG533" s="31"/>
      <c r="AH533" s="31"/>
      <c r="AI533" s="31"/>
      <c r="AJ533" s="31"/>
      <c r="AK533" s="31"/>
      <c r="AL533" s="31"/>
      <c r="AM533" s="31"/>
      <c r="AN533" s="31"/>
      <c r="AO533" s="31"/>
      <c r="AP533" s="31"/>
    </row>
    <row r="534" spans="1:42" x14ac:dyDescent="0.25">
      <c r="A534" s="152"/>
      <c r="B534" s="152"/>
      <c r="C534" s="152"/>
      <c r="D534" s="152"/>
      <c r="E534" s="152"/>
      <c r="F534" s="15" t="str">
        <f>IFERROR(VLOOKUP(D534,'Tabelas auxiliares'!$A$3:$B$65,2,FALSE),"")</f>
        <v/>
      </c>
      <c r="G534" s="15" t="str">
        <f>IFERROR(VLOOKUP($B534,'Tabelas auxiliares'!$A$68:$C$108,2,FALSE),"")</f>
        <v/>
      </c>
      <c r="H534" s="15" t="str">
        <f>IFERROR(VLOOKUP($B534,'Tabelas auxiliares'!$A$68:$C$108,3,FALSE),"")</f>
        <v/>
      </c>
      <c r="I534" s="152"/>
      <c r="J534" s="152"/>
      <c r="K534" s="152"/>
      <c r="L534" s="152"/>
      <c r="M534" s="152"/>
      <c r="N534" s="152"/>
      <c r="O534" s="152"/>
      <c r="P534" s="152"/>
      <c r="Q534" s="152"/>
      <c r="R534" s="152"/>
      <c r="S534" s="152"/>
      <c r="T534" s="152"/>
      <c r="U534" s="152"/>
      <c r="V534" s="152"/>
      <c r="W534" s="152"/>
      <c r="X534" s="152"/>
      <c r="Y534" s="15" t="str">
        <f t="shared" si="14"/>
        <v/>
      </c>
      <c r="Z534" s="15" t="str">
        <f>IF(T534="","",IF(AND(T534&lt;&gt;'Tabelas auxiliares'!$B$128,T534&lt;&gt;'Tabelas auxiliares'!$B$129,T534&lt;&gt;'Tabelas auxiliares'!$C$128,T534&lt;&gt;'Tabelas auxiliares'!$C$129,T534&lt;&gt;'Tabelas auxiliares'!$D$128),"FOLHA DE PESSOAL",IF(Y534='Tabelas auxiliares'!$A$129,"CUSTEIO",IF(Y534='Tabelas auxiliares'!$A$128,"INVESTIMENTO","ERRO - VERIFICAR"))))</f>
        <v/>
      </c>
      <c r="AA534" s="26" t="str">
        <f t="shared" si="15"/>
        <v/>
      </c>
      <c r="AB534" s="155"/>
      <c r="AC534" s="155"/>
      <c r="AD534" s="155"/>
      <c r="AE534" s="31"/>
      <c r="AF534" s="31"/>
      <c r="AG534" s="31"/>
      <c r="AH534" s="31"/>
      <c r="AI534" s="31"/>
      <c r="AJ534" s="31"/>
      <c r="AK534" s="31"/>
      <c r="AL534" s="31"/>
      <c r="AM534" s="31"/>
      <c r="AN534" s="31"/>
      <c r="AO534" s="31"/>
      <c r="AP534" s="31"/>
    </row>
    <row r="535" spans="1:42" x14ac:dyDescent="0.25">
      <c r="A535" s="152"/>
      <c r="B535" s="152"/>
      <c r="C535" s="152"/>
      <c r="D535" s="152"/>
      <c r="E535" s="152"/>
      <c r="F535" s="15" t="str">
        <f>IFERROR(VLOOKUP(D535,'Tabelas auxiliares'!$A$3:$B$65,2,FALSE),"")</f>
        <v/>
      </c>
      <c r="G535" s="15" t="str">
        <f>IFERROR(VLOOKUP($B535,'Tabelas auxiliares'!$A$68:$C$108,2,FALSE),"")</f>
        <v/>
      </c>
      <c r="H535" s="15" t="str">
        <f>IFERROR(VLOOKUP($B535,'Tabelas auxiliares'!$A$68:$C$108,3,FALSE),"")</f>
        <v/>
      </c>
      <c r="I535" s="152"/>
      <c r="J535" s="152"/>
      <c r="K535" s="152"/>
      <c r="L535" s="152"/>
      <c r="M535" s="152"/>
      <c r="N535" s="152"/>
      <c r="O535" s="152"/>
      <c r="P535" s="152"/>
      <c r="Q535" s="152"/>
      <c r="R535" s="152"/>
      <c r="S535" s="152"/>
      <c r="T535" s="152"/>
      <c r="U535" s="152"/>
      <c r="V535" s="152"/>
      <c r="W535" s="152"/>
      <c r="X535" s="152"/>
      <c r="Y535" s="15" t="str">
        <f t="shared" si="14"/>
        <v/>
      </c>
      <c r="Z535" s="15" t="str">
        <f>IF(T535="","",IF(AND(T535&lt;&gt;'Tabelas auxiliares'!$B$128,T535&lt;&gt;'Tabelas auxiliares'!$B$129,T535&lt;&gt;'Tabelas auxiliares'!$C$128,T535&lt;&gt;'Tabelas auxiliares'!$C$129,T535&lt;&gt;'Tabelas auxiliares'!$D$128),"FOLHA DE PESSOAL",IF(Y535='Tabelas auxiliares'!$A$129,"CUSTEIO",IF(Y535='Tabelas auxiliares'!$A$128,"INVESTIMENTO","ERRO - VERIFICAR"))))</f>
        <v/>
      </c>
      <c r="AA535" s="26" t="str">
        <f t="shared" si="15"/>
        <v/>
      </c>
      <c r="AB535" s="155"/>
      <c r="AC535" s="155"/>
      <c r="AD535" s="155"/>
      <c r="AE535" s="31"/>
      <c r="AF535" s="31"/>
      <c r="AG535" s="31"/>
      <c r="AH535" s="31"/>
      <c r="AI535" s="31"/>
      <c r="AJ535" s="31"/>
      <c r="AK535" s="31"/>
      <c r="AL535" s="31"/>
      <c r="AM535" s="31"/>
      <c r="AN535" s="31"/>
      <c r="AO535" s="31"/>
      <c r="AP535" s="31"/>
    </row>
    <row r="536" spans="1:42" x14ac:dyDescent="0.25">
      <c r="A536" s="152"/>
      <c r="B536" s="152"/>
      <c r="C536" s="152"/>
      <c r="D536" s="152"/>
      <c r="E536" s="152"/>
      <c r="F536" s="15" t="str">
        <f>IFERROR(VLOOKUP(D536,'Tabelas auxiliares'!$A$3:$B$65,2,FALSE),"")</f>
        <v/>
      </c>
      <c r="G536" s="15" t="str">
        <f>IFERROR(VLOOKUP($B536,'Tabelas auxiliares'!$A$68:$C$108,2,FALSE),"")</f>
        <v/>
      </c>
      <c r="H536" s="15" t="str">
        <f>IFERROR(VLOOKUP($B536,'Tabelas auxiliares'!$A$68:$C$108,3,FALSE),"")</f>
        <v/>
      </c>
      <c r="I536" s="152"/>
      <c r="J536" s="152"/>
      <c r="K536" s="152"/>
      <c r="L536" s="152"/>
      <c r="M536" s="152"/>
      <c r="N536" s="152"/>
      <c r="O536" s="152"/>
      <c r="P536" s="152"/>
      <c r="Q536" s="152"/>
      <c r="R536" s="152"/>
      <c r="S536" s="152"/>
      <c r="T536" s="152"/>
      <c r="U536" s="152"/>
      <c r="V536" s="152"/>
      <c r="W536" s="152"/>
      <c r="X536" s="152"/>
      <c r="Y536" s="15" t="str">
        <f t="shared" si="14"/>
        <v/>
      </c>
      <c r="Z536" s="15" t="str">
        <f>IF(T536="","",IF(AND(T536&lt;&gt;'Tabelas auxiliares'!$B$128,T536&lt;&gt;'Tabelas auxiliares'!$B$129,T536&lt;&gt;'Tabelas auxiliares'!$C$128,T536&lt;&gt;'Tabelas auxiliares'!$C$129,T536&lt;&gt;'Tabelas auxiliares'!$D$128),"FOLHA DE PESSOAL",IF(Y536='Tabelas auxiliares'!$A$129,"CUSTEIO",IF(Y536='Tabelas auxiliares'!$A$128,"INVESTIMENTO","ERRO - VERIFICAR"))))</f>
        <v/>
      </c>
      <c r="AA536" s="26" t="str">
        <f t="shared" si="15"/>
        <v/>
      </c>
      <c r="AB536" s="155"/>
      <c r="AC536" s="155"/>
      <c r="AD536" s="155"/>
      <c r="AE536" s="31"/>
      <c r="AF536" s="31"/>
      <c r="AG536" s="31"/>
      <c r="AH536" s="31"/>
      <c r="AI536" s="31"/>
      <c r="AJ536" s="31"/>
      <c r="AK536" s="31"/>
      <c r="AL536" s="31"/>
      <c r="AM536" s="31"/>
      <c r="AN536" s="31"/>
      <c r="AO536" s="31"/>
      <c r="AP536" s="31"/>
    </row>
    <row r="537" spans="1:42" x14ac:dyDescent="0.25">
      <c r="A537" s="152"/>
      <c r="B537" s="152"/>
      <c r="C537" s="152"/>
      <c r="D537" s="152"/>
      <c r="E537" s="152"/>
      <c r="F537" s="15" t="str">
        <f>IFERROR(VLOOKUP(D537,'Tabelas auxiliares'!$A$3:$B$65,2,FALSE),"")</f>
        <v/>
      </c>
      <c r="G537" s="15" t="str">
        <f>IFERROR(VLOOKUP($B537,'Tabelas auxiliares'!$A$68:$C$108,2,FALSE),"")</f>
        <v/>
      </c>
      <c r="H537" s="15" t="str">
        <f>IFERROR(VLOOKUP($B537,'Tabelas auxiliares'!$A$68:$C$108,3,FALSE),"")</f>
        <v/>
      </c>
      <c r="I537" s="152"/>
      <c r="J537" s="152"/>
      <c r="K537" s="152"/>
      <c r="L537" s="152"/>
      <c r="M537" s="152"/>
      <c r="N537" s="152"/>
      <c r="O537" s="152"/>
      <c r="P537" s="152"/>
      <c r="Q537" s="152"/>
      <c r="R537" s="152"/>
      <c r="S537" s="152"/>
      <c r="T537" s="152"/>
      <c r="U537" s="152"/>
      <c r="V537" s="152"/>
      <c r="W537" s="152"/>
      <c r="X537" s="152"/>
      <c r="Y537" s="15" t="str">
        <f t="shared" si="14"/>
        <v/>
      </c>
      <c r="Z537" s="15" t="str">
        <f>IF(T537="","",IF(AND(T537&lt;&gt;'Tabelas auxiliares'!$B$128,T537&lt;&gt;'Tabelas auxiliares'!$B$129,T537&lt;&gt;'Tabelas auxiliares'!$C$128,T537&lt;&gt;'Tabelas auxiliares'!$C$129,T537&lt;&gt;'Tabelas auxiliares'!$D$128),"FOLHA DE PESSOAL",IF(Y537='Tabelas auxiliares'!$A$129,"CUSTEIO",IF(Y537='Tabelas auxiliares'!$A$128,"INVESTIMENTO","ERRO - VERIFICAR"))))</f>
        <v/>
      </c>
      <c r="AA537" s="26" t="str">
        <f t="shared" si="15"/>
        <v/>
      </c>
      <c r="AB537" s="155"/>
      <c r="AC537" s="155"/>
      <c r="AD537" s="155"/>
      <c r="AE537" s="31"/>
      <c r="AF537" s="31"/>
      <c r="AG537" s="31"/>
      <c r="AH537" s="31"/>
      <c r="AI537" s="31"/>
      <c r="AJ537" s="31"/>
      <c r="AK537" s="31"/>
      <c r="AL537" s="31"/>
      <c r="AM537" s="31"/>
      <c r="AN537" s="31"/>
      <c r="AO537" s="31"/>
      <c r="AP537" s="31"/>
    </row>
    <row r="538" spans="1:42" x14ac:dyDescent="0.25">
      <c r="A538" s="152"/>
      <c r="B538" s="152"/>
      <c r="C538" s="152"/>
      <c r="D538" s="152"/>
      <c r="E538" s="152"/>
      <c r="F538" s="15" t="str">
        <f>IFERROR(VLOOKUP(D538,'Tabelas auxiliares'!$A$3:$B$65,2,FALSE),"")</f>
        <v/>
      </c>
      <c r="G538" s="15" t="str">
        <f>IFERROR(VLOOKUP($B538,'Tabelas auxiliares'!$A$68:$C$108,2,FALSE),"")</f>
        <v/>
      </c>
      <c r="H538" s="15" t="str">
        <f>IFERROR(VLOOKUP($B538,'Tabelas auxiliares'!$A$68:$C$108,3,FALSE),"")</f>
        <v/>
      </c>
      <c r="I538" s="152"/>
      <c r="J538" s="152"/>
      <c r="K538" s="152"/>
      <c r="L538" s="152"/>
      <c r="M538" s="152"/>
      <c r="N538" s="152"/>
      <c r="O538" s="152"/>
      <c r="P538" s="152"/>
      <c r="Q538" s="152"/>
      <c r="R538" s="152"/>
      <c r="S538" s="152"/>
      <c r="T538" s="152"/>
      <c r="U538" s="152"/>
      <c r="V538" s="152"/>
      <c r="W538" s="152"/>
      <c r="X538" s="152"/>
      <c r="Y538" s="15" t="str">
        <f t="shared" si="14"/>
        <v/>
      </c>
      <c r="Z538" s="15" t="str">
        <f>IF(T538="","",IF(AND(T538&lt;&gt;'Tabelas auxiliares'!$B$128,T538&lt;&gt;'Tabelas auxiliares'!$B$129,T538&lt;&gt;'Tabelas auxiliares'!$C$128,T538&lt;&gt;'Tabelas auxiliares'!$C$129,T538&lt;&gt;'Tabelas auxiliares'!$D$128),"FOLHA DE PESSOAL",IF(Y538='Tabelas auxiliares'!$A$129,"CUSTEIO",IF(Y538='Tabelas auxiliares'!$A$128,"INVESTIMENTO","ERRO - VERIFICAR"))))</f>
        <v/>
      </c>
      <c r="AA538" s="26" t="str">
        <f t="shared" si="15"/>
        <v/>
      </c>
      <c r="AB538" s="155"/>
      <c r="AC538" s="155"/>
      <c r="AD538" s="155"/>
      <c r="AE538" s="31"/>
      <c r="AF538" s="31"/>
      <c r="AG538" s="31"/>
      <c r="AH538" s="31"/>
      <c r="AI538" s="31"/>
      <c r="AJ538" s="31"/>
      <c r="AK538" s="31"/>
      <c r="AL538" s="31"/>
      <c r="AM538" s="31"/>
      <c r="AN538" s="31"/>
      <c r="AO538" s="31"/>
      <c r="AP538" s="31"/>
    </row>
    <row r="539" spans="1:42" x14ac:dyDescent="0.25">
      <c r="A539" s="152"/>
      <c r="B539" s="152"/>
      <c r="C539" s="152"/>
      <c r="D539" s="152"/>
      <c r="E539" s="152"/>
      <c r="F539" s="15" t="str">
        <f>IFERROR(VLOOKUP(D539,'Tabelas auxiliares'!$A$3:$B$65,2,FALSE),"")</f>
        <v/>
      </c>
      <c r="G539" s="15" t="str">
        <f>IFERROR(VLOOKUP($B539,'Tabelas auxiliares'!$A$68:$C$108,2,FALSE),"")</f>
        <v/>
      </c>
      <c r="H539" s="15" t="str">
        <f>IFERROR(VLOOKUP($B539,'Tabelas auxiliares'!$A$68:$C$108,3,FALSE),"")</f>
        <v/>
      </c>
      <c r="I539" s="152"/>
      <c r="J539" s="152"/>
      <c r="K539" s="152"/>
      <c r="L539" s="152"/>
      <c r="M539" s="152"/>
      <c r="N539" s="152"/>
      <c r="O539" s="152"/>
      <c r="P539" s="152"/>
      <c r="Q539" s="152"/>
      <c r="R539" s="152"/>
      <c r="S539" s="152"/>
      <c r="T539" s="152"/>
      <c r="U539" s="152"/>
      <c r="V539" s="152"/>
      <c r="W539" s="152"/>
      <c r="X539" s="152"/>
      <c r="Y539" s="15" t="str">
        <f t="shared" si="14"/>
        <v/>
      </c>
      <c r="Z539" s="15" t="str">
        <f>IF(T539="","",IF(AND(T539&lt;&gt;'Tabelas auxiliares'!$B$128,T539&lt;&gt;'Tabelas auxiliares'!$B$129,T539&lt;&gt;'Tabelas auxiliares'!$C$128,T539&lt;&gt;'Tabelas auxiliares'!$C$129,T539&lt;&gt;'Tabelas auxiliares'!$D$128),"FOLHA DE PESSOAL",IF(Y539='Tabelas auxiliares'!$A$129,"CUSTEIO",IF(Y539='Tabelas auxiliares'!$A$128,"INVESTIMENTO","ERRO - VERIFICAR"))))</f>
        <v/>
      </c>
      <c r="AA539" s="26" t="str">
        <f t="shared" si="15"/>
        <v/>
      </c>
      <c r="AB539" s="155"/>
      <c r="AC539" s="155"/>
      <c r="AD539" s="155"/>
      <c r="AE539" s="31"/>
      <c r="AF539" s="31"/>
      <c r="AG539" s="31"/>
      <c r="AH539" s="31"/>
      <c r="AI539" s="31"/>
      <c r="AJ539" s="31"/>
      <c r="AK539" s="31"/>
      <c r="AL539" s="31"/>
      <c r="AM539" s="31"/>
      <c r="AN539" s="31"/>
      <c r="AO539" s="31"/>
      <c r="AP539" s="31"/>
    </row>
    <row r="540" spans="1:42" x14ac:dyDescent="0.25">
      <c r="A540" s="152"/>
      <c r="B540" s="152"/>
      <c r="C540" s="152"/>
      <c r="D540" s="152"/>
      <c r="E540" s="152"/>
      <c r="F540" s="15" t="str">
        <f>IFERROR(VLOOKUP(D540,'Tabelas auxiliares'!$A$3:$B$65,2,FALSE),"")</f>
        <v/>
      </c>
      <c r="G540" s="15" t="str">
        <f>IFERROR(VLOOKUP($B540,'Tabelas auxiliares'!$A$68:$C$108,2,FALSE),"")</f>
        <v/>
      </c>
      <c r="H540" s="15" t="str">
        <f>IFERROR(VLOOKUP($B540,'Tabelas auxiliares'!$A$68:$C$108,3,FALSE),"")</f>
        <v/>
      </c>
      <c r="I540" s="152"/>
      <c r="J540" s="152"/>
      <c r="K540" s="152"/>
      <c r="L540" s="152"/>
      <c r="M540" s="152"/>
      <c r="N540" s="152"/>
      <c r="O540" s="152"/>
      <c r="P540" s="152"/>
      <c r="Q540" s="152"/>
      <c r="R540" s="152"/>
      <c r="S540" s="152"/>
      <c r="T540" s="152"/>
      <c r="U540" s="152"/>
      <c r="V540" s="152"/>
      <c r="W540" s="152"/>
      <c r="X540" s="152"/>
      <c r="Y540" s="15" t="str">
        <f t="shared" si="14"/>
        <v/>
      </c>
      <c r="Z540" s="15" t="str">
        <f>IF(T540="","",IF(AND(T540&lt;&gt;'Tabelas auxiliares'!$B$128,T540&lt;&gt;'Tabelas auxiliares'!$B$129,T540&lt;&gt;'Tabelas auxiliares'!$C$128,T540&lt;&gt;'Tabelas auxiliares'!$C$129,T540&lt;&gt;'Tabelas auxiliares'!$D$128),"FOLHA DE PESSOAL",IF(Y540='Tabelas auxiliares'!$A$129,"CUSTEIO",IF(Y540='Tabelas auxiliares'!$A$128,"INVESTIMENTO","ERRO - VERIFICAR"))))</f>
        <v/>
      </c>
      <c r="AA540" s="26" t="str">
        <f t="shared" si="15"/>
        <v/>
      </c>
      <c r="AB540" s="155"/>
      <c r="AC540" s="155"/>
      <c r="AD540" s="155"/>
      <c r="AE540" s="31"/>
      <c r="AF540" s="31"/>
      <c r="AG540" s="31"/>
      <c r="AH540" s="31"/>
      <c r="AI540" s="31"/>
      <c r="AJ540" s="31"/>
      <c r="AK540" s="31"/>
      <c r="AL540" s="31"/>
      <c r="AM540" s="31"/>
      <c r="AN540" s="31"/>
      <c r="AO540" s="31"/>
      <c r="AP540" s="31"/>
    </row>
    <row r="541" spans="1:42" x14ac:dyDescent="0.25">
      <c r="A541" s="152"/>
      <c r="B541" s="152"/>
      <c r="C541" s="152"/>
      <c r="D541" s="152"/>
      <c r="E541" s="152"/>
      <c r="F541" s="15" t="str">
        <f>IFERROR(VLOOKUP(D541,'Tabelas auxiliares'!$A$3:$B$65,2,FALSE),"")</f>
        <v/>
      </c>
      <c r="G541" s="15" t="str">
        <f>IFERROR(VLOOKUP($B541,'Tabelas auxiliares'!$A$68:$C$108,2,FALSE),"")</f>
        <v/>
      </c>
      <c r="H541" s="15" t="str">
        <f>IFERROR(VLOOKUP($B541,'Tabelas auxiliares'!$A$68:$C$108,3,FALSE),"")</f>
        <v/>
      </c>
      <c r="I541" s="152"/>
      <c r="J541" s="152"/>
      <c r="K541" s="152"/>
      <c r="L541" s="152"/>
      <c r="M541" s="152"/>
      <c r="N541" s="152"/>
      <c r="O541" s="152"/>
      <c r="P541" s="152"/>
      <c r="Q541" s="152"/>
      <c r="R541" s="152"/>
      <c r="S541" s="152"/>
      <c r="T541" s="152"/>
      <c r="U541" s="152"/>
      <c r="V541" s="152"/>
      <c r="W541" s="152"/>
      <c r="X541" s="152"/>
      <c r="Y541" s="15" t="str">
        <f t="shared" si="14"/>
        <v/>
      </c>
      <c r="Z541" s="15" t="str">
        <f>IF(T541="","",IF(AND(T541&lt;&gt;'Tabelas auxiliares'!$B$128,T541&lt;&gt;'Tabelas auxiliares'!$B$129,T541&lt;&gt;'Tabelas auxiliares'!$C$128,T541&lt;&gt;'Tabelas auxiliares'!$C$129,T541&lt;&gt;'Tabelas auxiliares'!$D$128),"FOLHA DE PESSOAL",IF(Y541='Tabelas auxiliares'!$A$129,"CUSTEIO",IF(Y541='Tabelas auxiliares'!$A$128,"INVESTIMENTO","ERRO - VERIFICAR"))))</f>
        <v/>
      </c>
      <c r="AA541" s="26" t="str">
        <f t="shared" si="15"/>
        <v/>
      </c>
      <c r="AB541" s="155"/>
      <c r="AC541" s="155"/>
      <c r="AD541" s="155"/>
      <c r="AE541" s="31"/>
      <c r="AF541" s="31"/>
      <c r="AG541" s="31"/>
      <c r="AH541" s="31"/>
      <c r="AI541" s="31"/>
      <c r="AJ541" s="31"/>
      <c r="AK541" s="31"/>
      <c r="AL541" s="31"/>
      <c r="AM541" s="31"/>
      <c r="AN541" s="31"/>
      <c r="AO541" s="31"/>
      <c r="AP541" s="31"/>
    </row>
    <row r="542" spans="1:42" x14ac:dyDescent="0.25">
      <c r="A542" s="152"/>
      <c r="B542" s="152"/>
      <c r="C542" s="152"/>
      <c r="D542" s="152"/>
      <c r="E542" s="152"/>
      <c r="F542" s="15" t="str">
        <f>IFERROR(VLOOKUP(D542,'Tabelas auxiliares'!$A$3:$B$65,2,FALSE),"")</f>
        <v/>
      </c>
      <c r="G542" s="15" t="str">
        <f>IFERROR(VLOOKUP($B542,'Tabelas auxiliares'!$A$68:$C$108,2,FALSE),"")</f>
        <v/>
      </c>
      <c r="H542" s="15" t="str">
        <f>IFERROR(VLOOKUP($B542,'Tabelas auxiliares'!$A$68:$C$108,3,FALSE),"")</f>
        <v/>
      </c>
      <c r="I542" s="152"/>
      <c r="J542" s="152"/>
      <c r="K542" s="152"/>
      <c r="L542" s="152"/>
      <c r="M542" s="152"/>
      <c r="N542" s="152"/>
      <c r="O542" s="152"/>
      <c r="P542" s="152"/>
      <c r="Q542" s="152"/>
      <c r="R542" s="152"/>
      <c r="S542" s="152"/>
      <c r="T542" s="152"/>
      <c r="U542" s="152"/>
      <c r="V542" s="152"/>
      <c r="W542" s="152"/>
      <c r="X542" s="152"/>
      <c r="Y542" s="15" t="str">
        <f t="shared" si="14"/>
        <v/>
      </c>
      <c r="Z542" s="15" t="str">
        <f>IF(T542="","",IF(AND(T542&lt;&gt;'Tabelas auxiliares'!$B$128,T542&lt;&gt;'Tabelas auxiliares'!$B$129,T542&lt;&gt;'Tabelas auxiliares'!$C$128,T542&lt;&gt;'Tabelas auxiliares'!$C$129,T542&lt;&gt;'Tabelas auxiliares'!$D$128),"FOLHA DE PESSOAL",IF(Y542='Tabelas auxiliares'!$A$129,"CUSTEIO",IF(Y542='Tabelas auxiliares'!$A$128,"INVESTIMENTO","ERRO - VERIFICAR"))))</f>
        <v/>
      </c>
      <c r="AA542" s="26" t="str">
        <f t="shared" si="15"/>
        <v/>
      </c>
      <c r="AB542" s="155"/>
      <c r="AC542" s="155"/>
      <c r="AD542" s="155"/>
      <c r="AE542" s="31"/>
      <c r="AF542" s="31"/>
      <c r="AG542" s="31"/>
      <c r="AH542" s="31"/>
      <c r="AI542" s="31"/>
      <c r="AJ542" s="31"/>
      <c r="AK542" s="31"/>
      <c r="AL542" s="31"/>
      <c r="AM542" s="31"/>
      <c r="AN542" s="31"/>
      <c r="AO542" s="31"/>
      <c r="AP542" s="31"/>
    </row>
    <row r="543" spans="1:42" x14ac:dyDescent="0.25">
      <c r="A543" s="152"/>
      <c r="B543" s="152"/>
      <c r="C543" s="152"/>
      <c r="D543" s="152"/>
      <c r="E543" s="152"/>
      <c r="F543" s="15" t="str">
        <f>IFERROR(VLOOKUP(D543,'Tabelas auxiliares'!$A$3:$B$65,2,FALSE),"")</f>
        <v/>
      </c>
      <c r="G543" s="15" t="str">
        <f>IFERROR(VLOOKUP($B543,'Tabelas auxiliares'!$A$68:$C$108,2,FALSE),"")</f>
        <v/>
      </c>
      <c r="H543" s="15" t="str">
        <f>IFERROR(VLOOKUP($B543,'Tabelas auxiliares'!$A$68:$C$108,3,FALSE),"")</f>
        <v/>
      </c>
      <c r="I543" s="152"/>
      <c r="J543" s="152"/>
      <c r="K543" s="152"/>
      <c r="L543" s="152"/>
      <c r="M543" s="152"/>
      <c r="N543" s="152"/>
      <c r="O543" s="152"/>
      <c r="P543" s="152"/>
      <c r="Q543" s="152"/>
      <c r="R543" s="152"/>
      <c r="S543" s="152"/>
      <c r="T543" s="152"/>
      <c r="U543" s="152"/>
      <c r="V543" s="152"/>
      <c r="W543" s="152"/>
      <c r="X543" s="152"/>
      <c r="Y543" s="15" t="str">
        <f t="shared" si="14"/>
        <v/>
      </c>
      <c r="Z543" s="15" t="str">
        <f>IF(T543="","",IF(AND(T543&lt;&gt;'Tabelas auxiliares'!$B$128,T543&lt;&gt;'Tabelas auxiliares'!$B$129,T543&lt;&gt;'Tabelas auxiliares'!$C$128,T543&lt;&gt;'Tabelas auxiliares'!$C$129,T543&lt;&gt;'Tabelas auxiliares'!$D$128),"FOLHA DE PESSOAL",IF(Y543='Tabelas auxiliares'!$A$129,"CUSTEIO",IF(Y543='Tabelas auxiliares'!$A$128,"INVESTIMENTO","ERRO - VERIFICAR"))))</f>
        <v/>
      </c>
      <c r="AA543" s="26" t="str">
        <f t="shared" si="15"/>
        <v/>
      </c>
      <c r="AB543" s="155"/>
      <c r="AC543" s="155"/>
      <c r="AD543" s="155"/>
      <c r="AE543" s="31"/>
      <c r="AF543" s="31"/>
      <c r="AG543" s="31"/>
      <c r="AH543" s="31"/>
      <c r="AI543" s="31"/>
      <c r="AJ543" s="31"/>
      <c r="AK543" s="31"/>
      <c r="AL543" s="31"/>
      <c r="AM543" s="31"/>
      <c r="AN543" s="31"/>
      <c r="AO543" s="31"/>
      <c r="AP543" s="31"/>
    </row>
    <row r="544" spans="1:42" x14ac:dyDescent="0.25">
      <c r="A544" s="152"/>
      <c r="B544" s="152"/>
      <c r="C544" s="152"/>
      <c r="D544" s="152"/>
      <c r="E544" s="152"/>
      <c r="F544" s="15" t="str">
        <f>IFERROR(VLOOKUP(D544,'Tabelas auxiliares'!$A$3:$B$65,2,FALSE),"")</f>
        <v/>
      </c>
      <c r="G544" s="15" t="str">
        <f>IFERROR(VLOOKUP($B544,'Tabelas auxiliares'!$A$68:$C$108,2,FALSE),"")</f>
        <v/>
      </c>
      <c r="H544" s="15" t="str">
        <f>IFERROR(VLOOKUP($B544,'Tabelas auxiliares'!$A$68:$C$108,3,FALSE),"")</f>
        <v/>
      </c>
      <c r="I544" s="152"/>
      <c r="J544" s="152"/>
      <c r="K544" s="152"/>
      <c r="L544" s="152"/>
      <c r="M544" s="152"/>
      <c r="N544" s="152"/>
      <c r="O544" s="152"/>
      <c r="P544" s="152"/>
      <c r="Q544" s="152"/>
      <c r="R544" s="152"/>
      <c r="S544" s="152"/>
      <c r="T544" s="152"/>
      <c r="U544" s="152"/>
      <c r="V544" s="152"/>
      <c r="W544" s="152"/>
      <c r="X544" s="152"/>
      <c r="Y544" s="15" t="str">
        <f t="shared" si="14"/>
        <v/>
      </c>
      <c r="Z544" s="15" t="str">
        <f>IF(T544="","",IF(AND(T544&lt;&gt;'Tabelas auxiliares'!$B$128,T544&lt;&gt;'Tabelas auxiliares'!$B$129,T544&lt;&gt;'Tabelas auxiliares'!$C$128,T544&lt;&gt;'Tabelas auxiliares'!$C$129,T544&lt;&gt;'Tabelas auxiliares'!$D$128),"FOLHA DE PESSOAL",IF(Y544='Tabelas auxiliares'!$A$129,"CUSTEIO",IF(Y544='Tabelas auxiliares'!$A$128,"INVESTIMENTO","ERRO - VERIFICAR"))))</f>
        <v/>
      </c>
      <c r="AA544" s="26" t="str">
        <f t="shared" si="15"/>
        <v/>
      </c>
      <c r="AB544" s="155"/>
      <c r="AC544" s="155"/>
      <c r="AD544" s="155"/>
      <c r="AE544" s="31"/>
      <c r="AF544" s="31"/>
      <c r="AG544" s="31"/>
      <c r="AH544" s="31"/>
      <c r="AI544" s="31"/>
      <c r="AJ544" s="31"/>
      <c r="AK544" s="31"/>
      <c r="AL544" s="31"/>
      <c r="AM544" s="31"/>
      <c r="AN544" s="31"/>
      <c r="AO544" s="31"/>
      <c r="AP544" s="31"/>
    </row>
    <row r="545" spans="1:42" x14ac:dyDescent="0.25">
      <c r="A545" s="152"/>
      <c r="B545" s="152"/>
      <c r="C545" s="152"/>
      <c r="D545" s="152"/>
      <c r="E545" s="152"/>
      <c r="F545" s="15" t="str">
        <f>IFERROR(VLOOKUP(D545,'Tabelas auxiliares'!$A$3:$B$65,2,FALSE),"")</f>
        <v/>
      </c>
      <c r="G545" s="15" t="str">
        <f>IFERROR(VLOOKUP($B545,'Tabelas auxiliares'!$A$68:$C$108,2,FALSE),"")</f>
        <v/>
      </c>
      <c r="H545" s="15" t="str">
        <f>IFERROR(VLOOKUP($B545,'Tabelas auxiliares'!$A$68:$C$108,3,FALSE),"")</f>
        <v/>
      </c>
      <c r="I545" s="152"/>
      <c r="J545" s="152"/>
      <c r="K545" s="152"/>
      <c r="L545" s="152"/>
      <c r="M545" s="152"/>
      <c r="N545" s="152"/>
      <c r="O545" s="152"/>
      <c r="P545" s="152"/>
      <c r="Q545" s="152"/>
      <c r="R545" s="152"/>
      <c r="S545" s="152"/>
      <c r="T545" s="152"/>
      <c r="U545" s="152"/>
      <c r="V545" s="152"/>
      <c r="W545" s="152"/>
      <c r="X545" s="152"/>
      <c r="Y545" s="15" t="str">
        <f t="shared" si="14"/>
        <v/>
      </c>
      <c r="Z545" s="15" t="str">
        <f>IF(T545="","",IF(AND(T545&lt;&gt;'Tabelas auxiliares'!$B$128,T545&lt;&gt;'Tabelas auxiliares'!$B$129,T545&lt;&gt;'Tabelas auxiliares'!$C$128,T545&lt;&gt;'Tabelas auxiliares'!$C$129,T545&lt;&gt;'Tabelas auxiliares'!$D$128),"FOLHA DE PESSOAL",IF(Y545='Tabelas auxiliares'!$A$129,"CUSTEIO",IF(Y545='Tabelas auxiliares'!$A$128,"INVESTIMENTO","ERRO - VERIFICAR"))))</f>
        <v/>
      </c>
      <c r="AA545" s="26" t="str">
        <f t="shared" si="15"/>
        <v/>
      </c>
      <c r="AB545" s="155"/>
      <c r="AC545" s="155"/>
      <c r="AD545" s="155"/>
      <c r="AE545" s="31"/>
      <c r="AF545" s="31"/>
      <c r="AG545" s="31"/>
      <c r="AH545" s="31"/>
      <c r="AI545" s="31"/>
      <c r="AJ545" s="31"/>
      <c r="AK545" s="31"/>
      <c r="AL545" s="31"/>
      <c r="AM545" s="31"/>
      <c r="AN545" s="31"/>
      <c r="AO545" s="31"/>
      <c r="AP545" s="31"/>
    </row>
    <row r="546" spans="1:42" x14ac:dyDescent="0.25">
      <c r="A546" s="152"/>
      <c r="B546" s="152"/>
      <c r="C546" s="152"/>
      <c r="D546" s="152"/>
      <c r="E546" s="152"/>
      <c r="F546" s="15" t="str">
        <f>IFERROR(VLOOKUP(D546,'Tabelas auxiliares'!$A$3:$B$65,2,FALSE),"")</f>
        <v/>
      </c>
      <c r="G546" s="15" t="str">
        <f>IFERROR(VLOOKUP($B546,'Tabelas auxiliares'!$A$68:$C$108,2,FALSE),"")</f>
        <v/>
      </c>
      <c r="H546" s="15" t="str">
        <f>IFERROR(VLOOKUP($B546,'Tabelas auxiliares'!$A$68:$C$108,3,FALSE),"")</f>
        <v/>
      </c>
      <c r="I546" s="152"/>
      <c r="J546" s="152"/>
      <c r="K546" s="152"/>
      <c r="L546" s="152"/>
      <c r="M546" s="152"/>
      <c r="N546" s="152"/>
      <c r="O546" s="152"/>
      <c r="P546" s="152"/>
      <c r="Q546" s="152"/>
      <c r="R546" s="152"/>
      <c r="S546" s="152"/>
      <c r="T546" s="152"/>
      <c r="U546" s="152"/>
      <c r="V546" s="152"/>
      <c r="W546" s="152"/>
      <c r="X546" s="152"/>
      <c r="Y546" s="15" t="str">
        <f t="shared" si="14"/>
        <v/>
      </c>
      <c r="Z546" s="15" t="str">
        <f>IF(T546="","",IF(AND(T546&lt;&gt;'Tabelas auxiliares'!$B$128,T546&lt;&gt;'Tabelas auxiliares'!$B$129,T546&lt;&gt;'Tabelas auxiliares'!$C$128,T546&lt;&gt;'Tabelas auxiliares'!$C$129,T546&lt;&gt;'Tabelas auxiliares'!$D$128),"FOLHA DE PESSOAL",IF(Y546='Tabelas auxiliares'!$A$129,"CUSTEIO",IF(Y546='Tabelas auxiliares'!$A$128,"INVESTIMENTO","ERRO - VERIFICAR"))))</f>
        <v/>
      </c>
      <c r="AA546" s="26" t="str">
        <f t="shared" si="15"/>
        <v/>
      </c>
      <c r="AB546" s="155"/>
      <c r="AC546" s="155"/>
      <c r="AD546" s="155"/>
      <c r="AE546" s="31"/>
      <c r="AF546" s="31"/>
      <c r="AG546" s="31"/>
      <c r="AH546" s="31"/>
      <c r="AI546" s="31"/>
      <c r="AJ546" s="31"/>
      <c r="AK546" s="31"/>
      <c r="AL546" s="31"/>
      <c r="AM546" s="31"/>
      <c r="AN546" s="31"/>
      <c r="AO546" s="31"/>
      <c r="AP546" s="31"/>
    </row>
    <row r="547" spans="1:42" x14ac:dyDescent="0.25">
      <c r="A547" s="152"/>
      <c r="B547" s="152"/>
      <c r="C547" s="152"/>
      <c r="D547" s="152"/>
      <c r="E547" s="152"/>
      <c r="F547" s="15" t="str">
        <f>IFERROR(VLOOKUP(D547,'Tabelas auxiliares'!$A$3:$B$65,2,FALSE),"")</f>
        <v/>
      </c>
      <c r="G547" s="15" t="str">
        <f>IFERROR(VLOOKUP($B547,'Tabelas auxiliares'!$A$68:$C$108,2,FALSE),"")</f>
        <v/>
      </c>
      <c r="H547" s="15" t="str">
        <f>IFERROR(VLOOKUP($B547,'Tabelas auxiliares'!$A$68:$C$108,3,FALSE),"")</f>
        <v/>
      </c>
      <c r="I547" s="152"/>
      <c r="J547" s="152"/>
      <c r="K547" s="152"/>
      <c r="L547" s="152"/>
      <c r="M547" s="152"/>
      <c r="N547" s="152"/>
      <c r="O547" s="152"/>
      <c r="P547" s="152"/>
      <c r="Q547" s="152"/>
      <c r="R547" s="152"/>
      <c r="S547" s="152"/>
      <c r="T547" s="152"/>
      <c r="U547" s="152"/>
      <c r="V547" s="152"/>
      <c r="W547" s="152"/>
      <c r="X547" s="152"/>
      <c r="Y547" s="15" t="str">
        <f t="shared" si="14"/>
        <v/>
      </c>
      <c r="Z547" s="15" t="str">
        <f>IF(T547="","",IF(AND(T547&lt;&gt;'Tabelas auxiliares'!$B$128,T547&lt;&gt;'Tabelas auxiliares'!$B$129,T547&lt;&gt;'Tabelas auxiliares'!$C$128,T547&lt;&gt;'Tabelas auxiliares'!$C$129,T547&lt;&gt;'Tabelas auxiliares'!$D$128),"FOLHA DE PESSOAL",IF(Y547='Tabelas auxiliares'!$A$129,"CUSTEIO",IF(Y547='Tabelas auxiliares'!$A$128,"INVESTIMENTO","ERRO - VERIFICAR"))))</f>
        <v/>
      </c>
      <c r="AA547" s="26" t="str">
        <f t="shared" si="15"/>
        <v/>
      </c>
      <c r="AB547" s="155"/>
      <c r="AC547" s="155"/>
      <c r="AD547" s="155"/>
      <c r="AE547" s="31"/>
      <c r="AF547" s="31"/>
      <c r="AG547" s="31"/>
      <c r="AH547" s="31"/>
      <c r="AI547" s="31"/>
      <c r="AJ547" s="31"/>
      <c r="AK547" s="31"/>
      <c r="AL547" s="31"/>
      <c r="AM547" s="31"/>
      <c r="AN547" s="31"/>
      <c r="AO547" s="31"/>
      <c r="AP547" s="31"/>
    </row>
    <row r="548" spans="1:42" x14ac:dyDescent="0.25">
      <c r="A548" s="152"/>
      <c r="B548" s="152"/>
      <c r="C548" s="152"/>
      <c r="D548" s="152"/>
      <c r="E548" s="152"/>
      <c r="F548" s="15" t="str">
        <f>IFERROR(VLOOKUP(D548,'Tabelas auxiliares'!$A$3:$B$65,2,FALSE),"")</f>
        <v/>
      </c>
      <c r="G548" s="15" t="str">
        <f>IFERROR(VLOOKUP($B548,'Tabelas auxiliares'!$A$68:$C$108,2,FALSE),"")</f>
        <v/>
      </c>
      <c r="H548" s="15" t="str">
        <f>IFERROR(VLOOKUP($B548,'Tabelas auxiliares'!$A$68:$C$108,3,FALSE),"")</f>
        <v/>
      </c>
      <c r="I548" s="152"/>
      <c r="J548" s="152"/>
      <c r="K548" s="152"/>
      <c r="L548" s="152"/>
      <c r="M548" s="152"/>
      <c r="N548" s="152"/>
      <c r="O548" s="152"/>
      <c r="P548" s="152"/>
      <c r="Q548" s="152"/>
      <c r="R548" s="152"/>
      <c r="S548" s="152"/>
      <c r="T548" s="152"/>
      <c r="U548" s="152"/>
      <c r="V548" s="152"/>
      <c r="W548" s="152"/>
      <c r="X548" s="152"/>
      <c r="Y548" s="15" t="str">
        <f t="shared" si="14"/>
        <v/>
      </c>
      <c r="Z548" s="15" t="str">
        <f>IF(T548="","",IF(AND(T548&lt;&gt;'Tabelas auxiliares'!$B$128,T548&lt;&gt;'Tabelas auxiliares'!$B$129,T548&lt;&gt;'Tabelas auxiliares'!$C$128,T548&lt;&gt;'Tabelas auxiliares'!$C$129,T548&lt;&gt;'Tabelas auxiliares'!$D$128),"FOLHA DE PESSOAL",IF(Y548='Tabelas auxiliares'!$A$129,"CUSTEIO",IF(Y548='Tabelas auxiliares'!$A$128,"INVESTIMENTO","ERRO - VERIFICAR"))))</f>
        <v/>
      </c>
      <c r="AA548" s="26" t="str">
        <f t="shared" si="15"/>
        <v/>
      </c>
      <c r="AB548" s="155"/>
      <c r="AC548" s="155"/>
      <c r="AD548" s="155"/>
      <c r="AE548" s="31"/>
      <c r="AF548" s="31"/>
      <c r="AG548" s="31"/>
      <c r="AH548" s="31"/>
      <c r="AI548" s="31"/>
      <c r="AJ548" s="31"/>
      <c r="AK548" s="31"/>
      <c r="AL548" s="31"/>
      <c r="AM548" s="31"/>
      <c r="AN548" s="31"/>
      <c r="AO548" s="31"/>
      <c r="AP548" s="31"/>
    </row>
    <row r="549" spans="1:42" x14ac:dyDescent="0.25">
      <c r="A549" s="152"/>
      <c r="B549" s="152"/>
      <c r="C549" s="152"/>
      <c r="D549" s="152"/>
      <c r="E549" s="152"/>
      <c r="F549" s="15" t="str">
        <f>IFERROR(VLOOKUP(D549,'Tabelas auxiliares'!$A$3:$B$65,2,FALSE),"")</f>
        <v/>
      </c>
      <c r="G549" s="15" t="str">
        <f>IFERROR(VLOOKUP($B549,'Tabelas auxiliares'!$A$68:$C$108,2,FALSE),"")</f>
        <v/>
      </c>
      <c r="H549" s="15" t="str">
        <f>IFERROR(VLOOKUP($B549,'Tabelas auxiliares'!$A$68:$C$108,3,FALSE),"")</f>
        <v/>
      </c>
      <c r="I549" s="152"/>
      <c r="J549" s="152"/>
      <c r="K549" s="152"/>
      <c r="L549" s="152"/>
      <c r="M549" s="152"/>
      <c r="N549" s="152"/>
      <c r="O549" s="152"/>
      <c r="P549" s="152"/>
      <c r="Q549" s="152"/>
      <c r="R549" s="152"/>
      <c r="S549" s="152"/>
      <c r="T549" s="152"/>
      <c r="U549" s="152"/>
      <c r="V549" s="152"/>
      <c r="W549" s="152"/>
      <c r="X549" s="152"/>
      <c r="Y549" s="15" t="str">
        <f t="shared" si="14"/>
        <v/>
      </c>
      <c r="Z549" s="15" t="str">
        <f>IF(T549="","",IF(AND(T549&lt;&gt;'Tabelas auxiliares'!$B$128,T549&lt;&gt;'Tabelas auxiliares'!$B$129,T549&lt;&gt;'Tabelas auxiliares'!$C$128,T549&lt;&gt;'Tabelas auxiliares'!$C$129,T549&lt;&gt;'Tabelas auxiliares'!$D$128),"FOLHA DE PESSOAL",IF(Y549='Tabelas auxiliares'!$A$129,"CUSTEIO",IF(Y549='Tabelas auxiliares'!$A$128,"INVESTIMENTO","ERRO - VERIFICAR"))))</f>
        <v/>
      </c>
      <c r="AA549" s="26" t="str">
        <f t="shared" si="15"/>
        <v/>
      </c>
      <c r="AB549" s="155"/>
      <c r="AC549" s="155"/>
      <c r="AD549" s="155"/>
      <c r="AE549" s="31"/>
      <c r="AF549" s="31"/>
      <c r="AG549" s="31"/>
      <c r="AH549" s="31"/>
      <c r="AI549" s="31"/>
      <c r="AJ549" s="31"/>
      <c r="AK549" s="31"/>
      <c r="AL549" s="31"/>
      <c r="AM549" s="31"/>
      <c r="AN549" s="31"/>
      <c r="AO549" s="31"/>
      <c r="AP549" s="31"/>
    </row>
    <row r="550" spans="1:42" x14ac:dyDescent="0.25">
      <c r="A550" s="152"/>
      <c r="B550" s="152"/>
      <c r="C550" s="152"/>
      <c r="D550" s="152"/>
      <c r="E550" s="152"/>
      <c r="F550" s="15" t="str">
        <f>IFERROR(VLOOKUP(D550,'Tabelas auxiliares'!$A$3:$B$65,2,FALSE),"")</f>
        <v/>
      </c>
      <c r="G550" s="15" t="str">
        <f>IFERROR(VLOOKUP($B550,'Tabelas auxiliares'!$A$68:$C$108,2,FALSE),"")</f>
        <v/>
      </c>
      <c r="H550" s="15" t="str">
        <f>IFERROR(VLOOKUP($B550,'Tabelas auxiliares'!$A$68:$C$108,3,FALSE),"")</f>
        <v/>
      </c>
      <c r="I550" s="152"/>
      <c r="J550" s="152"/>
      <c r="K550" s="152"/>
      <c r="L550" s="152"/>
      <c r="M550" s="152"/>
      <c r="N550" s="152"/>
      <c r="O550" s="152"/>
      <c r="P550" s="152"/>
      <c r="Q550" s="152"/>
      <c r="R550" s="152"/>
      <c r="S550" s="152"/>
      <c r="T550" s="152"/>
      <c r="U550" s="152"/>
      <c r="V550" s="152"/>
      <c r="W550" s="152"/>
      <c r="X550" s="152"/>
      <c r="Y550" s="15" t="str">
        <f t="shared" si="14"/>
        <v/>
      </c>
      <c r="Z550" s="15" t="str">
        <f>IF(T550="","",IF(AND(T550&lt;&gt;'Tabelas auxiliares'!$B$128,T550&lt;&gt;'Tabelas auxiliares'!$B$129,T550&lt;&gt;'Tabelas auxiliares'!$C$128,T550&lt;&gt;'Tabelas auxiliares'!$C$129,T550&lt;&gt;'Tabelas auxiliares'!$D$128),"FOLHA DE PESSOAL",IF(Y550='Tabelas auxiliares'!$A$129,"CUSTEIO",IF(Y550='Tabelas auxiliares'!$A$128,"INVESTIMENTO","ERRO - VERIFICAR"))))</f>
        <v/>
      </c>
      <c r="AA550" s="26" t="str">
        <f t="shared" si="15"/>
        <v/>
      </c>
      <c r="AB550" s="155"/>
      <c r="AC550" s="155"/>
      <c r="AD550" s="155"/>
      <c r="AE550" s="31"/>
      <c r="AF550" s="31"/>
      <c r="AG550" s="31"/>
      <c r="AH550" s="31"/>
      <c r="AI550" s="31"/>
      <c r="AJ550" s="31"/>
      <c r="AK550" s="31"/>
      <c r="AL550" s="31"/>
      <c r="AM550" s="31"/>
      <c r="AN550" s="31"/>
      <c r="AO550" s="31"/>
      <c r="AP550" s="31"/>
    </row>
    <row r="551" spans="1:42" x14ac:dyDescent="0.25">
      <c r="A551" s="152"/>
      <c r="B551" s="152"/>
      <c r="C551" s="152"/>
      <c r="D551" s="152"/>
      <c r="E551" s="152"/>
      <c r="F551" s="15" t="str">
        <f>IFERROR(VLOOKUP(D551,'Tabelas auxiliares'!$A$3:$B$65,2,FALSE),"")</f>
        <v/>
      </c>
      <c r="G551" s="15" t="str">
        <f>IFERROR(VLOOKUP($B551,'Tabelas auxiliares'!$A$68:$C$108,2,FALSE),"")</f>
        <v/>
      </c>
      <c r="H551" s="15" t="str">
        <f>IFERROR(VLOOKUP($B551,'Tabelas auxiliares'!$A$68:$C$108,3,FALSE),"")</f>
        <v/>
      </c>
      <c r="I551" s="152"/>
      <c r="J551" s="152"/>
      <c r="K551" s="152"/>
      <c r="L551" s="152"/>
      <c r="M551" s="152"/>
      <c r="N551" s="152"/>
      <c r="O551" s="152"/>
      <c r="P551" s="152"/>
      <c r="Q551" s="152"/>
      <c r="R551" s="152"/>
      <c r="S551" s="152"/>
      <c r="T551" s="152"/>
      <c r="U551" s="152"/>
      <c r="V551" s="152"/>
      <c r="W551" s="152"/>
      <c r="X551" s="152"/>
      <c r="Y551" s="15" t="str">
        <f t="shared" si="14"/>
        <v/>
      </c>
      <c r="Z551" s="15" t="str">
        <f>IF(T551="","",IF(AND(T551&lt;&gt;'Tabelas auxiliares'!$B$128,T551&lt;&gt;'Tabelas auxiliares'!$B$129,T551&lt;&gt;'Tabelas auxiliares'!$C$128,T551&lt;&gt;'Tabelas auxiliares'!$C$129,T551&lt;&gt;'Tabelas auxiliares'!$D$128),"FOLHA DE PESSOAL",IF(Y551='Tabelas auxiliares'!$A$129,"CUSTEIO",IF(Y551='Tabelas auxiliares'!$A$128,"INVESTIMENTO","ERRO - VERIFICAR"))))</f>
        <v/>
      </c>
      <c r="AA551" s="26" t="str">
        <f t="shared" si="15"/>
        <v/>
      </c>
      <c r="AB551" s="155"/>
      <c r="AC551" s="155"/>
      <c r="AD551" s="155"/>
      <c r="AE551" s="31"/>
      <c r="AF551" s="31"/>
      <c r="AG551" s="31"/>
      <c r="AH551" s="31"/>
      <c r="AI551" s="31"/>
      <c r="AJ551" s="31"/>
      <c r="AK551" s="31"/>
      <c r="AL551" s="31"/>
      <c r="AM551" s="31"/>
      <c r="AN551" s="31"/>
      <c r="AO551" s="31"/>
      <c r="AP551" s="31"/>
    </row>
    <row r="552" spans="1:42" x14ac:dyDescent="0.25">
      <c r="A552" s="152"/>
      <c r="B552" s="152"/>
      <c r="C552" s="152"/>
      <c r="D552" s="152"/>
      <c r="E552" s="152"/>
      <c r="F552" s="15" t="str">
        <f>IFERROR(VLOOKUP(D552,'Tabelas auxiliares'!$A$3:$B$65,2,FALSE),"")</f>
        <v/>
      </c>
      <c r="G552" s="15" t="str">
        <f>IFERROR(VLOOKUP($B552,'Tabelas auxiliares'!$A$68:$C$108,2,FALSE),"")</f>
        <v/>
      </c>
      <c r="H552" s="15" t="str">
        <f>IFERROR(VLOOKUP($B552,'Tabelas auxiliares'!$A$68:$C$108,3,FALSE),"")</f>
        <v/>
      </c>
      <c r="I552" s="152"/>
      <c r="J552" s="152"/>
      <c r="K552" s="152"/>
      <c r="L552" s="152"/>
      <c r="M552" s="152"/>
      <c r="N552" s="152"/>
      <c r="O552" s="152"/>
      <c r="P552" s="152"/>
      <c r="Q552" s="152"/>
      <c r="R552" s="152"/>
      <c r="S552" s="152"/>
      <c r="T552" s="152"/>
      <c r="U552" s="152"/>
      <c r="V552" s="152"/>
      <c r="W552" s="152"/>
      <c r="X552" s="152"/>
      <c r="Y552" s="15" t="str">
        <f t="shared" si="14"/>
        <v/>
      </c>
      <c r="Z552" s="15" t="str">
        <f>IF(T552="","",IF(AND(T552&lt;&gt;'Tabelas auxiliares'!$B$128,T552&lt;&gt;'Tabelas auxiliares'!$B$129,T552&lt;&gt;'Tabelas auxiliares'!$C$128,T552&lt;&gt;'Tabelas auxiliares'!$C$129,T552&lt;&gt;'Tabelas auxiliares'!$D$128),"FOLHA DE PESSOAL",IF(Y552='Tabelas auxiliares'!$A$129,"CUSTEIO",IF(Y552='Tabelas auxiliares'!$A$128,"INVESTIMENTO","ERRO - VERIFICAR"))))</f>
        <v/>
      </c>
      <c r="AA552" s="26" t="str">
        <f t="shared" si="15"/>
        <v/>
      </c>
      <c r="AB552" s="155"/>
      <c r="AC552" s="155"/>
      <c r="AD552" s="155"/>
      <c r="AE552" s="31"/>
      <c r="AF552" s="31"/>
      <c r="AG552" s="31"/>
      <c r="AH552" s="31"/>
      <c r="AI552" s="31"/>
      <c r="AJ552" s="31"/>
      <c r="AK552" s="31"/>
      <c r="AL552" s="31"/>
      <c r="AM552" s="31"/>
      <c r="AN552" s="31"/>
      <c r="AO552" s="31"/>
      <c r="AP552" s="31"/>
    </row>
    <row r="553" spans="1:42" x14ac:dyDescent="0.25">
      <c r="A553" s="152"/>
      <c r="B553" s="152"/>
      <c r="C553" s="152"/>
      <c r="D553" s="152"/>
      <c r="E553" s="152"/>
      <c r="F553" s="15" t="str">
        <f>IFERROR(VLOOKUP(D553,'Tabelas auxiliares'!$A$3:$B$65,2,FALSE),"")</f>
        <v/>
      </c>
      <c r="G553" s="15" t="str">
        <f>IFERROR(VLOOKUP($B553,'Tabelas auxiliares'!$A$68:$C$108,2,FALSE),"")</f>
        <v/>
      </c>
      <c r="H553" s="15" t="str">
        <f>IFERROR(VLOOKUP($B553,'Tabelas auxiliares'!$A$68:$C$108,3,FALSE),"")</f>
        <v/>
      </c>
      <c r="I553" s="152"/>
      <c r="J553" s="152"/>
      <c r="K553" s="152"/>
      <c r="L553" s="152"/>
      <c r="M553" s="152"/>
      <c r="N553" s="152"/>
      <c r="O553" s="152"/>
      <c r="P553" s="152"/>
      <c r="Q553" s="152"/>
      <c r="R553" s="152"/>
      <c r="S553" s="152"/>
      <c r="T553" s="152"/>
      <c r="U553" s="152"/>
      <c r="V553" s="152"/>
      <c r="W553" s="152"/>
      <c r="X553" s="152"/>
      <c r="Y553" s="15" t="str">
        <f t="shared" si="14"/>
        <v/>
      </c>
      <c r="Z553" s="15" t="str">
        <f>IF(T553="","",IF(AND(T553&lt;&gt;'Tabelas auxiliares'!$B$128,T553&lt;&gt;'Tabelas auxiliares'!$B$129,T553&lt;&gt;'Tabelas auxiliares'!$C$128,T553&lt;&gt;'Tabelas auxiliares'!$C$129,T553&lt;&gt;'Tabelas auxiliares'!$D$128),"FOLHA DE PESSOAL",IF(Y553='Tabelas auxiliares'!$A$129,"CUSTEIO",IF(Y553='Tabelas auxiliares'!$A$128,"INVESTIMENTO","ERRO - VERIFICAR"))))</f>
        <v/>
      </c>
      <c r="AA553" s="26" t="str">
        <f t="shared" si="15"/>
        <v/>
      </c>
      <c r="AB553" s="155"/>
      <c r="AC553" s="155"/>
      <c r="AD553" s="155"/>
      <c r="AE553" s="31"/>
      <c r="AF553" s="31"/>
      <c r="AG553" s="31"/>
      <c r="AH553" s="31"/>
      <c r="AI553" s="31"/>
      <c r="AJ553" s="31"/>
      <c r="AK553" s="31"/>
      <c r="AL553" s="31"/>
      <c r="AM553" s="31"/>
      <c r="AN553" s="31"/>
      <c r="AO553" s="31"/>
      <c r="AP553" s="31"/>
    </row>
    <row r="554" spans="1:42" x14ac:dyDescent="0.25">
      <c r="A554" s="152"/>
      <c r="B554" s="152"/>
      <c r="C554" s="152"/>
      <c r="D554" s="152"/>
      <c r="E554" s="152"/>
      <c r="F554" s="15" t="str">
        <f>IFERROR(VLOOKUP(D554,'Tabelas auxiliares'!$A$3:$B$65,2,FALSE),"")</f>
        <v/>
      </c>
      <c r="G554" s="15" t="str">
        <f>IFERROR(VLOOKUP($B554,'Tabelas auxiliares'!$A$68:$C$108,2,FALSE),"")</f>
        <v/>
      </c>
      <c r="H554" s="15" t="str">
        <f>IFERROR(VLOOKUP($B554,'Tabelas auxiliares'!$A$68:$C$108,3,FALSE),"")</f>
        <v/>
      </c>
      <c r="I554" s="152"/>
      <c r="J554" s="152"/>
      <c r="K554" s="152"/>
      <c r="L554" s="152"/>
      <c r="M554" s="152"/>
      <c r="N554" s="152"/>
      <c r="O554" s="152"/>
      <c r="P554" s="152"/>
      <c r="Q554" s="152"/>
      <c r="R554" s="152"/>
      <c r="S554" s="152"/>
      <c r="T554" s="152"/>
      <c r="U554" s="152"/>
      <c r="V554" s="152"/>
      <c r="W554" s="152"/>
      <c r="X554" s="152"/>
      <c r="Y554" s="15" t="str">
        <f t="shared" si="14"/>
        <v/>
      </c>
      <c r="Z554" s="15" t="str">
        <f>IF(T554="","",IF(AND(T554&lt;&gt;'Tabelas auxiliares'!$B$128,T554&lt;&gt;'Tabelas auxiliares'!$B$129,T554&lt;&gt;'Tabelas auxiliares'!$C$128,T554&lt;&gt;'Tabelas auxiliares'!$C$129,T554&lt;&gt;'Tabelas auxiliares'!$D$128),"FOLHA DE PESSOAL",IF(Y554='Tabelas auxiliares'!$A$129,"CUSTEIO",IF(Y554='Tabelas auxiliares'!$A$128,"INVESTIMENTO","ERRO - VERIFICAR"))))</f>
        <v/>
      </c>
      <c r="AA554" s="26" t="str">
        <f t="shared" si="15"/>
        <v/>
      </c>
      <c r="AB554" s="155"/>
      <c r="AC554" s="155"/>
      <c r="AD554" s="155"/>
      <c r="AE554" s="31"/>
      <c r="AF554" s="31"/>
      <c r="AG554" s="31"/>
      <c r="AH554" s="31"/>
      <c r="AI554" s="31"/>
      <c r="AJ554" s="31"/>
      <c r="AK554" s="31"/>
      <c r="AL554" s="31"/>
      <c r="AM554" s="31"/>
      <c r="AN554" s="31"/>
      <c r="AO554" s="31"/>
      <c r="AP554" s="31"/>
    </row>
    <row r="555" spans="1:42" x14ac:dyDescent="0.25">
      <c r="A555" s="152"/>
      <c r="B555" s="152"/>
      <c r="C555" s="152"/>
      <c r="D555" s="152"/>
      <c r="E555" s="152"/>
      <c r="F555" s="15" t="str">
        <f>IFERROR(VLOOKUP(D555,'Tabelas auxiliares'!$A$3:$B$65,2,FALSE),"")</f>
        <v/>
      </c>
      <c r="G555" s="15" t="str">
        <f>IFERROR(VLOOKUP($B555,'Tabelas auxiliares'!$A$68:$C$108,2,FALSE),"")</f>
        <v/>
      </c>
      <c r="H555" s="15" t="str">
        <f>IFERROR(VLOOKUP($B555,'Tabelas auxiliares'!$A$68:$C$108,3,FALSE),"")</f>
        <v/>
      </c>
      <c r="I555" s="152"/>
      <c r="J555" s="152"/>
      <c r="K555" s="152"/>
      <c r="L555" s="152"/>
      <c r="M555" s="152"/>
      <c r="N555" s="152"/>
      <c r="O555" s="152"/>
      <c r="P555" s="152"/>
      <c r="Q555" s="152"/>
      <c r="R555" s="152"/>
      <c r="S555" s="152"/>
      <c r="T555" s="152"/>
      <c r="U555" s="152"/>
      <c r="V555" s="152"/>
      <c r="W555" s="152"/>
      <c r="X555" s="152"/>
      <c r="Y555" s="15" t="str">
        <f t="shared" si="14"/>
        <v/>
      </c>
      <c r="Z555" s="15" t="str">
        <f>IF(T555="","",IF(AND(T555&lt;&gt;'Tabelas auxiliares'!$B$128,T555&lt;&gt;'Tabelas auxiliares'!$B$129,T555&lt;&gt;'Tabelas auxiliares'!$C$128,T555&lt;&gt;'Tabelas auxiliares'!$C$129,T555&lt;&gt;'Tabelas auxiliares'!$D$128),"FOLHA DE PESSOAL",IF(Y555='Tabelas auxiliares'!$A$129,"CUSTEIO",IF(Y555='Tabelas auxiliares'!$A$128,"INVESTIMENTO","ERRO - VERIFICAR"))))</f>
        <v/>
      </c>
      <c r="AA555" s="26" t="str">
        <f t="shared" si="15"/>
        <v/>
      </c>
      <c r="AB555" s="155"/>
      <c r="AC555" s="155"/>
      <c r="AD555" s="155"/>
      <c r="AE555" s="31"/>
      <c r="AF555" s="31"/>
      <c r="AG555" s="31"/>
      <c r="AH555" s="31"/>
      <c r="AI555" s="31"/>
      <c r="AJ555" s="31"/>
      <c r="AK555" s="31"/>
      <c r="AL555" s="31"/>
      <c r="AM555" s="31"/>
      <c r="AN555" s="31"/>
      <c r="AO555" s="31"/>
      <c r="AP555" s="31"/>
    </row>
    <row r="556" spans="1:42" x14ac:dyDescent="0.25">
      <c r="A556" s="152"/>
      <c r="B556" s="152"/>
      <c r="C556" s="152"/>
      <c r="D556" s="152"/>
      <c r="E556" s="152"/>
      <c r="F556" s="15" t="str">
        <f>IFERROR(VLOOKUP(D556,'Tabelas auxiliares'!$A$3:$B$65,2,FALSE),"")</f>
        <v/>
      </c>
      <c r="G556" s="15" t="str">
        <f>IFERROR(VLOOKUP($B556,'Tabelas auxiliares'!$A$68:$C$108,2,FALSE),"")</f>
        <v/>
      </c>
      <c r="H556" s="15" t="str">
        <f>IFERROR(VLOOKUP($B556,'Tabelas auxiliares'!$A$68:$C$108,3,FALSE),"")</f>
        <v/>
      </c>
      <c r="I556" s="152"/>
      <c r="J556" s="152"/>
      <c r="K556" s="152"/>
      <c r="L556" s="152"/>
      <c r="M556" s="152"/>
      <c r="N556" s="152"/>
      <c r="O556" s="152"/>
      <c r="P556" s="152"/>
      <c r="Q556" s="152"/>
      <c r="R556" s="152"/>
      <c r="S556" s="152"/>
      <c r="T556" s="152"/>
      <c r="U556" s="152"/>
      <c r="V556" s="152"/>
      <c r="W556" s="152"/>
      <c r="X556" s="152"/>
      <c r="Y556" s="15" t="str">
        <f t="shared" ref="Y556:Y619" si="16">LEFT(V556,1)</f>
        <v/>
      </c>
      <c r="Z556" s="15" t="str">
        <f>IF(T556="","",IF(AND(T556&lt;&gt;'Tabelas auxiliares'!$B$128,T556&lt;&gt;'Tabelas auxiliares'!$B$129,T556&lt;&gt;'Tabelas auxiliares'!$C$128,T556&lt;&gt;'Tabelas auxiliares'!$C$129,T556&lt;&gt;'Tabelas auxiliares'!$D$128),"FOLHA DE PESSOAL",IF(Y556='Tabelas auxiliares'!$A$129,"CUSTEIO",IF(Y556='Tabelas auxiliares'!$A$128,"INVESTIMENTO","ERRO - VERIFICAR"))))</f>
        <v/>
      </c>
      <c r="AA556" s="26" t="str">
        <f t="shared" si="15"/>
        <v/>
      </c>
      <c r="AB556" s="155"/>
      <c r="AC556" s="155"/>
      <c r="AD556" s="155"/>
      <c r="AE556" s="31"/>
      <c r="AF556" s="31"/>
      <c r="AG556" s="31"/>
      <c r="AH556" s="31"/>
      <c r="AI556" s="31"/>
      <c r="AJ556" s="31"/>
      <c r="AK556" s="31"/>
      <c r="AL556" s="31"/>
      <c r="AM556" s="31"/>
      <c r="AN556" s="31"/>
      <c r="AO556" s="31"/>
      <c r="AP556" s="31"/>
    </row>
    <row r="557" spans="1:42" x14ac:dyDescent="0.25">
      <c r="A557" s="152"/>
      <c r="B557" s="152"/>
      <c r="C557" s="152"/>
      <c r="D557" s="152"/>
      <c r="E557" s="152"/>
      <c r="F557" s="15" t="str">
        <f>IFERROR(VLOOKUP(D557,'Tabelas auxiliares'!$A$3:$B$65,2,FALSE),"")</f>
        <v/>
      </c>
      <c r="G557" s="15" t="str">
        <f>IFERROR(VLOOKUP($B557,'Tabelas auxiliares'!$A$68:$C$108,2,FALSE),"")</f>
        <v/>
      </c>
      <c r="H557" s="15" t="str">
        <f>IFERROR(VLOOKUP($B557,'Tabelas auxiliares'!$A$68:$C$108,3,FALSE),"")</f>
        <v/>
      </c>
      <c r="I557" s="152"/>
      <c r="J557" s="152"/>
      <c r="K557" s="152"/>
      <c r="L557" s="152"/>
      <c r="M557" s="152"/>
      <c r="N557" s="152"/>
      <c r="O557" s="152"/>
      <c r="P557" s="152"/>
      <c r="Q557" s="152"/>
      <c r="R557" s="152"/>
      <c r="S557" s="152"/>
      <c r="T557" s="152"/>
      <c r="U557" s="152"/>
      <c r="V557" s="152"/>
      <c r="W557" s="152"/>
      <c r="X557" s="152"/>
      <c r="Y557" s="15" t="str">
        <f t="shared" si="16"/>
        <v/>
      </c>
      <c r="Z557" s="15" t="str">
        <f>IF(T557="","",IF(AND(T557&lt;&gt;'Tabelas auxiliares'!$B$128,T557&lt;&gt;'Tabelas auxiliares'!$B$129,T557&lt;&gt;'Tabelas auxiliares'!$C$128,T557&lt;&gt;'Tabelas auxiliares'!$C$129,T557&lt;&gt;'Tabelas auxiliares'!$D$128),"FOLHA DE PESSOAL",IF(Y557='Tabelas auxiliares'!$A$129,"CUSTEIO",IF(Y557='Tabelas auxiliares'!$A$128,"INVESTIMENTO","ERRO - VERIFICAR"))))</f>
        <v/>
      </c>
      <c r="AA557" s="26" t="str">
        <f t="shared" ref="AA557:AA620" si="17">IF(AB557+AC557+AD557&lt;&gt;0,AB557+AC557+AD557,"")</f>
        <v/>
      </c>
      <c r="AB557" s="155"/>
      <c r="AC557" s="155"/>
      <c r="AD557" s="155"/>
      <c r="AE557" s="31"/>
      <c r="AF557" s="31"/>
      <c r="AG557" s="31"/>
      <c r="AH557" s="31"/>
      <c r="AI557" s="31"/>
      <c r="AJ557" s="31"/>
      <c r="AK557" s="31"/>
      <c r="AL557" s="31"/>
      <c r="AM557" s="31"/>
      <c r="AN557" s="31"/>
      <c r="AO557" s="31"/>
      <c r="AP557" s="31"/>
    </row>
    <row r="558" spans="1:42" x14ac:dyDescent="0.25">
      <c r="A558" s="152"/>
      <c r="B558" s="152"/>
      <c r="C558" s="152"/>
      <c r="D558" s="152"/>
      <c r="E558" s="152"/>
      <c r="F558" s="15" t="str">
        <f>IFERROR(VLOOKUP(D558,'Tabelas auxiliares'!$A$3:$B$65,2,FALSE),"")</f>
        <v/>
      </c>
      <c r="G558" s="15" t="str">
        <f>IFERROR(VLOOKUP($B558,'Tabelas auxiliares'!$A$68:$C$108,2,FALSE),"")</f>
        <v/>
      </c>
      <c r="H558" s="15" t="str">
        <f>IFERROR(VLOOKUP($B558,'Tabelas auxiliares'!$A$68:$C$108,3,FALSE),"")</f>
        <v/>
      </c>
      <c r="I558" s="152"/>
      <c r="J558" s="152"/>
      <c r="K558" s="152"/>
      <c r="L558" s="152"/>
      <c r="M558" s="152"/>
      <c r="N558" s="152"/>
      <c r="O558" s="152"/>
      <c r="P558" s="152"/>
      <c r="Q558" s="152"/>
      <c r="R558" s="152"/>
      <c r="S558" s="152"/>
      <c r="T558" s="152"/>
      <c r="U558" s="152"/>
      <c r="V558" s="152"/>
      <c r="W558" s="152"/>
      <c r="X558" s="152"/>
      <c r="Y558" s="15" t="str">
        <f t="shared" si="16"/>
        <v/>
      </c>
      <c r="Z558" s="15" t="str">
        <f>IF(T558="","",IF(AND(T558&lt;&gt;'Tabelas auxiliares'!$B$128,T558&lt;&gt;'Tabelas auxiliares'!$B$129,T558&lt;&gt;'Tabelas auxiliares'!$C$128,T558&lt;&gt;'Tabelas auxiliares'!$C$129,T558&lt;&gt;'Tabelas auxiliares'!$D$128),"FOLHA DE PESSOAL",IF(Y558='Tabelas auxiliares'!$A$129,"CUSTEIO",IF(Y558='Tabelas auxiliares'!$A$128,"INVESTIMENTO","ERRO - VERIFICAR"))))</f>
        <v/>
      </c>
      <c r="AA558" s="26" t="str">
        <f t="shared" si="17"/>
        <v/>
      </c>
      <c r="AB558" s="155"/>
      <c r="AC558" s="155"/>
      <c r="AD558" s="155"/>
      <c r="AE558" s="31"/>
      <c r="AF558" s="31"/>
      <c r="AG558" s="31"/>
      <c r="AH558" s="31"/>
      <c r="AI558" s="31"/>
      <c r="AJ558" s="31"/>
      <c r="AK558" s="31"/>
      <c r="AL558" s="31"/>
      <c r="AM558" s="31"/>
      <c r="AN558" s="31"/>
      <c r="AO558" s="31"/>
      <c r="AP558" s="31"/>
    </row>
    <row r="559" spans="1:42" x14ac:dyDescent="0.25">
      <c r="A559" s="152"/>
      <c r="B559" s="152"/>
      <c r="C559" s="152"/>
      <c r="D559" s="152"/>
      <c r="E559" s="152"/>
      <c r="F559" s="15" t="str">
        <f>IFERROR(VLOOKUP(D559,'Tabelas auxiliares'!$A$3:$B$65,2,FALSE),"")</f>
        <v/>
      </c>
      <c r="G559" s="15" t="str">
        <f>IFERROR(VLOOKUP($B559,'Tabelas auxiliares'!$A$68:$C$108,2,FALSE),"")</f>
        <v/>
      </c>
      <c r="H559" s="15" t="str">
        <f>IFERROR(VLOOKUP($B559,'Tabelas auxiliares'!$A$68:$C$108,3,FALSE),"")</f>
        <v/>
      </c>
      <c r="I559" s="152"/>
      <c r="J559" s="152"/>
      <c r="K559" s="152"/>
      <c r="L559" s="152"/>
      <c r="M559" s="152"/>
      <c r="N559" s="152"/>
      <c r="O559" s="152"/>
      <c r="P559" s="152"/>
      <c r="Q559" s="152"/>
      <c r="R559" s="152"/>
      <c r="S559" s="152"/>
      <c r="T559" s="152"/>
      <c r="U559" s="152"/>
      <c r="V559" s="152"/>
      <c r="W559" s="152"/>
      <c r="X559" s="152"/>
      <c r="Y559" s="15" t="str">
        <f t="shared" si="16"/>
        <v/>
      </c>
      <c r="Z559" s="15" t="str">
        <f>IF(T559="","",IF(AND(T559&lt;&gt;'Tabelas auxiliares'!$B$128,T559&lt;&gt;'Tabelas auxiliares'!$B$129,T559&lt;&gt;'Tabelas auxiliares'!$C$128,T559&lt;&gt;'Tabelas auxiliares'!$C$129,T559&lt;&gt;'Tabelas auxiliares'!$D$128),"FOLHA DE PESSOAL",IF(Y559='Tabelas auxiliares'!$A$129,"CUSTEIO",IF(Y559='Tabelas auxiliares'!$A$128,"INVESTIMENTO","ERRO - VERIFICAR"))))</f>
        <v/>
      </c>
      <c r="AA559" s="26" t="str">
        <f t="shared" si="17"/>
        <v/>
      </c>
      <c r="AB559" s="155"/>
      <c r="AC559" s="155"/>
      <c r="AD559" s="155"/>
      <c r="AE559" s="31"/>
      <c r="AF559" s="31"/>
      <c r="AG559" s="31"/>
      <c r="AH559" s="31"/>
      <c r="AI559" s="31"/>
      <c r="AJ559" s="31"/>
      <c r="AK559" s="31"/>
      <c r="AL559" s="31"/>
      <c r="AM559" s="31"/>
      <c r="AN559" s="31"/>
      <c r="AO559" s="31"/>
      <c r="AP559" s="31"/>
    </row>
    <row r="560" spans="1:42" x14ac:dyDescent="0.25">
      <c r="A560" s="152"/>
      <c r="B560" s="152"/>
      <c r="C560" s="152"/>
      <c r="D560" s="152"/>
      <c r="E560" s="152"/>
      <c r="F560" s="15" t="str">
        <f>IFERROR(VLOOKUP(D560,'Tabelas auxiliares'!$A$3:$B$65,2,FALSE),"")</f>
        <v/>
      </c>
      <c r="G560" s="15" t="str">
        <f>IFERROR(VLOOKUP($B560,'Tabelas auxiliares'!$A$68:$C$108,2,FALSE),"")</f>
        <v/>
      </c>
      <c r="H560" s="15" t="str">
        <f>IFERROR(VLOOKUP($B560,'Tabelas auxiliares'!$A$68:$C$108,3,FALSE),"")</f>
        <v/>
      </c>
      <c r="I560" s="152"/>
      <c r="J560" s="152"/>
      <c r="K560" s="152"/>
      <c r="L560" s="152"/>
      <c r="M560" s="152"/>
      <c r="N560" s="152"/>
      <c r="O560" s="152"/>
      <c r="P560" s="152"/>
      <c r="Q560" s="152"/>
      <c r="R560" s="152"/>
      <c r="S560" s="152"/>
      <c r="T560" s="152"/>
      <c r="U560" s="152"/>
      <c r="V560" s="152"/>
      <c r="W560" s="152"/>
      <c r="X560" s="152"/>
      <c r="Y560" s="15" t="str">
        <f t="shared" si="16"/>
        <v/>
      </c>
      <c r="Z560" s="15" t="str">
        <f>IF(T560="","",IF(AND(T560&lt;&gt;'Tabelas auxiliares'!$B$128,T560&lt;&gt;'Tabelas auxiliares'!$B$129,T560&lt;&gt;'Tabelas auxiliares'!$C$128,T560&lt;&gt;'Tabelas auxiliares'!$C$129,T560&lt;&gt;'Tabelas auxiliares'!$D$128),"FOLHA DE PESSOAL",IF(Y560='Tabelas auxiliares'!$A$129,"CUSTEIO",IF(Y560='Tabelas auxiliares'!$A$128,"INVESTIMENTO","ERRO - VERIFICAR"))))</f>
        <v/>
      </c>
      <c r="AA560" s="26" t="str">
        <f t="shared" si="17"/>
        <v/>
      </c>
      <c r="AB560" s="155"/>
      <c r="AC560" s="155"/>
      <c r="AD560" s="155"/>
      <c r="AE560" s="31"/>
      <c r="AF560" s="31"/>
      <c r="AG560" s="31"/>
      <c r="AH560" s="31"/>
      <c r="AI560" s="31"/>
      <c r="AJ560" s="31"/>
      <c r="AK560" s="31"/>
      <c r="AL560" s="31"/>
      <c r="AM560" s="31"/>
      <c r="AN560" s="31"/>
      <c r="AO560" s="31"/>
      <c r="AP560" s="31"/>
    </row>
    <row r="561" spans="1:42" x14ac:dyDescent="0.25">
      <c r="A561" s="152"/>
      <c r="B561" s="152"/>
      <c r="C561" s="152"/>
      <c r="D561" s="152"/>
      <c r="E561" s="152"/>
      <c r="F561" s="15" t="str">
        <f>IFERROR(VLOOKUP(D561,'Tabelas auxiliares'!$A$3:$B$65,2,FALSE),"")</f>
        <v/>
      </c>
      <c r="G561" s="15" t="str">
        <f>IFERROR(VLOOKUP($B561,'Tabelas auxiliares'!$A$68:$C$108,2,FALSE),"")</f>
        <v/>
      </c>
      <c r="H561" s="15" t="str">
        <f>IFERROR(VLOOKUP($B561,'Tabelas auxiliares'!$A$68:$C$108,3,FALSE),"")</f>
        <v/>
      </c>
      <c r="I561" s="152"/>
      <c r="J561" s="152"/>
      <c r="K561" s="152"/>
      <c r="L561" s="152"/>
      <c r="M561" s="152"/>
      <c r="N561" s="152"/>
      <c r="O561" s="152"/>
      <c r="P561" s="152"/>
      <c r="Q561" s="152"/>
      <c r="R561" s="152"/>
      <c r="S561" s="152"/>
      <c r="T561" s="152"/>
      <c r="U561" s="152"/>
      <c r="V561" s="152"/>
      <c r="W561" s="152"/>
      <c r="X561" s="152"/>
      <c r="Y561" s="15" t="str">
        <f t="shared" si="16"/>
        <v/>
      </c>
      <c r="Z561" s="15" t="str">
        <f>IF(T561="","",IF(AND(T561&lt;&gt;'Tabelas auxiliares'!$B$128,T561&lt;&gt;'Tabelas auxiliares'!$B$129,T561&lt;&gt;'Tabelas auxiliares'!$C$128,T561&lt;&gt;'Tabelas auxiliares'!$C$129,T561&lt;&gt;'Tabelas auxiliares'!$D$128),"FOLHA DE PESSOAL",IF(Y561='Tabelas auxiliares'!$A$129,"CUSTEIO",IF(Y561='Tabelas auxiliares'!$A$128,"INVESTIMENTO","ERRO - VERIFICAR"))))</f>
        <v/>
      </c>
      <c r="AA561" s="26" t="str">
        <f t="shared" si="17"/>
        <v/>
      </c>
      <c r="AB561" s="155"/>
      <c r="AC561" s="155"/>
      <c r="AD561" s="155"/>
      <c r="AE561" s="31"/>
      <c r="AF561" s="31"/>
      <c r="AG561" s="31"/>
      <c r="AH561" s="31"/>
      <c r="AI561" s="31"/>
      <c r="AJ561" s="31"/>
      <c r="AK561" s="31"/>
      <c r="AL561" s="31"/>
      <c r="AM561" s="31"/>
      <c r="AN561" s="31"/>
      <c r="AO561" s="31"/>
      <c r="AP561" s="31"/>
    </row>
    <row r="562" spans="1:42" x14ac:dyDescent="0.25">
      <c r="A562" s="152"/>
      <c r="B562" s="152"/>
      <c r="C562" s="152"/>
      <c r="D562" s="152"/>
      <c r="E562" s="152"/>
      <c r="F562" s="15" t="str">
        <f>IFERROR(VLOOKUP(D562,'Tabelas auxiliares'!$A$3:$B$65,2,FALSE),"")</f>
        <v/>
      </c>
      <c r="G562" s="15" t="str">
        <f>IFERROR(VLOOKUP($B562,'Tabelas auxiliares'!$A$68:$C$108,2,FALSE),"")</f>
        <v/>
      </c>
      <c r="H562" s="15" t="str">
        <f>IFERROR(VLOOKUP($B562,'Tabelas auxiliares'!$A$68:$C$108,3,FALSE),"")</f>
        <v/>
      </c>
      <c r="I562" s="152"/>
      <c r="J562" s="152"/>
      <c r="K562" s="152"/>
      <c r="L562" s="152"/>
      <c r="M562" s="152"/>
      <c r="N562" s="152"/>
      <c r="O562" s="152"/>
      <c r="P562" s="152"/>
      <c r="Q562" s="152"/>
      <c r="R562" s="152"/>
      <c r="S562" s="152"/>
      <c r="T562" s="152"/>
      <c r="U562" s="152"/>
      <c r="V562" s="152"/>
      <c r="W562" s="152"/>
      <c r="X562" s="152"/>
      <c r="Y562" s="15" t="str">
        <f t="shared" si="16"/>
        <v/>
      </c>
      <c r="Z562" s="15" t="str">
        <f>IF(T562="","",IF(AND(T562&lt;&gt;'Tabelas auxiliares'!$B$128,T562&lt;&gt;'Tabelas auxiliares'!$B$129,T562&lt;&gt;'Tabelas auxiliares'!$C$128,T562&lt;&gt;'Tabelas auxiliares'!$C$129,T562&lt;&gt;'Tabelas auxiliares'!$D$128),"FOLHA DE PESSOAL",IF(Y562='Tabelas auxiliares'!$A$129,"CUSTEIO",IF(Y562='Tabelas auxiliares'!$A$128,"INVESTIMENTO","ERRO - VERIFICAR"))))</f>
        <v/>
      </c>
      <c r="AA562" s="26" t="str">
        <f t="shared" si="17"/>
        <v/>
      </c>
      <c r="AB562" s="155"/>
      <c r="AC562" s="155"/>
      <c r="AD562" s="155"/>
      <c r="AE562" s="31"/>
      <c r="AF562" s="31"/>
      <c r="AG562" s="31"/>
      <c r="AH562" s="31"/>
      <c r="AI562" s="31"/>
      <c r="AJ562" s="31"/>
      <c r="AK562" s="31"/>
      <c r="AL562" s="31"/>
      <c r="AM562" s="31"/>
      <c r="AN562" s="31"/>
      <c r="AO562" s="31"/>
      <c r="AP562" s="31"/>
    </row>
    <row r="563" spans="1:42" x14ac:dyDescent="0.25">
      <c r="A563" s="152"/>
      <c r="B563" s="152"/>
      <c r="C563" s="152"/>
      <c r="D563" s="152"/>
      <c r="E563" s="152"/>
      <c r="F563" s="15" t="str">
        <f>IFERROR(VLOOKUP(D563,'Tabelas auxiliares'!$A$3:$B$65,2,FALSE),"")</f>
        <v/>
      </c>
      <c r="G563" s="15" t="str">
        <f>IFERROR(VLOOKUP($B563,'Tabelas auxiliares'!$A$68:$C$108,2,FALSE),"")</f>
        <v/>
      </c>
      <c r="H563" s="15" t="str">
        <f>IFERROR(VLOOKUP($B563,'Tabelas auxiliares'!$A$68:$C$108,3,FALSE),"")</f>
        <v/>
      </c>
      <c r="I563" s="152"/>
      <c r="J563" s="152"/>
      <c r="K563" s="152"/>
      <c r="L563" s="152"/>
      <c r="M563" s="152"/>
      <c r="N563" s="152"/>
      <c r="O563" s="152"/>
      <c r="P563" s="152"/>
      <c r="Q563" s="152"/>
      <c r="R563" s="152"/>
      <c r="S563" s="152"/>
      <c r="T563" s="152"/>
      <c r="U563" s="152"/>
      <c r="V563" s="152"/>
      <c r="W563" s="152"/>
      <c r="X563" s="152"/>
      <c r="Y563" s="15" t="str">
        <f t="shared" si="16"/>
        <v/>
      </c>
      <c r="Z563" s="15" t="str">
        <f>IF(T563="","",IF(AND(T563&lt;&gt;'Tabelas auxiliares'!$B$128,T563&lt;&gt;'Tabelas auxiliares'!$B$129,T563&lt;&gt;'Tabelas auxiliares'!$C$128,T563&lt;&gt;'Tabelas auxiliares'!$C$129,T563&lt;&gt;'Tabelas auxiliares'!$D$128),"FOLHA DE PESSOAL",IF(Y563='Tabelas auxiliares'!$A$129,"CUSTEIO",IF(Y563='Tabelas auxiliares'!$A$128,"INVESTIMENTO","ERRO - VERIFICAR"))))</f>
        <v/>
      </c>
      <c r="AA563" s="26" t="str">
        <f t="shared" si="17"/>
        <v/>
      </c>
      <c r="AB563" s="155"/>
      <c r="AC563" s="155"/>
      <c r="AD563" s="155"/>
      <c r="AE563" s="31"/>
      <c r="AF563" s="31"/>
      <c r="AG563" s="31"/>
      <c r="AH563" s="31"/>
      <c r="AI563" s="31"/>
      <c r="AJ563" s="31"/>
      <c r="AK563" s="31"/>
      <c r="AL563" s="31"/>
      <c r="AM563" s="31"/>
      <c r="AN563" s="31"/>
      <c r="AO563" s="31"/>
      <c r="AP563" s="31"/>
    </row>
    <row r="564" spans="1:42" x14ac:dyDescent="0.25">
      <c r="A564" s="152"/>
      <c r="B564" s="152"/>
      <c r="C564" s="152"/>
      <c r="D564" s="152"/>
      <c r="E564" s="152"/>
      <c r="F564" s="15" t="str">
        <f>IFERROR(VLOOKUP(D564,'Tabelas auxiliares'!$A$3:$B$65,2,FALSE),"")</f>
        <v/>
      </c>
      <c r="G564" s="15" t="str">
        <f>IFERROR(VLOOKUP($B564,'Tabelas auxiliares'!$A$68:$C$108,2,FALSE),"")</f>
        <v/>
      </c>
      <c r="H564" s="15" t="str">
        <f>IFERROR(VLOOKUP($B564,'Tabelas auxiliares'!$A$68:$C$108,3,FALSE),"")</f>
        <v/>
      </c>
      <c r="I564" s="152"/>
      <c r="J564" s="152"/>
      <c r="K564" s="152"/>
      <c r="L564" s="152"/>
      <c r="M564" s="152"/>
      <c r="N564" s="152"/>
      <c r="O564" s="152"/>
      <c r="P564" s="152"/>
      <c r="Q564" s="152"/>
      <c r="R564" s="152"/>
      <c r="S564" s="152"/>
      <c r="T564" s="152"/>
      <c r="U564" s="152"/>
      <c r="V564" s="152"/>
      <c r="W564" s="152"/>
      <c r="X564" s="152"/>
      <c r="Y564" s="15" t="str">
        <f t="shared" si="16"/>
        <v/>
      </c>
      <c r="Z564" s="15" t="str">
        <f>IF(T564="","",IF(AND(T564&lt;&gt;'Tabelas auxiliares'!$B$128,T564&lt;&gt;'Tabelas auxiliares'!$B$129,T564&lt;&gt;'Tabelas auxiliares'!$C$128,T564&lt;&gt;'Tabelas auxiliares'!$C$129,T564&lt;&gt;'Tabelas auxiliares'!$D$128),"FOLHA DE PESSOAL",IF(Y564='Tabelas auxiliares'!$A$129,"CUSTEIO",IF(Y564='Tabelas auxiliares'!$A$128,"INVESTIMENTO","ERRO - VERIFICAR"))))</f>
        <v/>
      </c>
      <c r="AA564" s="26" t="str">
        <f t="shared" si="17"/>
        <v/>
      </c>
      <c r="AB564" s="155"/>
      <c r="AC564" s="155"/>
      <c r="AD564" s="155"/>
      <c r="AE564" s="31"/>
      <c r="AF564" s="31"/>
      <c r="AG564" s="31"/>
      <c r="AH564" s="31"/>
      <c r="AI564" s="31"/>
      <c r="AJ564" s="31"/>
      <c r="AK564" s="31"/>
      <c r="AL564" s="31"/>
      <c r="AM564" s="31"/>
      <c r="AN564" s="31"/>
      <c r="AO564" s="31"/>
      <c r="AP564" s="31"/>
    </row>
    <row r="565" spans="1:42" x14ac:dyDescent="0.25">
      <c r="A565" s="152"/>
      <c r="B565" s="152"/>
      <c r="C565" s="152"/>
      <c r="D565" s="152"/>
      <c r="E565" s="152"/>
      <c r="F565" s="15" t="str">
        <f>IFERROR(VLOOKUP(D565,'Tabelas auxiliares'!$A$3:$B$65,2,FALSE),"")</f>
        <v/>
      </c>
      <c r="G565" s="15" t="str">
        <f>IFERROR(VLOOKUP($B565,'Tabelas auxiliares'!$A$68:$C$108,2,FALSE),"")</f>
        <v/>
      </c>
      <c r="H565" s="15" t="str">
        <f>IFERROR(VLOOKUP($B565,'Tabelas auxiliares'!$A$68:$C$108,3,FALSE),"")</f>
        <v/>
      </c>
      <c r="I565" s="152"/>
      <c r="J565" s="152"/>
      <c r="K565" s="152"/>
      <c r="L565" s="152"/>
      <c r="M565" s="152"/>
      <c r="N565" s="152"/>
      <c r="O565" s="152"/>
      <c r="P565" s="152"/>
      <c r="Q565" s="152"/>
      <c r="R565" s="152"/>
      <c r="S565" s="152"/>
      <c r="T565" s="152"/>
      <c r="U565" s="152"/>
      <c r="V565" s="152"/>
      <c r="W565" s="152"/>
      <c r="X565" s="152"/>
      <c r="Y565" s="15" t="str">
        <f t="shared" si="16"/>
        <v/>
      </c>
      <c r="Z565" s="15" t="str">
        <f>IF(T565="","",IF(AND(T565&lt;&gt;'Tabelas auxiliares'!$B$128,T565&lt;&gt;'Tabelas auxiliares'!$B$129,T565&lt;&gt;'Tabelas auxiliares'!$C$128,T565&lt;&gt;'Tabelas auxiliares'!$C$129,T565&lt;&gt;'Tabelas auxiliares'!$D$128),"FOLHA DE PESSOAL",IF(Y565='Tabelas auxiliares'!$A$129,"CUSTEIO",IF(Y565='Tabelas auxiliares'!$A$128,"INVESTIMENTO","ERRO - VERIFICAR"))))</f>
        <v/>
      </c>
      <c r="AA565" s="26" t="str">
        <f t="shared" si="17"/>
        <v/>
      </c>
      <c r="AB565" s="155"/>
      <c r="AC565" s="155"/>
      <c r="AD565" s="155"/>
      <c r="AE565" s="31"/>
      <c r="AF565" s="31"/>
      <c r="AG565" s="31"/>
      <c r="AH565" s="31"/>
      <c r="AI565" s="31"/>
      <c r="AJ565" s="31"/>
      <c r="AK565" s="31"/>
      <c r="AL565" s="31"/>
      <c r="AM565" s="31"/>
      <c r="AN565" s="31"/>
      <c r="AO565" s="31"/>
      <c r="AP565" s="31"/>
    </row>
    <row r="566" spans="1:42" x14ac:dyDescent="0.25">
      <c r="A566" s="152"/>
      <c r="B566" s="152"/>
      <c r="C566" s="152"/>
      <c r="D566" s="152"/>
      <c r="E566" s="152"/>
      <c r="F566" s="15" t="str">
        <f>IFERROR(VLOOKUP(D566,'Tabelas auxiliares'!$A$3:$B$65,2,FALSE),"")</f>
        <v/>
      </c>
      <c r="G566" s="15" t="str">
        <f>IFERROR(VLOOKUP($B566,'Tabelas auxiliares'!$A$68:$C$108,2,FALSE),"")</f>
        <v/>
      </c>
      <c r="H566" s="15" t="str">
        <f>IFERROR(VLOOKUP($B566,'Tabelas auxiliares'!$A$68:$C$108,3,FALSE),"")</f>
        <v/>
      </c>
      <c r="I566" s="152"/>
      <c r="J566" s="152"/>
      <c r="K566" s="152"/>
      <c r="L566" s="152"/>
      <c r="M566" s="152"/>
      <c r="N566" s="152"/>
      <c r="O566" s="152"/>
      <c r="P566" s="152"/>
      <c r="Q566" s="152"/>
      <c r="R566" s="152"/>
      <c r="S566" s="152"/>
      <c r="T566" s="152"/>
      <c r="U566" s="152"/>
      <c r="V566" s="152"/>
      <c r="W566" s="152"/>
      <c r="X566" s="152"/>
      <c r="Y566" s="15" t="str">
        <f t="shared" si="16"/>
        <v/>
      </c>
      <c r="Z566" s="15" t="str">
        <f>IF(T566="","",IF(AND(T566&lt;&gt;'Tabelas auxiliares'!$B$128,T566&lt;&gt;'Tabelas auxiliares'!$B$129,T566&lt;&gt;'Tabelas auxiliares'!$C$128,T566&lt;&gt;'Tabelas auxiliares'!$C$129,T566&lt;&gt;'Tabelas auxiliares'!$D$128),"FOLHA DE PESSOAL",IF(Y566='Tabelas auxiliares'!$A$129,"CUSTEIO",IF(Y566='Tabelas auxiliares'!$A$128,"INVESTIMENTO","ERRO - VERIFICAR"))))</f>
        <v/>
      </c>
      <c r="AA566" s="26" t="str">
        <f t="shared" si="17"/>
        <v/>
      </c>
      <c r="AB566" s="155"/>
      <c r="AC566" s="155"/>
      <c r="AD566" s="155"/>
      <c r="AE566" s="31"/>
      <c r="AF566" s="31"/>
      <c r="AG566" s="31"/>
      <c r="AH566" s="31"/>
      <c r="AI566" s="31"/>
      <c r="AJ566" s="31"/>
      <c r="AK566" s="31"/>
      <c r="AL566" s="31"/>
      <c r="AM566" s="31"/>
      <c r="AN566" s="31"/>
      <c r="AO566" s="31"/>
      <c r="AP566" s="31"/>
    </row>
    <row r="567" spans="1:42" x14ac:dyDescent="0.25">
      <c r="A567" s="152"/>
      <c r="B567" s="152"/>
      <c r="C567" s="152"/>
      <c r="D567" s="152"/>
      <c r="E567" s="152"/>
      <c r="F567" s="15" t="str">
        <f>IFERROR(VLOOKUP(D567,'Tabelas auxiliares'!$A$3:$B$65,2,FALSE),"")</f>
        <v/>
      </c>
      <c r="G567" s="15" t="str">
        <f>IFERROR(VLOOKUP($B567,'Tabelas auxiliares'!$A$68:$C$108,2,FALSE),"")</f>
        <v/>
      </c>
      <c r="H567" s="15" t="str">
        <f>IFERROR(VLOOKUP($B567,'Tabelas auxiliares'!$A$68:$C$108,3,FALSE),"")</f>
        <v/>
      </c>
      <c r="I567" s="152"/>
      <c r="J567" s="152"/>
      <c r="K567" s="152"/>
      <c r="L567" s="152"/>
      <c r="M567" s="152"/>
      <c r="N567" s="152"/>
      <c r="O567" s="152"/>
      <c r="P567" s="152"/>
      <c r="Q567" s="152"/>
      <c r="R567" s="152"/>
      <c r="S567" s="152"/>
      <c r="T567" s="152"/>
      <c r="U567" s="152"/>
      <c r="V567" s="152"/>
      <c r="W567" s="152"/>
      <c r="X567" s="152"/>
      <c r="Y567" s="15" t="str">
        <f t="shared" si="16"/>
        <v/>
      </c>
      <c r="Z567" s="15" t="str">
        <f>IF(T567="","",IF(AND(T567&lt;&gt;'Tabelas auxiliares'!$B$128,T567&lt;&gt;'Tabelas auxiliares'!$B$129,T567&lt;&gt;'Tabelas auxiliares'!$C$128,T567&lt;&gt;'Tabelas auxiliares'!$C$129,T567&lt;&gt;'Tabelas auxiliares'!$D$128),"FOLHA DE PESSOAL",IF(Y567='Tabelas auxiliares'!$A$129,"CUSTEIO",IF(Y567='Tabelas auxiliares'!$A$128,"INVESTIMENTO","ERRO - VERIFICAR"))))</f>
        <v/>
      </c>
      <c r="AA567" s="26" t="str">
        <f t="shared" si="17"/>
        <v/>
      </c>
      <c r="AB567" s="155"/>
      <c r="AC567" s="155"/>
      <c r="AD567" s="155"/>
      <c r="AE567" s="31"/>
      <c r="AF567" s="31"/>
      <c r="AG567" s="31"/>
      <c r="AH567" s="31"/>
      <c r="AI567" s="31"/>
      <c r="AJ567" s="31"/>
      <c r="AK567" s="31"/>
      <c r="AL567" s="31"/>
      <c r="AM567" s="31"/>
      <c r="AN567" s="31"/>
      <c r="AO567" s="31"/>
      <c r="AP567" s="31"/>
    </row>
    <row r="568" spans="1:42" x14ac:dyDescent="0.25">
      <c r="A568" s="152"/>
      <c r="B568" s="152"/>
      <c r="C568" s="152"/>
      <c r="D568" s="152"/>
      <c r="E568" s="152"/>
      <c r="F568" s="15" t="str">
        <f>IFERROR(VLOOKUP(D568,'Tabelas auxiliares'!$A$3:$B$65,2,FALSE),"")</f>
        <v/>
      </c>
      <c r="G568" s="15" t="str">
        <f>IFERROR(VLOOKUP($B568,'Tabelas auxiliares'!$A$68:$C$108,2,FALSE),"")</f>
        <v/>
      </c>
      <c r="H568" s="15" t="str">
        <f>IFERROR(VLOOKUP($B568,'Tabelas auxiliares'!$A$68:$C$108,3,FALSE),"")</f>
        <v/>
      </c>
      <c r="I568" s="152"/>
      <c r="J568" s="152"/>
      <c r="K568" s="152"/>
      <c r="L568" s="152"/>
      <c r="M568" s="152"/>
      <c r="N568" s="152"/>
      <c r="O568" s="152"/>
      <c r="P568" s="152"/>
      <c r="Q568" s="152"/>
      <c r="R568" s="152"/>
      <c r="S568" s="152"/>
      <c r="T568" s="152"/>
      <c r="U568" s="152"/>
      <c r="V568" s="152"/>
      <c r="W568" s="152"/>
      <c r="X568" s="152"/>
      <c r="Y568" s="15" t="str">
        <f t="shared" si="16"/>
        <v/>
      </c>
      <c r="Z568" s="15" t="str">
        <f>IF(T568="","",IF(AND(T568&lt;&gt;'Tabelas auxiliares'!$B$128,T568&lt;&gt;'Tabelas auxiliares'!$B$129,T568&lt;&gt;'Tabelas auxiliares'!$C$128,T568&lt;&gt;'Tabelas auxiliares'!$C$129,T568&lt;&gt;'Tabelas auxiliares'!$D$128),"FOLHA DE PESSOAL",IF(Y568='Tabelas auxiliares'!$A$129,"CUSTEIO",IF(Y568='Tabelas auxiliares'!$A$128,"INVESTIMENTO","ERRO - VERIFICAR"))))</f>
        <v/>
      </c>
      <c r="AA568" s="26" t="str">
        <f t="shared" si="17"/>
        <v/>
      </c>
      <c r="AB568" s="155"/>
      <c r="AC568" s="155"/>
      <c r="AD568" s="155"/>
      <c r="AE568" s="31"/>
      <c r="AF568" s="31"/>
      <c r="AG568" s="31"/>
      <c r="AH568" s="31"/>
      <c r="AI568" s="31"/>
      <c r="AJ568" s="31"/>
      <c r="AK568" s="31"/>
      <c r="AL568" s="31"/>
      <c r="AM568" s="31"/>
      <c r="AN568" s="31"/>
      <c r="AO568" s="31"/>
      <c r="AP568" s="31"/>
    </row>
    <row r="569" spans="1:42" x14ac:dyDescent="0.25">
      <c r="A569" s="152"/>
      <c r="B569" s="152"/>
      <c r="C569" s="152"/>
      <c r="D569" s="152"/>
      <c r="E569" s="152"/>
      <c r="F569" s="15" t="str">
        <f>IFERROR(VLOOKUP(D569,'Tabelas auxiliares'!$A$3:$B$65,2,FALSE),"")</f>
        <v/>
      </c>
      <c r="G569" s="15" t="str">
        <f>IFERROR(VLOOKUP($B569,'Tabelas auxiliares'!$A$68:$C$108,2,FALSE),"")</f>
        <v/>
      </c>
      <c r="H569" s="15" t="str">
        <f>IFERROR(VLOOKUP($B569,'Tabelas auxiliares'!$A$68:$C$108,3,FALSE),"")</f>
        <v/>
      </c>
      <c r="I569" s="152"/>
      <c r="J569" s="152"/>
      <c r="K569" s="152"/>
      <c r="L569" s="152"/>
      <c r="M569" s="152"/>
      <c r="N569" s="152"/>
      <c r="O569" s="152"/>
      <c r="P569" s="152"/>
      <c r="Q569" s="152"/>
      <c r="R569" s="152"/>
      <c r="S569" s="152"/>
      <c r="T569" s="152"/>
      <c r="U569" s="152"/>
      <c r="V569" s="152"/>
      <c r="W569" s="152"/>
      <c r="X569" s="152"/>
      <c r="Y569" s="15" t="str">
        <f t="shared" si="16"/>
        <v/>
      </c>
      <c r="Z569" s="15" t="str">
        <f>IF(T569="","",IF(AND(T569&lt;&gt;'Tabelas auxiliares'!$B$128,T569&lt;&gt;'Tabelas auxiliares'!$B$129,T569&lt;&gt;'Tabelas auxiliares'!$C$128,T569&lt;&gt;'Tabelas auxiliares'!$C$129,T569&lt;&gt;'Tabelas auxiliares'!$D$128),"FOLHA DE PESSOAL",IF(Y569='Tabelas auxiliares'!$A$129,"CUSTEIO",IF(Y569='Tabelas auxiliares'!$A$128,"INVESTIMENTO","ERRO - VERIFICAR"))))</f>
        <v/>
      </c>
      <c r="AA569" s="26" t="str">
        <f t="shared" si="17"/>
        <v/>
      </c>
      <c r="AB569" s="155"/>
      <c r="AC569" s="155"/>
      <c r="AD569" s="155"/>
      <c r="AE569" s="31"/>
      <c r="AF569" s="31"/>
      <c r="AG569" s="31"/>
      <c r="AH569" s="31"/>
      <c r="AI569" s="31"/>
      <c r="AJ569" s="31"/>
      <c r="AK569" s="31"/>
      <c r="AL569" s="31"/>
      <c r="AM569" s="31"/>
      <c r="AN569" s="31"/>
      <c r="AO569" s="31"/>
      <c r="AP569" s="31"/>
    </row>
    <row r="570" spans="1:42" x14ac:dyDescent="0.25">
      <c r="A570" s="152"/>
      <c r="B570" s="152"/>
      <c r="C570" s="152"/>
      <c r="D570" s="152"/>
      <c r="E570" s="152"/>
      <c r="F570" s="15" t="str">
        <f>IFERROR(VLOOKUP(D570,'Tabelas auxiliares'!$A$3:$B$65,2,FALSE),"")</f>
        <v/>
      </c>
      <c r="G570" s="15" t="str">
        <f>IFERROR(VLOOKUP($B570,'Tabelas auxiliares'!$A$68:$C$108,2,FALSE),"")</f>
        <v/>
      </c>
      <c r="H570" s="15" t="str">
        <f>IFERROR(VLOOKUP($B570,'Tabelas auxiliares'!$A$68:$C$108,3,FALSE),"")</f>
        <v/>
      </c>
      <c r="I570" s="152"/>
      <c r="J570" s="152"/>
      <c r="K570" s="152"/>
      <c r="L570" s="152"/>
      <c r="M570" s="152"/>
      <c r="N570" s="152"/>
      <c r="O570" s="152"/>
      <c r="P570" s="152"/>
      <c r="Q570" s="152"/>
      <c r="R570" s="152"/>
      <c r="S570" s="152"/>
      <c r="T570" s="152"/>
      <c r="U570" s="152"/>
      <c r="V570" s="152"/>
      <c r="W570" s="152"/>
      <c r="X570" s="152"/>
      <c r="Y570" s="15" t="str">
        <f t="shared" si="16"/>
        <v/>
      </c>
      <c r="Z570" s="15" t="str">
        <f>IF(T570="","",IF(AND(T570&lt;&gt;'Tabelas auxiliares'!$B$128,T570&lt;&gt;'Tabelas auxiliares'!$B$129,T570&lt;&gt;'Tabelas auxiliares'!$C$128,T570&lt;&gt;'Tabelas auxiliares'!$C$129,T570&lt;&gt;'Tabelas auxiliares'!$D$128),"FOLHA DE PESSOAL",IF(Y570='Tabelas auxiliares'!$A$129,"CUSTEIO",IF(Y570='Tabelas auxiliares'!$A$128,"INVESTIMENTO","ERRO - VERIFICAR"))))</f>
        <v/>
      </c>
      <c r="AA570" s="26" t="str">
        <f t="shared" si="17"/>
        <v/>
      </c>
      <c r="AB570" s="155"/>
      <c r="AC570" s="155"/>
      <c r="AD570" s="155"/>
      <c r="AE570" s="31"/>
      <c r="AF570" s="31"/>
      <c r="AG570" s="31"/>
      <c r="AH570" s="31"/>
      <c r="AI570" s="31"/>
      <c r="AJ570" s="31"/>
      <c r="AK570" s="31"/>
      <c r="AL570" s="31"/>
      <c r="AM570" s="31"/>
      <c r="AN570" s="31"/>
      <c r="AO570" s="31"/>
      <c r="AP570" s="31"/>
    </row>
    <row r="571" spans="1:42" x14ac:dyDescent="0.25">
      <c r="A571" s="152"/>
      <c r="B571" s="152"/>
      <c r="C571" s="152"/>
      <c r="D571" s="152"/>
      <c r="E571" s="152"/>
      <c r="F571" s="15" t="str">
        <f>IFERROR(VLOOKUP(D571,'Tabelas auxiliares'!$A$3:$B$65,2,FALSE),"")</f>
        <v/>
      </c>
      <c r="G571" s="15" t="str">
        <f>IFERROR(VLOOKUP($B571,'Tabelas auxiliares'!$A$68:$C$108,2,FALSE),"")</f>
        <v/>
      </c>
      <c r="H571" s="15" t="str">
        <f>IFERROR(VLOOKUP($B571,'Tabelas auxiliares'!$A$68:$C$108,3,FALSE),"")</f>
        <v/>
      </c>
      <c r="I571" s="152"/>
      <c r="J571" s="152"/>
      <c r="K571" s="152"/>
      <c r="L571" s="152"/>
      <c r="M571" s="152"/>
      <c r="N571" s="152"/>
      <c r="O571" s="152"/>
      <c r="P571" s="152"/>
      <c r="Q571" s="152"/>
      <c r="R571" s="152"/>
      <c r="S571" s="152"/>
      <c r="T571" s="152"/>
      <c r="U571" s="152"/>
      <c r="V571" s="152"/>
      <c r="W571" s="152"/>
      <c r="X571" s="152"/>
      <c r="Y571" s="15" t="str">
        <f t="shared" si="16"/>
        <v/>
      </c>
      <c r="Z571" s="15" t="str">
        <f>IF(T571="","",IF(AND(T571&lt;&gt;'Tabelas auxiliares'!$B$128,T571&lt;&gt;'Tabelas auxiliares'!$B$129,T571&lt;&gt;'Tabelas auxiliares'!$C$128,T571&lt;&gt;'Tabelas auxiliares'!$C$129,T571&lt;&gt;'Tabelas auxiliares'!$D$128),"FOLHA DE PESSOAL",IF(Y571='Tabelas auxiliares'!$A$129,"CUSTEIO",IF(Y571='Tabelas auxiliares'!$A$128,"INVESTIMENTO","ERRO - VERIFICAR"))))</f>
        <v/>
      </c>
      <c r="AA571" s="26" t="str">
        <f t="shared" si="17"/>
        <v/>
      </c>
      <c r="AB571" s="155"/>
      <c r="AC571" s="155"/>
      <c r="AD571" s="155"/>
      <c r="AE571" s="31"/>
      <c r="AF571" s="31"/>
      <c r="AG571" s="31"/>
      <c r="AH571" s="31"/>
      <c r="AI571" s="31"/>
      <c r="AJ571" s="31"/>
      <c r="AK571" s="31"/>
      <c r="AL571" s="31"/>
      <c r="AM571" s="31"/>
      <c r="AN571" s="31"/>
      <c r="AO571" s="31"/>
      <c r="AP571" s="31"/>
    </row>
    <row r="572" spans="1:42" x14ac:dyDescent="0.25">
      <c r="A572" s="152"/>
      <c r="B572" s="152"/>
      <c r="C572" s="152"/>
      <c r="D572" s="152"/>
      <c r="E572" s="152"/>
      <c r="F572" s="15" t="str">
        <f>IFERROR(VLOOKUP(D572,'Tabelas auxiliares'!$A$3:$B$65,2,FALSE),"")</f>
        <v/>
      </c>
      <c r="G572" s="15" t="str">
        <f>IFERROR(VLOOKUP($B572,'Tabelas auxiliares'!$A$68:$C$108,2,FALSE),"")</f>
        <v/>
      </c>
      <c r="H572" s="15" t="str">
        <f>IFERROR(VLOOKUP($B572,'Tabelas auxiliares'!$A$68:$C$108,3,FALSE),"")</f>
        <v/>
      </c>
      <c r="I572" s="152"/>
      <c r="J572" s="152"/>
      <c r="K572" s="152"/>
      <c r="L572" s="152"/>
      <c r="M572" s="152"/>
      <c r="N572" s="152"/>
      <c r="O572" s="152"/>
      <c r="P572" s="152"/>
      <c r="Q572" s="152"/>
      <c r="R572" s="152"/>
      <c r="S572" s="152"/>
      <c r="T572" s="152"/>
      <c r="U572" s="152"/>
      <c r="V572" s="152"/>
      <c r="W572" s="152"/>
      <c r="X572" s="152"/>
      <c r="Y572" s="15" t="str">
        <f t="shared" si="16"/>
        <v/>
      </c>
      <c r="Z572" s="15" t="str">
        <f>IF(T572="","",IF(AND(T572&lt;&gt;'Tabelas auxiliares'!$B$128,T572&lt;&gt;'Tabelas auxiliares'!$B$129,T572&lt;&gt;'Tabelas auxiliares'!$C$128,T572&lt;&gt;'Tabelas auxiliares'!$C$129,T572&lt;&gt;'Tabelas auxiliares'!$D$128),"FOLHA DE PESSOAL",IF(Y572='Tabelas auxiliares'!$A$129,"CUSTEIO",IF(Y572='Tabelas auxiliares'!$A$128,"INVESTIMENTO","ERRO - VERIFICAR"))))</f>
        <v/>
      </c>
      <c r="AA572" s="26" t="str">
        <f t="shared" si="17"/>
        <v/>
      </c>
      <c r="AB572" s="155"/>
      <c r="AC572" s="155"/>
      <c r="AD572" s="155"/>
      <c r="AE572" s="31"/>
      <c r="AF572" s="31"/>
      <c r="AG572" s="31"/>
      <c r="AH572" s="31"/>
      <c r="AI572" s="31"/>
      <c r="AJ572" s="31"/>
      <c r="AK572" s="31"/>
      <c r="AL572" s="31"/>
      <c r="AM572" s="31"/>
      <c r="AN572" s="31"/>
      <c r="AO572" s="31"/>
      <c r="AP572" s="31"/>
    </row>
    <row r="573" spans="1:42" x14ac:dyDescent="0.25">
      <c r="A573" s="152"/>
      <c r="B573" s="152"/>
      <c r="C573" s="152"/>
      <c r="D573" s="152"/>
      <c r="E573" s="152"/>
      <c r="F573" s="15" t="str">
        <f>IFERROR(VLOOKUP(D573,'Tabelas auxiliares'!$A$3:$B$65,2,FALSE),"")</f>
        <v/>
      </c>
      <c r="G573" s="15" t="str">
        <f>IFERROR(VLOOKUP($B573,'Tabelas auxiliares'!$A$68:$C$108,2,FALSE),"")</f>
        <v/>
      </c>
      <c r="H573" s="15" t="str">
        <f>IFERROR(VLOOKUP($B573,'Tabelas auxiliares'!$A$68:$C$108,3,FALSE),"")</f>
        <v/>
      </c>
      <c r="I573" s="152"/>
      <c r="J573" s="152"/>
      <c r="K573" s="152"/>
      <c r="L573" s="152"/>
      <c r="M573" s="152"/>
      <c r="N573" s="152"/>
      <c r="O573" s="152"/>
      <c r="P573" s="152"/>
      <c r="Q573" s="152"/>
      <c r="R573" s="152"/>
      <c r="S573" s="152"/>
      <c r="T573" s="152"/>
      <c r="U573" s="152"/>
      <c r="V573" s="152"/>
      <c r="W573" s="152"/>
      <c r="X573" s="152"/>
      <c r="Y573" s="15" t="str">
        <f t="shared" si="16"/>
        <v/>
      </c>
      <c r="Z573" s="15" t="str">
        <f>IF(T573="","",IF(AND(T573&lt;&gt;'Tabelas auxiliares'!$B$128,T573&lt;&gt;'Tabelas auxiliares'!$B$129,T573&lt;&gt;'Tabelas auxiliares'!$C$128,T573&lt;&gt;'Tabelas auxiliares'!$C$129,T573&lt;&gt;'Tabelas auxiliares'!$D$128),"FOLHA DE PESSOAL",IF(Y573='Tabelas auxiliares'!$A$129,"CUSTEIO",IF(Y573='Tabelas auxiliares'!$A$128,"INVESTIMENTO","ERRO - VERIFICAR"))))</f>
        <v/>
      </c>
      <c r="AA573" s="26" t="str">
        <f t="shared" si="17"/>
        <v/>
      </c>
      <c r="AB573" s="155"/>
      <c r="AC573" s="155"/>
      <c r="AD573" s="155"/>
      <c r="AE573" s="31"/>
      <c r="AF573" s="31"/>
      <c r="AG573" s="31"/>
      <c r="AH573" s="31"/>
      <c r="AI573" s="31"/>
      <c r="AJ573" s="31"/>
      <c r="AK573" s="31"/>
      <c r="AL573" s="31"/>
      <c r="AM573" s="31"/>
      <c r="AN573" s="31"/>
      <c r="AO573" s="31"/>
      <c r="AP573" s="31"/>
    </row>
    <row r="574" spans="1:42" x14ac:dyDescent="0.25">
      <c r="A574" s="152"/>
      <c r="B574" s="152"/>
      <c r="C574" s="152"/>
      <c r="D574" s="152"/>
      <c r="E574" s="152"/>
      <c r="F574" s="15" t="str">
        <f>IFERROR(VLOOKUP(D574,'Tabelas auxiliares'!$A$3:$B$65,2,FALSE),"")</f>
        <v/>
      </c>
      <c r="G574" s="15" t="str">
        <f>IFERROR(VLOOKUP($B574,'Tabelas auxiliares'!$A$68:$C$108,2,FALSE),"")</f>
        <v/>
      </c>
      <c r="H574" s="15" t="str">
        <f>IFERROR(VLOOKUP($B574,'Tabelas auxiliares'!$A$68:$C$108,3,FALSE),"")</f>
        <v/>
      </c>
      <c r="I574" s="152"/>
      <c r="J574" s="152"/>
      <c r="K574" s="152"/>
      <c r="L574" s="152"/>
      <c r="M574" s="152"/>
      <c r="N574" s="152"/>
      <c r="O574" s="152"/>
      <c r="P574" s="152"/>
      <c r="Q574" s="152"/>
      <c r="R574" s="152"/>
      <c r="S574" s="152"/>
      <c r="T574" s="152"/>
      <c r="U574" s="152"/>
      <c r="V574" s="152"/>
      <c r="W574" s="152"/>
      <c r="X574" s="152"/>
      <c r="Y574" s="15" t="str">
        <f t="shared" si="16"/>
        <v/>
      </c>
      <c r="Z574" s="15" t="str">
        <f>IF(T574="","",IF(AND(T574&lt;&gt;'Tabelas auxiliares'!$B$128,T574&lt;&gt;'Tabelas auxiliares'!$B$129,T574&lt;&gt;'Tabelas auxiliares'!$C$128,T574&lt;&gt;'Tabelas auxiliares'!$C$129,T574&lt;&gt;'Tabelas auxiliares'!$D$128),"FOLHA DE PESSOAL",IF(Y574='Tabelas auxiliares'!$A$129,"CUSTEIO",IF(Y574='Tabelas auxiliares'!$A$128,"INVESTIMENTO","ERRO - VERIFICAR"))))</f>
        <v/>
      </c>
      <c r="AA574" s="26" t="str">
        <f t="shared" si="17"/>
        <v/>
      </c>
      <c r="AB574" s="155"/>
      <c r="AC574" s="155"/>
      <c r="AD574" s="155"/>
      <c r="AE574" s="31"/>
      <c r="AF574" s="31"/>
      <c r="AG574" s="31"/>
      <c r="AH574" s="31"/>
      <c r="AI574" s="31"/>
      <c r="AJ574" s="31"/>
      <c r="AK574" s="31"/>
      <c r="AL574" s="31"/>
      <c r="AM574" s="31"/>
      <c r="AN574" s="31"/>
      <c r="AO574" s="31"/>
      <c r="AP574" s="31"/>
    </row>
    <row r="575" spans="1:42" x14ac:dyDescent="0.25">
      <c r="A575" s="152"/>
      <c r="B575" s="152"/>
      <c r="C575" s="152"/>
      <c r="D575" s="152"/>
      <c r="E575" s="152"/>
      <c r="F575" s="15" t="str">
        <f>IFERROR(VLOOKUP(D575,'Tabelas auxiliares'!$A$3:$B$65,2,FALSE),"")</f>
        <v/>
      </c>
      <c r="G575" s="15" t="str">
        <f>IFERROR(VLOOKUP($B575,'Tabelas auxiliares'!$A$68:$C$108,2,FALSE),"")</f>
        <v/>
      </c>
      <c r="H575" s="15" t="str">
        <f>IFERROR(VLOOKUP($B575,'Tabelas auxiliares'!$A$68:$C$108,3,FALSE),"")</f>
        <v/>
      </c>
      <c r="I575" s="152"/>
      <c r="J575" s="152"/>
      <c r="K575" s="152"/>
      <c r="L575" s="152"/>
      <c r="M575" s="152"/>
      <c r="N575" s="152"/>
      <c r="O575" s="152"/>
      <c r="P575" s="152"/>
      <c r="Q575" s="152"/>
      <c r="R575" s="152"/>
      <c r="S575" s="152"/>
      <c r="T575" s="152"/>
      <c r="U575" s="152"/>
      <c r="V575" s="152"/>
      <c r="W575" s="152"/>
      <c r="X575" s="152"/>
      <c r="Y575" s="15" t="str">
        <f t="shared" si="16"/>
        <v/>
      </c>
      <c r="Z575" s="15" t="str">
        <f>IF(T575="","",IF(AND(T575&lt;&gt;'Tabelas auxiliares'!$B$128,T575&lt;&gt;'Tabelas auxiliares'!$B$129,T575&lt;&gt;'Tabelas auxiliares'!$C$128,T575&lt;&gt;'Tabelas auxiliares'!$C$129,T575&lt;&gt;'Tabelas auxiliares'!$D$128),"FOLHA DE PESSOAL",IF(Y575='Tabelas auxiliares'!$A$129,"CUSTEIO",IF(Y575='Tabelas auxiliares'!$A$128,"INVESTIMENTO","ERRO - VERIFICAR"))))</f>
        <v/>
      </c>
      <c r="AA575" s="26" t="str">
        <f t="shared" si="17"/>
        <v/>
      </c>
      <c r="AB575" s="155"/>
      <c r="AC575" s="155"/>
      <c r="AD575" s="155"/>
      <c r="AE575" s="31"/>
      <c r="AF575" s="31"/>
      <c r="AG575" s="31"/>
      <c r="AH575" s="31"/>
      <c r="AI575" s="31"/>
      <c r="AJ575" s="31"/>
      <c r="AK575" s="31"/>
      <c r="AL575" s="31"/>
      <c r="AM575" s="31"/>
      <c r="AN575" s="31"/>
      <c r="AO575" s="31"/>
      <c r="AP575" s="31"/>
    </row>
    <row r="576" spans="1:42" x14ac:dyDescent="0.25">
      <c r="A576" s="152"/>
      <c r="B576" s="152"/>
      <c r="C576" s="152"/>
      <c r="D576" s="152"/>
      <c r="E576" s="152"/>
      <c r="F576" s="15" t="str">
        <f>IFERROR(VLOOKUP(D576,'Tabelas auxiliares'!$A$3:$B$65,2,FALSE),"")</f>
        <v/>
      </c>
      <c r="G576" s="15" t="str">
        <f>IFERROR(VLOOKUP($B576,'Tabelas auxiliares'!$A$68:$C$108,2,FALSE),"")</f>
        <v/>
      </c>
      <c r="H576" s="15" t="str">
        <f>IFERROR(VLOOKUP($B576,'Tabelas auxiliares'!$A$68:$C$108,3,FALSE),"")</f>
        <v/>
      </c>
      <c r="I576" s="152"/>
      <c r="J576" s="152"/>
      <c r="K576" s="152"/>
      <c r="L576" s="152"/>
      <c r="M576" s="152"/>
      <c r="N576" s="152"/>
      <c r="O576" s="152"/>
      <c r="P576" s="152"/>
      <c r="Q576" s="152"/>
      <c r="R576" s="152"/>
      <c r="S576" s="152"/>
      <c r="T576" s="152"/>
      <c r="U576" s="152"/>
      <c r="V576" s="152"/>
      <c r="W576" s="152"/>
      <c r="X576" s="152"/>
      <c r="Y576" s="15" t="str">
        <f t="shared" si="16"/>
        <v/>
      </c>
      <c r="Z576" s="15" t="str">
        <f>IF(T576="","",IF(AND(T576&lt;&gt;'Tabelas auxiliares'!$B$128,T576&lt;&gt;'Tabelas auxiliares'!$B$129,T576&lt;&gt;'Tabelas auxiliares'!$C$128,T576&lt;&gt;'Tabelas auxiliares'!$C$129,T576&lt;&gt;'Tabelas auxiliares'!$D$128),"FOLHA DE PESSOAL",IF(Y576='Tabelas auxiliares'!$A$129,"CUSTEIO",IF(Y576='Tabelas auxiliares'!$A$128,"INVESTIMENTO","ERRO - VERIFICAR"))))</f>
        <v/>
      </c>
      <c r="AA576" s="26" t="str">
        <f t="shared" si="17"/>
        <v/>
      </c>
      <c r="AB576" s="155"/>
      <c r="AC576" s="155"/>
      <c r="AD576" s="155"/>
      <c r="AE576" s="31"/>
      <c r="AF576" s="31"/>
      <c r="AG576" s="31"/>
      <c r="AH576" s="31"/>
      <c r="AI576" s="31"/>
      <c r="AJ576" s="31"/>
      <c r="AK576" s="31"/>
      <c r="AL576" s="31"/>
      <c r="AM576" s="31"/>
      <c r="AN576" s="31"/>
      <c r="AO576" s="31"/>
      <c r="AP576" s="31"/>
    </row>
    <row r="577" spans="1:42" x14ac:dyDescent="0.25">
      <c r="A577" s="152"/>
      <c r="B577" s="152"/>
      <c r="C577" s="152"/>
      <c r="D577" s="152"/>
      <c r="E577" s="152"/>
      <c r="F577" s="15" t="str">
        <f>IFERROR(VLOOKUP(D577,'Tabelas auxiliares'!$A$3:$B$65,2,FALSE),"")</f>
        <v/>
      </c>
      <c r="G577" s="15" t="str">
        <f>IFERROR(VLOOKUP($B577,'Tabelas auxiliares'!$A$68:$C$108,2,FALSE),"")</f>
        <v/>
      </c>
      <c r="H577" s="15" t="str">
        <f>IFERROR(VLOOKUP($B577,'Tabelas auxiliares'!$A$68:$C$108,3,FALSE),"")</f>
        <v/>
      </c>
      <c r="I577" s="152"/>
      <c r="J577" s="152"/>
      <c r="K577" s="152"/>
      <c r="L577" s="152"/>
      <c r="M577" s="152"/>
      <c r="N577" s="152"/>
      <c r="O577" s="152"/>
      <c r="P577" s="152"/>
      <c r="Q577" s="152"/>
      <c r="R577" s="152"/>
      <c r="S577" s="152"/>
      <c r="T577" s="152"/>
      <c r="U577" s="152"/>
      <c r="V577" s="152"/>
      <c r="W577" s="152"/>
      <c r="X577" s="152"/>
      <c r="Y577" s="15" t="str">
        <f t="shared" si="16"/>
        <v/>
      </c>
      <c r="Z577" s="15" t="str">
        <f>IF(T577="","",IF(AND(T577&lt;&gt;'Tabelas auxiliares'!$B$128,T577&lt;&gt;'Tabelas auxiliares'!$B$129,T577&lt;&gt;'Tabelas auxiliares'!$C$128,T577&lt;&gt;'Tabelas auxiliares'!$C$129,T577&lt;&gt;'Tabelas auxiliares'!$D$128),"FOLHA DE PESSOAL",IF(Y577='Tabelas auxiliares'!$A$129,"CUSTEIO",IF(Y577='Tabelas auxiliares'!$A$128,"INVESTIMENTO","ERRO - VERIFICAR"))))</f>
        <v/>
      </c>
      <c r="AA577" s="26" t="str">
        <f t="shared" si="17"/>
        <v/>
      </c>
      <c r="AB577" s="155"/>
      <c r="AC577" s="155"/>
      <c r="AD577" s="155"/>
      <c r="AE577" s="31"/>
      <c r="AF577" s="31"/>
      <c r="AG577" s="31"/>
      <c r="AH577" s="31"/>
      <c r="AI577" s="31"/>
      <c r="AJ577" s="31"/>
      <c r="AK577" s="31"/>
      <c r="AL577" s="31"/>
      <c r="AM577" s="31"/>
      <c r="AN577" s="31"/>
      <c r="AO577" s="31"/>
      <c r="AP577" s="31"/>
    </row>
    <row r="578" spans="1:42" x14ac:dyDescent="0.25">
      <c r="A578" s="152"/>
      <c r="B578" s="152"/>
      <c r="C578" s="152"/>
      <c r="D578" s="152"/>
      <c r="E578" s="152"/>
      <c r="F578" s="15" t="str">
        <f>IFERROR(VLOOKUP(D578,'Tabelas auxiliares'!$A$3:$B$65,2,FALSE),"")</f>
        <v/>
      </c>
      <c r="G578" s="15" t="str">
        <f>IFERROR(VLOOKUP($B578,'Tabelas auxiliares'!$A$68:$C$108,2,FALSE),"")</f>
        <v/>
      </c>
      <c r="H578" s="15" t="str">
        <f>IFERROR(VLOOKUP($B578,'Tabelas auxiliares'!$A$68:$C$108,3,FALSE),"")</f>
        <v/>
      </c>
      <c r="I578" s="152"/>
      <c r="J578" s="152"/>
      <c r="K578" s="152"/>
      <c r="L578" s="152"/>
      <c r="M578" s="152"/>
      <c r="N578" s="152"/>
      <c r="O578" s="152"/>
      <c r="P578" s="152"/>
      <c r="Q578" s="152"/>
      <c r="R578" s="152"/>
      <c r="S578" s="152"/>
      <c r="T578" s="152"/>
      <c r="U578" s="152"/>
      <c r="V578" s="152"/>
      <c r="W578" s="152"/>
      <c r="X578" s="152"/>
      <c r="Y578" s="15" t="str">
        <f t="shared" si="16"/>
        <v/>
      </c>
      <c r="Z578" s="15" t="str">
        <f>IF(T578="","",IF(AND(T578&lt;&gt;'Tabelas auxiliares'!$B$128,T578&lt;&gt;'Tabelas auxiliares'!$B$129,T578&lt;&gt;'Tabelas auxiliares'!$C$128,T578&lt;&gt;'Tabelas auxiliares'!$C$129,T578&lt;&gt;'Tabelas auxiliares'!$D$128),"FOLHA DE PESSOAL",IF(Y578='Tabelas auxiliares'!$A$129,"CUSTEIO",IF(Y578='Tabelas auxiliares'!$A$128,"INVESTIMENTO","ERRO - VERIFICAR"))))</f>
        <v/>
      </c>
      <c r="AA578" s="26" t="str">
        <f t="shared" si="17"/>
        <v/>
      </c>
      <c r="AB578" s="155"/>
      <c r="AC578" s="155"/>
      <c r="AD578" s="155"/>
      <c r="AE578" s="31"/>
      <c r="AF578" s="31"/>
      <c r="AG578" s="31"/>
      <c r="AH578" s="31"/>
      <c r="AI578" s="31"/>
      <c r="AJ578" s="31"/>
      <c r="AK578" s="31"/>
      <c r="AL578" s="31"/>
      <c r="AM578" s="31"/>
      <c r="AN578" s="31"/>
      <c r="AO578" s="31"/>
      <c r="AP578" s="31"/>
    </row>
    <row r="579" spans="1:42" x14ac:dyDescent="0.25">
      <c r="A579" s="152"/>
      <c r="B579" s="152"/>
      <c r="C579" s="152"/>
      <c r="D579" s="152"/>
      <c r="E579" s="152"/>
      <c r="F579" s="15" t="str">
        <f>IFERROR(VLOOKUP(D579,'Tabelas auxiliares'!$A$3:$B$65,2,FALSE),"")</f>
        <v/>
      </c>
      <c r="G579" s="15" t="str">
        <f>IFERROR(VLOOKUP($B579,'Tabelas auxiliares'!$A$68:$C$108,2,FALSE),"")</f>
        <v/>
      </c>
      <c r="H579" s="15" t="str">
        <f>IFERROR(VLOOKUP($B579,'Tabelas auxiliares'!$A$68:$C$108,3,FALSE),"")</f>
        <v/>
      </c>
      <c r="I579" s="152"/>
      <c r="J579" s="152"/>
      <c r="K579" s="152"/>
      <c r="L579" s="152"/>
      <c r="M579" s="152"/>
      <c r="N579" s="152"/>
      <c r="O579" s="152"/>
      <c r="P579" s="152"/>
      <c r="Q579" s="152"/>
      <c r="R579" s="152"/>
      <c r="S579" s="152"/>
      <c r="T579" s="152"/>
      <c r="U579" s="152"/>
      <c r="V579" s="152"/>
      <c r="W579" s="152"/>
      <c r="X579" s="152"/>
      <c r="Y579" s="15" t="str">
        <f t="shared" si="16"/>
        <v/>
      </c>
      <c r="Z579" s="15" t="str">
        <f>IF(T579="","",IF(AND(T579&lt;&gt;'Tabelas auxiliares'!$B$128,T579&lt;&gt;'Tabelas auxiliares'!$B$129,T579&lt;&gt;'Tabelas auxiliares'!$C$128,T579&lt;&gt;'Tabelas auxiliares'!$C$129,T579&lt;&gt;'Tabelas auxiliares'!$D$128),"FOLHA DE PESSOAL",IF(Y579='Tabelas auxiliares'!$A$129,"CUSTEIO",IF(Y579='Tabelas auxiliares'!$A$128,"INVESTIMENTO","ERRO - VERIFICAR"))))</f>
        <v/>
      </c>
      <c r="AA579" s="26" t="str">
        <f t="shared" si="17"/>
        <v/>
      </c>
      <c r="AB579" s="155"/>
      <c r="AC579" s="155"/>
      <c r="AD579" s="155"/>
      <c r="AE579" s="31"/>
      <c r="AF579" s="31"/>
      <c r="AG579" s="31"/>
      <c r="AH579" s="31"/>
      <c r="AI579" s="31"/>
      <c r="AJ579" s="31"/>
      <c r="AK579" s="31"/>
      <c r="AL579" s="31"/>
      <c r="AM579" s="31"/>
      <c r="AN579" s="31"/>
      <c r="AO579" s="31"/>
      <c r="AP579" s="31"/>
    </row>
    <row r="580" spans="1:42" x14ac:dyDescent="0.25">
      <c r="A580" s="152"/>
      <c r="B580" s="152"/>
      <c r="C580" s="152"/>
      <c r="D580" s="152"/>
      <c r="E580" s="152"/>
      <c r="F580" s="15" t="str">
        <f>IFERROR(VLOOKUP(D580,'Tabelas auxiliares'!$A$3:$B$65,2,FALSE),"")</f>
        <v/>
      </c>
      <c r="G580" s="15" t="str">
        <f>IFERROR(VLOOKUP($B580,'Tabelas auxiliares'!$A$68:$C$108,2,FALSE),"")</f>
        <v/>
      </c>
      <c r="H580" s="15" t="str">
        <f>IFERROR(VLOOKUP($B580,'Tabelas auxiliares'!$A$68:$C$108,3,FALSE),"")</f>
        <v/>
      </c>
      <c r="I580" s="152"/>
      <c r="J580" s="152"/>
      <c r="K580" s="152"/>
      <c r="L580" s="152"/>
      <c r="M580" s="152"/>
      <c r="N580" s="152"/>
      <c r="O580" s="152"/>
      <c r="P580" s="152"/>
      <c r="Q580" s="152"/>
      <c r="R580" s="152"/>
      <c r="S580" s="152"/>
      <c r="T580" s="152"/>
      <c r="U580" s="152"/>
      <c r="V580" s="152"/>
      <c r="W580" s="152"/>
      <c r="X580" s="152"/>
      <c r="Y580" s="15" t="str">
        <f t="shared" si="16"/>
        <v/>
      </c>
      <c r="Z580" s="15" t="str">
        <f>IF(T580="","",IF(AND(T580&lt;&gt;'Tabelas auxiliares'!$B$128,T580&lt;&gt;'Tabelas auxiliares'!$B$129,T580&lt;&gt;'Tabelas auxiliares'!$C$128,T580&lt;&gt;'Tabelas auxiliares'!$C$129,T580&lt;&gt;'Tabelas auxiliares'!$D$128),"FOLHA DE PESSOAL",IF(Y580='Tabelas auxiliares'!$A$129,"CUSTEIO",IF(Y580='Tabelas auxiliares'!$A$128,"INVESTIMENTO","ERRO - VERIFICAR"))))</f>
        <v/>
      </c>
      <c r="AA580" s="26" t="str">
        <f t="shared" si="17"/>
        <v/>
      </c>
      <c r="AB580" s="155"/>
      <c r="AC580" s="155"/>
      <c r="AD580" s="155"/>
      <c r="AE580" s="31"/>
      <c r="AF580" s="31"/>
      <c r="AG580" s="31"/>
      <c r="AH580" s="31"/>
      <c r="AI580" s="31"/>
      <c r="AJ580" s="31"/>
      <c r="AK580" s="31"/>
      <c r="AL580" s="31"/>
      <c r="AM580" s="31"/>
      <c r="AN580" s="31"/>
      <c r="AO580" s="31"/>
      <c r="AP580" s="31"/>
    </row>
    <row r="581" spans="1:42" x14ac:dyDescent="0.25">
      <c r="A581" s="152"/>
      <c r="B581" s="152"/>
      <c r="C581" s="152"/>
      <c r="D581" s="152"/>
      <c r="E581" s="152"/>
      <c r="F581" s="15" t="str">
        <f>IFERROR(VLOOKUP(D581,'Tabelas auxiliares'!$A$3:$B$65,2,FALSE),"")</f>
        <v/>
      </c>
      <c r="G581" s="15" t="str">
        <f>IFERROR(VLOOKUP($B581,'Tabelas auxiliares'!$A$68:$C$108,2,FALSE),"")</f>
        <v/>
      </c>
      <c r="H581" s="15" t="str">
        <f>IFERROR(VLOOKUP($B581,'Tabelas auxiliares'!$A$68:$C$108,3,FALSE),"")</f>
        <v/>
      </c>
      <c r="I581" s="152"/>
      <c r="J581" s="152"/>
      <c r="K581" s="152"/>
      <c r="L581" s="152"/>
      <c r="M581" s="152"/>
      <c r="N581" s="152"/>
      <c r="O581" s="152"/>
      <c r="P581" s="152"/>
      <c r="Q581" s="152"/>
      <c r="R581" s="152"/>
      <c r="S581" s="152"/>
      <c r="T581" s="152"/>
      <c r="U581" s="152"/>
      <c r="V581" s="152"/>
      <c r="W581" s="152"/>
      <c r="X581" s="152"/>
      <c r="Y581" s="15" t="str">
        <f t="shared" si="16"/>
        <v/>
      </c>
      <c r="Z581" s="15" t="str">
        <f>IF(T581="","",IF(AND(T581&lt;&gt;'Tabelas auxiliares'!$B$128,T581&lt;&gt;'Tabelas auxiliares'!$B$129,T581&lt;&gt;'Tabelas auxiliares'!$C$128,T581&lt;&gt;'Tabelas auxiliares'!$C$129,T581&lt;&gt;'Tabelas auxiliares'!$D$128),"FOLHA DE PESSOAL",IF(Y581='Tabelas auxiliares'!$A$129,"CUSTEIO",IF(Y581='Tabelas auxiliares'!$A$128,"INVESTIMENTO","ERRO - VERIFICAR"))))</f>
        <v/>
      </c>
      <c r="AA581" s="26" t="str">
        <f t="shared" si="17"/>
        <v/>
      </c>
      <c r="AB581" s="155"/>
      <c r="AC581" s="155"/>
      <c r="AD581" s="155"/>
      <c r="AE581" s="31"/>
      <c r="AF581" s="31"/>
      <c r="AG581" s="31"/>
      <c r="AH581" s="31"/>
      <c r="AI581" s="31"/>
      <c r="AJ581" s="31"/>
      <c r="AK581" s="31"/>
      <c r="AL581" s="31"/>
      <c r="AM581" s="31"/>
      <c r="AN581" s="31"/>
      <c r="AO581" s="31"/>
      <c r="AP581" s="31"/>
    </row>
    <row r="582" spans="1:42" x14ac:dyDescent="0.25">
      <c r="A582" s="152"/>
      <c r="B582" s="152"/>
      <c r="C582" s="152"/>
      <c r="D582" s="152"/>
      <c r="E582" s="152"/>
      <c r="F582" s="15" t="str">
        <f>IFERROR(VLOOKUP(D582,'Tabelas auxiliares'!$A$3:$B$65,2,FALSE),"")</f>
        <v/>
      </c>
      <c r="G582" s="15" t="str">
        <f>IFERROR(VLOOKUP($B582,'Tabelas auxiliares'!$A$68:$C$108,2,FALSE),"")</f>
        <v/>
      </c>
      <c r="H582" s="15" t="str">
        <f>IFERROR(VLOOKUP($B582,'Tabelas auxiliares'!$A$68:$C$108,3,FALSE),"")</f>
        <v/>
      </c>
      <c r="I582" s="152"/>
      <c r="J582" s="152"/>
      <c r="K582" s="152"/>
      <c r="L582" s="152"/>
      <c r="M582" s="152"/>
      <c r="N582" s="152"/>
      <c r="O582" s="152"/>
      <c r="P582" s="152"/>
      <c r="Q582" s="152"/>
      <c r="R582" s="152"/>
      <c r="S582" s="152"/>
      <c r="T582" s="152"/>
      <c r="U582" s="152"/>
      <c r="V582" s="152"/>
      <c r="W582" s="152"/>
      <c r="X582" s="152"/>
      <c r="Y582" s="15" t="str">
        <f t="shared" si="16"/>
        <v/>
      </c>
      <c r="Z582" s="15" t="str">
        <f>IF(T582="","",IF(AND(T582&lt;&gt;'Tabelas auxiliares'!$B$128,T582&lt;&gt;'Tabelas auxiliares'!$B$129,T582&lt;&gt;'Tabelas auxiliares'!$C$128,T582&lt;&gt;'Tabelas auxiliares'!$C$129,T582&lt;&gt;'Tabelas auxiliares'!$D$128),"FOLHA DE PESSOAL",IF(Y582='Tabelas auxiliares'!$A$129,"CUSTEIO",IF(Y582='Tabelas auxiliares'!$A$128,"INVESTIMENTO","ERRO - VERIFICAR"))))</f>
        <v/>
      </c>
      <c r="AA582" s="26" t="str">
        <f t="shared" si="17"/>
        <v/>
      </c>
      <c r="AB582" s="155"/>
      <c r="AC582" s="155"/>
      <c r="AD582" s="155"/>
      <c r="AE582" s="31"/>
    </row>
    <row r="583" spans="1:42" x14ac:dyDescent="0.25">
      <c r="A583" s="152"/>
      <c r="B583" s="152"/>
      <c r="C583" s="152"/>
      <c r="D583" s="152"/>
      <c r="E583" s="152"/>
      <c r="F583" s="15" t="str">
        <f>IFERROR(VLOOKUP(D583,'Tabelas auxiliares'!$A$3:$B$65,2,FALSE),"")</f>
        <v/>
      </c>
      <c r="G583" s="15" t="str">
        <f>IFERROR(VLOOKUP($B583,'Tabelas auxiliares'!$A$68:$C$108,2,FALSE),"")</f>
        <v/>
      </c>
      <c r="H583" s="15" t="str">
        <f>IFERROR(VLOOKUP($B583,'Tabelas auxiliares'!$A$68:$C$108,3,FALSE),"")</f>
        <v/>
      </c>
      <c r="I583" s="152"/>
      <c r="J583" s="152"/>
      <c r="K583" s="152"/>
      <c r="L583" s="152"/>
      <c r="M583" s="152"/>
      <c r="N583" s="152"/>
      <c r="O583" s="152"/>
      <c r="P583" s="152"/>
      <c r="Q583" s="152"/>
      <c r="R583" s="152"/>
      <c r="S583" s="152"/>
      <c r="T583" s="152"/>
      <c r="U583" s="152"/>
      <c r="V583" s="152"/>
      <c r="W583" s="152"/>
      <c r="X583" s="152"/>
      <c r="Y583" s="15" t="str">
        <f t="shared" si="16"/>
        <v/>
      </c>
      <c r="Z583" s="15" t="str">
        <f>IF(T583="","",IF(AND(T583&lt;&gt;'Tabelas auxiliares'!$B$128,T583&lt;&gt;'Tabelas auxiliares'!$B$129,T583&lt;&gt;'Tabelas auxiliares'!$C$128,T583&lt;&gt;'Tabelas auxiliares'!$C$129,T583&lt;&gt;'Tabelas auxiliares'!$D$128),"FOLHA DE PESSOAL",IF(Y583='Tabelas auxiliares'!$A$129,"CUSTEIO",IF(Y583='Tabelas auxiliares'!$A$128,"INVESTIMENTO","ERRO - VERIFICAR"))))</f>
        <v/>
      </c>
      <c r="AA583" s="26" t="str">
        <f t="shared" si="17"/>
        <v/>
      </c>
      <c r="AB583" s="155"/>
      <c r="AC583" s="155"/>
      <c r="AD583" s="155"/>
      <c r="AE583" s="31"/>
    </row>
    <row r="584" spans="1:42" x14ac:dyDescent="0.25">
      <c r="A584" s="152"/>
      <c r="B584" s="152"/>
      <c r="C584" s="152"/>
      <c r="D584" s="152"/>
      <c r="E584" s="152"/>
      <c r="F584" s="15" t="str">
        <f>IFERROR(VLOOKUP(D584,'Tabelas auxiliares'!$A$3:$B$65,2,FALSE),"")</f>
        <v/>
      </c>
      <c r="G584" s="15" t="str">
        <f>IFERROR(VLOOKUP($B584,'Tabelas auxiliares'!$A$68:$C$108,2,FALSE),"")</f>
        <v/>
      </c>
      <c r="H584" s="15" t="str">
        <f>IFERROR(VLOOKUP($B584,'Tabelas auxiliares'!$A$68:$C$108,3,FALSE),"")</f>
        <v/>
      </c>
      <c r="I584" s="152"/>
      <c r="J584" s="152"/>
      <c r="K584" s="152"/>
      <c r="L584" s="152"/>
      <c r="M584" s="152"/>
      <c r="N584" s="152"/>
      <c r="O584" s="152"/>
      <c r="P584" s="152"/>
      <c r="Q584" s="152"/>
      <c r="R584" s="152"/>
      <c r="S584" s="152"/>
      <c r="T584" s="152"/>
      <c r="U584" s="152"/>
      <c r="V584" s="152"/>
      <c r="W584" s="152"/>
      <c r="X584" s="152"/>
      <c r="Y584" s="15" t="str">
        <f t="shared" si="16"/>
        <v/>
      </c>
      <c r="Z584" s="15" t="str">
        <f>IF(T584="","",IF(AND(T584&lt;&gt;'Tabelas auxiliares'!$B$128,T584&lt;&gt;'Tabelas auxiliares'!$B$129,T584&lt;&gt;'Tabelas auxiliares'!$C$128,T584&lt;&gt;'Tabelas auxiliares'!$C$129,T584&lt;&gt;'Tabelas auxiliares'!$D$128),"FOLHA DE PESSOAL",IF(Y584='Tabelas auxiliares'!$A$129,"CUSTEIO",IF(Y584='Tabelas auxiliares'!$A$128,"INVESTIMENTO","ERRO - VERIFICAR"))))</f>
        <v/>
      </c>
      <c r="AA584" s="26" t="str">
        <f t="shared" si="17"/>
        <v/>
      </c>
      <c r="AB584" s="155"/>
      <c r="AC584" s="155"/>
      <c r="AD584" s="155"/>
      <c r="AE584" s="31"/>
    </row>
    <row r="585" spans="1:42" x14ac:dyDescent="0.25">
      <c r="A585" s="152"/>
      <c r="B585" s="152"/>
      <c r="C585" s="152"/>
      <c r="D585" s="152"/>
      <c r="E585" s="152"/>
      <c r="F585" s="15" t="str">
        <f>IFERROR(VLOOKUP(D585,'Tabelas auxiliares'!$A$3:$B$65,2,FALSE),"")</f>
        <v/>
      </c>
      <c r="G585" s="15" t="str">
        <f>IFERROR(VLOOKUP($B585,'Tabelas auxiliares'!$A$68:$C$108,2,FALSE),"")</f>
        <v/>
      </c>
      <c r="H585" s="15" t="str">
        <f>IFERROR(VLOOKUP($B585,'Tabelas auxiliares'!$A$68:$C$108,3,FALSE),"")</f>
        <v/>
      </c>
      <c r="I585" s="152"/>
      <c r="J585" s="152"/>
      <c r="K585" s="152"/>
      <c r="L585" s="152"/>
      <c r="M585" s="152"/>
      <c r="N585" s="152"/>
      <c r="O585" s="152"/>
      <c r="P585" s="152"/>
      <c r="Q585" s="152"/>
      <c r="R585" s="152"/>
      <c r="S585" s="152"/>
      <c r="T585" s="152"/>
      <c r="U585" s="152"/>
      <c r="V585" s="152"/>
      <c r="W585" s="152"/>
      <c r="X585" s="152"/>
      <c r="Y585" s="15" t="str">
        <f t="shared" si="16"/>
        <v/>
      </c>
      <c r="Z585" s="15" t="str">
        <f>IF(T585="","",IF(AND(T585&lt;&gt;'Tabelas auxiliares'!$B$128,T585&lt;&gt;'Tabelas auxiliares'!$B$129,T585&lt;&gt;'Tabelas auxiliares'!$C$128,T585&lt;&gt;'Tabelas auxiliares'!$C$129,T585&lt;&gt;'Tabelas auxiliares'!$D$128),"FOLHA DE PESSOAL",IF(Y585='Tabelas auxiliares'!$A$129,"CUSTEIO",IF(Y585='Tabelas auxiliares'!$A$128,"INVESTIMENTO","ERRO - VERIFICAR"))))</f>
        <v/>
      </c>
      <c r="AA585" s="26" t="str">
        <f t="shared" si="17"/>
        <v/>
      </c>
      <c r="AB585" s="155"/>
      <c r="AC585" s="155"/>
      <c r="AD585" s="155"/>
      <c r="AE585" s="31"/>
    </row>
    <row r="586" spans="1:42" x14ac:dyDescent="0.25">
      <c r="A586" s="152"/>
      <c r="B586" s="152"/>
      <c r="C586" s="152"/>
      <c r="D586" s="152"/>
      <c r="E586" s="152"/>
      <c r="F586" s="15" t="str">
        <f>IFERROR(VLOOKUP(D586,'Tabelas auxiliares'!$A$3:$B$65,2,FALSE),"")</f>
        <v/>
      </c>
      <c r="G586" s="15" t="str">
        <f>IFERROR(VLOOKUP($B586,'Tabelas auxiliares'!$A$68:$C$108,2,FALSE),"")</f>
        <v/>
      </c>
      <c r="H586" s="15" t="str">
        <f>IFERROR(VLOOKUP($B586,'Tabelas auxiliares'!$A$68:$C$108,3,FALSE),"")</f>
        <v/>
      </c>
      <c r="I586" s="152"/>
      <c r="J586" s="152"/>
      <c r="K586" s="152"/>
      <c r="L586" s="152"/>
      <c r="M586" s="152"/>
      <c r="N586" s="152"/>
      <c r="O586" s="152"/>
      <c r="P586" s="152"/>
      <c r="Q586" s="152"/>
      <c r="R586" s="152"/>
      <c r="S586" s="152"/>
      <c r="T586" s="152"/>
      <c r="U586" s="152"/>
      <c r="V586" s="152"/>
      <c r="W586" s="152"/>
      <c r="X586" s="152"/>
      <c r="Y586" s="15" t="str">
        <f t="shared" si="16"/>
        <v/>
      </c>
      <c r="Z586" s="15" t="str">
        <f>IF(T586="","",IF(AND(T586&lt;&gt;'Tabelas auxiliares'!$B$128,T586&lt;&gt;'Tabelas auxiliares'!$B$129,T586&lt;&gt;'Tabelas auxiliares'!$C$128,T586&lt;&gt;'Tabelas auxiliares'!$C$129,T586&lt;&gt;'Tabelas auxiliares'!$D$128),"FOLHA DE PESSOAL",IF(Y586='Tabelas auxiliares'!$A$129,"CUSTEIO",IF(Y586='Tabelas auxiliares'!$A$128,"INVESTIMENTO","ERRO - VERIFICAR"))))</f>
        <v/>
      </c>
      <c r="AA586" s="26" t="str">
        <f t="shared" si="17"/>
        <v/>
      </c>
      <c r="AB586" s="155"/>
      <c r="AC586" s="155"/>
      <c r="AD586" s="155"/>
      <c r="AE586" s="31"/>
    </row>
    <row r="587" spans="1:42" x14ac:dyDescent="0.25">
      <c r="A587" s="152"/>
      <c r="B587" s="152"/>
      <c r="C587" s="152"/>
      <c r="D587" s="152"/>
      <c r="E587" s="152"/>
      <c r="F587" s="15" t="str">
        <f>IFERROR(VLOOKUP(D587,'Tabelas auxiliares'!$A$3:$B$65,2,FALSE),"")</f>
        <v/>
      </c>
      <c r="G587" s="15" t="str">
        <f>IFERROR(VLOOKUP($B587,'Tabelas auxiliares'!$A$68:$C$108,2,FALSE),"")</f>
        <v/>
      </c>
      <c r="H587" s="15" t="str">
        <f>IFERROR(VLOOKUP($B587,'Tabelas auxiliares'!$A$68:$C$108,3,FALSE),"")</f>
        <v/>
      </c>
      <c r="I587" s="152"/>
      <c r="J587" s="152"/>
      <c r="K587" s="152"/>
      <c r="L587" s="152"/>
      <c r="M587" s="152"/>
      <c r="N587" s="152"/>
      <c r="O587" s="152"/>
      <c r="P587" s="152"/>
      <c r="Q587" s="152"/>
      <c r="R587" s="152"/>
      <c r="S587" s="152"/>
      <c r="T587" s="152"/>
      <c r="U587" s="152"/>
      <c r="V587" s="152"/>
      <c r="W587" s="152"/>
      <c r="X587" s="152"/>
      <c r="Y587" s="15" t="str">
        <f t="shared" si="16"/>
        <v/>
      </c>
      <c r="Z587" s="15" t="str">
        <f>IF(T587="","",IF(AND(T587&lt;&gt;'Tabelas auxiliares'!$B$128,T587&lt;&gt;'Tabelas auxiliares'!$B$129,T587&lt;&gt;'Tabelas auxiliares'!$C$128,T587&lt;&gt;'Tabelas auxiliares'!$C$129,T587&lt;&gt;'Tabelas auxiliares'!$D$128),"FOLHA DE PESSOAL",IF(Y587='Tabelas auxiliares'!$A$129,"CUSTEIO",IF(Y587='Tabelas auxiliares'!$A$128,"INVESTIMENTO","ERRO - VERIFICAR"))))</f>
        <v/>
      </c>
      <c r="AA587" s="26" t="str">
        <f t="shared" si="17"/>
        <v/>
      </c>
      <c r="AB587" s="155"/>
      <c r="AC587" s="155"/>
      <c r="AD587" s="155"/>
      <c r="AE587" s="31"/>
    </row>
    <row r="588" spans="1:42" x14ac:dyDescent="0.25">
      <c r="A588" s="152"/>
      <c r="B588" s="152"/>
      <c r="C588" s="152"/>
      <c r="D588" s="152"/>
      <c r="E588" s="152"/>
      <c r="F588" s="15" t="str">
        <f>IFERROR(VLOOKUP(D588,'Tabelas auxiliares'!$A$3:$B$65,2,FALSE),"")</f>
        <v/>
      </c>
      <c r="G588" s="15" t="str">
        <f>IFERROR(VLOOKUP($B588,'Tabelas auxiliares'!$A$68:$C$108,2,FALSE),"")</f>
        <v/>
      </c>
      <c r="H588" s="15" t="str">
        <f>IFERROR(VLOOKUP($B588,'Tabelas auxiliares'!$A$68:$C$108,3,FALSE),"")</f>
        <v/>
      </c>
      <c r="I588" s="152"/>
      <c r="J588" s="152"/>
      <c r="K588" s="152"/>
      <c r="L588" s="152"/>
      <c r="M588" s="152"/>
      <c r="N588" s="152"/>
      <c r="O588" s="152"/>
      <c r="P588" s="152"/>
      <c r="Q588" s="152"/>
      <c r="R588" s="152"/>
      <c r="S588" s="152"/>
      <c r="T588" s="152"/>
      <c r="U588" s="152"/>
      <c r="V588" s="152"/>
      <c r="W588" s="152"/>
      <c r="X588" s="152"/>
      <c r="Y588" s="15" t="str">
        <f t="shared" si="16"/>
        <v/>
      </c>
      <c r="Z588" s="15" t="str">
        <f>IF(T588="","",IF(AND(T588&lt;&gt;'Tabelas auxiliares'!$B$128,T588&lt;&gt;'Tabelas auxiliares'!$B$129,T588&lt;&gt;'Tabelas auxiliares'!$C$128,T588&lt;&gt;'Tabelas auxiliares'!$C$129,T588&lt;&gt;'Tabelas auxiliares'!$D$128),"FOLHA DE PESSOAL",IF(Y588='Tabelas auxiliares'!$A$129,"CUSTEIO",IF(Y588='Tabelas auxiliares'!$A$128,"INVESTIMENTO","ERRO - VERIFICAR"))))</f>
        <v/>
      </c>
      <c r="AA588" s="26" t="str">
        <f t="shared" si="17"/>
        <v/>
      </c>
      <c r="AB588" s="155"/>
      <c r="AC588" s="155"/>
      <c r="AD588" s="155"/>
      <c r="AE588" s="31"/>
    </row>
    <row r="589" spans="1:42" x14ac:dyDescent="0.25">
      <c r="A589" s="152"/>
      <c r="B589" s="152"/>
      <c r="C589" s="152"/>
      <c r="D589" s="152"/>
      <c r="E589" s="152"/>
      <c r="F589" s="15" t="str">
        <f>IFERROR(VLOOKUP(D589,'Tabelas auxiliares'!$A$3:$B$65,2,FALSE),"")</f>
        <v/>
      </c>
      <c r="G589" s="15" t="str">
        <f>IFERROR(VLOOKUP($B589,'Tabelas auxiliares'!$A$68:$C$108,2,FALSE),"")</f>
        <v/>
      </c>
      <c r="H589" s="15" t="str">
        <f>IFERROR(VLOOKUP($B589,'Tabelas auxiliares'!$A$68:$C$108,3,FALSE),"")</f>
        <v/>
      </c>
      <c r="I589" s="152"/>
      <c r="J589" s="152"/>
      <c r="K589" s="152"/>
      <c r="L589" s="152"/>
      <c r="M589" s="152"/>
      <c r="N589" s="152"/>
      <c r="O589" s="152"/>
      <c r="P589" s="152"/>
      <c r="Q589" s="152"/>
      <c r="R589" s="152"/>
      <c r="S589" s="152"/>
      <c r="T589" s="152"/>
      <c r="U589" s="152"/>
      <c r="V589" s="152"/>
      <c r="W589" s="152"/>
      <c r="X589" s="152"/>
      <c r="Y589" s="15" t="str">
        <f t="shared" si="16"/>
        <v/>
      </c>
      <c r="Z589" s="15" t="str">
        <f>IF(T589="","",IF(AND(T589&lt;&gt;'Tabelas auxiliares'!$B$128,T589&lt;&gt;'Tabelas auxiliares'!$B$129,T589&lt;&gt;'Tabelas auxiliares'!$C$128,T589&lt;&gt;'Tabelas auxiliares'!$C$129,T589&lt;&gt;'Tabelas auxiliares'!$D$128),"FOLHA DE PESSOAL",IF(Y589='Tabelas auxiliares'!$A$129,"CUSTEIO",IF(Y589='Tabelas auxiliares'!$A$128,"INVESTIMENTO","ERRO - VERIFICAR"))))</f>
        <v/>
      </c>
      <c r="AA589" s="26" t="str">
        <f t="shared" si="17"/>
        <v/>
      </c>
      <c r="AB589" s="155"/>
      <c r="AC589" s="155"/>
      <c r="AD589" s="155"/>
      <c r="AE589" s="31"/>
    </row>
    <row r="590" spans="1:42" x14ac:dyDescent="0.25">
      <c r="A590" s="152"/>
      <c r="B590" s="152"/>
      <c r="C590" s="152"/>
      <c r="D590" s="152"/>
      <c r="E590" s="152"/>
      <c r="F590" s="15" t="str">
        <f>IFERROR(VLOOKUP(D590,'Tabelas auxiliares'!$A$3:$B$65,2,FALSE),"")</f>
        <v/>
      </c>
      <c r="G590" s="15" t="str">
        <f>IFERROR(VLOOKUP($B590,'Tabelas auxiliares'!$A$68:$C$108,2,FALSE),"")</f>
        <v/>
      </c>
      <c r="H590" s="15" t="str">
        <f>IFERROR(VLOOKUP($B590,'Tabelas auxiliares'!$A$68:$C$108,3,FALSE),"")</f>
        <v/>
      </c>
      <c r="I590" s="152"/>
      <c r="J590" s="152"/>
      <c r="K590" s="152"/>
      <c r="L590" s="152"/>
      <c r="M590" s="152"/>
      <c r="N590" s="152"/>
      <c r="O590" s="152"/>
      <c r="P590" s="152"/>
      <c r="Q590" s="152"/>
      <c r="R590" s="152"/>
      <c r="S590" s="152"/>
      <c r="T590" s="152"/>
      <c r="U590" s="152"/>
      <c r="V590" s="152"/>
      <c r="W590" s="152"/>
      <c r="X590" s="152"/>
      <c r="Y590" s="15" t="str">
        <f t="shared" si="16"/>
        <v/>
      </c>
      <c r="Z590" s="15" t="str">
        <f>IF(T590="","",IF(AND(T590&lt;&gt;'Tabelas auxiliares'!$B$128,T590&lt;&gt;'Tabelas auxiliares'!$B$129,T590&lt;&gt;'Tabelas auxiliares'!$C$128,T590&lt;&gt;'Tabelas auxiliares'!$C$129,T590&lt;&gt;'Tabelas auxiliares'!$D$128),"FOLHA DE PESSOAL",IF(Y590='Tabelas auxiliares'!$A$129,"CUSTEIO",IF(Y590='Tabelas auxiliares'!$A$128,"INVESTIMENTO","ERRO - VERIFICAR"))))</f>
        <v/>
      </c>
      <c r="AA590" s="26" t="str">
        <f t="shared" si="17"/>
        <v/>
      </c>
      <c r="AB590" s="155"/>
      <c r="AC590" s="155"/>
      <c r="AD590" s="155"/>
      <c r="AE590" s="31"/>
    </row>
    <row r="591" spans="1:42" x14ac:dyDescent="0.25">
      <c r="A591" s="152"/>
      <c r="B591" s="152"/>
      <c r="C591" s="152"/>
      <c r="D591" s="152"/>
      <c r="E591" s="152"/>
      <c r="F591" s="15" t="str">
        <f>IFERROR(VLOOKUP(D591,'Tabelas auxiliares'!$A$3:$B$65,2,FALSE),"")</f>
        <v/>
      </c>
      <c r="G591" s="15" t="str">
        <f>IFERROR(VLOOKUP($B591,'Tabelas auxiliares'!$A$68:$C$108,2,FALSE),"")</f>
        <v/>
      </c>
      <c r="H591" s="15" t="str">
        <f>IFERROR(VLOOKUP($B591,'Tabelas auxiliares'!$A$68:$C$108,3,FALSE),"")</f>
        <v/>
      </c>
      <c r="I591" s="152"/>
      <c r="J591" s="152"/>
      <c r="K591" s="152"/>
      <c r="L591" s="152"/>
      <c r="M591" s="152"/>
      <c r="N591" s="152"/>
      <c r="O591" s="152"/>
      <c r="P591" s="152"/>
      <c r="Q591" s="152"/>
      <c r="R591" s="152"/>
      <c r="S591" s="152"/>
      <c r="T591" s="152"/>
      <c r="U591" s="152"/>
      <c r="V591" s="152"/>
      <c r="W591" s="152"/>
      <c r="X591" s="152"/>
      <c r="Y591" s="15" t="str">
        <f t="shared" si="16"/>
        <v/>
      </c>
      <c r="Z591" s="15" t="str">
        <f>IF(T591="","",IF(AND(T591&lt;&gt;'Tabelas auxiliares'!$B$128,T591&lt;&gt;'Tabelas auxiliares'!$B$129,T591&lt;&gt;'Tabelas auxiliares'!$C$128,T591&lt;&gt;'Tabelas auxiliares'!$C$129,T591&lt;&gt;'Tabelas auxiliares'!$D$128),"FOLHA DE PESSOAL",IF(Y591='Tabelas auxiliares'!$A$129,"CUSTEIO",IF(Y591='Tabelas auxiliares'!$A$128,"INVESTIMENTO","ERRO - VERIFICAR"))))</f>
        <v/>
      </c>
      <c r="AA591" s="26" t="str">
        <f t="shared" si="17"/>
        <v/>
      </c>
      <c r="AB591" s="155"/>
      <c r="AC591" s="155"/>
      <c r="AD591" s="155"/>
      <c r="AE591" s="31"/>
    </row>
    <row r="592" spans="1:42" x14ac:dyDescent="0.25">
      <c r="A592" s="152"/>
      <c r="B592" s="152"/>
      <c r="C592" s="152"/>
      <c r="D592" s="152"/>
      <c r="E592" s="152"/>
      <c r="F592" s="15" t="str">
        <f>IFERROR(VLOOKUP(D592,'Tabelas auxiliares'!$A$3:$B$65,2,FALSE),"")</f>
        <v/>
      </c>
      <c r="G592" s="15" t="str">
        <f>IFERROR(VLOOKUP($B592,'Tabelas auxiliares'!$A$68:$C$108,2,FALSE),"")</f>
        <v/>
      </c>
      <c r="H592" s="15" t="str">
        <f>IFERROR(VLOOKUP($B592,'Tabelas auxiliares'!$A$68:$C$108,3,FALSE),"")</f>
        <v/>
      </c>
      <c r="I592" s="152"/>
      <c r="J592" s="152"/>
      <c r="K592" s="152"/>
      <c r="L592" s="152"/>
      <c r="M592" s="152"/>
      <c r="N592" s="152"/>
      <c r="O592" s="152"/>
      <c r="P592" s="152"/>
      <c r="Q592" s="152"/>
      <c r="R592" s="152"/>
      <c r="S592" s="152"/>
      <c r="T592" s="152"/>
      <c r="U592" s="152"/>
      <c r="V592" s="152"/>
      <c r="W592" s="152"/>
      <c r="X592" s="152"/>
      <c r="Y592" s="15" t="str">
        <f t="shared" si="16"/>
        <v/>
      </c>
      <c r="Z592" s="15" t="str">
        <f>IF(T592="","",IF(AND(T592&lt;&gt;'Tabelas auxiliares'!$B$128,T592&lt;&gt;'Tabelas auxiliares'!$B$129,T592&lt;&gt;'Tabelas auxiliares'!$C$128,T592&lt;&gt;'Tabelas auxiliares'!$C$129,T592&lt;&gt;'Tabelas auxiliares'!$D$128),"FOLHA DE PESSOAL",IF(Y592='Tabelas auxiliares'!$A$129,"CUSTEIO",IF(Y592='Tabelas auxiliares'!$A$128,"INVESTIMENTO","ERRO - VERIFICAR"))))</f>
        <v/>
      </c>
      <c r="AA592" s="26" t="str">
        <f t="shared" si="17"/>
        <v/>
      </c>
      <c r="AB592" s="155"/>
      <c r="AC592" s="155"/>
      <c r="AD592" s="155"/>
      <c r="AE592" s="31"/>
    </row>
    <row r="593" spans="1:31" x14ac:dyDescent="0.25">
      <c r="A593" s="152"/>
      <c r="B593" s="152"/>
      <c r="C593" s="152"/>
      <c r="D593" s="152"/>
      <c r="E593" s="152"/>
      <c r="F593" s="15" t="str">
        <f>IFERROR(VLOOKUP(D593,'Tabelas auxiliares'!$A$3:$B$65,2,FALSE),"")</f>
        <v/>
      </c>
      <c r="G593" s="15" t="str">
        <f>IFERROR(VLOOKUP($B593,'Tabelas auxiliares'!$A$68:$C$108,2,FALSE),"")</f>
        <v/>
      </c>
      <c r="H593" s="15" t="str">
        <f>IFERROR(VLOOKUP($B593,'Tabelas auxiliares'!$A$68:$C$108,3,FALSE),"")</f>
        <v/>
      </c>
      <c r="I593" s="152"/>
      <c r="J593" s="152"/>
      <c r="K593" s="152"/>
      <c r="L593" s="152"/>
      <c r="M593" s="152"/>
      <c r="N593" s="152"/>
      <c r="O593" s="152"/>
      <c r="P593" s="152"/>
      <c r="Q593" s="152"/>
      <c r="R593" s="152"/>
      <c r="S593" s="152"/>
      <c r="T593" s="152"/>
      <c r="U593" s="152"/>
      <c r="V593" s="152"/>
      <c r="W593" s="152"/>
      <c r="X593" s="152"/>
      <c r="Y593" s="15" t="str">
        <f t="shared" si="16"/>
        <v/>
      </c>
      <c r="Z593" s="15" t="str">
        <f>IF(T593="","",IF(AND(T593&lt;&gt;'Tabelas auxiliares'!$B$128,T593&lt;&gt;'Tabelas auxiliares'!$B$129,T593&lt;&gt;'Tabelas auxiliares'!$C$128,T593&lt;&gt;'Tabelas auxiliares'!$C$129,T593&lt;&gt;'Tabelas auxiliares'!$D$128),"FOLHA DE PESSOAL",IF(Y593='Tabelas auxiliares'!$A$129,"CUSTEIO",IF(Y593='Tabelas auxiliares'!$A$128,"INVESTIMENTO","ERRO - VERIFICAR"))))</f>
        <v/>
      </c>
      <c r="AA593" s="26" t="str">
        <f t="shared" si="17"/>
        <v/>
      </c>
      <c r="AB593" s="155"/>
      <c r="AC593" s="155"/>
      <c r="AD593" s="155"/>
      <c r="AE593" s="31"/>
    </row>
    <row r="594" spans="1:31" x14ac:dyDescent="0.25">
      <c r="A594" s="152"/>
      <c r="B594" s="152"/>
      <c r="C594" s="152"/>
      <c r="D594" s="152"/>
      <c r="E594" s="152"/>
      <c r="F594" s="15" t="str">
        <f>IFERROR(VLOOKUP(D594,'Tabelas auxiliares'!$A$3:$B$65,2,FALSE),"")</f>
        <v/>
      </c>
      <c r="G594" s="15" t="str">
        <f>IFERROR(VLOOKUP($B594,'Tabelas auxiliares'!$A$68:$C$108,2,FALSE),"")</f>
        <v/>
      </c>
      <c r="H594" s="15" t="str">
        <f>IFERROR(VLOOKUP($B594,'Tabelas auxiliares'!$A$68:$C$108,3,FALSE),"")</f>
        <v/>
      </c>
      <c r="I594" s="152"/>
      <c r="J594" s="152"/>
      <c r="K594" s="152"/>
      <c r="L594" s="152"/>
      <c r="M594" s="152"/>
      <c r="N594" s="152"/>
      <c r="O594" s="152"/>
      <c r="P594" s="152"/>
      <c r="Q594" s="152"/>
      <c r="R594" s="152"/>
      <c r="S594" s="152"/>
      <c r="T594" s="152"/>
      <c r="U594" s="152"/>
      <c r="V594" s="152"/>
      <c r="W594" s="152"/>
      <c r="X594" s="152"/>
      <c r="Y594" s="15" t="str">
        <f t="shared" si="16"/>
        <v/>
      </c>
      <c r="Z594" s="15" t="str">
        <f>IF(T594="","",IF(AND(T594&lt;&gt;'Tabelas auxiliares'!$B$128,T594&lt;&gt;'Tabelas auxiliares'!$B$129,T594&lt;&gt;'Tabelas auxiliares'!$C$128,T594&lt;&gt;'Tabelas auxiliares'!$C$129,T594&lt;&gt;'Tabelas auxiliares'!$D$128),"FOLHA DE PESSOAL",IF(Y594='Tabelas auxiliares'!$A$129,"CUSTEIO",IF(Y594='Tabelas auxiliares'!$A$128,"INVESTIMENTO","ERRO - VERIFICAR"))))</f>
        <v/>
      </c>
      <c r="AA594" s="26" t="str">
        <f t="shared" si="17"/>
        <v/>
      </c>
      <c r="AB594" s="155"/>
      <c r="AC594" s="155"/>
      <c r="AD594" s="155"/>
      <c r="AE594" s="31"/>
    </row>
    <row r="595" spans="1:31" x14ac:dyDescent="0.25">
      <c r="A595" s="152"/>
      <c r="B595" s="152"/>
      <c r="C595" s="152"/>
      <c r="D595" s="152"/>
      <c r="E595" s="152"/>
      <c r="F595" s="15" t="str">
        <f>IFERROR(VLOOKUP(D595,'Tabelas auxiliares'!$A$3:$B$65,2,FALSE),"")</f>
        <v/>
      </c>
      <c r="G595" s="15" t="str">
        <f>IFERROR(VLOOKUP($B595,'Tabelas auxiliares'!$A$68:$C$108,2,FALSE),"")</f>
        <v/>
      </c>
      <c r="H595" s="15" t="str">
        <f>IFERROR(VLOOKUP($B595,'Tabelas auxiliares'!$A$68:$C$108,3,FALSE),"")</f>
        <v/>
      </c>
      <c r="I595" s="152"/>
      <c r="J595" s="152"/>
      <c r="K595" s="152"/>
      <c r="L595" s="152"/>
      <c r="M595" s="152"/>
      <c r="N595" s="152"/>
      <c r="O595" s="152"/>
      <c r="P595" s="152"/>
      <c r="Q595" s="152"/>
      <c r="R595" s="152"/>
      <c r="S595" s="152"/>
      <c r="T595" s="152"/>
      <c r="U595" s="152"/>
      <c r="V595" s="152"/>
      <c r="W595" s="152"/>
      <c r="X595" s="152"/>
      <c r="Y595" s="15" t="str">
        <f t="shared" si="16"/>
        <v/>
      </c>
      <c r="Z595" s="15" t="str">
        <f>IF(T595="","",IF(AND(T595&lt;&gt;'Tabelas auxiliares'!$B$128,T595&lt;&gt;'Tabelas auxiliares'!$B$129,T595&lt;&gt;'Tabelas auxiliares'!$C$128,T595&lt;&gt;'Tabelas auxiliares'!$C$129,T595&lt;&gt;'Tabelas auxiliares'!$D$128),"FOLHA DE PESSOAL",IF(Y595='Tabelas auxiliares'!$A$129,"CUSTEIO",IF(Y595='Tabelas auxiliares'!$A$128,"INVESTIMENTO","ERRO - VERIFICAR"))))</f>
        <v/>
      </c>
      <c r="AA595" s="26" t="str">
        <f t="shared" si="17"/>
        <v/>
      </c>
      <c r="AB595" s="155"/>
      <c r="AC595" s="155"/>
      <c r="AD595" s="155"/>
      <c r="AE595" s="31"/>
    </row>
    <row r="596" spans="1:31" x14ac:dyDescent="0.25">
      <c r="A596" s="152"/>
      <c r="B596" s="152"/>
      <c r="C596" s="152"/>
      <c r="D596" s="152"/>
      <c r="E596" s="152"/>
      <c r="F596" s="15" t="str">
        <f>IFERROR(VLOOKUP(D596,'Tabelas auxiliares'!$A$3:$B$65,2,FALSE),"")</f>
        <v/>
      </c>
      <c r="G596" s="15" t="str">
        <f>IFERROR(VLOOKUP($B596,'Tabelas auxiliares'!$A$68:$C$108,2,FALSE),"")</f>
        <v/>
      </c>
      <c r="H596" s="15" t="str">
        <f>IFERROR(VLOOKUP($B596,'Tabelas auxiliares'!$A$68:$C$108,3,FALSE),"")</f>
        <v/>
      </c>
      <c r="I596" s="152"/>
      <c r="J596" s="152"/>
      <c r="K596" s="152"/>
      <c r="L596" s="152"/>
      <c r="M596" s="152"/>
      <c r="N596" s="152"/>
      <c r="O596" s="152"/>
      <c r="P596" s="152"/>
      <c r="Q596" s="152"/>
      <c r="R596" s="152"/>
      <c r="S596" s="152"/>
      <c r="T596" s="152"/>
      <c r="U596" s="152"/>
      <c r="V596" s="152"/>
      <c r="W596" s="152"/>
      <c r="X596" s="152"/>
      <c r="Y596" s="15" t="str">
        <f t="shared" si="16"/>
        <v/>
      </c>
      <c r="Z596" s="15" t="str">
        <f>IF(T596="","",IF(AND(T596&lt;&gt;'Tabelas auxiliares'!$B$128,T596&lt;&gt;'Tabelas auxiliares'!$B$129,T596&lt;&gt;'Tabelas auxiliares'!$C$128,T596&lt;&gt;'Tabelas auxiliares'!$C$129,T596&lt;&gt;'Tabelas auxiliares'!$D$128),"FOLHA DE PESSOAL",IF(Y596='Tabelas auxiliares'!$A$129,"CUSTEIO",IF(Y596='Tabelas auxiliares'!$A$128,"INVESTIMENTO","ERRO - VERIFICAR"))))</f>
        <v/>
      </c>
      <c r="AA596" s="26" t="str">
        <f t="shared" si="17"/>
        <v/>
      </c>
      <c r="AB596" s="155"/>
      <c r="AC596" s="155"/>
      <c r="AD596" s="155"/>
      <c r="AE596" s="31"/>
    </row>
    <row r="597" spans="1:31" x14ac:dyDescent="0.25">
      <c r="A597" s="152"/>
      <c r="B597" s="152"/>
      <c r="C597" s="152"/>
      <c r="D597" s="152"/>
      <c r="E597" s="152"/>
      <c r="F597" s="15" t="str">
        <f>IFERROR(VLOOKUP(D597,'Tabelas auxiliares'!$A$3:$B$65,2,FALSE),"")</f>
        <v/>
      </c>
      <c r="G597" s="15" t="str">
        <f>IFERROR(VLOOKUP($B597,'Tabelas auxiliares'!$A$68:$C$108,2,FALSE),"")</f>
        <v/>
      </c>
      <c r="H597" s="15" t="str">
        <f>IFERROR(VLOOKUP($B597,'Tabelas auxiliares'!$A$68:$C$108,3,FALSE),"")</f>
        <v/>
      </c>
      <c r="I597" s="152"/>
      <c r="J597" s="152"/>
      <c r="K597" s="152"/>
      <c r="L597" s="152"/>
      <c r="M597" s="152"/>
      <c r="N597" s="152"/>
      <c r="O597" s="152"/>
      <c r="P597" s="152"/>
      <c r="Q597" s="152"/>
      <c r="R597" s="152"/>
      <c r="S597" s="152"/>
      <c r="T597" s="152"/>
      <c r="U597" s="152"/>
      <c r="V597" s="152"/>
      <c r="W597" s="152"/>
      <c r="X597" s="152"/>
      <c r="Y597" s="15" t="str">
        <f t="shared" si="16"/>
        <v/>
      </c>
      <c r="Z597" s="15" t="str">
        <f>IF(T597="","",IF(AND(T597&lt;&gt;'Tabelas auxiliares'!$B$128,T597&lt;&gt;'Tabelas auxiliares'!$B$129,T597&lt;&gt;'Tabelas auxiliares'!$C$128,T597&lt;&gt;'Tabelas auxiliares'!$C$129,T597&lt;&gt;'Tabelas auxiliares'!$D$128),"FOLHA DE PESSOAL",IF(Y597='Tabelas auxiliares'!$A$129,"CUSTEIO",IF(Y597='Tabelas auxiliares'!$A$128,"INVESTIMENTO","ERRO - VERIFICAR"))))</f>
        <v/>
      </c>
      <c r="AA597" s="26" t="str">
        <f t="shared" si="17"/>
        <v/>
      </c>
      <c r="AB597" s="155"/>
      <c r="AC597" s="155"/>
      <c r="AD597" s="155"/>
      <c r="AE597" s="31"/>
    </row>
    <row r="598" spans="1:31" x14ac:dyDescent="0.25">
      <c r="A598" s="152"/>
      <c r="B598" s="152"/>
      <c r="C598" s="152"/>
      <c r="D598" s="152"/>
      <c r="E598" s="152"/>
      <c r="F598" s="15" t="str">
        <f>IFERROR(VLOOKUP(D598,'Tabelas auxiliares'!$A$3:$B$65,2,FALSE),"")</f>
        <v/>
      </c>
      <c r="G598" s="15" t="str">
        <f>IFERROR(VLOOKUP($B598,'Tabelas auxiliares'!$A$68:$C$108,2,FALSE),"")</f>
        <v/>
      </c>
      <c r="H598" s="15" t="str">
        <f>IFERROR(VLOOKUP($B598,'Tabelas auxiliares'!$A$68:$C$108,3,FALSE),"")</f>
        <v/>
      </c>
      <c r="I598" s="152"/>
      <c r="J598" s="152"/>
      <c r="K598" s="152"/>
      <c r="L598" s="152"/>
      <c r="M598" s="152"/>
      <c r="N598" s="152"/>
      <c r="O598" s="152"/>
      <c r="P598" s="152"/>
      <c r="Q598" s="152"/>
      <c r="R598" s="152"/>
      <c r="S598" s="152"/>
      <c r="T598" s="152"/>
      <c r="U598" s="152"/>
      <c r="V598" s="152"/>
      <c r="W598" s="152"/>
      <c r="X598" s="152"/>
      <c r="Y598" s="15" t="str">
        <f t="shared" si="16"/>
        <v/>
      </c>
      <c r="Z598" s="15" t="str">
        <f>IF(T598="","",IF(AND(T598&lt;&gt;'Tabelas auxiliares'!$B$128,T598&lt;&gt;'Tabelas auxiliares'!$B$129,T598&lt;&gt;'Tabelas auxiliares'!$C$128,T598&lt;&gt;'Tabelas auxiliares'!$C$129,T598&lt;&gt;'Tabelas auxiliares'!$D$128),"FOLHA DE PESSOAL",IF(Y598='Tabelas auxiliares'!$A$129,"CUSTEIO",IF(Y598='Tabelas auxiliares'!$A$128,"INVESTIMENTO","ERRO - VERIFICAR"))))</f>
        <v/>
      </c>
      <c r="AA598" s="26" t="str">
        <f t="shared" si="17"/>
        <v/>
      </c>
      <c r="AB598" s="155"/>
      <c r="AC598" s="155"/>
      <c r="AD598" s="155"/>
      <c r="AE598" s="31"/>
    </row>
    <row r="599" spans="1:31" x14ac:dyDescent="0.25">
      <c r="A599" s="152"/>
      <c r="B599" s="152"/>
      <c r="C599" s="152"/>
      <c r="D599" s="152"/>
      <c r="E599" s="152"/>
      <c r="F599" s="15" t="str">
        <f>IFERROR(VLOOKUP(D599,'Tabelas auxiliares'!$A$3:$B$65,2,FALSE),"")</f>
        <v/>
      </c>
      <c r="G599" s="15" t="str">
        <f>IFERROR(VLOOKUP($B599,'Tabelas auxiliares'!$A$68:$C$108,2,FALSE),"")</f>
        <v/>
      </c>
      <c r="H599" s="15" t="str">
        <f>IFERROR(VLOOKUP($B599,'Tabelas auxiliares'!$A$68:$C$108,3,FALSE),"")</f>
        <v/>
      </c>
      <c r="I599" s="152"/>
      <c r="J599" s="152"/>
      <c r="K599" s="152"/>
      <c r="L599" s="152"/>
      <c r="M599" s="152"/>
      <c r="N599" s="152"/>
      <c r="O599" s="152"/>
      <c r="P599" s="152"/>
      <c r="Q599" s="152"/>
      <c r="R599" s="152"/>
      <c r="S599" s="152"/>
      <c r="T599" s="152"/>
      <c r="U599" s="152"/>
      <c r="V599" s="152"/>
      <c r="W599" s="152"/>
      <c r="X599" s="152"/>
      <c r="Y599" s="15" t="str">
        <f t="shared" si="16"/>
        <v/>
      </c>
      <c r="Z599" s="15" t="str">
        <f>IF(T599="","",IF(AND(T599&lt;&gt;'Tabelas auxiliares'!$B$128,T599&lt;&gt;'Tabelas auxiliares'!$B$129,T599&lt;&gt;'Tabelas auxiliares'!$C$128,T599&lt;&gt;'Tabelas auxiliares'!$C$129,T599&lt;&gt;'Tabelas auxiliares'!$D$128),"FOLHA DE PESSOAL",IF(Y599='Tabelas auxiliares'!$A$129,"CUSTEIO",IF(Y599='Tabelas auxiliares'!$A$128,"INVESTIMENTO","ERRO - VERIFICAR"))))</f>
        <v/>
      </c>
      <c r="AA599" s="26" t="str">
        <f t="shared" si="17"/>
        <v/>
      </c>
      <c r="AB599" s="155"/>
      <c r="AC599" s="155"/>
      <c r="AD599" s="155"/>
      <c r="AE599" s="31"/>
    </row>
    <row r="600" spans="1:31" x14ac:dyDescent="0.25">
      <c r="A600" s="152"/>
      <c r="B600" s="152"/>
      <c r="C600" s="152"/>
      <c r="D600" s="152"/>
      <c r="E600" s="152"/>
      <c r="F600" s="15" t="str">
        <f>IFERROR(VLOOKUP(D600,'Tabelas auxiliares'!$A$3:$B$65,2,FALSE),"")</f>
        <v/>
      </c>
      <c r="G600" s="15" t="str">
        <f>IFERROR(VLOOKUP($B600,'Tabelas auxiliares'!$A$68:$C$108,2,FALSE),"")</f>
        <v/>
      </c>
      <c r="H600" s="15" t="str">
        <f>IFERROR(VLOOKUP($B600,'Tabelas auxiliares'!$A$68:$C$108,3,FALSE),"")</f>
        <v/>
      </c>
      <c r="I600" s="152"/>
      <c r="J600" s="152"/>
      <c r="K600" s="152"/>
      <c r="L600" s="152"/>
      <c r="M600" s="152"/>
      <c r="N600" s="152"/>
      <c r="O600" s="152"/>
      <c r="P600" s="152"/>
      <c r="Q600" s="152"/>
      <c r="R600" s="152"/>
      <c r="S600" s="152"/>
      <c r="T600" s="152"/>
      <c r="U600" s="152"/>
      <c r="V600" s="152"/>
      <c r="W600" s="152"/>
      <c r="X600" s="152"/>
      <c r="Y600" s="15" t="str">
        <f t="shared" si="16"/>
        <v/>
      </c>
      <c r="Z600" s="15" t="str">
        <f>IF(T600="","",IF(AND(T600&lt;&gt;'Tabelas auxiliares'!$B$128,T600&lt;&gt;'Tabelas auxiliares'!$B$129,T600&lt;&gt;'Tabelas auxiliares'!$C$128,T600&lt;&gt;'Tabelas auxiliares'!$C$129,T600&lt;&gt;'Tabelas auxiliares'!$D$128),"FOLHA DE PESSOAL",IF(Y600='Tabelas auxiliares'!$A$129,"CUSTEIO",IF(Y600='Tabelas auxiliares'!$A$128,"INVESTIMENTO","ERRO - VERIFICAR"))))</f>
        <v/>
      </c>
      <c r="AA600" s="26" t="str">
        <f t="shared" si="17"/>
        <v/>
      </c>
      <c r="AB600" s="155"/>
      <c r="AC600" s="155"/>
      <c r="AD600" s="155"/>
      <c r="AE600" s="31"/>
    </row>
    <row r="601" spans="1:31" x14ac:dyDescent="0.25">
      <c r="A601" s="152"/>
      <c r="B601" s="152"/>
      <c r="C601" s="152"/>
      <c r="D601" s="152"/>
      <c r="E601" s="152"/>
      <c r="F601" s="15" t="str">
        <f>IFERROR(VLOOKUP(D601,'Tabelas auxiliares'!$A$3:$B$65,2,FALSE),"")</f>
        <v/>
      </c>
      <c r="G601" s="15" t="str">
        <f>IFERROR(VLOOKUP($B601,'Tabelas auxiliares'!$A$68:$C$108,2,FALSE),"")</f>
        <v/>
      </c>
      <c r="H601" s="15" t="str">
        <f>IFERROR(VLOOKUP($B601,'Tabelas auxiliares'!$A$68:$C$108,3,FALSE),"")</f>
        <v/>
      </c>
      <c r="I601" s="152"/>
      <c r="J601" s="152"/>
      <c r="K601" s="152"/>
      <c r="L601" s="152"/>
      <c r="M601" s="152"/>
      <c r="N601" s="152"/>
      <c r="O601" s="152"/>
      <c r="P601" s="152"/>
      <c r="Q601" s="152"/>
      <c r="R601" s="152"/>
      <c r="S601" s="152"/>
      <c r="T601" s="152"/>
      <c r="U601" s="152"/>
      <c r="V601" s="152"/>
      <c r="W601" s="152"/>
      <c r="X601" s="152"/>
      <c r="Y601" s="15" t="str">
        <f t="shared" si="16"/>
        <v/>
      </c>
      <c r="Z601" s="15" t="str">
        <f>IF(T601="","",IF(AND(T601&lt;&gt;'Tabelas auxiliares'!$B$128,T601&lt;&gt;'Tabelas auxiliares'!$B$129,T601&lt;&gt;'Tabelas auxiliares'!$C$128,T601&lt;&gt;'Tabelas auxiliares'!$C$129,T601&lt;&gt;'Tabelas auxiliares'!$D$128),"FOLHA DE PESSOAL",IF(Y601='Tabelas auxiliares'!$A$129,"CUSTEIO",IF(Y601='Tabelas auxiliares'!$A$128,"INVESTIMENTO","ERRO - VERIFICAR"))))</f>
        <v/>
      </c>
      <c r="AA601" s="26" t="str">
        <f t="shared" si="17"/>
        <v/>
      </c>
      <c r="AB601" s="155"/>
      <c r="AC601" s="155"/>
      <c r="AD601" s="155"/>
      <c r="AE601" s="31"/>
    </row>
    <row r="602" spans="1:31" x14ac:dyDescent="0.25">
      <c r="A602" s="152"/>
      <c r="B602" s="152"/>
      <c r="C602" s="152"/>
      <c r="D602" s="152"/>
      <c r="E602" s="152"/>
      <c r="F602" s="15" t="str">
        <f>IFERROR(VLOOKUP(D602,'Tabelas auxiliares'!$A$3:$B$65,2,FALSE),"")</f>
        <v/>
      </c>
      <c r="G602" s="15" t="str">
        <f>IFERROR(VLOOKUP($B602,'Tabelas auxiliares'!$A$68:$C$108,2,FALSE),"")</f>
        <v/>
      </c>
      <c r="H602" s="15" t="str">
        <f>IFERROR(VLOOKUP($B602,'Tabelas auxiliares'!$A$68:$C$108,3,FALSE),"")</f>
        <v/>
      </c>
      <c r="I602" s="152"/>
      <c r="J602" s="152"/>
      <c r="K602" s="152"/>
      <c r="L602" s="152"/>
      <c r="M602" s="152"/>
      <c r="N602" s="152"/>
      <c r="O602" s="152"/>
      <c r="P602" s="152"/>
      <c r="Q602" s="152"/>
      <c r="R602" s="152"/>
      <c r="S602" s="152"/>
      <c r="T602" s="152"/>
      <c r="U602" s="152"/>
      <c r="V602" s="152"/>
      <c r="W602" s="152"/>
      <c r="X602" s="152"/>
      <c r="Y602" s="15" t="str">
        <f t="shared" si="16"/>
        <v/>
      </c>
      <c r="Z602" s="15" t="str">
        <f>IF(T602="","",IF(AND(T602&lt;&gt;'Tabelas auxiliares'!$B$128,T602&lt;&gt;'Tabelas auxiliares'!$B$129,T602&lt;&gt;'Tabelas auxiliares'!$C$128,T602&lt;&gt;'Tabelas auxiliares'!$C$129,T602&lt;&gt;'Tabelas auxiliares'!$D$128),"FOLHA DE PESSOAL",IF(Y602='Tabelas auxiliares'!$A$129,"CUSTEIO",IF(Y602='Tabelas auxiliares'!$A$128,"INVESTIMENTO","ERRO - VERIFICAR"))))</f>
        <v/>
      </c>
      <c r="AA602" s="26" t="str">
        <f t="shared" si="17"/>
        <v/>
      </c>
      <c r="AB602" s="155"/>
      <c r="AC602" s="155"/>
      <c r="AD602" s="155"/>
      <c r="AE602" s="31"/>
    </row>
    <row r="603" spans="1:31" x14ac:dyDescent="0.25">
      <c r="A603" s="152"/>
      <c r="B603" s="152"/>
      <c r="C603" s="152"/>
      <c r="D603" s="152"/>
      <c r="E603" s="152"/>
      <c r="F603" s="15" t="str">
        <f>IFERROR(VLOOKUP(D603,'Tabelas auxiliares'!$A$3:$B$65,2,FALSE),"")</f>
        <v/>
      </c>
      <c r="G603" s="15" t="str">
        <f>IFERROR(VLOOKUP($B603,'Tabelas auxiliares'!$A$68:$C$108,2,FALSE),"")</f>
        <v/>
      </c>
      <c r="H603" s="15" t="str">
        <f>IFERROR(VLOOKUP($B603,'Tabelas auxiliares'!$A$68:$C$108,3,FALSE),"")</f>
        <v/>
      </c>
      <c r="I603" s="152"/>
      <c r="J603" s="152"/>
      <c r="K603" s="152"/>
      <c r="L603" s="152"/>
      <c r="M603" s="152"/>
      <c r="N603" s="152"/>
      <c r="O603" s="152"/>
      <c r="P603" s="152"/>
      <c r="Q603" s="152"/>
      <c r="R603" s="152"/>
      <c r="S603" s="152"/>
      <c r="T603" s="152"/>
      <c r="U603" s="152"/>
      <c r="V603" s="152"/>
      <c r="W603" s="152"/>
      <c r="X603" s="152"/>
      <c r="Y603" s="15" t="str">
        <f t="shared" si="16"/>
        <v/>
      </c>
      <c r="Z603" s="15" t="str">
        <f>IF(T603="","",IF(AND(T603&lt;&gt;'Tabelas auxiliares'!$B$128,T603&lt;&gt;'Tabelas auxiliares'!$B$129,T603&lt;&gt;'Tabelas auxiliares'!$C$128,T603&lt;&gt;'Tabelas auxiliares'!$C$129,T603&lt;&gt;'Tabelas auxiliares'!$D$128),"FOLHA DE PESSOAL",IF(Y603='Tabelas auxiliares'!$A$129,"CUSTEIO",IF(Y603='Tabelas auxiliares'!$A$128,"INVESTIMENTO","ERRO - VERIFICAR"))))</f>
        <v/>
      </c>
      <c r="AA603" s="26" t="str">
        <f t="shared" si="17"/>
        <v/>
      </c>
      <c r="AB603" s="155"/>
      <c r="AC603" s="155"/>
      <c r="AD603" s="155"/>
      <c r="AE603" s="31"/>
    </row>
    <row r="604" spans="1:31" x14ac:dyDescent="0.25">
      <c r="A604" s="152"/>
      <c r="B604" s="152"/>
      <c r="C604" s="152"/>
      <c r="D604" s="152"/>
      <c r="E604" s="152"/>
      <c r="F604" s="15" t="str">
        <f>IFERROR(VLOOKUP(D604,'Tabelas auxiliares'!$A$3:$B$65,2,FALSE),"")</f>
        <v/>
      </c>
      <c r="G604" s="15" t="str">
        <f>IFERROR(VLOOKUP($B604,'Tabelas auxiliares'!$A$68:$C$108,2,FALSE),"")</f>
        <v/>
      </c>
      <c r="H604" s="15" t="str">
        <f>IFERROR(VLOOKUP($B604,'Tabelas auxiliares'!$A$68:$C$108,3,FALSE),"")</f>
        <v/>
      </c>
      <c r="I604" s="152"/>
      <c r="J604" s="152"/>
      <c r="K604" s="152"/>
      <c r="L604" s="152"/>
      <c r="M604" s="152"/>
      <c r="N604" s="152"/>
      <c r="O604" s="152"/>
      <c r="P604" s="152"/>
      <c r="Q604" s="152"/>
      <c r="R604" s="152"/>
      <c r="S604" s="152"/>
      <c r="T604" s="152"/>
      <c r="U604" s="152"/>
      <c r="V604" s="152"/>
      <c r="W604" s="152"/>
      <c r="X604" s="152"/>
      <c r="Y604" s="15" t="str">
        <f t="shared" si="16"/>
        <v/>
      </c>
      <c r="Z604" s="15" t="str">
        <f>IF(T604="","",IF(AND(T604&lt;&gt;'Tabelas auxiliares'!$B$128,T604&lt;&gt;'Tabelas auxiliares'!$B$129,T604&lt;&gt;'Tabelas auxiliares'!$C$128,T604&lt;&gt;'Tabelas auxiliares'!$C$129,T604&lt;&gt;'Tabelas auxiliares'!$D$128),"FOLHA DE PESSOAL",IF(Y604='Tabelas auxiliares'!$A$129,"CUSTEIO",IF(Y604='Tabelas auxiliares'!$A$128,"INVESTIMENTO","ERRO - VERIFICAR"))))</f>
        <v/>
      </c>
      <c r="AA604" s="26" t="str">
        <f t="shared" si="17"/>
        <v/>
      </c>
      <c r="AB604" s="155"/>
      <c r="AC604" s="155"/>
      <c r="AD604" s="155"/>
      <c r="AE604" s="31"/>
    </row>
    <row r="605" spans="1:31" x14ac:dyDescent="0.25">
      <c r="A605" s="152"/>
      <c r="B605" s="152"/>
      <c r="C605" s="152"/>
      <c r="D605" s="152"/>
      <c r="E605" s="152"/>
      <c r="F605" s="15" t="str">
        <f>IFERROR(VLOOKUP(D605,'Tabelas auxiliares'!$A$3:$B$65,2,FALSE),"")</f>
        <v/>
      </c>
      <c r="G605" s="15" t="str">
        <f>IFERROR(VLOOKUP($B605,'Tabelas auxiliares'!$A$68:$C$108,2,FALSE),"")</f>
        <v/>
      </c>
      <c r="H605" s="15" t="str">
        <f>IFERROR(VLOOKUP($B605,'Tabelas auxiliares'!$A$68:$C$108,3,FALSE),"")</f>
        <v/>
      </c>
      <c r="I605" s="152"/>
      <c r="J605" s="152"/>
      <c r="K605" s="152"/>
      <c r="L605" s="152"/>
      <c r="M605" s="152"/>
      <c r="N605" s="152"/>
      <c r="O605" s="152"/>
      <c r="P605" s="152"/>
      <c r="Q605" s="152"/>
      <c r="R605" s="152"/>
      <c r="S605" s="152"/>
      <c r="T605" s="152"/>
      <c r="U605" s="152"/>
      <c r="V605" s="152"/>
      <c r="W605" s="152"/>
      <c r="X605" s="152"/>
      <c r="Y605" s="15" t="str">
        <f t="shared" si="16"/>
        <v/>
      </c>
      <c r="Z605" s="15" t="str">
        <f>IF(T605="","",IF(AND(T605&lt;&gt;'Tabelas auxiliares'!$B$128,T605&lt;&gt;'Tabelas auxiliares'!$B$129,T605&lt;&gt;'Tabelas auxiliares'!$C$128,T605&lt;&gt;'Tabelas auxiliares'!$C$129,T605&lt;&gt;'Tabelas auxiliares'!$D$128),"FOLHA DE PESSOAL",IF(Y605='Tabelas auxiliares'!$A$129,"CUSTEIO",IF(Y605='Tabelas auxiliares'!$A$128,"INVESTIMENTO","ERRO - VERIFICAR"))))</f>
        <v/>
      </c>
      <c r="AA605" s="26" t="str">
        <f t="shared" si="17"/>
        <v/>
      </c>
      <c r="AB605" s="155"/>
      <c r="AC605" s="155"/>
      <c r="AD605" s="155"/>
      <c r="AE605" s="31"/>
    </row>
    <row r="606" spans="1:31" x14ac:dyDescent="0.25">
      <c r="A606" s="152"/>
      <c r="B606" s="152"/>
      <c r="C606" s="152"/>
      <c r="D606" s="152"/>
      <c r="E606" s="152"/>
      <c r="F606" s="15" t="str">
        <f>IFERROR(VLOOKUP(D606,'Tabelas auxiliares'!$A$3:$B$65,2,FALSE),"")</f>
        <v/>
      </c>
      <c r="G606" s="15" t="str">
        <f>IFERROR(VLOOKUP($B606,'Tabelas auxiliares'!$A$68:$C$108,2,FALSE),"")</f>
        <v/>
      </c>
      <c r="H606" s="15" t="str">
        <f>IFERROR(VLOOKUP($B606,'Tabelas auxiliares'!$A$68:$C$108,3,FALSE),"")</f>
        <v/>
      </c>
      <c r="I606" s="152"/>
      <c r="J606" s="152"/>
      <c r="K606" s="152"/>
      <c r="L606" s="152"/>
      <c r="M606" s="152"/>
      <c r="N606" s="152"/>
      <c r="O606" s="152"/>
      <c r="P606" s="152"/>
      <c r="Q606" s="152"/>
      <c r="R606" s="152"/>
      <c r="S606" s="152"/>
      <c r="T606" s="152"/>
      <c r="U606" s="152"/>
      <c r="V606" s="152"/>
      <c r="W606" s="152"/>
      <c r="X606" s="152"/>
      <c r="Y606" s="15" t="str">
        <f t="shared" si="16"/>
        <v/>
      </c>
      <c r="Z606" s="15" t="str">
        <f>IF(T606="","",IF(AND(T606&lt;&gt;'Tabelas auxiliares'!$B$128,T606&lt;&gt;'Tabelas auxiliares'!$B$129,T606&lt;&gt;'Tabelas auxiliares'!$C$128,T606&lt;&gt;'Tabelas auxiliares'!$C$129,T606&lt;&gt;'Tabelas auxiliares'!$D$128),"FOLHA DE PESSOAL",IF(Y606='Tabelas auxiliares'!$A$129,"CUSTEIO",IF(Y606='Tabelas auxiliares'!$A$128,"INVESTIMENTO","ERRO - VERIFICAR"))))</f>
        <v/>
      </c>
      <c r="AA606" s="26" t="str">
        <f t="shared" si="17"/>
        <v/>
      </c>
      <c r="AB606" s="155"/>
      <c r="AC606" s="155"/>
      <c r="AD606" s="155"/>
      <c r="AE606" s="31"/>
    </row>
    <row r="607" spans="1:31" x14ac:dyDescent="0.25">
      <c r="A607" s="152"/>
      <c r="B607" s="152"/>
      <c r="C607" s="152"/>
      <c r="D607" s="152"/>
      <c r="E607" s="152"/>
      <c r="F607" s="15" t="str">
        <f>IFERROR(VLOOKUP(D607,'Tabelas auxiliares'!$A$3:$B$65,2,FALSE),"")</f>
        <v/>
      </c>
      <c r="G607" s="15" t="str">
        <f>IFERROR(VLOOKUP($B607,'Tabelas auxiliares'!$A$68:$C$108,2,FALSE),"")</f>
        <v/>
      </c>
      <c r="H607" s="15" t="str">
        <f>IFERROR(VLOOKUP($B607,'Tabelas auxiliares'!$A$68:$C$108,3,FALSE),"")</f>
        <v/>
      </c>
      <c r="I607" s="152"/>
      <c r="J607" s="152"/>
      <c r="K607" s="152"/>
      <c r="L607" s="152"/>
      <c r="M607" s="152"/>
      <c r="N607" s="152"/>
      <c r="O607" s="152"/>
      <c r="P607" s="152"/>
      <c r="Q607" s="152"/>
      <c r="R607" s="152"/>
      <c r="S607" s="152"/>
      <c r="T607" s="152"/>
      <c r="U607" s="152"/>
      <c r="V607" s="152"/>
      <c r="W607" s="152"/>
      <c r="X607" s="152"/>
      <c r="Y607" s="15" t="str">
        <f t="shared" si="16"/>
        <v/>
      </c>
      <c r="Z607" s="15" t="str">
        <f>IF(T607="","",IF(AND(T607&lt;&gt;'Tabelas auxiliares'!$B$128,T607&lt;&gt;'Tabelas auxiliares'!$B$129,T607&lt;&gt;'Tabelas auxiliares'!$C$128,T607&lt;&gt;'Tabelas auxiliares'!$C$129,T607&lt;&gt;'Tabelas auxiliares'!$D$128),"FOLHA DE PESSOAL",IF(Y607='Tabelas auxiliares'!$A$129,"CUSTEIO",IF(Y607='Tabelas auxiliares'!$A$128,"INVESTIMENTO","ERRO - VERIFICAR"))))</f>
        <v/>
      </c>
      <c r="AA607" s="26" t="str">
        <f t="shared" si="17"/>
        <v/>
      </c>
      <c r="AB607" s="155"/>
      <c r="AC607" s="155"/>
      <c r="AD607" s="155"/>
      <c r="AE607" s="31"/>
    </row>
    <row r="608" spans="1:31" x14ac:dyDescent="0.25">
      <c r="A608" s="152"/>
      <c r="B608" s="152"/>
      <c r="C608" s="152"/>
      <c r="D608" s="152"/>
      <c r="E608" s="152"/>
      <c r="F608" s="15" t="str">
        <f>IFERROR(VLOOKUP(D608,'Tabelas auxiliares'!$A$3:$B$65,2,FALSE),"")</f>
        <v/>
      </c>
      <c r="G608" s="15" t="str">
        <f>IFERROR(VLOOKUP($B608,'Tabelas auxiliares'!$A$68:$C$108,2,FALSE),"")</f>
        <v/>
      </c>
      <c r="H608" s="15" t="str">
        <f>IFERROR(VLOOKUP($B608,'Tabelas auxiliares'!$A$68:$C$108,3,FALSE),"")</f>
        <v/>
      </c>
      <c r="I608" s="152"/>
      <c r="J608" s="152"/>
      <c r="K608" s="152"/>
      <c r="L608" s="152"/>
      <c r="M608" s="152"/>
      <c r="N608" s="152"/>
      <c r="O608" s="152"/>
      <c r="P608" s="152"/>
      <c r="Q608" s="152"/>
      <c r="R608" s="152"/>
      <c r="S608" s="152"/>
      <c r="T608" s="152"/>
      <c r="U608" s="152"/>
      <c r="V608" s="152"/>
      <c r="W608" s="152"/>
      <c r="X608" s="152"/>
      <c r="Y608" s="15" t="str">
        <f t="shared" si="16"/>
        <v/>
      </c>
      <c r="Z608" s="15" t="str">
        <f>IF(T608="","",IF(AND(T608&lt;&gt;'Tabelas auxiliares'!$B$128,T608&lt;&gt;'Tabelas auxiliares'!$B$129,T608&lt;&gt;'Tabelas auxiliares'!$C$128,T608&lt;&gt;'Tabelas auxiliares'!$C$129,T608&lt;&gt;'Tabelas auxiliares'!$D$128),"FOLHA DE PESSOAL",IF(Y608='Tabelas auxiliares'!$A$129,"CUSTEIO",IF(Y608='Tabelas auxiliares'!$A$128,"INVESTIMENTO","ERRO - VERIFICAR"))))</f>
        <v/>
      </c>
      <c r="AA608" s="26" t="str">
        <f t="shared" si="17"/>
        <v/>
      </c>
      <c r="AB608" s="155"/>
      <c r="AC608" s="155"/>
      <c r="AD608" s="155"/>
      <c r="AE608" s="31"/>
    </row>
    <row r="609" spans="1:31" x14ac:dyDescent="0.25">
      <c r="A609" s="152"/>
      <c r="B609" s="152"/>
      <c r="C609" s="152"/>
      <c r="D609" s="152"/>
      <c r="E609" s="152"/>
      <c r="F609" s="15" t="str">
        <f>IFERROR(VLOOKUP(D609,'Tabelas auxiliares'!$A$3:$B$65,2,FALSE),"")</f>
        <v/>
      </c>
      <c r="G609" s="15" t="str">
        <f>IFERROR(VLOOKUP($B609,'Tabelas auxiliares'!$A$68:$C$108,2,FALSE),"")</f>
        <v/>
      </c>
      <c r="H609" s="15" t="str">
        <f>IFERROR(VLOOKUP($B609,'Tabelas auxiliares'!$A$68:$C$108,3,FALSE),"")</f>
        <v/>
      </c>
      <c r="I609" s="152"/>
      <c r="J609" s="152"/>
      <c r="K609" s="152"/>
      <c r="L609" s="152"/>
      <c r="M609" s="152"/>
      <c r="N609" s="152"/>
      <c r="O609" s="152"/>
      <c r="P609" s="152"/>
      <c r="Q609" s="152"/>
      <c r="R609" s="152"/>
      <c r="S609" s="152"/>
      <c r="T609" s="152"/>
      <c r="U609" s="152"/>
      <c r="V609" s="152"/>
      <c r="W609" s="152"/>
      <c r="X609" s="152"/>
      <c r="Y609" s="15" t="str">
        <f t="shared" si="16"/>
        <v/>
      </c>
      <c r="Z609" s="15" t="str">
        <f>IF(T609="","",IF(AND(T609&lt;&gt;'Tabelas auxiliares'!$B$128,T609&lt;&gt;'Tabelas auxiliares'!$B$129,T609&lt;&gt;'Tabelas auxiliares'!$C$128,T609&lt;&gt;'Tabelas auxiliares'!$C$129,T609&lt;&gt;'Tabelas auxiliares'!$D$128),"FOLHA DE PESSOAL",IF(Y609='Tabelas auxiliares'!$A$129,"CUSTEIO",IF(Y609='Tabelas auxiliares'!$A$128,"INVESTIMENTO","ERRO - VERIFICAR"))))</f>
        <v/>
      </c>
      <c r="AA609" s="26" t="str">
        <f t="shared" si="17"/>
        <v/>
      </c>
      <c r="AB609" s="155"/>
      <c r="AC609" s="155"/>
      <c r="AD609" s="155"/>
      <c r="AE609" s="31"/>
    </row>
    <row r="610" spans="1:31" x14ac:dyDescent="0.25">
      <c r="A610" s="152"/>
      <c r="B610" s="152"/>
      <c r="C610" s="152"/>
      <c r="D610" s="152"/>
      <c r="E610" s="152"/>
      <c r="F610" s="15" t="str">
        <f>IFERROR(VLOOKUP(D610,'Tabelas auxiliares'!$A$3:$B$65,2,FALSE),"")</f>
        <v/>
      </c>
      <c r="G610" s="15" t="str">
        <f>IFERROR(VLOOKUP($B610,'Tabelas auxiliares'!$A$68:$C$108,2,FALSE),"")</f>
        <v/>
      </c>
      <c r="H610" s="15" t="str">
        <f>IFERROR(VLOOKUP($B610,'Tabelas auxiliares'!$A$68:$C$108,3,FALSE),"")</f>
        <v/>
      </c>
      <c r="I610" s="152"/>
      <c r="J610" s="152"/>
      <c r="K610" s="152"/>
      <c r="L610" s="152"/>
      <c r="M610" s="152"/>
      <c r="N610" s="152"/>
      <c r="O610" s="152"/>
      <c r="P610" s="152"/>
      <c r="Q610" s="152"/>
      <c r="R610" s="152"/>
      <c r="S610" s="152"/>
      <c r="T610" s="152"/>
      <c r="U610" s="152"/>
      <c r="V610" s="152"/>
      <c r="W610" s="152"/>
      <c r="X610" s="152"/>
      <c r="Y610" s="15" t="str">
        <f t="shared" si="16"/>
        <v/>
      </c>
      <c r="Z610" s="15" t="str">
        <f>IF(T610="","",IF(AND(T610&lt;&gt;'Tabelas auxiliares'!$B$128,T610&lt;&gt;'Tabelas auxiliares'!$B$129,T610&lt;&gt;'Tabelas auxiliares'!$C$128,T610&lt;&gt;'Tabelas auxiliares'!$C$129,T610&lt;&gt;'Tabelas auxiliares'!$D$128),"FOLHA DE PESSOAL",IF(Y610='Tabelas auxiliares'!$A$129,"CUSTEIO",IF(Y610='Tabelas auxiliares'!$A$128,"INVESTIMENTO","ERRO - VERIFICAR"))))</f>
        <v/>
      </c>
      <c r="AA610" s="26" t="str">
        <f t="shared" si="17"/>
        <v/>
      </c>
      <c r="AB610" s="155"/>
      <c r="AC610" s="155"/>
      <c r="AD610" s="155"/>
      <c r="AE610" s="31"/>
    </row>
    <row r="611" spans="1:31" x14ac:dyDescent="0.25">
      <c r="A611" s="152"/>
      <c r="B611" s="152"/>
      <c r="C611" s="152"/>
      <c r="D611" s="152"/>
      <c r="E611" s="152"/>
      <c r="F611" s="15" t="str">
        <f>IFERROR(VLOOKUP(D611,'Tabelas auxiliares'!$A$3:$B$65,2,FALSE),"")</f>
        <v/>
      </c>
      <c r="G611" s="15" t="str">
        <f>IFERROR(VLOOKUP($B611,'Tabelas auxiliares'!$A$68:$C$108,2,FALSE),"")</f>
        <v/>
      </c>
      <c r="H611" s="15" t="str">
        <f>IFERROR(VLOOKUP($B611,'Tabelas auxiliares'!$A$68:$C$108,3,FALSE),"")</f>
        <v/>
      </c>
      <c r="I611" s="152"/>
      <c r="J611" s="152"/>
      <c r="K611" s="152"/>
      <c r="L611" s="152"/>
      <c r="M611" s="152"/>
      <c r="N611" s="152"/>
      <c r="O611" s="152"/>
      <c r="P611" s="152"/>
      <c r="Q611" s="152"/>
      <c r="R611" s="152"/>
      <c r="S611" s="152"/>
      <c r="T611" s="152"/>
      <c r="U611" s="152"/>
      <c r="V611" s="152"/>
      <c r="W611" s="152"/>
      <c r="X611" s="152"/>
      <c r="Y611" s="15" t="str">
        <f t="shared" si="16"/>
        <v/>
      </c>
      <c r="Z611" s="15" t="str">
        <f>IF(T611="","",IF(AND(T611&lt;&gt;'Tabelas auxiliares'!$B$128,T611&lt;&gt;'Tabelas auxiliares'!$B$129,T611&lt;&gt;'Tabelas auxiliares'!$C$128,T611&lt;&gt;'Tabelas auxiliares'!$C$129,T611&lt;&gt;'Tabelas auxiliares'!$D$128),"FOLHA DE PESSOAL",IF(Y611='Tabelas auxiliares'!$A$129,"CUSTEIO",IF(Y611='Tabelas auxiliares'!$A$128,"INVESTIMENTO","ERRO - VERIFICAR"))))</f>
        <v/>
      </c>
      <c r="AA611" s="26" t="str">
        <f t="shared" si="17"/>
        <v/>
      </c>
      <c r="AB611" s="155"/>
      <c r="AC611" s="155"/>
      <c r="AD611" s="155"/>
      <c r="AE611" s="31"/>
    </row>
    <row r="612" spans="1:31" x14ac:dyDescent="0.25">
      <c r="A612" s="152"/>
      <c r="B612" s="152"/>
      <c r="C612" s="152"/>
      <c r="D612" s="152"/>
      <c r="E612" s="152"/>
      <c r="F612" s="15" t="str">
        <f>IFERROR(VLOOKUP(D612,'Tabelas auxiliares'!$A$3:$B$65,2,FALSE),"")</f>
        <v/>
      </c>
      <c r="G612" s="15" t="str">
        <f>IFERROR(VLOOKUP($B612,'Tabelas auxiliares'!$A$68:$C$108,2,FALSE),"")</f>
        <v/>
      </c>
      <c r="H612" s="15" t="str">
        <f>IFERROR(VLOOKUP($B612,'Tabelas auxiliares'!$A$68:$C$108,3,FALSE),"")</f>
        <v/>
      </c>
      <c r="I612" s="152"/>
      <c r="J612" s="152"/>
      <c r="K612" s="152"/>
      <c r="L612" s="152"/>
      <c r="M612" s="152"/>
      <c r="N612" s="152"/>
      <c r="O612" s="152"/>
      <c r="P612" s="152"/>
      <c r="Q612" s="152"/>
      <c r="R612" s="152"/>
      <c r="S612" s="152"/>
      <c r="T612" s="152"/>
      <c r="U612" s="152"/>
      <c r="V612" s="152"/>
      <c r="W612" s="152"/>
      <c r="X612" s="152"/>
      <c r="Y612" s="15" t="str">
        <f t="shared" si="16"/>
        <v/>
      </c>
      <c r="Z612" s="15" t="str">
        <f>IF(T612="","",IF(AND(T612&lt;&gt;'Tabelas auxiliares'!$B$128,T612&lt;&gt;'Tabelas auxiliares'!$B$129,T612&lt;&gt;'Tabelas auxiliares'!$C$128,T612&lt;&gt;'Tabelas auxiliares'!$C$129,T612&lt;&gt;'Tabelas auxiliares'!$D$128),"FOLHA DE PESSOAL",IF(Y612='Tabelas auxiliares'!$A$129,"CUSTEIO",IF(Y612='Tabelas auxiliares'!$A$128,"INVESTIMENTO","ERRO - VERIFICAR"))))</f>
        <v/>
      </c>
      <c r="AA612" s="26" t="str">
        <f t="shared" si="17"/>
        <v/>
      </c>
      <c r="AB612" s="155"/>
      <c r="AC612" s="155"/>
      <c r="AD612" s="155"/>
      <c r="AE612" s="31"/>
    </row>
    <row r="613" spans="1:31" x14ac:dyDescent="0.25">
      <c r="A613" s="152"/>
      <c r="B613" s="152"/>
      <c r="C613" s="152"/>
      <c r="D613" s="152"/>
      <c r="E613" s="152"/>
      <c r="F613" s="15" t="str">
        <f>IFERROR(VLOOKUP(D613,'Tabelas auxiliares'!$A$3:$B$65,2,FALSE),"")</f>
        <v/>
      </c>
      <c r="G613" s="15" t="str">
        <f>IFERROR(VLOOKUP($B613,'Tabelas auxiliares'!$A$68:$C$108,2,FALSE),"")</f>
        <v/>
      </c>
      <c r="H613" s="15" t="str">
        <f>IFERROR(VLOOKUP($B613,'Tabelas auxiliares'!$A$68:$C$108,3,FALSE),"")</f>
        <v/>
      </c>
      <c r="I613" s="152"/>
      <c r="J613" s="152"/>
      <c r="K613" s="152"/>
      <c r="L613" s="152"/>
      <c r="M613" s="152"/>
      <c r="N613" s="152"/>
      <c r="O613" s="152"/>
      <c r="P613" s="152"/>
      <c r="Q613" s="152"/>
      <c r="R613" s="152"/>
      <c r="S613" s="152"/>
      <c r="T613" s="152"/>
      <c r="U613" s="152"/>
      <c r="V613" s="152"/>
      <c r="W613" s="152"/>
      <c r="X613" s="152"/>
      <c r="Y613" s="15" t="str">
        <f t="shared" si="16"/>
        <v/>
      </c>
      <c r="Z613" s="15" t="str">
        <f>IF(T613="","",IF(AND(T613&lt;&gt;'Tabelas auxiliares'!$B$128,T613&lt;&gt;'Tabelas auxiliares'!$B$129,T613&lt;&gt;'Tabelas auxiliares'!$C$128,T613&lt;&gt;'Tabelas auxiliares'!$C$129,T613&lt;&gt;'Tabelas auxiliares'!$D$128),"FOLHA DE PESSOAL",IF(Y613='Tabelas auxiliares'!$A$129,"CUSTEIO",IF(Y613='Tabelas auxiliares'!$A$128,"INVESTIMENTO","ERRO - VERIFICAR"))))</f>
        <v/>
      </c>
      <c r="AA613" s="26" t="str">
        <f t="shared" si="17"/>
        <v/>
      </c>
      <c r="AB613" s="155"/>
      <c r="AC613" s="155"/>
      <c r="AD613" s="155"/>
      <c r="AE613" s="31"/>
    </row>
    <row r="614" spans="1:31" x14ac:dyDescent="0.25">
      <c r="A614" s="152"/>
      <c r="B614" s="152"/>
      <c r="C614" s="152"/>
      <c r="D614" s="152"/>
      <c r="E614" s="152"/>
      <c r="F614" s="15" t="str">
        <f>IFERROR(VLOOKUP(D614,'Tabelas auxiliares'!$A$3:$B$65,2,FALSE),"")</f>
        <v/>
      </c>
      <c r="G614" s="15" t="str">
        <f>IFERROR(VLOOKUP($B614,'Tabelas auxiliares'!$A$68:$C$108,2,FALSE),"")</f>
        <v/>
      </c>
      <c r="H614" s="15" t="str">
        <f>IFERROR(VLOOKUP($B614,'Tabelas auxiliares'!$A$68:$C$108,3,FALSE),"")</f>
        <v/>
      </c>
      <c r="I614" s="152"/>
      <c r="J614" s="152"/>
      <c r="K614" s="152"/>
      <c r="L614" s="152"/>
      <c r="M614" s="152"/>
      <c r="N614" s="152"/>
      <c r="O614" s="152"/>
      <c r="P614" s="152"/>
      <c r="Q614" s="152"/>
      <c r="R614" s="152"/>
      <c r="S614" s="152"/>
      <c r="T614" s="152"/>
      <c r="U614" s="152"/>
      <c r="V614" s="152"/>
      <c r="W614" s="152"/>
      <c r="X614" s="152"/>
      <c r="Y614" s="15" t="str">
        <f t="shared" si="16"/>
        <v/>
      </c>
      <c r="Z614" s="15" t="str">
        <f>IF(T614="","",IF(AND(T614&lt;&gt;'Tabelas auxiliares'!$B$128,T614&lt;&gt;'Tabelas auxiliares'!$B$129,T614&lt;&gt;'Tabelas auxiliares'!$C$128,T614&lt;&gt;'Tabelas auxiliares'!$C$129,T614&lt;&gt;'Tabelas auxiliares'!$D$128),"FOLHA DE PESSOAL",IF(Y614='Tabelas auxiliares'!$A$129,"CUSTEIO",IF(Y614='Tabelas auxiliares'!$A$128,"INVESTIMENTO","ERRO - VERIFICAR"))))</f>
        <v/>
      </c>
      <c r="AA614" s="26" t="str">
        <f t="shared" si="17"/>
        <v/>
      </c>
      <c r="AB614" s="155"/>
      <c r="AC614" s="155"/>
      <c r="AD614" s="155"/>
      <c r="AE614" s="31"/>
    </row>
    <row r="615" spans="1:31" x14ac:dyDescent="0.25">
      <c r="A615" s="152"/>
      <c r="B615" s="152"/>
      <c r="C615" s="152"/>
      <c r="D615" s="152"/>
      <c r="E615" s="152"/>
      <c r="F615" s="15" t="str">
        <f>IFERROR(VLOOKUP(D615,'Tabelas auxiliares'!$A$3:$B$65,2,FALSE),"")</f>
        <v/>
      </c>
      <c r="G615" s="15" t="str">
        <f>IFERROR(VLOOKUP($B615,'Tabelas auxiliares'!$A$68:$C$108,2,FALSE),"")</f>
        <v/>
      </c>
      <c r="H615" s="15" t="str">
        <f>IFERROR(VLOOKUP($B615,'Tabelas auxiliares'!$A$68:$C$108,3,FALSE),"")</f>
        <v/>
      </c>
      <c r="I615" s="152"/>
      <c r="J615" s="152"/>
      <c r="K615" s="152"/>
      <c r="L615" s="152"/>
      <c r="M615" s="152"/>
      <c r="N615" s="152"/>
      <c r="O615" s="152"/>
      <c r="P615" s="152"/>
      <c r="Q615" s="152"/>
      <c r="R615" s="152"/>
      <c r="S615" s="152"/>
      <c r="T615" s="152"/>
      <c r="U615" s="152"/>
      <c r="V615" s="152"/>
      <c r="W615" s="152"/>
      <c r="X615" s="152"/>
      <c r="Y615" s="15" t="str">
        <f t="shared" si="16"/>
        <v/>
      </c>
      <c r="Z615" s="15" t="str">
        <f>IF(T615="","",IF(AND(T615&lt;&gt;'Tabelas auxiliares'!$B$128,T615&lt;&gt;'Tabelas auxiliares'!$B$129,T615&lt;&gt;'Tabelas auxiliares'!$C$128,T615&lt;&gt;'Tabelas auxiliares'!$C$129,T615&lt;&gt;'Tabelas auxiliares'!$D$128),"FOLHA DE PESSOAL",IF(Y615='Tabelas auxiliares'!$A$129,"CUSTEIO",IF(Y615='Tabelas auxiliares'!$A$128,"INVESTIMENTO","ERRO - VERIFICAR"))))</f>
        <v/>
      </c>
      <c r="AA615" s="26" t="str">
        <f t="shared" si="17"/>
        <v/>
      </c>
      <c r="AB615" s="155"/>
      <c r="AC615" s="155"/>
      <c r="AD615" s="155"/>
      <c r="AE615" s="31"/>
    </row>
    <row r="616" spans="1:31" x14ac:dyDescent="0.25">
      <c r="A616" s="152"/>
      <c r="B616" s="152"/>
      <c r="C616" s="152"/>
      <c r="D616" s="152"/>
      <c r="E616" s="152"/>
      <c r="F616" s="15" t="str">
        <f>IFERROR(VLOOKUP(D616,'Tabelas auxiliares'!$A$3:$B$65,2,FALSE),"")</f>
        <v/>
      </c>
      <c r="G616" s="15" t="str">
        <f>IFERROR(VLOOKUP($B616,'Tabelas auxiliares'!$A$68:$C$108,2,FALSE),"")</f>
        <v/>
      </c>
      <c r="H616" s="15" t="str">
        <f>IFERROR(VLOOKUP($B616,'Tabelas auxiliares'!$A$68:$C$108,3,FALSE),"")</f>
        <v/>
      </c>
      <c r="I616" s="152"/>
      <c r="J616" s="152"/>
      <c r="K616" s="152"/>
      <c r="L616" s="152"/>
      <c r="M616" s="152"/>
      <c r="N616" s="152"/>
      <c r="O616" s="152"/>
      <c r="P616" s="152"/>
      <c r="Q616" s="152"/>
      <c r="R616" s="152"/>
      <c r="S616" s="152"/>
      <c r="T616" s="152"/>
      <c r="U616" s="152"/>
      <c r="V616" s="152"/>
      <c r="W616" s="152"/>
      <c r="X616" s="152"/>
      <c r="Y616" s="15" t="str">
        <f t="shared" si="16"/>
        <v/>
      </c>
      <c r="Z616" s="15" t="str">
        <f>IF(T616="","",IF(AND(T616&lt;&gt;'Tabelas auxiliares'!$B$128,T616&lt;&gt;'Tabelas auxiliares'!$B$129,T616&lt;&gt;'Tabelas auxiliares'!$C$128,T616&lt;&gt;'Tabelas auxiliares'!$C$129,T616&lt;&gt;'Tabelas auxiliares'!$D$128),"FOLHA DE PESSOAL",IF(Y616='Tabelas auxiliares'!$A$129,"CUSTEIO",IF(Y616='Tabelas auxiliares'!$A$128,"INVESTIMENTO","ERRO - VERIFICAR"))))</f>
        <v/>
      </c>
      <c r="AA616" s="26" t="str">
        <f t="shared" si="17"/>
        <v/>
      </c>
      <c r="AB616" s="155"/>
      <c r="AC616" s="155"/>
      <c r="AD616" s="155"/>
      <c r="AE616" s="31"/>
    </row>
    <row r="617" spans="1:31" x14ac:dyDescent="0.25">
      <c r="A617" s="152"/>
      <c r="B617" s="152"/>
      <c r="C617" s="152"/>
      <c r="D617" s="152"/>
      <c r="E617" s="152"/>
      <c r="F617" s="15" t="str">
        <f>IFERROR(VLOOKUP(D617,'Tabelas auxiliares'!$A$3:$B$65,2,FALSE),"")</f>
        <v/>
      </c>
      <c r="G617" s="15" t="str">
        <f>IFERROR(VLOOKUP($B617,'Tabelas auxiliares'!$A$68:$C$108,2,FALSE),"")</f>
        <v/>
      </c>
      <c r="H617" s="15" t="str">
        <f>IFERROR(VLOOKUP($B617,'Tabelas auxiliares'!$A$68:$C$108,3,FALSE),"")</f>
        <v/>
      </c>
      <c r="I617" s="152"/>
      <c r="J617" s="152"/>
      <c r="K617" s="152"/>
      <c r="L617" s="152"/>
      <c r="M617" s="152"/>
      <c r="N617" s="152"/>
      <c r="O617" s="152"/>
      <c r="P617" s="152"/>
      <c r="Q617" s="152"/>
      <c r="R617" s="152"/>
      <c r="S617" s="152"/>
      <c r="T617" s="152"/>
      <c r="U617" s="152"/>
      <c r="V617" s="152"/>
      <c r="W617" s="152"/>
      <c r="X617" s="152"/>
      <c r="Y617" s="15" t="str">
        <f t="shared" si="16"/>
        <v/>
      </c>
      <c r="Z617" s="15" t="str">
        <f>IF(T617="","",IF(AND(T617&lt;&gt;'Tabelas auxiliares'!$B$128,T617&lt;&gt;'Tabelas auxiliares'!$B$129,T617&lt;&gt;'Tabelas auxiliares'!$C$128,T617&lt;&gt;'Tabelas auxiliares'!$C$129,T617&lt;&gt;'Tabelas auxiliares'!$D$128),"FOLHA DE PESSOAL",IF(Y617='Tabelas auxiliares'!$A$129,"CUSTEIO",IF(Y617='Tabelas auxiliares'!$A$128,"INVESTIMENTO","ERRO - VERIFICAR"))))</f>
        <v/>
      </c>
      <c r="AA617" s="26" t="str">
        <f t="shared" si="17"/>
        <v/>
      </c>
      <c r="AB617" s="155"/>
      <c r="AC617" s="155"/>
      <c r="AD617" s="155"/>
      <c r="AE617" s="31"/>
    </row>
    <row r="618" spans="1:31" x14ac:dyDescent="0.25">
      <c r="A618" s="152"/>
      <c r="B618" s="152"/>
      <c r="C618" s="152"/>
      <c r="D618" s="152"/>
      <c r="E618" s="152"/>
      <c r="F618" s="15" t="str">
        <f>IFERROR(VLOOKUP(D618,'Tabelas auxiliares'!$A$3:$B$65,2,FALSE),"")</f>
        <v/>
      </c>
      <c r="G618" s="15" t="str">
        <f>IFERROR(VLOOKUP($B618,'Tabelas auxiliares'!$A$68:$C$108,2,FALSE),"")</f>
        <v/>
      </c>
      <c r="H618" s="15" t="str">
        <f>IFERROR(VLOOKUP($B618,'Tabelas auxiliares'!$A$68:$C$108,3,FALSE),"")</f>
        <v/>
      </c>
      <c r="I618" s="152"/>
      <c r="J618" s="152"/>
      <c r="K618" s="152"/>
      <c r="L618" s="152"/>
      <c r="M618" s="152"/>
      <c r="N618" s="152"/>
      <c r="O618" s="152"/>
      <c r="P618" s="152"/>
      <c r="Q618" s="152"/>
      <c r="R618" s="152"/>
      <c r="S618" s="152"/>
      <c r="T618" s="152"/>
      <c r="U618" s="152"/>
      <c r="V618" s="152"/>
      <c r="W618" s="152"/>
      <c r="X618" s="152"/>
      <c r="Y618" s="15" t="str">
        <f t="shared" si="16"/>
        <v/>
      </c>
      <c r="Z618" s="15" t="str">
        <f>IF(T618="","",IF(AND(T618&lt;&gt;'Tabelas auxiliares'!$B$128,T618&lt;&gt;'Tabelas auxiliares'!$B$129,T618&lt;&gt;'Tabelas auxiliares'!$C$128,T618&lt;&gt;'Tabelas auxiliares'!$C$129,T618&lt;&gt;'Tabelas auxiliares'!$D$128),"FOLHA DE PESSOAL",IF(Y618='Tabelas auxiliares'!$A$129,"CUSTEIO",IF(Y618='Tabelas auxiliares'!$A$128,"INVESTIMENTO","ERRO - VERIFICAR"))))</f>
        <v/>
      </c>
      <c r="AA618" s="26" t="str">
        <f t="shared" si="17"/>
        <v/>
      </c>
      <c r="AB618" s="155"/>
      <c r="AC618" s="155"/>
      <c r="AD618" s="155"/>
      <c r="AE618" s="31"/>
    </row>
    <row r="619" spans="1:31" x14ac:dyDescent="0.25">
      <c r="A619" s="152"/>
      <c r="B619" s="152"/>
      <c r="C619" s="152"/>
      <c r="D619" s="152"/>
      <c r="E619" s="152"/>
      <c r="F619" s="15" t="str">
        <f>IFERROR(VLOOKUP(D619,'Tabelas auxiliares'!$A$3:$B$65,2,FALSE),"")</f>
        <v/>
      </c>
      <c r="G619" s="15" t="str">
        <f>IFERROR(VLOOKUP($B619,'Tabelas auxiliares'!$A$68:$C$108,2,FALSE),"")</f>
        <v/>
      </c>
      <c r="H619" s="15" t="str">
        <f>IFERROR(VLOOKUP($B619,'Tabelas auxiliares'!$A$68:$C$108,3,FALSE),"")</f>
        <v/>
      </c>
      <c r="I619" s="152"/>
      <c r="J619" s="152"/>
      <c r="K619" s="152"/>
      <c r="L619" s="152"/>
      <c r="M619" s="152"/>
      <c r="N619" s="152"/>
      <c r="O619" s="152"/>
      <c r="P619" s="152"/>
      <c r="Q619" s="152"/>
      <c r="R619" s="152"/>
      <c r="S619" s="152"/>
      <c r="T619" s="152"/>
      <c r="U619" s="152"/>
      <c r="V619" s="152"/>
      <c r="W619" s="152"/>
      <c r="X619" s="152"/>
      <c r="Y619" s="15" t="str">
        <f t="shared" si="16"/>
        <v/>
      </c>
      <c r="Z619" s="15" t="str">
        <f>IF(T619="","",IF(AND(T619&lt;&gt;'Tabelas auxiliares'!$B$128,T619&lt;&gt;'Tabelas auxiliares'!$B$129,T619&lt;&gt;'Tabelas auxiliares'!$C$128,T619&lt;&gt;'Tabelas auxiliares'!$C$129,T619&lt;&gt;'Tabelas auxiliares'!$D$128),"FOLHA DE PESSOAL",IF(Y619='Tabelas auxiliares'!$A$129,"CUSTEIO",IF(Y619='Tabelas auxiliares'!$A$128,"INVESTIMENTO","ERRO - VERIFICAR"))))</f>
        <v/>
      </c>
      <c r="AA619" s="26" t="str">
        <f t="shared" si="17"/>
        <v/>
      </c>
      <c r="AB619" s="155"/>
      <c r="AC619" s="155"/>
      <c r="AD619" s="155"/>
      <c r="AE619" s="31"/>
    </row>
    <row r="620" spans="1:31" x14ac:dyDescent="0.25">
      <c r="A620" s="152"/>
      <c r="B620" s="152"/>
      <c r="C620" s="152"/>
      <c r="D620" s="152"/>
      <c r="E620" s="152"/>
      <c r="F620" s="15" t="str">
        <f>IFERROR(VLOOKUP(D620,'Tabelas auxiliares'!$A$3:$B$65,2,FALSE),"")</f>
        <v/>
      </c>
      <c r="G620" s="15" t="str">
        <f>IFERROR(VLOOKUP($B620,'Tabelas auxiliares'!$A$68:$C$108,2,FALSE),"")</f>
        <v/>
      </c>
      <c r="H620" s="15" t="str">
        <f>IFERROR(VLOOKUP($B620,'Tabelas auxiliares'!$A$68:$C$108,3,FALSE),"")</f>
        <v/>
      </c>
      <c r="I620" s="152"/>
      <c r="J620" s="152"/>
      <c r="K620" s="152"/>
      <c r="L620" s="152"/>
      <c r="M620" s="152"/>
      <c r="N620" s="152"/>
      <c r="O620" s="152"/>
      <c r="P620" s="152"/>
      <c r="Q620" s="152"/>
      <c r="R620" s="152"/>
      <c r="S620" s="152"/>
      <c r="T620" s="152"/>
      <c r="U620" s="152"/>
      <c r="V620" s="152"/>
      <c r="W620" s="152"/>
      <c r="X620" s="152"/>
      <c r="Y620" s="15" t="str">
        <f t="shared" ref="Y620:Y683" si="18">LEFT(V620,1)</f>
        <v/>
      </c>
      <c r="Z620" s="15" t="str">
        <f>IF(T620="","",IF(AND(T620&lt;&gt;'Tabelas auxiliares'!$B$128,T620&lt;&gt;'Tabelas auxiliares'!$B$129,T620&lt;&gt;'Tabelas auxiliares'!$C$128,T620&lt;&gt;'Tabelas auxiliares'!$C$129,T620&lt;&gt;'Tabelas auxiliares'!$D$128),"FOLHA DE PESSOAL",IF(Y620='Tabelas auxiliares'!$A$129,"CUSTEIO",IF(Y620='Tabelas auxiliares'!$A$128,"INVESTIMENTO","ERRO - VERIFICAR"))))</f>
        <v/>
      </c>
      <c r="AA620" s="26" t="str">
        <f t="shared" si="17"/>
        <v/>
      </c>
      <c r="AB620" s="155"/>
      <c r="AC620" s="155"/>
      <c r="AD620" s="155"/>
      <c r="AE620" s="31"/>
    </row>
    <row r="621" spans="1:31" x14ac:dyDescent="0.25">
      <c r="A621" s="152"/>
      <c r="B621" s="152"/>
      <c r="C621" s="152"/>
      <c r="D621" s="152"/>
      <c r="E621" s="152"/>
      <c r="F621" s="15" t="str">
        <f>IFERROR(VLOOKUP(D621,'Tabelas auxiliares'!$A$3:$B$65,2,FALSE),"")</f>
        <v/>
      </c>
      <c r="G621" s="15" t="str">
        <f>IFERROR(VLOOKUP($B621,'Tabelas auxiliares'!$A$68:$C$108,2,FALSE),"")</f>
        <v/>
      </c>
      <c r="H621" s="15" t="str">
        <f>IFERROR(VLOOKUP($B621,'Tabelas auxiliares'!$A$68:$C$108,3,FALSE),"")</f>
        <v/>
      </c>
      <c r="I621" s="152"/>
      <c r="J621" s="152"/>
      <c r="K621" s="152"/>
      <c r="L621" s="152"/>
      <c r="M621" s="152"/>
      <c r="N621" s="152"/>
      <c r="O621" s="152"/>
      <c r="P621" s="152"/>
      <c r="Q621" s="152"/>
      <c r="R621" s="152"/>
      <c r="S621" s="152"/>
      <c r="T621" s="152"/>
      <c r="U621" s="152"/>
      <c r="V621" s="152"/>
      <c r="W621" s="152"/>
      <c r="X621" s="152"/>
      <c r="Y621" s="15" t="str">
        <f t="shared" si="18"/>
        <v/>
      </c>
      <c r="Z621" s="15" t="str">
        <f>IF(T621="","",IF(AND(T621&lt;&gt;'Tabelas auxiliares'!$B$128,T621&lt;&gt;'Tabelas auxiliares'!$B$129,T621&lt;&gt;'Tabelas auxiliares'!$C$128,T621&lt;&gt;'Tabelas auxiliares'!$C$129,T621&lt;&gt;'Tabelas auxiliares'!$D$128),"FOLHA DE PESSOAL",IF(Y621='Tabelas auxiliares'!$A$129,"CUSTEIO",IF(Y621='Tabelas auxiliares'!$A$128,"INVESTIMENTO","ERRO - VERIFICAR"))))</f>
        <v/>
      </c>
      <c r="AA621" s="26" t="str">
        <f t="shared" ref="AA621:AA684" si="19">IF(AB621+AC621+AD621&lt;&gt;0,AB621+AC621+AD621,"")</f>
        <v/>
      </c>
      <c r="AB621" s="155"/>
      <c r="AC621" s="155"/>
      <c r="AD621" s="155"/>
      <c r="AE621" s="31"/>
    </row>
    <row r="622" spans="1:31" x14ac:dyDescent="0.25">
      <c r="A622" s="152"/>
      <c r="B622" s="152"/>
      <c r="C622" s="152"/>
      <c r="D622" s="152"/>
      <c r="E622" s="152"/>
      <c r="F622" s="15" t="str">
        <f>IFERROR(VLOOKUP(D622,'Tabelas auxiliares'!$A$3:$B$65,2,FALSE),"")</f>
        <v/>
      </c>
      <c r="G622" s="15" t="str">
        <f>IFERROR(VLOOKUP($B622,'Tabelas auxiliares'!$A$68:$C$108,2,FALSE),"")</f>
        <v/>
      </c>
      <c r="H622" s="15" t="str">
        <f>IFERROR(VLOOKUP($B622,'Tabelas auxiliares'!$A$68:$C$108,3,FALSE),"")</f>
        <v/>
      </c>
      <c r="I622" s="152"/>
      <c r="J622" s="152"/>
      <c r="K622" s="152"/>
      <c r="L622" s="152"/>
      <c r="M622" s="152"/>
      <c r="N622" s="152"/>
      <c r="O622" s="152"/>
      <c r="P622" s="152"/>
      <c r="Q622" s="152"/>
      <c r="R622" s="152"/>
      <c r="S622" s="152"/>
      <c r="T622" s="152"/>
      <c r="U622" s="152"/>
      <c r="V622" s="152"/>
      <c r="W622" s="152"/>
      <c r="X622" s="152"/>
      <c r="Y622" s="15" t="str">
        <f t="shared" si="18"/>
        <v/>
      </c>
      <c r="Z622" s="15" t="str">
        <f>IF(T622="","",IF(AND(T622&lt;&gt;'Tabelas auxiliares'!$B$128,T622&lt;&gt;'Tabelas auxiliares'!$B$129,T622&lt;&gt;'Tabelas auxiliares'!$C$128,T622&lt;&gt;'Tabelas auxiliares'!$C$129,T622&lt;&gt;'Tabelas auxiliares'!$D$128),"FOLHA DE PESSOAL",IF(Y622='Tabelas auxiliares'!$A$129,"CUSTEIO",IF(Y622='Tabelas auxiliares'!$A$128,"INVESTIMENTO","ERRO - VERIFICAR"))))</f>
        <v/>
      </c>
      <c r="AA622" s="26" t="str">
        <f t="shared" si="19"/>
        <v/>
      </c>
      <c r="AB622" s="155"/>
      <c r="AC622" s="155"/>
      <c r="AD622" s="155"/>
      <c r="AE622" s="31"/>
    </row>
    <row r="623" spans="1:31" x14ac:dyDescent="0.25">
      <c r="A623" s="152"/>
      <c r="B623" s="152"/>
      <c r="C623" s="152"/>
      <c r="D623" s="152"/>
      <c r="E623" s="152"/>
      <c r="F623" s="15" t="str">
        <f>IFERROR(VLOOKUP(D623,'Tabelas auxiliares'!$A$3:$B$65,2,FALSE),"")</f>
        <v/>
      </c>
      <c r="G623" s="15" t="str">
        <f>IFERROR(VLOOKUP($B623,'Tabelas auxiliares'!$A$68:$C$108,2,FALSE),"")</f>
        <v/>
      </c>
      <c r="H623" s="15" t="str">
        <f>IFERROR(VLOOKUP($B623,'Tabelas auxiliares'!$A$68:$C$108,3,FALSE),"")</f>
        <v/>
      </c>
      <c r="I623" s="152"/>
      <c r="J623" s="152"/>
      <c r="K623" s="152"/>
      <c r="L623" s="152"/>
      <c r="M623" s="152"/>
      <c r="N623" s="152"/>
      <c r="O623" s="152"/>
      <c r="P623" s="152"/>
      <c r="Q623" s="152"/>
      <c r="R623" s="152"/>
      <c r="S623" s="152"/>
      <c r="T623" s="152"/>
      <c r="U623" s="152"/>
      <c r="V623" s="152"/>
      <c r="W623" s="152"/>
      <c r="X623" s="152"/>
      <c r="Y623" s="15" t="str">
        <f t="shared" si="18"/>
        <v/>
      </c>
      <c r="Z623" s="15" t="str">
        <f>IF(T623="","",IF(AND(T623&lt;&gt;'Tabelas auxiliares'!$B$128,T623&lt;&gt;'Tabelas auxiliares'!$B$129,T623&lt;&gt;'Tabelas auxiliares'!$C$128,T623&lt;&gt;'Tabelas auxiliares'!$C$129,T623&lt;&gt;'Tabelas auxiliares'!$D$128),"FOLHA DE PESSOAL",IF(Y623='Tabelas auxiliares'!$A$129,"CUSTEIO",IF(Y623='Tabelas auxiliares'!$A$128,"INVESTIMENTO","ERRO - VERIFICAR"))))</f>
        <v/>
      </c>
      <c r="AA623" s="26" t="str">
        <f t="shared" si="19"/>
        <v/>
      </c>
      <c r="AB623" s="155"/>
      <c r="AC623" s="155"/>
      <c r="AD623" s="155"/>
      <c r="AE623" s="31"/>
    </row>
    <row r="624" spans="1:31" x14ac:dyDescent="0.25">
      <c r="A624" s="152"/>
      <c r="B624" s="152"/>
      <c r="C624" s="152"/>
      <c r="D624" s="152"/>
      <c r="E624" s="152"/>
      <c r="F624" s="15" t="str">
        <f>IFERROR(VLOOKUP(D624,'Tabelas auxiliares'!$A$3:$B$65,2,FALSE),"")</f>
        <v/>
      </c>
      <c r="G624" s="15" t="str">
        <f>IFERROR(VLOOKUP($B624,'Tabelas auxiliares'!$A$68:$C$108,2,FALSE),"")</f>
        <v/>
      </c>
      <c r="H624" s="15" t="str">
        <f>IFERROR(VLOOKUP($B624,'Tabelas auxiliares'!$A$68:$C$108,3,FALSE),"")</f>
        <v/>
      </c>
      <c r="I624" s="152"/>
      <c r="J624" s="152"/>
      <c r="K624" s="152"/>
      <c r="L624" s="152"/>
      <c r="M624" s="152"/>
      <c r="N624" s="152"/>
      <c r="O624" s="152"/>
      <c r="P624" s="152"/>
      <c r="Q624" s="152"/>
      <c r="R624" s="152"/>
      <c r="S624" s="152"/>
      <c r="T624" s="152"/>
      <c r="U624" s="152"/>
      <c r="V624" s="152"/>
      <c r="W624" s="152"/>
      <c r="X624" s="152"/>
      <c r="Y624" s="15" t="str">
        <f t="shared" si="18"/>
        <v/>
      </c>
      <c r="Z624" s="15" t="str">
        <f>IF(T624="","",IF(AND(T624&lt;&gt;'Tabelas auxiliares'!$B$128,T624&lt;&gt;'Tabelas auxiliares'!$B$129,T624&lt;&gt;'Tabelas auxiliares'!$C$128,T624&lt;&gt;'Tabelas auxiliares'!$C$129,T624&lt;&gt;'Tabelas auxiliares'!$D$128),"FOLHA DE PESSOAL",IF(Y624='Tabelas auxiliares'!$A$129,"CUSTEIO",IF(Y624='Tabelas auxiliares'!$A$128,"INVESTIMENTO","ERRO - VERIFICAR"))))</f>
        <v/>
      </c>
      <c r="AA624" s="26" t="str">
        <f t="shared" si="19"/>
        <v/>
      </c>
      <c r="AB624" s="155"/>
      <c r="AC624" s="155"/>
      <c r="AD624" s="155"/>
      <c r="AE624" s="31"/>
    </row>
    <row r="625" spans="1:31" x14ac:dyDescent="0.25">
      <c r="A625" s="152"/>
      <c r="B625" s="152"/>
      <c r="C625" s="152"/>
      <c r="D625" s="152"/>
      <c r="E625" s="152"/>
      <c r="F625" s="15" t="str">
        <f>IFERROR(VLOOKUP(D625,'Tabelas auxiliares'!$A$3:$B$65,2,FALSE),"")</f>
        <v/>
      </c>
      <c r="G625" s="15" t="str">
        <f>IFERROR(VLOOKUP($B625,'Tabelas auxiliares'!$A$68:$C$108,2,FALSE),"")</f>
        <v/>
      </c>
      <c r="H625" s="15" t="str">
        <f>IFERROR(VLOOKUP($B625,'Tabelas auxiliares'!$A$68:$C$108,3,FALSE),"")</f>
        <v/>
      </c>
      <c r="I625" s="152"/>
      <c r="J625" s="152"/>
      <c r="K625" s="152"/>
      <c r="L625" s="152"/>
      <c r="M625" s="152"/>
      <c r="N625" s="152"/>
      <c r="O625" s="152"/>
      <c r="P625" s="152"/>
      <c r="Q625" s="152"/>
      <c r="R625" s="152"/>
      <c r="S625" s="152"/>
      <c r="T625" s="152"/>
      <c r="U625" s="152"/>
      <c r="V625" s="152"/>
      <c r="W625" s="152"/>
      <c r="X625" s="152"/>
      <c r="Y625" s="15" t="str">
        <f t="shared" si="18"/>
        <v/>
      </c>
      <c r="Z625" s="15" t="str">
        <f>IF(T625="","",IF(AND(T625&lt;&gt;'Tabelas auxiliares'!$B$128,T625&lt;&gt;'Tabelas auxiliares'!$B$129,T625&lt;&gt;'Tabelas auxiliares'!$C$128,T625&lt;&gt;'Tabelas auxiliares'!$C$129,T625&lt;&gt;'Tabelas auxiliares'!$D$128),"FOLHA DE PESSOAL",IF(Y625='Tabelas auxiliares'!$A$129,"CUSTEIO",IF(Y625='Tabelas auxiliares'!$A$128,"INVESTIMENTO","ERRO - VERIFICAR"))))</f>
        <v/>
      </c>
      <c r="AA625" s="26" t="str">
        <f t="shared" si="19"/>
        <v/>
      </c>
      <c r="AB625" s="155"/>
      <c r="AC625" s="155"/>
      <c r="AD625" s="155"/>
      <c r="AE625" s="31"/>
    </row>
    <row r="626" spans="1:31" x14ac:dyDescent="0.25">
      <c r="A626" s="152"/>
      <c r="B626" s="152"/>
      <c r="C626" s="152"/>
      <c r="D626" s="152"/>
      <c r="E626" s="152"/>
      <c r="F626" s="15" t="str">
        <f>IFERROR(VLOOKUP(D626,'Tabelas auxiliares'!$A$3:$B$65,2,FALSE),"")</f>
        <v/>
      </c>
      <c r="G626" s="15" t="str">
        <f>IFERROR(VLOOKUP($B626,'Tabelas auxiliares'!$A$68:$C$108,2,FALSE),"")</f>
        <v/>
      </c>
      <c r="H626" s="15" t="str">
        <f>IFERROR(VLOOKUP($B626,'Tabelas auxiliares'!$A$68:$C$108,3,FALSE),"")</f>
        <v/>
      </c>
      <c r="I626" s="152"/>
      <c r="J626" s="152"/>
      <c r="K626" s="152"/>
      <c r="L626" s="152"/>
      <c r="M626" s="152"/>
      <c r="N626" s="152"/>
      <c r="O626" s="152"/>
      <c r="P626" s="152"/>
      <c r="Q626" s="152"/>
      <c r="R626" s="152"/>
      <c r="S626" s="152"/>
      <c r="T626" s="152"/>
      <c r="U626" s="152"/>
      <c r="V626" s="152"/>
      <c r="W626" s="152"/>
      <c r="X626" s="152"/>
      <c r="Y626" s="15" t="str">
        <f t="shared" si="18"/>
        <v/>
      </c>
      <c r="Z626" s="15" t="str">
        <f>IF(T626="","",IF(AND(T626&lt;&gt;'Tabelas auxiliares'!$B$128,T626&lt;&gt;'Tabelas auxiliares'!$B$129,T626&lt;&gt;'Tabelas auxiliares'!$C$128,T626&lt;&gt;'Tabelas auxiliares'!$C$129,T626&lt;&gt;'Tabelas auxiliares'!$D$128),"FOLHA DE PESSOAL",IF(Y626='Tabelas auxiliares'!$A$129,"CUSTEIO",IF(Y626='Tabelas auxiliares'!$A$128,"INVESTIMENTO","ERRO - VERIFICAR"))))</f>
        <v/>
      </c>
      <c r="AA626" s="26" t="str">
        <f t="shared" si="19"/>
        <v/>
      </c>
      <c r="AB626" s="155"/>
      <c r="AC626" s="155"/>
      <c r="AD626" s="155"/>
      <c r="AE626" s="31"/>
    </row>
    <row r="627" spans="1:31" x14ac:dyDescent="0.25">
      <c r="A627" s="152"/>
      <c r="B627" s="152"/>
      <c r="C627" s="152"/>
      <c r="D627" s="152"/>
      <c r="E627" s="152"/>
      <c r="F627" s="15" t="str">
        <f>IFERROR(VLOOKUP(D627,'Tabelas auxiliares'!$A$3:$B$65,2,FALSE),"")</f>
        <v/>
      </c>
      <c r="G627" s="15" t="str">
        <f>IFERROR(VLOOKUP($B627,'Tabelas auxiliares'!$A$68:$C$108,2,FALSE),"")</f>
        <v/>
      </c>
      <c r="H627" s="15" t="str">
        <f>IFERROR(VLOOKUP($B627,'Tabelas auxiliares'!$A$68:$C$108,3,FALSE),"")</f>
        <v/>
      </c>
      <c r="I627" s="152"/>
      <c r="J627" s="152"/>
      <c r="K627" s="152"/>
      <c r="L627" s="152"/>
      <c r="M627" s="152"/>
      <c r="N627" s="152"/>
      <c r="O627" s="152"/>
      <c r="P627" s="152"/>
      <c r="Q627" s="152"/>
      <c r="R627" s="152"/>
      <c r="S627" s="152"/>
      <c r="T627" s="152"/>
      <c r="U627" s="152"/>
      <c r="V627" s="152"/>
      <c r="W627" s="152"/>
      <c r="X627" s="152"/>
      <c r="Y627" s="15" t="str">
        <f t="shared" si="18"/>
        <v/>
      </c>
      <c r="Z627" s="15" t="str">
        <f>IF(T627="","",IF(AND(T627&lt;&gt;'Tabelas auxiliares'!$B$128,T627&lt;&gt;'Tabelas auxiliares'!$B$129,T627&lt;&gt;'Tabelas auxiliares'!$C$128,T627&lt;&gt;'Tabelas auxiliares'!$C$129,T627&lt;&gt;'Tabelas auxiliares'!$D$128),"FOLHA DE PESSOAL",IF(Y627='Tabelas auxiliares'!$A$129,"CUSTEIO",IF(Y627='Tabelas auxiliares'!$A$128,"INVESTIMENTO","ERRO - VERIFICAR"))))</f>
        <v/>
      </c>
      <c r="AA627" s="26" t="str">
        <f t="shared" si="19"/>
        <v/>
      </c>
      <c r="AB627" s="155"/>
      <c r="AC627" s="155"/>
      <c r="AD627" s="155"/>
      <c r="AE627" s="31"/>
    </row>
    <row r="628" spans="1:31" x14ac:dyDescent="0.25">
      <c r="A628" s="152"/>
      <c r="B628" s="152"/>
      <c r="C628" s="152"/>
      <c r="D628" s="152"/>
      <c r="E628" s="152"/>
      <c r="F628" s="15" t="str">
        <f>IFERROR(VLOOKUP(D628,'Tabelas auxiliares'!$A$3:$B$65,2,FALSE),"")</f>
        <v/>
      </c>
      <c r="G628" s="15" t="str">
        <f>IFERROR(VLOOKUP($B628,'Tabelas auxiliares'!$A$68:$C$108,2,FALSE),"")</f>
        <v/>
      </c>
      <c r="H628" s="15" t="str">
        <f>IFERROR(VLOOKUP($B628,'Tabelas auxiliares'!$A$68:$C$108,3,FALSE),"")</f>
        <v/>
      </c>
      <c r="I628" s="152"/>
      <c r="J628" s="152"/>
      <c r="K628" s="152"/>
      <c r="L628" s="152"/>
      <c r="M628" s="152"/>
      <c r="N628" s="152"/>
      <c r="O628" s="152"/>
      <c r="P628" s="152"/>
      <c r="Q628" s="152"/>
      <c r="R628" s="152"/>
      <c r="S628" s="152"/>
      <c r="T628" s="152"/>
      <c r="U628" s="152"/>
      <c r="V628" s="152"/>
      <c r="W628" s="152"/>
      <c r="X628" s="152"/>
      <c r="Y628" s="15" t="str">
        <f t="shared" si="18"/>
        <v/>
      </c>
      <c r="Z628" s="15" t="str">
        <f>IF(T628="","",IF(AND(T628&lt;&gt;'Tabelas auxiliares'!$B$128,T628&lt;&gt;'Tabelas auxiliares'!$B$129,T628&lt;&gt;'Tabelas auxiliares'!$C$128,T628&lt;&gt;'Tabelas auxiliares'!$C$129,T628&lt;&gt;'Tabelas auxiliares'!$D$128),"FOLHA DE PESSOAL",IF(Y628='Tabelas auxiliares'!$A$129,"CUSTEIO",IF(Y628='Tabelas auxiliares'!$A$128,"INVESTIMENTO","ERRO - VERIFICAR"))))</f>
        <v/>
      </c>
      <c r="AA628" s="26" t="str">
        <f t="shared" si="19"/>
        <v/>
      </c>
      <c r="AB628" s="155"/>
      <c r="AC628" s="155"/>
      <c r="AD628" s="155"/>
      <c r="AE628" s="31"/>
    </row>
    <row r="629" spans="1:31" x14ac:dyDescent="0.25">
      <c r="A629" s="152"/>
      <c r="B629" s="152"/>
      <c r="C629" s="152"/>
      <c r="D629" s="152"/>
      <c r="E629" s="152"/>
      <c r="F629" s="15" t="str">
        <f>IFERROR(VLOOKUP(D629,'Tabelas auxiliares'!$A$3:$B$65,2,FALSE),"")</f>
        <v/>
      </c>
      <c r="G629" s="15" t="str">
        <f>IFERROR(VLOOKUP($B629,'Tabelas auxiliares'!$A$68:$C$108,2,FALSE),"")</f>
        <v/>
      </c>
      <c r="H629" s="15" t="str">
        <f>IFERROR(VLOOKUP($B629,'Tabelas auxiliares'!$A$68:$C$108,3,FALSE),"")</f>
        <v/>
      </c>
      <c r="I629" s="152"/>
      <c r="J629" s="152"/>
      <c r="K629" s="152"/>
      <c r="L629" s="152"/>
      <c r="M629" s="152"/>
      <c r="N629" s="152"/>
      <c r="O629" s="152"/>
      <c r="P629" s="152"/>
      <c r="Q629" s="152"/>
      <c r="R629" s="152"/>
      <c r="S629" s="152"/>
      <c r="T629" s="152"/>
      <c r="U629" s="152"/>
      <c r="V629" s="152"/>
      <c r="W629" s="152"/>
      <c r="X629" s="152"/>
      <c r="Y629" s="15" t="str">
        <f t="shared" si="18"/>
        <v/>
      </c>
      <c r="Z629" s="15" t="str">
        <f>IF(T629="","",IF(AND(T629&lt;&gt;'Tabelas auxiliares'!$B$128,T629&lt;&gt;'Tabelas auxiliares'!$B$129,T629&lt;&gt;'Tabelas auxiliares'!$C$128,T629&lt;&gt;'Tabelas auxiliares'!$C$129,T629&lt;&gt;'Tabelas auxiliares'!$D$128),"FOLHA DE PESSOAL",IF(Y629='Tabelas auxiliares'!$A$129,"CUSTEIO",IF(Y629='Tabelas auxiliares'!$A$128,"INVESTIMENTO","ERRO - VERIFICAR"))))</f>
        <v/>
      </c>
      <c r="AA629" s="26" t="str">
        <f t="shared" si="19"/>
        <v/>
      </c>
      <c r="AB629" s="155"/>
      <c r="AC629" s="155"/>
      <c r="AD629" s="155"/>
      <c r="AE629" s="31"/>
    </row>
    <row r="630" spans="1:31" x14ac:dyDescent="0.25">
      <c r="A630" s="152"/>
      <c r="B630" s="152"/>
      <c r="C630" s="152"/>
      <c r="D630" s="152"/>
      <c r="E630" s="152"/>
      <c r="F630" s="15" t="str">
        <f>IFERROR(VLOOKUP(D630,'Tabelas auxiliares'!$A$3:$B$65,2,FALSE),"")</f>
        <v/>
      </c>
      <c r="G630" s="15" t="str">
        <f>IFERROR(VLOOKUP($B630,'Tabelas auxiliares'!$A$68:$C$108,2,FALSE),"")</f>
        <v/>
      </c>
      <c r="H630" s="15" t="str">
        <f>IFERROR(VLOOKUP($B630,'Tabelas auxiliares'!$A$68:$C$108,3,FALSE),"")</f>
        <v/>
      </c>
      <c r="I630" s="152"/>
      <c r="J630" s="152"/>
      <c r="K630" s="152"/>
      <c r="L630" s="152"/>
      <c r="M630" s="152"/>
      <c r="N630" s="152"/>
      <c r="O630" s="152"/>
      <c r="P630" s="152"/>
      <c r="Q630" s="152"/>
      <c r="R630" s="152"/>
      <c r="S630" s="152"/>
      <c r="T630" s="152"/>
      <c r="U630" s="152"/>
      <c r="V630" s="152"/>
      <c r="W630" s="152"/>
      <c r="X630" s="152"/>
      <c r="Y630" s="15" t="str">
        <f t="shared" si="18"/>
        <v/>
      </c>
      <c r="Z630" s="15" t="str">
        <f>IF(T630="","",IF(AND(T630&lt;&gt;'Tabelas auxiliares'!$B$128,T630&lt;&gt;'Tabelas auxiliares'!$B$129,T630&lt;&gt;'Tabelas auxiliares'!$C$128,T630&lt;&gt;'Tabelas auxiliares'!$C$129,T630&lt;&gt;'Tabelas auxiliares'!$D$128),"FOLHA DE PESSOAL",IF(Y630='Tabelas auxiliares'!$A$129,"CUSTEIO",IF(Y630='Tabelas auxiliares'!$A$128,"INVESTIMENTO","ERRO - VERIFICAR"))))</f>
        <v/>
      </c>
      <c r="AA630" s="26" t="str">
        <f t="shared" si="19"/>
        <v/>
      </c>
      <c r="AB630" s="155"/>
      <c r="AC630" s="155"/>
      <c r="AD630" s="155"/>
      <c r="AE630" s="31"/>
    </row>
    <row r="631" spans="1:31" x14ac:dyDescent="0.25">
      <c r="A631" s="152"/>
      <c r="B631" s="152"/>
      <c r="C631" s="152"/>
      <c r="D631" s="152"/>
      <c r="E631" s="152"/>
      <c r="F631" s="15" t="str">
        <f>IFERROR(VLOOKUP(D631,'Tabelas auxiliares'!$A$3:$B$65,2,FALSE),"")</f>
        <v/>
      </c>
      <c r="G631" s="15" t="str">
        <f>IFERROR(VLOOKUP($B631,'Tabelas auxiliares'!$A$68:$C$108,2,FALSE),"")</f>
        <v/>
      </c>
      <c r="H631" s="15" t="str">
        <f>IFERROR(VLOOKUP($B631,'Tabelas auxiliares'!$A$68:$C$108,3,FALSE),"")</f>
        <v/>
      </c>
      <c r="I631" s="152"/>
      <c r="J631" s="152"/>
      <c r="K631" s="152"/>
      <c r="L631" s="152"/>
      <c r="M631" s="152"/>
      <c r="N631" s="152"/>
      <c r="O631" s="152"/>
      <c r="P631" s="152"/>
      <c r="Q631" s="152"/>
      <c r="R631" s="152"/>
      <c r="S631" s="152"/>
      <c r="T631" s="152"/>
      <c r="U631" s="152"/>
      <c r="V631" s="152"/>
      <c r="W631" s="152"/>
      <c r="X631" s="152"/>
      <c r="Y631" s="15" t="str">
        <f t="shared" si="18"/>
        <v/>
      </c>
      <c r="Z631" s="15" t="str">
        <f>IF(T631="","",IF(AND(T631&lt;&gt;'Tabelas auxiliares'!$B$128,T631&lt;&gt;'Tabelas auxiliares'!$B$129,T631&lt;&gt;'Tabelas auxiliares'!$C$128,T631&lt;&gt;'Tabelas auxiliares'!$C$129,T631&lt;&gt;'Tabelas auxiliares'!$D$128),"FOLHA DE PESSOAL",IF(Y631='Tabelas auxiliares'!$A$129,"CUSTEIO",IF(Y631='Tabelas auxiliares'!$A$128,"INVESTIMENTO","ERRO - VERIFICAR"))))</f>
        <v/>
      </c>
      <c r="AA631" s="26" t="str">
        <f t="shared" si="19"/>
        <v/>
      </c>
      <c r="AB631" s="155"/>
      <c r="AC631" s="155"/>
      <c r="AD631" s="155"/>
      <c r="AE631" s="31"/>
    </row>
    <row r="632" spans="1:31" x14ac:dyDescent="0.25">
      <c r="A632" s="152"/>
      <c r="B632" s="152"/>
      <c r="C632" s="152"/>
      <c r="D632" s="152"/>
      <c r="E632" s="152"/>
      <c r="F632" s="15" t="str">
        <f>IFERROR(VLOOKUP(D632,'Tabelas auxiliares'!$A$3:$B$65,2,FALSE),"")</f>
        <v/>
      </c>
      <c r="G632" s="15" t="str">
        <f>IFERROR(VLOOKUP($B632,'Tabelas auxiliares'!$A$68:$C$108,2,FALSE),"")</f>
        <v/>
      </c>
      <c r="H632" s="15" t="str">
        <f>IFERROR(VLOOKUP($B632,'Tabelas auxiliares'!$A$68:$C$108,3,FALSE),"")</f>
        <v/>
      </c>
      <c r="I632" s="152"/>
      <c r="J632" s="152"/>
      <c r="K632" s="152"/>
      <c r="L632" s="152"/>
      <c r="M632" s="152"/>
      <c r="N632" s="152"/>
      <c r="O632" s="152"/>
      <c r="P632" s="152"/>
      <c r="Q632" s="152"/>
      <c r="R632" s="152"/>
      <c r="S632" s="152"/>
      <c r="T632" s="152"/>
      <c r="U632" s="152"/>
      <c r="V632" s="152"/>
      <c r="W632" s="152"/>
      <c r="X632" s="152"/>
      <c r="Y632" s="15" t="str">
        <f t="shared" si="18"/>
        <v/>
      </c>
      <c r="Z632" s="15" t="str">
        <f>IF(T632="","",IF(AND(T632&lt;&gt;'Tabelas auxiliares'!$B$128,T632&lt;&gt;'Tabelas auxiliares'!$B$129,T632&lt;&gt;'Tabelas auxiliares'!$C$128,T632&lt;&gt;'Tabelas auxiliares'!$C$129,T632&lt;&gt;'Tabelas auxiliares'!$D$128),"FOLHA DE PESSOAL",IF(Y632='Tabelas auxiliares'!$A$129,"CUSTEIO",IF(Y632='Tabelas auxiliares'!$A$128,"INVESTIMENTO","ERRO - VERIFICAR"))))</f>
        <v/>
      </c>
      <c r="AA632" s="26" t="str">
        <f t="shared" si="19"/>
        <v/>
      </c>
      <c r="AB632" s="155"/>
      <c r="AC632" s="155"/>
      <c r="AD632" s="155"/>
      <c r="AE632" s="31"/>
    </row>
    <row r="633" spans="1:31" x14ac:dyDescent="0.25">
      <c r="A633" s="152"/>
      <c r="B633" s="152"/>
      <c r="C633" s="152"/>
      <c r="D633" s="152"/>
      <c r="E633" s="152"/>
      <c r="F633" s="15" t="str">
        <f>IFERROR(VLOOKUP(D633,'Tabelas auxiliares'!$A$3:$B$65,2,FALSE),"")</f>
        <v/>
      </c>
      <c r="G633" s="15" t="str">
        <f>IFERROR(VLOOKUP($B633,'Tabelas auxiliares'!$A$68:$C$108,2,FALSE),"")</f>
        <v/>
      </c>
      <c r="H633" s="15" t="str">
        <f>IFERROR(VLOOKUP($B633,'Tabelas auxiliares'!$A$68:$C$108,3,FALSE),"")</f>
        <v/>
      </c>
      <c r="I633" s="152"/>
      <c r="J633" s="152"/>
      <c r="K633" s="152"/>
      <c r="L633" s="152"/>
      <c r="M633" s="152"/>
      <c r="N633" s="152"/>
      <c r="O633" s="152"/>
      <c r="P633" s="152"/>
      <c r="Q633" s="152"/>
      <c r="R633" s="152"/>
      <c r="S633" s="152"/>
      <c r="T633" s="152"/>
      <c r="U633" s="152"/>
      <c r="V633" s="152"/>
      <c r="W633" s="152"/>
      <c r="X633" s="152"/>
      <c r="Y633" s="15" t="str">
        <f t="shared" si="18"/>
        <v/>
      </c>
      <c r="Z633" s="15" t="str">
        <f>IF(T633="","",IF(AND(T633&lt;&gt;'Tabelas auxiliares'!$B$128,T633&lt;&gt;'Tabelas auxiliares'!$B$129,T633&lt;&gt;'Tabelas auxiliares'!$C$128,T633&lt;&gt;'Tabelas auxiliares'!$C$129,T633&lt;&gt;'Tabelas auxiliares'!$D$128),"FOLHA DE PESSOAL",IF(Y633='Tabelas auxiliares'!$A$129,"CUSTEIO",IF(Y633='Tabelas auxiliares'!$A$128,"INVESTIMENTO","ERRO - VERIFICAR"))))</f>
        <v/>
      </c>
      <c r="AA633" s="26" t="str">
        <f t="shared" si="19"/>
        <v/>
      </c>
      <c r="AB633" s="155"/>
      <c r="AC633" s="155"/>
      <c r="AD633" s="155"/>
      <c r="AE633" s="31"/>
    </row>
    <row r="634" spans="1:31" x14ac:dyDescent="0.25">
      <c r="A634" s="152"/>
      <c r="B634" s="152"/>
      <c r="C634" s="152"/>
      <c r="D634" s="152"/>
      <c r="E634" s="152"/>
      <c r="F634" s="15" t="str">
        <f>IFERROR(VLOOKUP(D634,'Tabelas auxiliares'!$A$3:$B$65,2,FALSE),"")</f>
        <v/>
      </c>
      <c r="G634" s="15" t="str">
        <f>IFERROR(VLOOKUP($B634,'Tabelas auxiliares'!$A$68:$C$108,2,FALSE),"")</f>
        <v/>
      </c>
      <c r="H634" s="15" t="str">
        <f>IFERROR(VLOOKUP($B634,'Tabelas auxiliares'!$A$68:$C$108,3,FALSE),"")</f>
        <v/>
      </c>
      <c r="I634" s="152"/>
      <c r="J634" s="152"/>
      <c r="K634" s="152"/>
      <c r="L634" s="152"/>
      <c r="M634" s="152"/>
      <c r="N634" s="152"/>
      <c r="O634" s="152"/>
      <c r="P634" s="152"/>
      <c r="Q634" s="152"/>
      <c r="R634" s="152"/>
      <c r="S634" s="152"/>
      <c r="T634" s="152"/>
      <c r="U634" s="152"/>
      <c r="V634" s="152"/>
      <c r="W634" s="152"/>
      <c r="X634" s="152"/>
      <c r="Y634" s="15" t="str">
        <f t="shared" si="18"/>
        <v/>
      </c>
      <c r="Z634" s="15" t="str">
        <f>IF(T634="","",IF(AND(T634&lt;&gt;'Tabelas auxiliares'!$B$128,T634&lt;&gt;'Tabelas auxiliares'!$B$129,T634&lt;&gt;'Tabelas auxiliares'!$C$128,T634&lt;&gt;'Tabelas auxiliares'!$C$129,T634&lt;&gt;'Tabelas auxiliares'!$D$128),"FOLHA DE PESSOAL",IF(Y634='Tabelas auxiliares'!$A$129,"CUSTEIO",IF(Y634='Tabelas auxiliares'!$A$128,"INVESTIMENTO","ERRO - VERIFICAR"))))</f>
        <v/>
      </c>
      <c r="AA634" s="26" t="str">
        <f t="shared" si="19"/>
        <v/>
      </c>
      <c r="AB634" s="155"/>
      <c r="AC634" s="155"/>
      <c r="AD634" s="155"/>
      <c r="AE634" s="31"/>
    </row>
    <row r="635" spans="1:31" x14ac:dyDescent="0.25">
      <c r="A635" s="152"/>
      <c r="B635" s="152"/>
      <c r="C635" s="152"/>
      <c r="D635" s="152"/>
      <c r="E635" s="152"/>
      <c r="F635" s="15" t="str">
        <f>IFERROR(VLOOKUP(D635,'Tabelas auxiliares'!$A$3:$B$65,2,FALSE),"")</f>
        <v/>
      </c>
      <c r="G635" s="15" t="str">
        <f>IFERROR(VLOOKUP($B635,'Tabelas auxiliares'!$A$68:$C$108,2,FALSE),"")</f>
        <v/>
      </c>
      <c r="H635" s="15" t="str">
        <f>IFERROR(VLOOKUP($B635,'Tabelas auxiliares'!$A$68:$C$108,3,FALSE),"")</f>
        <v/>
      </c>
      <c r="I635" s="152"/>
      <c r="J635" s="152"/>
      <c r="K635" s="152"/>
      <c r="L635" s="152"/>
      <c r="M635" s="152"/>
      <c r="N635" s="152"/>
      <c r="O635" s="152"/>
      <c r="P635" s="152"/>
      <c r="Q635" s="152"/>
      <c r="R635" s="152"/>
      <c r="S635" s="152"/>
      <c r="T635" s="152"/>
      <c r="U635" s="152"/>
      <c r="V635" s="152"/>
      <c r="W635" s="152"/>
      <c r="X635" s="152"/>
      <c r="Y635" s="15" t="str">
        <f t="shared" si="18"/>
        <v/>
      </c>
      <c r="Z635" s="15" t="str">
        <f>IF(T635="","",IF(AND(T635&lt;&gt;'Tabelas auxiliares'!$B$128,T635&lt;&gt;'Tabelas auxiliares'!$B$129,T635&lt;&gt;'Tabelas auxiliares'!$C$128,T635&lt;&gt;'Tabelas auxiliares'!$C$129,T635&lt;&gt;'Tabelas auxiliares'!$D$128),"FOLHA DE PESSOAL",IF(Y635='Tabelas auxiliares'!$A$129,"CUSTEIO",IF(Y635='Tabelas auxiliares'!$A$128,"INVESTIMENTO","ERRO - VERIFICAR"))))</f>
        <v/>
      </c>
      <c r="AA635" s="26" t="str">
        <f t="shared" si="19"/>
        <v/>
      </c>
      <c r="AB635" s="155"/>
      <c r="AC635" s="155"/>
      <c r="AD635" s="155"/>
      <c r="AE635" s="31"/>
    </row>
    <row r="636" spans="1:31" x14ac:dyDescent="0.25">
      <c r="A636" s="152"/>
      <c r="B636" s="152"/>
      <c r="C636" s="152"/>
      <c r="D636" s="152"/>
      <c r="E636" s="152"/>
      <c r="F636" s="15" t="str">
        <f>IFERROR(VLOOKUP(D636,'Tabelas auxiliares'!$A$3:$B$65,2,FALSE),"")</f>
        <v/>
      </c>
      <c r="G636" s="15" t="str">
        <f>IFERROR(VLOOKUP($B636,'Tabelas auxiliares'!$A$68:$C$108,2,FALSE),"")</f>
        <v/>
      </c>
      <c r="H636" s="15" t="str">
        <f>IFERROR(VLOOKUP($B636,'Tabelas auxiliares'!$A$68:$C$108,3,FALSE),"")</f>
        <v/>
      </c>
      <c r="I636" s="152"/>
      <c r="J636" s="152"/>
      <c r="K636" s="152"/>
      <c r="L636" s="152"/>
      <c r="M636" s="152"/>
      <c r="N636" s="152"/>
      <c r="O636" s="152"/>
      <c r="P636" s="152"/>
      <c r="Q636" s="152"/>
      <c r="R636" s="152"/>
      <c r="S636" s="152"/>
      <c r="T636" s="152"/>
      <c r="U636" s="152"/>
      <c r="V636" s="152"/>
      <c r="W636" s="152"/>
      <c r="X636" s="152"/>
      <c r="Y636" s="15" t="str">
        <f t="shared" si="18"/>
        <v/>
      </c>
      <c r="Z636" s="15" t="str">
        <f>IF(T636="","",IF(AND(T636&lt;&gt;'Tabelas auxiliares'!$B$128,T636&lt;&gt;'Tabelas auxiliares'!$B$129,T636&lt;&gt;'Tabelas auxiliares'!$C$128,T636&lt;&gt;'Tabelas auxiliares'!$C$129,T636&lt;&gt;'Tabelas auxiliares'!$D$128),"FOLHA DE PESSOAL",IF(Y636='Tabelas auxiliares'!$A$129,"CUSTEIO",IF(Y636='Tabelas auxiliares'!$A$128,"INVESTIMENTO","ERRO - VERIFICAR"))))</f>
        <v/>
      </c>
      <c r="AA636" s="26" t="str">
        <f t="shared" si="19"/>
        <v/>
      </c>
      <c r="AB636" s="155"/>
      <c r="AC636" s="155"/>
      <c r="AD636" s="155"/>
      <c r="AE636" s="31"/>
    </row>
    <row r="637" spans="1:31" x14ac:dyDescent="0.25">
      <c r="A637" s="152"/>
      <c r="B637" s="152"/>
      <c r="C637" s="152"/>
      <c r="D637" s="152"/>
      <c r="E637" s="152"/>
      <c r="F637" s="15" t="str">
        <f>IFERROR(VLOOKUP(D637,'Tabelas auxiliares'!$A$3:$B$65,2,FALSE),"")</f>
        <v/>
      </c>
      <c r="G637" s="15" t="str">
        <f>IFERROR(VLOOKUP($B637,'Tabelas auxiliares'!$A$68:$C$108,2,FALSE),"")</f>
        <v/>
      </c>
      <c r="H637" s="15" t="str">
        <f>IFERROR(VLOOKUP($B637,'Tabelas auxiliares'!$A$68:$C$108,3,FALSE),"")</f>
        <v/>
      </c>
      <c r="I637" s="152"/>
      <c r="J637" s="152"/>
      <c r="K637" s="152"/>
      <c r="L637" s="152"/>
      <c r="M637" s="152"/>
      <c r="N637" s="152"/>
      <c r="O637" s="152"/>
      <c r="P637" s="152"/>
      <c r="Q637" s="152"/>
      <c r="R637" s="152"/>
      <c r="S637" s="152"/>
      <c r="T637" s="152"/>
      <c r="U637" s="152"/>
      <c r="V637" s="152"/>
      <c r="W637" s="152"/>
      <c r="X637" s="152"/>
      <c r="Y637" s="15" t="str">
        <f t="shared" si="18"/>
        <v/>
      </c>
      <c r="Z637" s="15" t="str">
        <f>IF(T637="","",IF(AND(T637&lt;&gt;'Tabelas auxiliares'!$B$128,T637&lt;&gt;'Tabelas auxiliares'!$B$129,T637&lt;&gt;'Tabelas auxiliares'!$C$128,T637&lt;&gt;'Tabelas auxiliares'!$C$129,T637&lt;&gt;'Tabelas auxiliares'!$D$128),"FOLHA DE PESSOAL",IF(Y637='Tabelas auxiliares'!$A$129,"CUSTEIO",IF(Y637='Tabelas auxiliares'!$A$128,"INVESTIMENTO","ERRO - VERIFICAR"))))</f>
        <v/>
      </c>
      <c r="AA637" s="26" t="str">
        <f t="shared" si="19"/>
        <v/>
      </c>
      <c r="AB637" s="155"/>
      <c r="AC637" s="155"/>
      <c r="AD637" s="155"/>
      <c r="AE637" s="31"/>
    </row>
    <row r="638" spans="1:31" x14ac:dyDescent="0.25">
      <c r="A638" s="152"/>
      <c r="B638" s="152"/>
      <c r="C638" s="152"/>
      <c r="D638" s="152"/>
      <c r="E638" s="152"/>
      <c r="F638" s="15" t="str">
        <f>IFERROR(VLOOKUP(D638,'Tabelas auxiliares'!$A$3:$B$65,2,FALSE),"")</f>
        <v/>
      </c>
      <c r="G638" s="15" t="str">
        <f>IFERROR(VLOOKUP($B638,'Tabelas auxiliares'!$A$68:$C$108,2,FALSE),"")</f>
        <v/>
      </c>
      <c r="H638" s="15" t="str">
        <f>IFERROR(VLOOKUP($B638,'Tabelas auxiliares'!$A$68:$C$108,3,FALSE),"")</f>
        <v/>
      </c>
      <c r="I638" s="152"/>
      <c r="J638" s="152"/>
      <c r="K638" s="152"/>
      <c r="L638" s="152"/>
      <c r="M638" s="152"/>
      <c r="N638" s="152"/>
      <c r="O638" s="152"/>
      <c r="P638" s="152"/>
      <c r="Q638" s="152"/>
      <c r="R638" s="152"/>
      <c r="S638" s="152"/>
      <c r="T638" s="152"/>
      <c r="U638" s="152"/>
      <c r="V638" s="152"/>
      <c r="W638" s="152"/>
      <c r="X638" s="152"/>
      <c r="Y638" s="15" t="str">
        <f t="shared" si="18"/>
        <v/>
      </c>
      <c r="Z638" s="15" t="str">
        <f>IF(T638="","",IF(AND(T638&lt;&gt;'Tabelas auxiliares'!$B$128,T638&lt;&gt;'Tabelas auxiliares'!$B$129,T638&lt;&gt;'Tabelas auxiliares'!$C$128,T638&lt;&gt;'Tabelas auxiliares'!$C$129,T638&lt;&gt;'Tabelas auxiliares'!$D$128),"FOLHA DE PESSOAL",IF(Y638='Tabelas auxiliares'!$A$129,"CUSTEIO",IF(Y638='Tabelas auxiliares'!$A$128,"INVESTIMENTO","ERRO - VERIFICAR"))))</f>
        <v/>
      </c>
      <c r="AA638" s="26" t="str">
        <f t="shared" si="19"/>
        <v/>
      </c>
      <c r="AB638" s="155"/>
      <c r="AC638" s="155"/>
      <c r="AD638" s="155"/>
      <c r="AE638" s="31"/>
    </row>
    <row r="639" spans="1:31" x14ac:dyDescent="0.25">
      <c r="A639" s="152"/>
      <c r="B639" s="152"/>
      <c r="C639" s="152"/>
      <c r="D639" s="152"/>
      <c r="E639" s="152"/>
      <c r="F639" s="15" t="str">
        <f>IFERROR(VLOOKUP(D639,'Tabelas auxiliares'!$A$3:$B$65,2,FALSE),"")</f>
        <v/>
      </c>
      <c r="G639" s="15" t="str">
        <f>IFERROR(VLOOKUP($B639,'Tabelas auxiliares'!$A$68:$C$108,2,FALSE),"")</f>
        <v/>
      </c>
      <c r="H639" s="15" t="str">
        <f>IFERROR(VLOOKUP($B639,'Tabelas auxiliares'!$A$68:$C$108,3,FALSE),"")</f>
        <v/>
      </c>
      <c r="I639" s="152"/>
      <c r="J639" s="152"/>
      <c r="K639" s="152"/>
      <c r="L639" s="152"/>
      <c r="M639" s="152"/>
      <c r="N639" s="152"/>
      <c r="O639" s="152"/>
      <c r="P639" s="152"/>
      <c r="Q639" s="152"/>
      <c r="R639" s="152"/>
      <c r="S639" s="152"/>
      <c r="T639" s="152"/>
      <c r="U639" s="152"/>
      <c r="V639" s="152"/>
      <c r="W639" s="152"/>
      <c r="X639" s="152"/>
      <c r="Y639" s="15" t="str">
        <f t="shared" si="18"/>
        <v/>
      </c>
      <c r="Z639" s="15" t="str">
        <f>IF(T639="","",IF(AND(T639&lt;&gt;'Tabelas auxiliares'!$B$128,T639&lt;&gt;'Tabelas auxiliares'!$B$129,T639&lt;&gt;'Tabelas auxiliares'!$C$128,T639&lt;&gt;'Tabelas auxiliares'!$C$129,T639&lt;&gt;'Tabelas auxiliares'!$D$128),"FOLHA DE PESSOAL",IF(Y639='Tabelas auxiliares'!$A$129,"CUSTEIO",IF(Y639='Tabelas auxiliares'!$A$128,"INVESTIMENTO","ERRO - VERIFICAR"))))</f>
        <v/>
      </c>
      <c r="AA639" s="26" t="str">
        <f t="shared" si="19"/>
        <v/>
      </c>
      <c r="AB639" s="155"/>
      <c r="AC639" s="155"/>
      <c r="AD639" s="155"/>
      <c r="AE639" s="31"/>
    </row>
    <row r="640" spans="1:31" x14ac:dyDescent="0.25">
      <c r="A640" s="152"/>
      <c r="B640" s="152"/>
      <c r="C640" s="152"/>
      <c r="D640" s="152"/>
      <c r="E640" s="152"/>
      <c r="F640" s="15" t="str">
        <f>IFERROR(VLOOKUP(D640,'Tabelas auxiliares'!$A$3:$B$65,2,FALSE),"")</f>
        <v/>
      </c>
      <c r="G640" s="15" t="str">
        <f>IFERROR(VLOOKUP($B640,'Tabelas auxiliares'!$A$68:$C$108,2,FALSE),"")</f>
        <v/>
      </c>
      <c r="H640" s="15" t="str">
        <f>IFERROR(VLOOKUP($B640,'Tabelas auxiliares'!$A$68:$C$108,3,FALSE),"")</f>
        <v/>
      </c>
      <c r="I640" s="152"/>
      <c r="J640" s="152"/>
      <c r="K640" s="152"/>
      <c r="L640" s="152"/>
      <c r="M640" s="152"/>
      <c r="N640" s="152"/>
      <c r="O640" s="152"/>
      <c r="P640" s="152"/>
      <c r="Q640" s="152"/>
      <c r="R640" s="152"/>
      <c r="S640" s="152"/>
      <c r="T640" s="152"/>
      <c r="U640" s="152"/>
      <c r="V640" s="152"/>
      <c r="W640" s="152"/>
      <c r="X640" s="152"/>
      <c r="Y640" s="15" t="str">
        <f t="shared" si="18"/>
        <v/>
      </c>
      <c r="Z640" s="15" t="str">
        <f>IF(T640="","",IF(AND(T640&lt;&gt;'Tabelas auxiliares'!$B$128,T640&lt;&gt;'Tabelas auxiliares'!$B$129,T640&lt;&gt;'Tabelas auxiliares'!$C$128,T640&lt;&gt;'Tabelas auxiliares'!$C$129,T640&lt;&gt;'Tabelas auxiliares'!$D$128),"FOLHA DE PESSOAL",IF(Y640='Tabelas auxiliares'!$A$129,"CUSTEIO",IF(Y640='Tabelas auxiliares'!$A$128,"INVESTIMENTO","ERRO - VERIFICAR"))))</f>
        <v/>
      </c>
      <c r="AA640" s="26" t="str">
        <f t="shared" si="19"/>
        <v/>
      </c>
      <c r="AB640" s="155"/>
      <c r="AC640" s="155"/>
      <c r="AD640" s="155"/>
      <c r="AE640" s="31"/>
    </row>
    <row r="641" spans="1:31" x14ac:dyDescent="0.25">
      <c r="A641" s="152"/>
      <c r="B641" s="152"/>
      <c r="C641" s="152"/>
      <c r="D641" s="152"/>
      <c r="E641" s="152"/>
      <c r="F641" s="15" t="str">
        <f>IFERROR(VLOOKUP(D641,'Tabelas auxiliares'!$A$3:$B$65,2,FALSE),"")</f>
        <v/>
      </c>
      <c r="G641" s="15" t="str">
        <f>IFERROR(VLOOKUP($B641,'Tabelas auxiliares'!$A$68:$C$108,2,FALSE),"")</f>
        <v/>
      </c>
      <c r="H641" s="15" t="str">
        <f>IFERROR(VLOOKUP($B641,'Tabelas auxiliares'!$A$68:$C$108,3,FALSE),"")</f>
        <v/>
      </c>
      <c r="I641" s="152"/>
      <c r="J641" s="152"/>
      <c r="K641" s="152"/>
      <c r="L641" s="152"/>
      <c r="M641" s="152"/>
      <c r="N641" s="152"/>
      <c r="O641" s="152"/>
      <c r="P641" s="152"/>
      <c r="Q641" s="152"/>
      <c r="R641" s="152"/>
      <c r="S641" s="152"/>
      <c r="T641" s="152"/>
      <c r="U641" s="152"/>
      <c r="V641" s="152"/>
      <c r="W641" s="152"/>
      <c r="X641" s="152"/>
      <c r="Y641" s="15" t="str">
        <f t="shared" si="18"/>
        <v/>
      </c>
      <c r="Z641" s="15" t="str">
        <f>IF(T641="","",IF(AND(T641&lt;&gt;'Tabelas auxiliares'!$B$128,T641&lt;&gt;'Tabelas auxiliares'!$B$129,T641&lt;&gt;'Tabelas auxiliares'!$C$128,T641&lt;&gt;'Tabelas auxiliares'!$C$129,T641&lt;&gt;'Tabelas auxiliares'!$D$128),"FOLHA DE PESSOAL",IF(Y641='Tabelas auxiliares'!$A$129,"CUSTEIO",IF(Y641='Tabelas auxiliares'!$A$128,"INVESTIMENTO","ERRO - VERIFICAR"))))</f>
        <v/>
      </c>
      <c r="AA641" s="26" t="str">
        <f t="shared" si="19"/>
        <v/>
      </c>
      <c r="AB641" s="155"/>
      <c r="AC641" s="155"/>
      <c r="AD641" s="155"/>
      <c r="AE641" s="31"/>
    </row>
    <row r="642" spans="1:31" x14ac:dyDescent="0.25">
      <c r="A642" s="152"/>
      <c r="B642" s="152"/>
      <c r="C642" s="152"/>
      <c r="D642" s="152"/>
      <c r="E642" s="152"/>
      <c r="F642" s="15" t="str">
        <f>IFERROR(VLOOKUP(D642,'Tabelas auxiliares'!$A$3:$B$65,2,FALSE),"")</f>
        <v/>
      </c>
      <c r="G642" s="15" t="str">
        <f>IFERROR(VLOOKUP($B642,'Tabelas auxiliares'!$A$68:$C$108,2,FALSE),"")</f>
        <v/>
      </c>
      <c r="H642" s="15" t="str">
        <f>IFERROR(VLOOKUP($B642,'Tabelas auxiliares'!$A$68:$C$108,3,FALSE),"")</f>
        <v/>
      </c>
      <c r="I642" s="152"/>
      <c r="J642" s="152"/>
      <c r="K642" s="152"/>
      <c r="L642" s="152"/>
      <c r="M642" s="152"/>
      <c r="N642" s="152"/>
      <c r="O642" s="152"/>
      <c r="P642" s="152"/>
      <c r="Q642" s="152"/>
      <c r="R642" s="152"/>
      <c r="S642" s="152"/>
      <c r="T642" s="152"/>
      <c r="U642" s="152"/>
      <c r="V642" s="152"/>
      <c r="W642" s="152"/>
      <c r="X642" s="152"/>
      <c r="Y642" s="15" t="str">
        <f t="shared" si="18"/>
        <v/>
      </c>
      <c r="Z642" s="15" t="str">
        <f>IF(T642="","",IF(AND(T642&lt;&gt;'Tabelas auxiliares'!$B$128,T642&lt;&gt;'Tabelas auxiliares'!$B$129,T642&lt;&gt;'Tabelas auxiliares'!$C$128,T642&lt;&gt;'Tabelas auxiliares'!$C$129,T642&lt;&gt;'Tabelas auxiliares'!$D$128),"FOLHA DE PESSOAL",IF(Y642='Tabelas auxiliares'!$A$129,"CUSTEIO",IF(Y642='Tabelas auxiliares'!$A$128,"INVESTIMENTO","ERRO - VERIFICAR"))))</f>
        <v/>
      </c>
      <c r="AA642" s="26" t="str">
        <f t="shared" si="19"/>
        <v/>
      </c>
      <c r="AB642" s="155"/>
      <c r="AC642" s="155"/>
      <c r="AD642" s="155"/>
      <c r="AE642" s="31"/>
    </row>
    <row r="643" spans="1:31" x14ac:dyDescent="0.25">
      <c r="A643" s="152"/>
      <c r="B643" s="152"/>
      <c r="C643" s="152"/>
      <c r="D643" s="152"/>
      <c r="E643" s="152"/>
      <c r="F643" s="15" t="str">
        <f>IFERROR(VLOOKUP(D643,'Tabelas auxiliares'!$A$3:$B$65,2,FALSE),"")</f>
        <v/>
      </c>
      <c r="G643" s="15" t="str">
        <f>IFERROR(VLOOKUP($B643,'Tabelas auxiliares'!$A$68:$C$108,2,FALSE),"")</f>
        <v/>
      </c>
      <c r="H643" s="15" t="str">
        <f>IFERROR(VLOOKUP($B643,'Tabelas auxiliares'!$A$68:$C$108,3,FALSE),"")</f>
        <v/>
      </c>
      <c r="I643" s="152"/>
      <c r="J643" s="152"/>
      <c r="K643" s="152"/>
      <c r="L643" s="152"/>
      <c r="M643" s="152"/>
      <c r="N643" s="152"/>
      <c r="O643" s="152"/>
      <c r="P643" s="152"/>
      <c r="Q643" s="152"/>
      <c r="R643" s="152"/>
      <c r="S643" s="152"/>
      <c r="T643" s="152"/>
      <c r="U643" s="152"/>
      <c r="V643" s="152"/>
      <c r="W643" s="152"/>
      <c r="X643" s="152"/>
      <c r="Y643" s="15" t="str">
        <f t="shared" si="18"/>
        <v/>
      </c>
      <c r="Z643" s="15" t="str">
        <f>IF(T643="","",IF(AND(T643&lt;&gt;'Tabelas auxiliares'!$B$128,T643&lt;&gt;'Tabelas auxiliares'!$B$129,T643&lt;&gt;'Tabelas auxiliares'!$C$128,T643&lt;&gt;'Tabelas auxiliares'!$C$129,T643&lt;&gt;'Tabelas auxiliares'!$D$128),"FOLHA DE PESSOAL",IF(Y643='Tabelas auxiliares'!$A$129,"CUSTEIO",IF(Y643='Tabelas auxiliares'!$A$128,"INVESTIMENTO","ERRO - VERIFICAR"))))</f>
        <v/>
      </c>
      <c r="AA643" s="26" t="str">
        <f t="shared" si="19"/>
        <v/>
      </c>
      <c r="AB643" s="155"/>
      <c r="AC643" s="155"/>
      <c r="AD643" s="155"/>
      <c r="AE643" s="31"/>
    </row>
    <row r="644" spans="1:31" x14ac:dyDescent="0.25">
      <c r="A644" s="152"/>
      <c r="B644" s="152"/>
      <c r="C644" s="152"/>
      <c r="D644" s="152"/>
      <c r="E644" s="152"/>
      <c r="F644" s="15" t="str">
        <f>IFERROR(VLOOKUP(D644,'Tabelas auxiliares'!$A$3:$B$65,2,FALSE),"")</f>
        <v/>
      </c>
      <c r="G644" s="15" t="str">
        <f>IFERROR(VLOOKUP($B644,'Tabelas auxiliares'!$A$68:$C$108,2,FALSE),"")</f>
        <v/>
      </c>
      <c r="H644" s="15" t="str">
        <f>IFERROR(VLOOKUP($B644,'Tabelas auxiliares'!$A$68:$C$108,3,FALSE),"")</f>
        <v/>
      </c>
      <c r="I644" s="152"/>
      <c r="J644" s="152"/>
      <c r="K644" s="152"/>
      <c r="L644" s="152"/>
      <c r="M644" s="152"/>
      <c r="N644" s="152"/>
      <c r="O644" s="152"/>
      <c r="P644" s="152"/>
      <c r="Q644" s="152"/>
      <c r="R644" s="152"/>
      <c r="S644" s="152"/>
      <c r="T644" s="152"/>
      <c r="U644" s="152"/>
      <c r="V644" s="152"/>
      <c r="W644" s="152"/>
      <c r="X644" s="152"/>
      <c r="Y644" s="15" t="str">
        <f t="shared" si="18"/>
        <v/>
      </c>
      <c r="Z644" s="15" t="str">
        <f>IF(T644="","",IF(AND(T644&lt;&gt;'Tabelas auxiliares'!$B$128,T644&lt;&gt;'Tabelas auxiliares'!$B$129,T644&lt;&gt;'Tabelas auxiliares'!$C$128,T644&lt;&gt;'Tabelas auxiliares'!$C$129,T644&lt;&gt;'Tabelas auxiliares'!$D$128),"FOLHA DE PESSOAL",IF(Y644='Tabelas auxiliares'!$A$129,"CUSTEIO",IF(Y644='Tabelas auxiliares'!$A$128,"INVESTIMENTO","ERRO - VERIFICAR"))))</f>
        <v/>
      </c>
      <c r="AA644" s="26" t="str">
        <f t="shared" si="19"/>
        <v/>
      </c>
      <c r="AB644" s="155"/>
      <c r="AC644" s="155"/>
      <c r="AD644" s="155"/>
      <c r="AE644" s="31"/>
    </row>
    <row r="645" spans="1:31" x14ac:dyDescent="0.25">
      <c r="A645" s="152"/>
      <c r="B645" s="152"/>
      <c r="C645" s="152"/>
      <c r="D645" s="152"/>
      <c r="E645" s="152"/>
      <c r="F645" s="15" t="str">
        <f>IFERROR(VLOOKUP(D645,'Tabelas auxiliares'!$A$3:$B$65,2,FALSE),"")</f>
        <v/>
      </c>
      <c r="G645" s="15" t="str">
        <f>IFERROR(VLOOKUP($B645,'Tabelas auxiliares'!$A$68:$C$108,2,FALSE),"")</f>
        <v/>
      </c>
      <c r="H645" s="15" t="str">
        <f>IFERROR(VLOOKUP($B645,'Tabelas auxiliares'!$A$68:$C$108,3,FALSE),"")</f>
        <v/>
      </c>
      <c r="I645" s="152"/>
      <c r="J645" s="152"/>
      <c r="K645" s="152"/>
      <c r="L645" s="152"/>
      <c r="M645" s="152"/>
      <c r="N645" s="152"/>
      <c r="O645" s="152"/>
      <c r="P645" s="152"/>
      <c r="Q645" s="152"/>
      <c r="R645" s="152"/>
      <c r="S645" s="152"/>
      <c r="T645" s="152"/>
      <c r="U645" s="152"/>
      <c r="V645" s="152"/>
      <c r="W645" s="152"/>
      <c r="X645" s="152"/>
      <c r="Y645" s="15" t="str">
        <f t="shared" si="18"/>
        <v/>
      </c>
      <c r="Z645" s="15" t="str">
        <f>IF(T645="","",IF(AND(T645&lt;&gt;'Tabelas auxiliares'!$B$128,T645&lt;&gt;'Tabelas auxiliares'!$B$129,T645&lt;&gt;'Tabelas auxiliares'!$C$128,T645&lt;&gt;'Tabelas auxiliares'!$C$129,T645&lt;&gt;'Tabelas auxiliares'!$D$128),"FOLHA DE PESSOAL",IF(Y645='Tabelas auxiliares'!$A$129,"CUSTEIO",IF(Y645='Tabelas auxiliares'!$A$128,"INVESTIMENTO","ERRO - VERIFICAR"))))</f>
        <v/>
      </c>
      <c r="AA645" s="26" t="str">
        <f t="shared" si="19"/>
        <v/>
      </c>
      <c r="AB645" s="155"/>
      <c r="AC645" s="155"/>
      <c r="AD645" s="155"/>
      <c r="AE645" s="31"/>
    </row>
    <row r="646" spans="1:31" x14ac:dyDescent="0.25">
      <c r="A646" s="152"/>
      <c r="B646" s="152"/>
      <c r="C646" s="152"/>
      <c r="D646" s="152"/>
      <c r="E646" s="152"/>
      <c r="F646" s="15" t="str">
        <f>IFERROR(VLOOKUP(D646,'Tabelas auxiliares'!$A$3:$B$65,2,FALSE),"")</f>
        <v/>
      </c>
      <c r="G646" s="15" t="str">
        <f>IFERROR(VLOOKUP($B646,'Tabelas auxiliares'!$A$68:$C$108,2,FALSE),"")</f>
        <v/>
      </c>
      <c r="H646" s="15" t="str">
        <f>IFERROR(VLOOKUP($B646,'Tabelas auxiliares'!$A$68:$C$108,3,FALSE),"")</f>
        <v/>
      </c>
      <c r="I646" s="152"/>
      <c r="J646" s="152"/>
      <c r="K646" s="152"/>
      <c r="L646" s="152"/>
      <c r="M646" s="152"/>
      <c r="N646" s="152"/>
      <c r="O646" s="152"/>
      <c r="P646" s="152"/>
      <c r="Q646" s="152"/>
      <c r="R646" s="152"/>
      <c r="S646" s="152"/>
      <c r="T646" s="152"/>
      <c r="U646" s="152"/>
      <c r="V646" s="152"/>
      <c r="W646" s="152"/>
      <c r="X646" s="152"/>
      <c r="Y646" s="15" t="str">
        <f t="shared" si="18"/>
        <v/>
      </c>
      <c r="Z646" s="15" t="str">
        <f>IF(T646="","",IF(AND(T646&lt;&gt;'Tabelas auxiliares'!$B$128,T646&lt;&gt;'Tabelas auxiliares'!$B$129,T646&lt;&gt;'Tabelas auxiliares'!$C$128,T646&lt;&gt;'Tabelas auxiliares'!$C$129,T646&lt;&gt;'Tabelas auxiliares'!$D$128),"FOLHA DE PESSOAL",IF(Y646='Tabelas auxiliares'!$A$129,"CUSTEIO",IF(Y646='Tabelas auxiliares'!$A$128,"INVESTIMENTO","ERRO - VERIFICAR"))))</f>
        <v/>
      </c>
      <c r="AA646" s="26" t="str">
        <f t="shared" si="19"/>
        <v/>
      </c>
      <c r="AB646" s="155"/>
      <c r="AC646" s="155"/>
      <c r="AD646" s="155"/>
      <c r="AE646" s="31"/>
    </row>
    <row r="647" spans="1:31" x14ac:dyDescent="0.25">
      <c r="A647" s="152"/>
      <c r="B647" s="152"/>
      <c r="C647" s="152"/>
      <c r="D647" s="152"/>
      <c r="E647" s="152"/>
      <c r="F647" s="15" t="str">
        <f>IFERROR(VLOOKUP(D647,'Tabelas auxiliares'!$A$3:$B$65,2,FALSE),"")</f>
        <v/>
      </c>
      <c r="G647" s="15" t="str">
        <f>IFERROR(VLOOKUP($B647,'Tabelas auxiliares'!$A$68:$C$108,2,FALSE),"")</f>
        <v/>
      </c>
      <c r="H647" s="15" t="str">
        <f>IFERROR(VLOOKUP($B647,'Tabelas auxiliares'!$A$68:$C$108,3,FALSE),"")</f>
        <v/>
      </c>
      <c r="I647" s="152"/>
      <c r="J647" s="152"/>
      <c r="K647" s="152"/>
      <c r="L647" s="152"/>
      <c r="M647" s="152"/>
      <c r="N647" s="152"/>
      <c r="O647" s="152"/>
      <c r="P647" s="152"/>
      <c r="Q647" s="152"/>
      <c r="R647" s="152"/>
      <c r="S647" s="152"/>
      <c r="T647" s="152"/>
      <c r="U647" s="152"/>
      <c r="V647" s="152"/>
      <c r="W647" s="152"/>
      <c r="X647" s="152"/>
      <c r="Y647" s="15" t="str">
        <f t="shared" si="18"/>
        <v/>
      </c>
      <c r="Z647" s="15" t="str">
        <f>IF(T647="","",IF(AND(T647&lt;&gt;'Tabelas auxiliares'!$B$128,T647&lt;&gt;'Tabelas auxiliares'!$B$129,T647&lt;&gt;'Tabelas auxiliares'!$C$128,T647&lt;&gt;'Tabelas auxiliares'!$C$129,T647&lt;&gt;'Tabelas auxiliares'!$D$128),"FOLHA DE PESSOAL",IF(Y647='Tabelas auxiliares'!$A$129,"CUSTEIO",IF(Y647='Tabelas auxiliares'!$A$128,"INVESTIMENTO","ERRO - VERIFICAR"))))</f>
        <v/>
      </c>
      <c r="AA647" s="26" t="str">
        <f t="shared" si="19"/>
        <v/>
      </c>
      <c r="AB647" s="155"/>
      <c r="AC647" s="155"/>
      <c r="AD647" s="155"/>
      <c r="AE647" s="31"/>
    </row>
    <row r="648" spans="1:31" x14ac:dyDescent="0.25">
      <c r="A648" s="152"/>
      <c r="B648" s="152"/>
      <c r="C648" s="152"/>
      <c r="D648" s="152"/>
      <c r="E648" s="152"/>
      <c r="F648" s="15" t="str">
        <f>IFERROR(VLOOKUP(D648,'Tabelas auxiliares'!$A$3:$B$65,2,FALSE),"")</f>
        <v/>
      </c>
      <c r="G648" s="15" t="str">
        <f>IFERROR(VLOOKUP($B648,'Tabelas auxiliares'!$A$68:$C$108,2,FALSE),"")</f>
        <v/>
      </c>
      <c r="H648" s="15" t="str">
        <f>IFERROR(VLOOKUP($B648,'Tabelas auxiliares'!$A$68:$C$108,3,FALSE),"")</f>
        <v/>
      </c>
      <c r="I648" s="152"/>
      <c r="J648" s="152"/>
      <c r="K648" s="152"/>
      <c r="L648" s="152"/>
      <c r="M648" s="152"/>
      <c r="N648" s="152"/>
      <c r="O648" s="152"/>
      <c r="P648" s="152"/>
      <c r="Q648" s="152"/>
      <c r="R648" s="152"/>
      <c r="S648" s="152"/>
      <c r="T648" s="152"/>
      <c r="U648" s="152"/>
      <c r="V648" s="152"/>
      <c r="W648" s="152"/>
      <c r="X648" s="152"/>
      <c r="Y648" s="15" t="str">
        <f t="shared" si="18"/>
        <v/>
      </c>
      <c r="Z648" s="15" t="str">
        <f>IF(T648="","",IF(AND(T648&lt;&gt;'Tabelas auxiliares'!$B$128,T648&lt;&gt;'Tabelas auxiliares'!$B$129,T648&lt;&gt;'Tabelas auxiliares'!$C$128,T648&lt;&gt;'Tabelas auxiliares'!$C$129,T648&lt;&gt;'Tabelas auxiliares'!$D$128),"FOLHA DE PESSOAL",IF(Y648='Tabelas auxiliares'!$A$129,"CUSTEIO",IF(Y648='Tabelas auxiliares'!$A$128,"INVESTIMENTO","ERRO - VERIFICAR"))))</f>
        <v/>
      </c>
      <c r="AA648" s="26" t="str">
        <f t="shared" si="19"/>
        <v/>
      </c>
      <c r="AB648" s="155"/>
      <c r="AC648" s="155"/>
      <c r="AD648" s="155"/>
      <c r="AE648" s="31"/>
    </row>
    <row r="649" spans="1:31" x14ac:dyDescent="0.25">
      <c r="A649" s="152"/>
      <c r="B649" s="152"/>
      <c r="C649" s="152"/>
      <c r="D649" s="152"/>
      <c r="E649" s="152"/>
      <c r="F649" s="15" t="str">
        <f>IFERROR(VLOOKUP(D649,'Tabelas auxiliares'!$A$3:$B$65,2,FALSE),"")</f>
        <v/>
      </c>
      <c r="G649" s="15" t="str">
        <f>IFERROR(VLOOKUP($B649,'Tabelas auxiliares'!$A$68:$C$108,2,FALSE),"")</f>
        <v/>
      </c>
      <c r="H649" s="15" t="str">
        <f>IFERROR(VLOOKUP($B649,'Tabelas auxiliares'!$A$68:$C$108,3,FALSE),"")</f>
        <v/>
      </c>
      <c r="I649" s="152"/>
      <c r="J649" s="152"/>
      <c r="K649" s="152"/>
      <c r="L649" s="152"/>
      <c r="M649" s="152"/>
      <c r="N649" s="152"/>
      <c r="O649" s="152"/>
      <c r="P649" s="152"/>
      <c r="Q649" s="152"/>
      <c r="R649" s="152"/>
      <c r="S649" s="152"/>
      <c r="T649" s="152"/>
      <c r="U649" s="152"/>
      <c r="V649" s="152"/>
      <c r="W649" s="152"/>
      <c r="X649" s="152"/>
      <c r="Y649" s="15" t="str">
        <f t="shared" si="18"/>
        <v/>
      </c>
      <c r="Z649" s="15" t="str">
        <f>IF(T649="","",IF(AND(T649&lt;&gt;'Tabelas auxiliares'!$B$128,T649&lt;&gt;'Tabelas auxiliares'!$B$129,T649&lt;&gt;'Tabelas auxiliares'!$C$128,T649&lt;&gt;'Tabelas auxiliares'!$C$129,T649&lt;&gt;'Tabelas auxiliares'!$D$128),"FOLHA DE PESSOAL",IF(Y649='Tabelas auxiliares'!$A$129,"CUSTEIO",IF(Y649='Tabelas auxiliares'!$A$128,"INVESTIMENTO","ERRO - VERIFICAR"))))</f>
        <v/>
      </c>
      <c r="AA649" s="26" t="str">
        <f t="shared" si="19"/>
        <v/>
      </c>
      <c r="AB649" s="155"/>
      <c r="AC649" s="155"/>
      <c r="AD649" s="155"/>
      <c r="AE649" s="31"/>
    </row>
    <row r="650" spans="1:31" x14ac:dyDescent="0.25">
      <c r="A650" s="152"/>
      <c r="B650" s="152"/>
      <c r="C650" s="152"/>
      <c r="D650" s="152"/>
      <c r="E650" s="152"/>
      <c r="F650" s="15" t="str">
        <f>IFERROR(VLOOKUP(D650,'Tabelas auxiliares'!$A$3:$B$65,2,FALSE),"")</f>
        <v/>
      </c>
      <c r="G650" s="15" t="str">
        <f>IFERROR(VLOOKUP($B650,'Tabelas auxiliares'!$A$68:$C$108,2,FALSE),"")</f>
        <v/>
      </c>
      <c r="H650" s="15" t="str">
        <f>IFERROR(VLOOKUP($B650,'Tabelas auxiliares'!$A$68:$C$108,3,FALSE),"")</f>
        <v/>
      </c>
      <c r="I650" s="152"/>
      <c r="J650" s="152"/>
      <c r="K650" s="152"/>
      <c r="L650" s="152"/>
      <c r="M650" s="152"/>
      <c r="N650" s="152"/>
      <c r="O650" s="152"/>
      <c r="P650" s="152"/>
      <c r="Q650" s="152"/>
      <c r="R650" s="152"/>
      <c r="S650" s="152"/>
      <c r="T650" s="152"/>
      <c r="U650" s="152"/>
      <c r="V650" s="152"/>
      <c r="W650" s="152"/>
      <c r="X650" s="152"/>
      <c r="Y650" s="15" t="str">
        <f t="shared" si="18"/>
        <v/>
      </c>
      <c r="Z650" s="15" t="str">
        <f>IF(T650="","",IF(AND(T650&lt;&gt;'Tabelas auxiliares'!$B$128,T650&lt;&gt;'Tabelas auxiliares'!$B$129,T650&lt;&gt;'Tabelas auxiliares'!$C$128,T650&lt;&gt;'Tabelas auxiliares'!$C$129,T650&lt;&gt;'Tabelas auxiliares'!$D$128),"FOLHA DE PESSOAL",IF(Y650='Tabelas auxiliares'!$A$129,"CUSTEIO",IF(Y650='Tabelas auxiliares'!$A$128,"INVESTIMENTO","ERRO - VERIFICAR"))))</f>
        <v/>
      </c>
      <c r="AA650" s="26" t="str">
        <f t="shared" si="19"/>
        <v/>
      </c>
      <c r="AB650" s="155"/>
      <c r="AC650" s="155"/>
      <c r="AD650" s="155"/>
      <c r="AE650" s="31"/>
    </row>
    <row r="651" spans="1:31" x14ac:dyDescent="0.25">
      <c r="A651" s="152"/>
      <c r="B651" s="152"/>
      <c r="C651" s="152"/>
      <c r="D651" s="152"/>
      <c r="E651" s="152"/>
      <c r="F651" s="15" t="str">
        <f>IFERROR(VLOOKUP(D651,'Tabelas auxiliares'!$A$3:$B$65,2,FALSE),"")</f>
        <v/>
      </c>
      <c r="G651" s="15" t="str">
        <f>IFERROR(VLOOKUP($B651,'Tabelas auxiliares'!$A$68:$C$108,2,FALSE),"")</f>
        <v/>
      </c>
      <c r="H651" s="15" t="str">
        <f>IFERROR(VLOOKUP($B651,'Tabelas auxiliares'!$A$68:$C$108,3,FALSE),"")</f>
        <v/>
      </c>
      <c r="I651" s="152"/>
      <c r="J651" s="152"/>
      <c r="K651" s="152"/>
      <c r="L651" s="152"/>
      <c r="M651" s="152"/>
      <c r="N651" s="152"/>
      <c r="O651" s="152"/>
      <c r="P651" s="152"/>
      <c r="Q651" s="152"/>
      <c r="R651" s="152"/>
      <c r="S651" s="152"/>
      <c r="T651" s="152"/>
      <c r="U651" s="152"/>
      <c r="V651" s="152"/>
      <c r="W651" s="152"/>
      <c r="X651" s="152"/>
      <c r="Y651" s="15" t="str">
        <f t="shared" si="18"/>
        <v/>
      </c>
      <c r="Z651" s="15" t="str">
        <f>IF(T651="","",IF(AND(T651&lt;&gt;'Tabelas auxiliares'!$B$128,T651&lt;&gt;'Tabelas auxiliares'!$B$129,T651&lt;&gt;'Tabelas auxiliares'!$C$128,T651&lt;&gt;'Tabelas auxiliares'!$C$129,T651&lt;&gt;'Tabelas auxiliares'!$D$128),"FOLHA DE PESSOAL",IF(Y651='Tabelas auxiliares'!$A$129,"CUSTEIO",IF(Y651='Tabelas auxiliares'!$A$128,"INVESTIMENTO","ERRO - VERIFICAR"))))</f>
        <v/>
      </c>
      <c r="AA651" s="26" t="str">
        <f t="shared" si="19"/>
        <v/>
      </c>
      <c r="AB651" s="155"/>
      <c r="AC651" s="155"/>
      <c r="AD651" s="155"/>
      <c r="AE651" s="31"/>
    </row>
    <row r="652" spans="1:31" x14ac:dyDescent="0.25">
      <c r="A652" s="152"/>
      <c r="B652" s="152"/>
      <c r="C652" s="152"/>
      <c r="D652" s="152"/>
      <c r="E652" s="152"/>
      <c r="F652" s="15" t="str">
        <f>IFERROR(VLOOKUP(D652,'Tabelas auxiliares'!$A$3:$B$65,2,FALSE),"")</f>
        <v/>
      </c>
      <c r="G652" s="15" t="str">
        <f>IFERROR(VLOOKUP($B652,'Tabelas auxiliares'!$A$68:$C$108,2,FALSE),"")</f>
        <v/>
      </c>
      <c r="H652" s="15" t="str">
        <f>IFERROR(VLOOKUP($B652,'Tabelas auxiliares'!$A$68:$C$108,3,FALSE),"")</f>
        <v/>
      </c>
      <c r="I652" s="152"/>
      <c r="J652" s="152"/>
      <c r="K652" s="152"/>
      <c r="L652" s="152"/>
      <c r="M652" s="152"/>
      <c r="N652" s="152"/>
      <c r="O652" s="152"/>
      <c r="P652" s="152"/>
      <c r="Q652" s="152"/>
      <c r="R652" s="152"/>
      <c r="S652" s="152"/>
      <c r="T652" s="152"/>
      <c r="U652" s="152"/>
      <c r="V652" s="152"/>
      <c r="W652" s="152"/>
      <c r="X652" s="152"/>
      <c r="Y652" s="15" t="str">
        <f t="shared" si="18"/>
        <v/>
      </c>
      <c r="Z652" s="15" t="str">
        <f>IF(T652="","",IF(AND(T652&lt;&gt;'Tabelas auxiliares'!$B$128,T652&lt;&gt;'Tabelas auxiliares'!$B$129,T652&lt;&gt;'Tabelas auxiliares'!$C$128,T652&lt;&gt;'Tabelas auxiliares'!$C$129,T652&lt;&gt;'Tabelas auxiliares'!$D$128),"FOLHA DE PESSOAL",IF(Y652='Tabelas auxiliares'!$A$129,"CUSTEIO",IF(Y652='Tabelas auxiliares'!$A$128,"INVESTIMENTO","ERRO - VERIFICAR"))))</f>
        <v/>
      </c>
      <c r="AA652" s="26" t="str">
        <f t="shared" si="19"/>
        <v/>
      </c>
      <c r="AB652" s="155"/>
      <c r="AC652" s="155"/>
      <c r="AD652" s="155"/>
      <c r="AE652" s="31"/>
    </row>
    <row r="653" spans="1:31" x14ac:dyDescent="0.25">
      <c r="A653" s="152"/>
      <c r="B653" s="152"/>
      <c r="C653" s="152"/>
      <c r="D653" s="152"/>
      <c r="E653" s="152"/>
      <c r="F653" s="15" t="str">
        <f>IFERROR(VLOOKUP(D653,'Tabelas auxiliares'!$A$3:$B$65,2,FALSE),"")</f>
        <v/>
      </c>
      <c r="G653" s="15" t="str">
        <f>IFERROR(VLOOKUP($B653,'Tabelas auxiliares'!$A$68:$C$108,2,FALSE),"")</f>
        <v/>
      </c>
      <c r="H653" s="15" t="str">
        <f>IFERROR(VLOOKUP($B653,'Tabelas auxiliares'!$A$68:$C$108,3,FALSE),"")</f>
        <v/>
      </c>
      <c r="I653" s="152"/>
      <c r="J653" s="152"/>
      <c r="K653" s="152"/>
      <c r="L653" s="152"/>
      <c r="M653" s="152"/>
      <c r="N653" s="152"/>
      <c r="O653" s="152"/>
      <c r="P653" s="152"/>
      <c r="Q653" s="152"/>
      <c r="R653" s="152"/>
      <c r="S653" s="152"/>
      <c r="T653" s="152"/>
      <c r="U653" s="152"/>
      <c r="V653" s="152"/>
      <c r="W653" s="152"/>
      <c r="X653" s="152"/>
      <c r="Y653" s="15" t="str">
        <f t="shared" si="18"/>
        <v/>
      </c>
      <c r="Z653" s="15" t="str">
        <f>IF(T653="","",IF(AND(T653&lt;&gt;'Tabelas auxiliares'!$B$128,T653&lt;&gt;'Tabelas auxiliares'!$B$129,T653&lt;&gt;'Tabelas auxiliares'!$C$128,T653&lt;&gt;'Tabelas auxiliares'!$C$129,T653&lt;&gt;'Tabelas auxiliares'!$D$128),"FOLHA DE PESSOAL",IF(Y653='Tabelas auxiliares'!$A$129,"CUSTEIO",IF(Y653='Tabelas auxiliares'!$A$128,"INVESTIMENTO","ERRO - VERIFICAR"))))</f>
        <v/>
      </c>
      <c r="AA653" s="26" t="str">
        <f t="shared" si="19"/>
        <v/>
      </c>
      <c r="AB653" s="155"/>
      <c r="AC653" s="155"/>
      <c r="AD653" s="155"/>
      <c r="AE653" s="31"/>
    </row>
    <row r="654" spans="1:31" x14ac:dyDescent="0.25">
      <c r="A654" s="152"/>
      <c r="B654" s="152"/>
      <c r="C654" s="152"/>
      <c r="D654" s="152"/>
      <c r="E654" s="152"/>
      <c r="F654" s="15" t="str">
        <f>IFERROR(VLOOKUP(D654,'Tabelas auxiliares'!$A$3:$B$65,2,FALSE),"")</f>
        <v/>
      </c>
      <c r="G654" s="15" t="str">
        <f>IFERROR(VLOOKUP($B654,'Tabelas auxiliares'!$A$68:$C$108,2,FALSE),"")</f>
        <v/>
      </c>
      <c r="H654" s="15" t="str">
        <f>IFERROR(VLOOKUP($B654,'Tabelas auxiliares'!$A$68:$C$108,3,FALSE),"")</f>
        <v/>
      </c>
      <c r="I654" s="152"/>
      <c r="J654" s="152"/>
      <c r="K654" s="152"/>
      <c r="L654" s="152"/>
      <c r="M654" s="152"/>
      <c r="N654" s="152"/>
      <c r="O654" s="152"/>
      <c r="P654" s="152"/>
      <c r="Q654" s="152"/>
      <c r="R654" s="152"/>
      <c r="S654" s="152"/>
      <c r="T654" s="152"/>
      <c r="U654" s="152"/>
      <c r="V654" s="152"/>
      <c r="W654" s="152"/>
      <c r="X654" s="152"/>
      <c r="Y654" s="15" t="str">
        <f t="shared" si="18"/>
        <v/>
      </c>
      <c r="Z654" s="15" t="str">
        <f>IF(T654="","",IF(AND(T654&lt;&gt;'Tabelas auxiliares'!$B$128,T654&lt;&gt;'Tabelas auxiliares'!$B$129,T654&lt;&gt;'Tabelas auxiliares'!$C$128,T654&lt;&gt;'Tabelas auxiliares'!$C$129,T654&lt;&gt;'Tabelas auxiliares'!$D$128),"FOLHA DE PESSOAL",IF(Y654='Tabelas auxiliares'!$A$129,"CUSTEIO",IF(Y654='Tabelas auxiliares'!$A$128,"INVESTIMENTO","ERRO - VERIFICAR"))))</f>
        <v/>
      </c>
      <c r="AA654" s="26" t="str">
        <f t="shared" si="19"/>
        <v/>
      </c>
      <c r="AB654" s="155"/>
      <c r="AC654" s="155"/>
      <c r="AD654" s="155"/>
      <c r="AE654" s="31"/>
    </row>
    <row r="655" spans="1:31" x14ac:dyDescent="0.25">
      <c r="A655" s="152"/>
      <c r="B655" s="152"/>
      <c r="C655" s="152"/>
      <c r="D655" s="152"/>
      <c r="E655" s="152"/>
      <c r="F655" s="15" t="str">
        <f>IFERROR(VLOOKUP(D655,'Tabelas auxiliares'!$A$3:$B$65,2,FALSE),"")</f>
        <v/>
      </c>
      <c r="G655" s="15" t="str">
        <f>IFERROR(VLOOKUP($B655,'Tabelas auxiliares'!$A$68:$C$108,2,FALSE),"")</f>
        <v/>
      </c>
      <c r="H655" s="15" t="str">
        <f>IFERROR(VLOOKUP($B655,'Tabelas auxiliares'!$A$68:$C$108,3,FALSE),"")</f>
        <v/>
      </c>
      <c r="I655" s="152"/>
      <c r="J655" s="152"/>
      <c r="K655" s="152"/>
      <c r="L655" s="152"/>
      <c r="M655" s="152"/>
      <c r="N655" s="152"/>
      <c r="O655" s="152"/>
      <c r="P655" s="152"/>
      <c r="Q655" s="152"/>
      <c r="R655" s="152"/>
      <c r="S655" s="152"/>
      <c r="T655" s="152"/>
      <c r="U655" s="152"/>
      <c r="V655" s="152"/>
      <c r="W655" s="152"/>
      <c r="X655" s="152"/>
      <c r="Y655" s="15" t="str">
        <f t="shared" si="18"/>
        <v/>
      </c>
      <c r="Z655" s="15" t="str">
        <f>IF(T655="","",IF(AND(T655&lt;&gt;'Tabelas auxiliares'!$B$128,T655&lt;&gt;'Tabelas auxiliares'!$B$129,T655&lt;&gt;'Tabelas auxiliares'!$C$128,T655&lt;&gt;'Tabelas auxiliares'!$C$129,T655&lt;&gt;'Tabelas auxiliares'!$D$128),"FOLHA DE PESSOAL",IF(Y655='Tabelas auxiliares'!$A$129,"CUSTEIO",IF(Y655='Tabelas auxiliares'!$A$128,"INVESTIMENTO","ERRO - VERIFICAR"))))</f>
        <v/>
      </c>
      <c r="AA655" s="26" t="str">
        <f t="shared" si="19"/>
        <v/>
      </c>
      <c r="AB655" s="155"/>
      <c r="AC655" s="155"/>
      <c r="AD655" s="155"/>
      <c r="AE655" s="31"/>
    </row>
    <row r="656" spans="1:31" x14ac:dyDescent="0.25">
      <c r="A656" s="152"/>
      <c r="B656" s="152"/>
      <c r="C656" s="152"/>
      <c r="D656" s="152"/>
      <c r="E656" s="152"/>
      <c r="F656" s="15" t="str">
        <f>IFERROR(VLOOKUP(D656,'Tabelas auxiliares'!$A$3:$B$65,2,FALSE),"")</f>
        <v/>
      </c>
      <c r="G656" s="15" t="str">
        <f>IFERROR(VLOOKUP($B656,'Tabelas auxiliares'!$A$68:$C$108,2,FALSE),"")</f>
        <v/>
      </c>
      <c r="H656" s="15" t="str">
        <f>IFERROR(VLOOKUP($B656,'Tabelas auxiliares'!$A$68:$C$108,3,FALSE),"")</f>
        <v/>
      </c>
      <c r="I656" s="152"/>
      <c r="J656" s="152"/>
      <c r="K656" s="152"/>
      <c r="L656" s="152"/>
      <c r="M656" s="152"/>
      <c r="N656" s="152"/>
      <c r="O656" s="152"/>
      <c r="P656" s="152"/>
      <c r="Q656" s="152"/>
      <c r="R656" s="152"/>
      <c r="S656" s="152"/>
      <c r="T656" s="152"/>
      <c r="U656" s="152"/>
      <c r="V656" s="152"/>
      <c r="W656" s="152"/>
      <c r="X656" s="152"/>
      <c r="Y656" s="15" t="str">
        <f t="shared" si="18"/>
        <v/>
      </c>
      <c r="Z656" s="15" t="str">
        <f>IF(T656="","",IF(AND(T656&lt;&gt;'Tabelas auxiliares'!$B$128,T656&lt;&gt;'Tabelas auxiliares'!$B$129,T656&lt;&gt;'Tabelas auxiliares'!$C$128,T656&lt;&gt;'Tabelas auxiliares'!$C$129,T656&lt;&gt;'Tabelas auxiliares'!$D$128),"FOLHA DE PESSOAL",IF(Y656='Tabelas auxiliares'!$A$129,"CUSTEIO",IF(Y656='Tabelas auxiliares'!$A$128,"INVESTIMENTO","ERRO - VERIFICAR"))))</f>
        <v/>
      </c>
      <c r="AA656" s="26" t="str">
        <f t="shared" si="19"/>
        <v/>
      </c>
      <c r="AB656" s="155"/>
      <c r="AC656" s="155"/>
      <c r="AD656" s="155"/>
      <c r="AE656" s="31"/>
    </row>
    <row r="657" spans="1:31" x14ac:dyDescent="0.25">
      <c r="A657" s="152"/>
      <c r="B657" s="152"/>
      <c r="C657" s="152"/>
      <c r="D657" s="152"/>
      <c r="E657" s="152"/>
      <c r="F657" s="15" t="str">
        <f>IFERROR(VLOOKUP(D657,'Tabelas auxiliares'!$A$3:$B$65,2,FALSE),"")</f>
        <v/>
      </c>
      <c r="G657" s="15" t="str">
        <f>IFERROR(VLOOKUP($B657,'Tabelas auxiliares'!$A$68:$C$108,2,FALSE),"")</f>
        <v/>
      </c>
      <c r="H657" s="15" t="str">
        <f>IFERROR(VLOOKUP($B657,'Tabelas auxiliares'!$A$68:$C$108,3,FALSE),"")</f>
        <v/>
      </c>
      <c r="I657" s="152"/>
      <c r="J657" s="152"/>
      <c r="K657" s="152"/>
      <c r="L657" s="152"/>
      <c r="M657" s="152"/>
      <c r="N657" s="152"/>
      <c r="O657" s="152"/>
      <c r="P657" s="152"/>
      <c r="Q657" s="152"/>
      <c r="R657" s="152"/>
      <c r="S657" s="152"/>
      <c r="T657" s="152"/>
      <c r="U657" s="152"/>
      <c r="V657" s="152"/>
      <c r="W657" s="152"/>
      <c r="X657" s="152"/>
      <c r="Y657" s="15" t="str">
        <f t="shared" si="18"/>
        <v/>
      </c>
      <c r="Z657" s="15" t="str">
        <f>IF(T657="","",IF(AND(T657&lt;&gt;'Tabelas auxiliares'!$B$128,T657&lt;&gt;'Tabelas auxiliares'!$B$129,T657&lt;&gt;'Tabelas auxiliares'!$C$128,T657&lt;&gt;'Tabelas auxiliares'!$C$129,T657&lt;&gt;'Tabelas auxiliares'!$D$128),"FOLHA DE PESSOAL",IF(Y657='Tabelas auxiliares'!$A$129,"CUSTEIO",IF(Y657='Tabelas auxiliares'!$A$128,"INVESTIMENTO","ERRO - VERIFICAR"))))</f>
        <v/>
      </c>
      <c r="AA657" s="26" t="str">
        <f t="shared" si="19"/>
        <v/>
      </c>
      <c r="AB657" s="155"/>
      <c r="AC657" s="155"/>
      <c r="AD657" s="155"/>
      <c r="AE657" s="31"/>
    </row>
    <row r="658" spans="1:31" x14ac:dyDescent="0.25">
      <c r="A658" s="152"/>
      <c r="B658" s="152"/>
      <c r="C658" s="152"/>
      <c r="D658" s="152"/>
      <c r="E658" s="152"/>
      <c r="F658" s="15" t="str">
        <f>IFERROR(VLOOKUP(D658,'Tabelas auxiliares'!$A$3:$B$65,2,FALSE),"")</f>
        <v/>
      </c>
      <c r="G658" s="15" t="str">
        <f>IFERROR(VLOOKUP($B658,'Tabelas auxiliares'!$A$68:$C$108,2,FALSE),"")</f>
        <v/>
      </c>
      <c r="H658" s="15" t="str">
        <f>IFERROR(VLOOKUP($B658,'Tabelas auxiliares'!$A$68:$C$108,3,FALSE),"")</f>
        <v/>
      </c>
      <c r="I658" s="152"/>
      <c r="J658" s="152"/>
      <c r="K658" s="152"/>
      <c r="L658" s="152"/>
      <c r="M658" s="152"/>
      <c r="N658" s="152"/>
      <c r="O658" s="152"/>
      <c r="P658" s="152"/>
      <c r="Q658" s="152"/>
      <c r="R658" s="152"/>
      <c r="S658" s="152"/>
      <c r="T658" s="152"/>
      <c r="U658" s="152"/>
      <c r="V658" s="152"/>
      <c r="W658" s="152"/>
      <c r="X658" s="152"/>
      <c r="Y658" s="15" t="str">
        <f t="shared" si="18"/>
        <v/>
      </c>
      <c r="Z658" s="15" t="str">
        <f>IF(T658="","",IF(AND(T658&lt;&gt;'Tabelas auxiliares'!$B$128,T658&lt;&gt;'Tabelas auxiliares'!$B$129,T658&lt;&gt;'Tabelas auxiliares'!$C$128,T658&lt;&gt;'Tabelas auxiliares'!$C$129,T658&lt;&gt;'Tabelas auxiliares'!$D$128),"FOLHA DE PESSOAL",IF(Y658='Tabelas auxiliares'!$A$129,"CUSTEIO",IF(Y658='Tabelas auxiliares'!$A$128,"INVESTIMENTO","ERRO - VERIFICAR"))))</f>
        <v/>
      </c>
      <c r="AA658" s="26" t="str">
        <f t="shared" si="19"/>
        <v/>
      </c>
      <c r="AB658" s="155"/>
      <c r="AC658" s="155"/>
      <c r="AD658" s="155"/>
      <c r="AE658" s="31"/>
    </row>
    <row r="659" spans="1:31" x14ac:dyDescent="0.25">
      <c r="A659" s="152"/>
      <c r="B659" s="152"/>
      <c r="C659" s="152"/>
      <c r="D659" s="152"/>
      <c r="E659" s="152"/>
      <c r="F659" s="15" t="str">
        <f>IFERROR(VLOOKUP(D659,'Tabelas auxiliares'!$A$3:$B$65,2,FALSE),"")</f>
        <v/>
      </c>
      <c r="G659" s="15" t="str">
        <f>IFERROR(VLOOKUP($B659,'Tabelas auxiliares'!$A$68:$C$108,2,FALSE),"")</f>
        <v/>
      </c>
      <c r="H659" s="15" t="str">
        <f>IFERROR(VLOOKUP($B659,'Tabelas auxiliares'!$A$68:$C$108,3,FALSE),"")</f>
        <v/>
      </c>
      <c r="I659" s="152"/>
      <c r="J659" s="152"/>
      <c r="K659" s="152"/>
      <c r="L659" s="152"/>
      <c r="M659" s="152"/>
      <c r="N659" s="152"/>
      <c r="O659" s="152"/>
      <c r="P659" s="152"/>
      <c r="Q659" s="152"/>
      <c r="R659" s="152"/>
      <c r="S659" s="152"/>
      <c r="T659" s="152"/>
      <c r="U659" s="152"/>
      <c r="V659" s="152"/>
      <c r="W659" s="152"/>
      <c r="X659" s="152"/>
      <c r="Y659" s="15" t="str">
        <f t="shared" si="18"/>
        <v/>
      </c>
      <c r="Z659" s="15" t="str">
        <f>IF(T659="","",IF(AND(T659&lt;&gt;'Tabelas auxiliares'!$B$128,T659&lt;&gt;'Tabelas auxiliares'!$B$129,T659&lt;&gt;'Tabelas auxiliares'!$C$128,T659&lt;&gt;'Tabelas auxiliares'!$C$129,T659&lt;&gt;'Tabelas auxiliares'!$D$128),"FOLHA DE PESSOAL",IF(Y659='Tabelas auxiliares'!$A$129,"CUSTEIO",IF(Y659='Tabelas auxiliares'!$A$128,"INVESTIMENTO","ERRO - VERIFICAR"))))</f>
        <v/>
      </c>
      <c r="AA659" s="26" t="str">
        <f t="shared" si="19"/>
        <v/>
      </c>
      <c r="AB659" s="155"/>
      <c r="AC659" s="155"/>
      <c r="AD659" s="155"/>
      <c r="AE659" s="31"/>
    </row>
    <row r="660" spans="1:31" x14ac:dyDescent="0.25">
      <c r="A660" s="152"/>
      <c r="B660" s="152"/>
      <c r="C660" s="152"/>
      <c r="D660" s="152"/>
      <c r="E660" s="152"/>
      <c r="F660" s="15" t="str">
        <f>IFERROR(VLOOKUP(D660,'Tabelas auxiliares'!$A$3:$B$65,2,FALSE),"")</f>
        <v/>
      </c>
      <c r="G660" s="15" t="str">
        <f>IFERROR(VLOOKUP($B660,'Tabelas auxiliares'!$A$68:$C$108,2,FALSE),"")</f>
        <v/>
      </c>
      <c r="H660" s="15" t="str">
        <f>IFERROR(VLOOKUP($B660,'Tabelas auxiliares'!$A$68:$C$108,3,FALSE),"")</f>
        <v/>
      </c>
      <c r="I660" s="152"/>
      <c r="J660" s="152"/>
      <c r="K660" s="152"/>
      <c r="L660" s="152"/>
      <c r="M660" s="152"/>
      <c r="N660" s="152"/>
      <c r="O660" s="152"/>
      <c r="P660" s="152"/>
      <c r="Q660" s="152"/>
      <c r="R660" s="152"/>
      <c r="S660" s="152"/>
      <c r="T660" s="152"/>
      <c r="U660" s="152"/>
      <c r="V660" s="152"/>
      <c r="W660" s="152"/>
      <c r="X660" s="152"/>
      <c r="Y660" s="15" t="str">
        <f t="shared" si="18"/>
        <v/>
      </c>
      <c r="Z660" s="15" t="str">
        <f>IF(T660="","",IF(AND(T660&lt;&gt;'Tabelas auxiliares'!$B$128,T660&lt;&gt;'Tabelas auxiliares'!$B$129,T660&lt;&gt;'Tabelas auxiliares'!$C$128,T660&lt;&gt;'Tabelas auxiliares'!$C$129,T660&lt;&gt;'Tabelas auxiliares'!$D$128),"FOLHA DE PESSOAL",IF(Y660='Tabelas auxiliares'!$A$129,"CUSTEIO",IF(Y660='Tabelas auxiliares'!$A$128,"INVESTIMENTO","ERRO - VERIFICAR"))))</f>
        <v/>
      </c>
      <c r="AA660" s="26" t="str">
        <f t="shared" si="19"/>
        <v/>
      </c>
      <c r="AB660" s="155"/>
      <c r="AC660" s="155"/>
      <c r="AD660" s="155"/>
      <c r="AE660" s="31"/>
    </row>
    <row r="661" spans="1:31" x14ac:dyDescent="0.25">
      <c r="A661" s="152"/>
      <c r="B661" s="152"/>
      <c r="C661" s="152"/>
      <c r="D661" s="152"/>
      <c r="E661" s="152"/>
      <c r="F661" s="15" t="str">
        <f>IFERROR(VLOOKUP(D661,'Tabelas auxiliares'!$A$3:$B$65,2,FALSE),"")</f>
        <v/>
      </c>
      <c r="G661" s="15" t="str">
        <f>IFERROR(VLOOKUP($B661,'Tabelas auxiliares'!$A$68:$C$108,2,FALSE),"")</f>
        <v/>
      </c>
      <c r="H661" s="15" t="str">
        <f>IFERROR(VLOOKUP($B661,'Tabelas auxiliares'!$A$68:$C$108,3,FALSE),"")</f>
        <v/>
      </c>
      <c r="I661" s="152"/>
      <c r="J661" s="152"/>
      <c r="K661" s="152"/>
      <c r="L661" s="152"/>
      <c r="M661" s="152"/>
      <c r="N661" s="152"/>
      <c r="O661" s="152"/>
      <c r="P661" s="152"/>
      <c r="Q661" s="152"/>
      <c r="R661" s="152"/>
      <c r="S661" s="152"/>
      <c r="T661" s="152"/>
      <c r="U661" s="152"/>
      <c r="V661" s="152"/>
      <c r="W661" s="152"/>
      <c r="X661" s="152"/>
      <c r="Y661" s="15" t="str">
        <f t="shared" si="18"/>
        <v/>
      </c>
      <c r="Z661" s="15" t="str">
        <f>IF(T661="","",IF(AND(T661&lt;&gt;'Tabelas auxiliares'!$B$128,T661&lt;&gt;'Tabelas auxiliares'!$B$129,T661&lt;&gt;'Tabelas auxiliares'!$C$128,T661&lt;&gt;'Tabelas auxiliares'!$C$129,T661&lt;&gt;'Tabelas auxiliares'!$D$128),"FOLHA DE PESSOAL",IF(Y661='Tabelas auxiliares'!$A$129,"CUSTEIO",IF(Y661='Tabelas auxiliares'!$A$128,"INVESTIMENTO","ERRO - VERIFICAR"))))</f>
        <v/>
      </c>
      <c r="AA661" s="26" t="str">
        <f t="shared" si="19"/>
        <v/>
      </c>
      <c r="AB661" s="155"/>
      <c r="AC661" s="155"/>
      <c r="AD661" s="155"/>
      <c r="AE661" s="31"/>
    </row>
    <row r="662" spans="1:31" x14ac:dyDescent="0.25">
      <c r="A662" s="152"/>
      <c r="B662" s="152"/>
      <c r="C662" s="152"/>
      <c r="D662" s="152"/>
      <c r="E662" s="152"/>
      <c r="F662" s="15" t="str">
        <f>IFERROR(VLOOKUP(D662,'Tabelas auxiliares'!$A$3:$B$65,2,FALSE),"")</f>
        <v/>
      </c>
      <c r="G662" s="15" t="str">
        <f>IFERROR(VLOOKUP($B662,'Tabelas auxiliares'!$A$68:$C$108,2,FALSE),"")</f>
        <v/>
      </c>
      <c r="H662" s="15" t="str">
        <f>IFERROR(VLOOKUP($B662,'Tabelas auxiliares'!$A$68:$C$108,3,FALSE),"")</f>
        <v/>
      </c>
      <c r="I662" s="152"/>
      <c r="J662" s="152"/>
      <c r="K662" s="152"/>
      <c r="L662" s="152"/>
      <c r="M662" s="152"/>
      <c r="N662" s="152"/>
      <c r="O662" s="152"/>
      <c r="P662" s="152"/>
      <c r="Q662" s="152"/>
      <c r="R662" s="152"/>
      <c r="S662" s="152"/>
      <c r="T662" s="152"/>
      <c r="U662" s="152"/>
      <c r="V662" s="152"/>
      <c r="W662" s="152"/>
      <c r="X662" s="152"/>
      <c r="Y662" s="15" t="str">
        <f t="shared" si="18"/>
        <v/>
      </c>
      <c r="Z662" s="15" t="str">
        <f>IF(T662="","",IF(AND(T662&lt;&gt;'Tabelas auxiliares'!$B$128,T662&lt;&gt;'Tabelas auxiliares'!$B$129,T662&lt;&gt;'Tabelas auxiliares'!$C$128,T662&lt;&gt;'Tabelas auxiliares'!$C$129,T662&lt;&gt;'Tabelas auxiliares'!$D$128),"FOLHA DE PESSOAL",IF(Y662='Tabelas auxiliares'!$A$129,"CUSTEIO",IF(Y662='Tabelas auxiliares'!$A$128,"INVESTIMENTO","ERRO - VERIFICAR"))))</f>
        <v/>
      </c>
      <c r="AA662" s="26" t="str">
        <f t="shared" si="19"/>
        <v/>
      </c>
      <c r="AB662" s="155"/>
      <c r="AC662" s="155"/>
      <c r="AD662" s="155"/>
      <c r="AE662" s="31"/>
    </row>
    <row r="663" spans="1:31" x14ac:dyDescent="0.25">
      <c r="A663" s="152"/>
      <c r="B663" s="152"/>
      <c r="C663" s="152"/>
      <c r="D663" s="152"/>
      <c r="E663" s="152"/>
      <c r="F663" s="15" t="str">
        <f>IFERROR(VLOOKUP(D663,'Tabelas auxiliares'!$A$3:$B$65,2,FALSE),"")</f>
        <v/>
      </c>
      <c r="G663" s="15" t="str">
        <f>IFERROR(VLOOKUP($B663,'Tabelas auxiliares'!$A$68:$C$108,2,FALSE),"")</f>
        <v/>
      </c>
      <c r="H663" s="15" t="str">
        <f>IFERROR(VLOOKUP($B663,'Tabelas auxiliares'!$A$68:$C$108,3,FALSE),"")</f>
        <v/>
      </c>
      <c r="I663" s="152"/>
      <c r="J663" s="152"/>
      <c r="K663" s="152"/>
      <c r="L663" s="152"/>
      <c r="M663" s="152"/>
      <c r="N663" s="152"/>
      <c r="O663" s="152"/>
      <c r="P663" s="152"/>
      <c r="Q663" s="152"/>
      <c r="R663" s="152"/>
      <c r="S663" s="152"/>
      <c r="T663" s="152"/>
      <c r="U663" s="152"/>
      <c r="V663" s="152"/>
      <c r="W663" s="152"/>
      <c r="X663" s="152"/>
      <c r="Y663" s="15" t="str">
        <f t="shared" si="18"/>
        <v/>
      </c>
      <c r="Z663" s="15" t="str">
        <f>IF(T663="","",IF(AND(T663&lt;&gt;'Tabelas auxiliares'!$B$128,T663&lt;&gt;'Tabelas auxiliares'!$B$129,T663&lt;&gt;'Tabelas auxiliares'!$C$128,T663&lt;&gt;'Tabelas auxiliares'!$C$129,T663&lt;&gt;'Tabelas auxiliares'!$D$128),"FOLHA DE PESSOAL",IF(Y663='Tabelas auxiliares'!$A$129,"CUSTEIO",IF(Y663='Tabelas auxiliares'!$A$128,"INVESTIMENTO","ERRO - VERIFICAR"))))</f>
        <v/>
      </c>
      <c r="AA663" s="26" t="str">
        <f t="shared" si="19"/>
        <v/>
      </c>
      <c r="AB663" s="155"/>
      <c r="AC663" s="155"/>
      <c r="AD663" s="155"/>
      <c r="AE663" s="31"/>
    </row>
    <row r="664" spans="1:31" x14ac:dyDescent="0.25">
      <c r="A664" s="152"/>
      <c r="B664" s="152"/>
      <c r="C664" s="152"/>
      <c r="D664" s="152"/>
      <c r="E664" s="152"/>
      <c r="F664" s="15" t="str">
        <f>IFERROR(VLOOKUP(D664,'Tabelas auxiliares'!$A$3:$B$65,2,FALSE),"")</f>
        <v/>
      </c>
      <c r="G664" s="15" t="str">
        <f>IFERROR(VLOOKUP($B664,'Tabelas auxiliares'!$A$68:$C$108,2,FALSE),"")</f>
        <v/>
      </c>
      <c r="H664" s="15" t="str">
        <f>IFERROR(VLOOKUP($B664,'Tabelas auxiliares'!$A$68:$C$108,3,FALSE),"")</f>
        <v/>
      </c>
      <c r="I664" s="152"/>
      <c r="J664" s="152"/>
      <c r="K664" s="152"/>
      <c r="L664" s="152"/>
      <c r="M664" s="152"/>
      <c r="N664" s="152"/>
      <c r="O664" s="152"/>
      <c r="P664" s="152"/>
      <c r="Q664" s="152"/>
      <c r="R664" s="152"/>
      <c r="S664" s="152"/>
      <c r="T664" s="152"/>
      <c r="U664" s="152"/>
      <c r="V664" s="152"/>
      <c r="W664" s="152"/>
      <c r="X664" s="152"/>
      <c r="Y664" s="15" t="str">
        <f t="shared" si="18"/>
        <v/>
      </c>
      <c r="Z664" s="15" t="str">
        <f>IF(T664="","",IF(AND(T664&lt;&gt;'Tabelas auxiliares'!$B$128,T664&lt;&gt;'Tabelas auxiliares'!$B$129,T664&lt;&gt;'Tabelas auxiliares'!$C$128,T664&lt;&gt;'Tabelas auxiliares'!$C$129,T664&lt;&gt;'Tabelas auxiliares'!$D$128),"FOLHA DE PESSOAL",IF(Y664='Tabelas auxiliares'!$A$129,"CUSTEIO",IF(Y664='Tabelas auxiliares'!$A$128,"INVESTIMENTO","ERRO - VERIFICAR"))))</f>
        <v/>
      </c>
      <c r="AA664" s="26" t="str">
        <f t="shared" si="19"/>
        <v/>
      </c>
      <c r="AB664" s="155"/>
      <c r="AC664" s="155"/>
      <c r="AD664" s="155"/>
      <c r="AE664" s="31"/>
    </row>
    <row r="665" spans="1:31" x14ac:dyDescent="0.25">
      <c r="A665" s="152"/>
      <c r="B665" s="152"/>
      <c r="C665" s="152"/>
      <c r="D665" s="152"/>
      <c r="E665" s="152"/>
      <c r="F665" s="15" t="str">
        <f>IFERROR(VLOOKUP(D665,'Tabelas auxiliares'!$A$3:$B$65,2,FALSE),"")</f>
        <v/>
      </c>
      <c r="G665" s="15" t="str">
        <f>IFERROR(VLOOKUP($B665,'Tabelas auxiliares'!$A$68:$C$108,2,FALSE),"")</f>
        <v/>
      </c>
      <c r="H665" s="15" t="str">
        <f>IFERROR(VLOOKUP($B665,'Tabelas auxiliares'!$A$68:$C$108,3,FALSE),"")</f>
        <v/>
      </c>
      <c r="I665" s="152"/>
      <c r="J665" s="152"/>
      <c r="K665" s="152"/>
      <c r="L665" s="152"/>
      <c r="M665" s="152"/>
      <c r="N665" s="152"/>
      <c r="O665" s="152"/>
      <c r="P665" s="152"/>
      <c r="Q665" s="152"/>
      <c r="R665" s="152"/>
      <c r="S665" s="152"/>
      <c r="T665" s="152"/>
      <c r="U665" s="152"/>
      <c r="V665" s="152"/>
      <c r="W665" s="152"/>
      <c r="X665" s="152"/>
      <c r="Y665" s="15" t="str">
        <f t="shared" si="18"/>
        <v/>
      </c>
      <c r="Z665" s="15" t="str">
        <f>IF(T665="","",IF(AND(T665&lt;&gt;'Tabelas auxiliares'!$B$128,T665&lt;&gt;'Tabelas auxiliares'!$B$129,T665&lt;&gt;'Tabelas auxiliares'!$C$128,T665&lt;&gt;'Tabelas auxiliares'!$C$129,T665&lt;&gt;'Tabelas auxiliares'!$D$128),"FOLHA DE PESSOAL",IF(Y665='Tabelas auxiliares'!$A$129,"CUSTEIO",IF(Y665='Tabelas auxiliares'!$A$128,"INVESTIMENTO","ERRO - VERIFICAR"))))</f>
        <v/>
      </c>
      <c r="AA665" s="26" t="str">
        <f t="shared" si="19"/>
        <v/>
      </c>
      <c r="AB665" s="155"/>
      <c r="AC665" s="155"/>
      <c r="AD665" s="155"/>
      <c r="AE665" s="31"/>
    </row>
    <row r="666" spans="1:31" x14ac:dyDescent="0.25">
      <c r="A666" s="152"/>
      <c r="B666" s="152"/>
      <c r="C666" s="152"/>
      <c r="D666" s="152"/>
      <c r="E666" s="152"/>
      <c r="F666" s="15" t="str">
        <f>IFERROR(VLOOKUP(D666,'Tabelas auxiliares'!$A$3:$B$65,2,FALSE),"")</f>
        <v/>
      </c>
      <c r="G666" s="15" t="str">
        <f>IFERROR(VLOOKUP($B666,'Tabelas auxiliares'!$A$68:$C$108,2,FALSE),"")</f>
        <v/>
      </c>
      <c r="H666" s="15" t="str">
        <f>IFERROR(VLOOKUP($B666,'Tabelas auxiliares'!$A$68:$C$108,3,FALSE),"")</f>
        <v/>
      </c>
      <c r="I666" s="152"/>
      <c r="J666" s="152"/>
      <c r="K666" s="152"/>
      <c r="L666" s="152"/>
      <c r="M666" s="152"/>
      <c r="N666" s="152"/>
      <c r="O666" s="152"/>
      <c r="P666" s="152"/>
      <c r="Q666" s="152"/>
      <c r="R666" s="152"/>
      <c r="S666" s="152"/>
      <c r="T666" s="152"/>
      <c r="U666" s="152"/>
      <c r="V666" s="152"/>
      <c r="W666" s="152"/>
      <c r="X666" s="152"/>
      <c r="Y666" s="15" t="str">
        <f t="shared" si="18"/>
        <v/>
      </c>
      <c r="Z666" s="15" t="str">
        <f>IF(T666="","",IF(AND(T666&lt;&gt;'Tabelas auxiliares'!$B$128,T666&lt;&gt;'Tabelas auxiliares'!$B$129,T666&lt;&gt;'Tabelas auxiliares'!$C$128,T666&lt;&gt;'Tabelas auxiliares'!$C$129,T666&lt;&gt;'Tabelas auxiliares'!$D$128),"FOLHA DE PESSOAL",IF(Y666='Tabelas auxiliares'!$A$129,"CUSTEIO",IF(Y666='Tabelas auxiliares'!$A$128,"INVESTIMENTO","ERRO - VERIFICAR"))))</f>
        <v/>
      </c>
      <c r="AA666" s="26" t="str">
        <f t="shared" si="19"/>
        <v/>
      </c>
      <c r="AB666" s="155"/>
      <c r="AC666" s="155"/>
      <c r="AD666" s="155"/>
      <c r="AE666" s="31"/>
    </row>
    <row r="667" spans="1:31" x14ac:dyDescent="0.25">
      <c r="A667" s="152"/>
      <c r="B667" s="152"/>
      <c r="C667" s="152"/>
      <c r="D667" s="152"/>
      <c r="E667" s="152"/>
      <c r="F667" s="15" t="str">
        <f>IFERROR(VLOOKUP(D667,'Tabelas auxiliares'!$A$3:$B$65,2,FALSE),"")</f>
        <v/>
      </c>
      <c r="G667" s="15" t="str">
        <f>IFERROR(VLOOKUP($B667,'Tabelas auxiliares'!$A$68:$C$108,2,FALSE),"")</f>
        <v/>
      </c>
      <c r="H667" s="15" t="str">
        <f>IFERROR(VLOOKUP($B667,'Tabelas auxiliares'!$A$68:$C$108,3,FALSE),"")</f>
        <v/>
      </c>
      <c r="I667" s="152"/>
      <c r="J667" s="152"/>
      <c r="K667" s="152"/>
      <c r="L667" s="152"/>
      <c r="M667" s="152"/>
      <c r="N667" s="152"/>
      <c r="O667" s="152"/>
      <c r="P667" s="152"/>
      <c r="Q667" s="152"/>
      <c r="R667" s="152"/>
      <c r="S667" s="152"/>
      <c r="T667" s="152"/>
      <c r="U667" s="152"/>
      <c r="V667" s="152"/>
      <c r="W667" s="152"/>
      <c r="X667" s="152"/>
      <c r="Y667" s="15" t="str">
        <f t="shared" si="18"/>
        <v/>
      </c>
      <c r="Z667" s="15" t="str">
        <f>IF(T667="","",IF(AND(T667&lt;&gt;'Tabelas auxiliares'!$B$128,T667&lt;&gt;'Tabelas auxiliares'!$B$129,T667&lt;&gt;'Tabelas auxiliares'!$C$128,T667&lt;&gt;'Tabelas auxiliares'!$C$129,T667&lt;&gt;'Tabelas auxiliares'!$D$128),"FOLHA DE PESSOAL",IF(Y667='Tabelas auxiliares'!$A$129,"CUSTEIO",IF(Y667='Tabelas auxiliares'!$A$128,"INVESTIMENTO","ERRO - VERIFICAR"))))</f>
        <v/>
      </c>
      <c r="AA667" s="26" t="str">
        <f t="shared" si="19"/>
        <v/>
      </c>
      <c r="AB667" s="155"/>
      <c r="AC667" s="155"/>
      <c r="AD667" s="155"/>
      <c r="AE667" s="31"/>
    </row>
    <row r="668" spans="1:31" x14ac:dyDescent="0.25">
      <c r="A668" s="152"/>
      <c r="B668" s="152"/>
      <c r="C668" s="152"/>
      <c r="D668" s="152"/>
      <c r="E668" s="152"/>
      <c r="F668" s="15" t="str">
        <f>IFERROR(VLOOKUP(D668,'Tabelas auxiliares'!$A$3:$B$65,2,FALSE),"")</f>
        <v/>
      </c>
      <c r="G668" s="15" t="str">
        <f>IFERROR(VLOOKUP($B668,'Tabelas auxiliares'!$A$68:$C$108,2,FALSE),"")</f>
        <v/>
      </c>
      <c r="H668" s="15" t="str">
        <f>IFERROR(VLOOKUP($B668,'Tabelas auxiliares'!$A$68:$C$108,3,FALSE),"")</f>
        <v/>
      </c>
      <c r="I668" s="152"/>
      <c r="J668" s="152"/>
      <c r="K668" s="152"/>
      <c r="L668" s="152"/>
      <c r="M668" s="152"/>
      <c r="N668" s="152"/>
      <c r="O668" s="152"/>
      <c r="P668" s="152"/>
      <c r="Q668" s="152"/>
      <c r="R668" s="152"/>
      <c r="S668" s="152"/>
      <c r="T668" s="152"/>
      <c r="U668" s="152"/>
      <c r="V668" s="152"/>
      <c r="W668" s="152"/>
      <c r="X668" s="152"/>
      <c r="Y668" s="15" t="str">
        <f t="shared" si="18"/>
        <v/>
      </c>
      <c r="Z668" s="15" t="str">
        <f>IF(T668="","",IF(AND(T668&lt;&gt;'Tabelas auxiliares'!$B$128,T668&lt;&gt;'Tabelas auxiliares'!$B$129,T668&lt;&gt;'Tabelas auxiliares'!$C$128,T668&lt;&gt;'Tabelas auxiliares'!$C$129,T668&lt;&gt;'Tabelas auxiliares'!$D$128),"FOLHA DE PESSOAL",IF(Y668='Tabelas auxiliares'!$A$129,"CUSTEIO",IF(Y668='Tabelas auxiliares'!$A$128,"INVESTIMENTO","ERRO - VERIFICAR"))))</f>
        <v/>
      </c>
      <c r="AA668" s="26" t="str">
        <f t="shared" si="19"/>
        <v/>
      </c>
      <c r="AB668" s="155"/>
      <c r="AC668" s="155"/>
      <c r="AD668" s="155"/>
      <c r="AE668" s="31"/>
    </row>
    <row r="669" spans="1:31" x14ac:dyDescent="0.25">
      <c r="A669" s="152"/>
      <c r="B669" s="152"/>
      <c r="C669" s="152"/>
      <c r="D669" s="152"/>
      <c r="E669" s="152"/>
      <c r="F669" s="15" t="str">
        <f>IFERROR(VLOOKUP(D669,'Tabelas auxiliares'!$A$3:$B$65,2,FALSE),"")</f>
        <v/>
      </c>
      <c r="G669" s="15" t="str">
        <f>IFERROR(VLOOKUP($B669,'Tabelas auxiliares'!$A$68:$C$108,2,FALSE),"")</f>
        <v/>
      </c>
      <c r="H669" s="15" t="str">
        <f>IFERROR(VLOOKUP($B669,'Tabelas auxiliares'!$A$68:$C$108,3,FALSE),"")</f>
        <v/>
      </c>
      <c r="I669" s="152"/>
      <c r="J669" s="152"/>
      <c r="K669" s="152"/>
      <c r="L669" s="152"/>
      <c r="M669" s="152"/>
      <c r="N669" s="152"/>
      <c r="O669" s="152"/>
      <c r="P669" s="152"/>
      <c r="Q669" s="152"/>
      <c r="R669" s="152"/>
      <c r="S669" s="152"/>
      <c r="T669" s="152"/>
      <c r="U669" s="152"/>
      <c r="V669" s="152"/>
      <c r="W669" s="152"/>
      <c r="X669" s="152"/>
      <c r="Y669" s="15" t="str">
        <f t="shared" si="18"/>
        <v/>
      </c>
      <c r="Z669" s="15" t="str">
        <f>IF(T669="","",IF(AND(T669&lt;&gt;'Tabelas auxiliares'!$B$128,T669&lt;&gt;'Tabelas auxiliares'!$B$129,T669&lt;&gt;'Tabelas auxiliares'!$C$128,T669&lt;&gt;'Tabelas auxiliares'!$C$129,T669&lt;&gt;'Tabelas auxiliares'!$D$128),"FOLHA DE PESSOAL",IF(Y669='Tabelas auxiliares'!$A$129,"CUSTEIO",IF(Y669='Tabelas auxiliares'!$A$128,"INVESTIMENTO","ERRO - VERIFICAR"))))</f>
        <v/>
      </c>
      <c r="AA669" s="26" t="str">
        <f t="shared" si="19"/>
        <v/>
      </c>
      <c r="AB669" s="155"/>
      <c r="AC669" s="155"/>
      <c r="AD669" s="155"/>
      <c r="AE669" s="31"/>
    </row>
    <row r="670" spans="1:31" x14ac:dyDescent="0.25">
      <c r="A670" s="152"/>
      <c r="B670" s="152"/>
      <c r="C670" s="152"/>
      <c r="D670" s="152"/>
      <c r="E670" s="152"/>
      <c r="F670" s="15" t="str">
        <f>IFERROR(VLOOKUP(D670,'Tabelas auxiliares'!$A$3:$B$65,2,FALSE),"")</f>
        <v/>
      </c>
      <c r="G670" s="15" t="str">
        <f>IFERROR(VLOOKUP($B670,'Tabelas auxiliares'!$A$68:$C$108,2,FALSE),"")</f>
        <v/>
      </c>
      <c r="H670" s="15" t="str">
        <f>IFERROR(VLOOKUP($B670,'Tabelas auxiliares'!$A$68:$C$108,3,FALSE),"")</f>
        <v/>
      </c>
      <c r="I670" s="152"/>
      <c r="J670" s="152"/>
      <c r="K670" s="152"/>
      <c r="L670" s="152"/>
      <c r="M670" s="152"/>
      <c r="N670" s="152"/>
      <c r="O670" s="152"/>
      <c r="P670" s="152"/>
      <c r="Q670" s="152"/>
      <c r="R670" s="152"/>
      <c r="S670" s="152"/>
      <c r="T670" s="152"/>
      <c r="U670" s="152"/>
      <c r="V670" s="152"/>
      <c r="W670" s="152"/>
      <c r="X670" s="152"/>
      <c r="Y670" s="15" t="str">
        <f t="shared" si="18"/>
        <v/>
      </c>
      <c r="Z670" s="15" t="str">
        <f>IF(T670="","",IF(AND(T670&lt;&gt;'Tabelas auxiliares'!$B$128,T670&lt;&gt;'Tabelas auxiliares'!$B$129,T670&lt;&gt;'Tabelas auxiliares'!$C$128,T670&lt;&gt;'Tabelas auxiliares'!$C$129,T670&lt;&gt;'Tabelas auxiliares'!$D$128),"FOLHA DE PESSOAL",IF(Y670='Tabelas auxiliares'!$A$129,"CUSTEIO",IF(Y670='Tabelas auxiliares'!$A$128,"INVESTIMENTO","ERRO - VERIFICAR"))))</f>
        <v/>
      </c>
      <c r="AA670" s="26" t="str">
        <f t="shared" si="19"/>
        <v/>
      </c>
      <c r="AB670" s="155"/>
      <c r="AC670" s="155"/>
      <c r="AD670" s="155"/>
      <c r="AE670" s="31"/>
    </row>
    <row r="671" spans="1:31" x14ac:dyDescent="0.25">
      <c r="A671" s="152"/>
      <c r="B671" s="152"/>
      <c r="C671" s="152"/>
      <c r="D671" s="152"/>
      <c r="E671" s="152"/>
      <c r="F671" s="15" t="str">
        <f>IFERROR(VLOOKUP(D671,'Tabelas auxiliares'!$A$3:$B$65,2,FALSE),"")</f>
        <v/>
      </c>
      <c r="G671" s="15" t="str">
        <f>IFERROR(VLOOKUP($B671,'Tabelas auxiliares'!$A$68:$C$108,2,FALSE),"")</f>
        <v/>
      </c>
      <c r="H671" s="15" t="str">
        <f>IFERROR(VLOOKUP($B671,'Tabelas auxiliares'!$A$68:$C$108,3,FALSE),"")</f>
        <v/>
      </c>
      <c r="I671" s="152"/>
      <c r="J671" s="152"/>
      <c r="K671" s="152"/>
      <c r="L671" s="152"/>
      <c r="M671" s="152"/>
      <c r="N671" s="152"/>
      <c r="O671" s="152"/>
      <c r="P671" s="152"/>
      <c r="Q671" s="152"/>
      <c r="R671" s="152"/>
      <c r="S671" s="152"/>
      <c r="T671" s="152"/>
      <c r="U671" s="152"/>
      <c r="V671" s="152"/>
      <c r="W671" s="152"/>
      <c r="X671" s="152"/>
      <c r="Y671" s="15" t="str">
        <f t="shared" si="18"/>
        <v/>
      </c>
      <c r="Z671" s="15" t="str">
        <f>IF(T671="","",IF(AND(T671&lt;&gt;'Tabelas auxiliares'!$B$128,T671&lt;&gt;'Tabelas auxiliares'!$B$129,T671&lt;&gt;'Tabelas auxiliares'!$C$128,T671&lt;&gt;'Tabelas auxiliares'!$C$129,T671&lt;&gt;'Tabelas auxiliares'!$D$128),"FOLHA DE PESSOAL",IF(Y671='Tabelas auxiliares'!$A$129,"CUSTEIO",IF(Y671='Tabelas auxiliares'!$A$128,"INVESTIMENTO","ERRO - VERIFICAR"))))</f>
        <v/>
      </c>
      <c r="AA671" s="26" t="str">
        <f t="shared" si="19"/>
        <v/>
      </c>
      <c r="AB671" s="155"/>
      <c r="AC671" s="155"/>
      <c r="AD671" s="155"/>
      <c r="AE671" s="31"/>
    </row>
    <row r="672" spans="1:31" x14ac:dyDescent="0.25">
      <c r="A672" s="152"/>
      <c r="B672" s="152"/>
      <c r="C672" s="152"/>
      <c r="D672" s="152"/>
      <c r="E672" s="152"/>
      <c r="F672" s="15" t="str">
        <f>IFERROR(VLOOKUP(D672,'Tabelas auxiliares'!$A$3:$B$65,2,FALSE),"")</f>
        <v/>
      </c>
      <c r="G672" s="15" t="str">
        <f>IFERROR(VLOOKUP($B672,'Tabelas auxiliares'!$A$68:$C$108,2,FALSE),"")</f>
        <v/>
      </c>
      <c r="H672" s="15" t="str">
        <f>IFERROR(VLOOKUP($B672,'Tabelas auxiliares'!$A$68:$C$108,3,FALSE),"")</f>
        <v/>
      </c>
      <c r="I672" s="152"/>
      <c r="J672" s="152"/>
      <c r="K672" s="152"/>
      <c r="L672" s="152"/>
      <c r="M672" s="152"/>
      <c r="N672" s="152"/>
      <c r="O672" s="152"/>
      <c r="P672" s="152"/>
      <c r="Q672" s="152"/>
      <c r="R672" s="152"/>
      <c r="S672" s="152"/>
      <c r="T672" s="152"/>
      <c r="U672" s="152"/>
      <c r="V672" s="152"/>
      <c r="W672" s="152"/>
      <c r="X672" s="152"/>
      <c r="Y672" s="15" t="str">
        <f t="shared" si="18"/>
        <v/>
      </c>
      <c r="Z672" s="15" t="str">
        <f>IF(T672="","",IF(AND(T672&lt;&gt;'Tabelas auxiliares'!$B$128,T672&lt;&gt;'Tabelas auxiliares'!$B$129,T672&lt;&gt;'Tabelas auxiliares'!$C$128,T672&lt;&gt;'Tabelas auxiliares'!$C$129,T672&lt;&gt;'Tabelas auxiliares'!$D$128),"FOLHA DE PESSOAL",IF(Y672='Tabelas auxiliares'!$A$129,"CUSTEIO",IF(Y672='Tabelas auxiliares'!$A$128,"INVESTIMENTO","ERRO - VERIFICAR"))))</f>
        <v/>
      </c>
      <c r="AA672" s="26" t="str">
        <f t="shared" si="19"/>
        <v/>
      </c>
      <c r="AB672" s="155"/>
      <c r="AC672" s="155"/>
      <c r="AD672" s="155"/>
      <c r="AE672" s="31"/>
    </row>
    <row r="673" spans="1:31" x14ac:dyDescent="0.25">
      <c r="A673" s="152"/>
      <c r="B673" s="152"/>
      <c r="C673" s="152"/>
      <c r="D673" s="152"/>
      <c r="E673" s="152"/>
      <c r="F673" s="15" t="str">
        <f>IFERROR(VLOOKUP(D673,'Tabelas auxiliares'!$A$3:$B$65,2,FALSE),"")</f>
        <v/>
      </c>
      <c r="G673" s="15" t="str">
        <f>IFERROR(VLOOKUP($B673,'Tabelas auxiliares'!$A$68:$C$108,2,FALSE),"")</f>
        <v/>
      </c>
      <c r="H673" s="15" t="str">
        <f>IFERROR(VLOOKUP($B673,'Tabelas auxiliares'!$A$68:$C$108,3,FALSE),"")</f>
        <v/>
      </c>
      <c r="I673" s="152"/>
      <c r="J673" s="152"/>
      <c r="K673" s="152"/>
      <c r="L673" s="152"/>
      <c r="M673" s="152"/>
      <c r="N673" s="152"/>
      <c r="O673" s="152"/>
      <c r="P673" s="152"/>
      <c r="Q673" s="152"/>
      <c r="R673" s="152"/>
      <c r="S673" s="152"/>
      <c r="T673" s="152"/>
      <c r="U673" s="152"/>
      <c r="V673" s="152"/>
      <c r="W673" s="152"/>
      <c r="X673" s="152"/>
      <c r="Y673" s="15" t="str">
        <f t="shared" si="18"/>
        <v/>
      </c>
      <c r="Z673" s="15" t="str">
        <f>IF(T673="","",IF(AND(T673&lt;&gt;'Tabelas auxiliares'!$B$128,T673&lt;&gt;'Tabelas auxiliares'!$B$129,T673&lt;&gt;'Tabelas auxiliares'!$C$128,T673&lt;&gt;'Tabelas auxiliares'!$C$129,T673&lt;&gt;'Tabelas auxiliares'!$D$128),"FOLHA DE PESSOAL",IF(Y673='Tabelas auxiliares'!$A$129,"CUSTEIO",IF(Y673='Tabelas auxiliares'!$A$128,"INVESTIMENTO","ERRO - VERIFICAR"))))</f>
        <v/>
      </c>
      <c r="AA673" s="26" t="str">
        <f t="shared" si="19"/>
        <v/>
      </c>
      <c r="AB673" s="155"/>
      <c r="AC673" s="155"/>
      <c r="AD673" s="155"/>
      <c r="AE673" s="31"/>
    </row>
    <row r="674" spans="1:31" x14ac:dyDescent="0.25">
      <c r="A674" s="152"/>
      <c r="B674" s="152"/>
      <c r="C674" s="152"/>
      <c r="D674" s="152"/>
      <c r="E674" s="152"/>
      <c r="F674" s="15" t="str">
        <f>IFERROR(VLOOKUP(D674,'Tabelas auxiliares'!$A$3:$B$65,2,FALSE),"")</f>
        <v/>
      </c>
      <c r="G674" s="15" t="str">
        <f>IFERROR(VLOOKUP($B674,'Tabelas auxiliares'!$A$68:$C$108,2,FALSE),"")</f>
        <v/>
      </c>
      <c r="H674" s="15" t="str">
        <f>IFERROR(VLOOKUP($B674,'Tabelas auxiliares'!$A$68:$C$108,3,FALSE),"")</f>
        <v/>
      </c>
      <c r="I674" s="152"/>
      <c r="J674" s="152"/>
      <c r="K674" s="152"/>
      <c r="L674" s="152"/>
      <c r="M674" s="152"/>
      <c r="N674" s="152"/>
      <c r="O674" s="152"/>
      <c r="P674" s="152"/>
      <c r="Q674" s="152"/>
      <c r="R674" s="152"/>
      <c r="S674" s="152"/>
      <c r="T674" s="152"/>
      <c r="U674" s="152"/>
      <c r="V674" s="152"/>
      <c r="W674" s="152"/>
      <c r="X674" s="152"/>
      <c r="Y674" s="15" t="str">
        <f t="shared" si="18"/>
        <v/>
      </c>
      <c r="Z674" s="15" t="str">
        <f>IF(T674="","",IF(AND(T674&lt;&gt;'Tabelas auxiliares'!$B$128,T674&lt;&gt;'Tabelas auxiliares'!$B$129,T674&lt;&gt;'Tabelas auxiliares'!$C$128,T674&lt;&gt;'Tabelas auxiliares'!$C$129,T674&lt;&gt;'Tabelas auxiliares'!$D$128),"FOLHA DE PESSOAL",IF(Y674='Tabelas auxiliares'!$A$129,"CUSTEIO",IF(Y674='Tabelas auxiliares'!$A$128,"INVESTIMENTO","ERRO - VERIFICAR"))))</f>
        <v/>
      </c>
      <c r="AA674" s="26" t="str">
        <f t="shared" si="19"/>
        <v/>
      </c>
      <c r="AB674" s="155"/>
      <c r="AC674" s="155"/>
      <c r="AD674" s="155"/>
      <c r="AE674" s="31"/>
    </row>
    <row r="675" spans="1:31" x14ac:dyDescent="0.25">
      <c r="A675" s="152"/>
      <c r="B675" s="152"/>
      <c r="C675" s="152"/>
      <c r="D675" s="152"/>
      <c r="E675" s="152"/>
      <c r="F675" s="15" t="str">
        <f>IFERROR(VLOOKUP(D675,'Tabelas auxiliares'!$A$3:$B$65,2,FALSE),"")</f>
        <v/>
      </c>
      <c r="G675" s="15" t="str">
        <f>IFERROR(VLOOKUP($B675,'Tabelas auxiliares'!$A$68:$C$108,2,FALSE),"")</f>
        <v/>
      </c>
      <c r="H675" s="15" t="str">
        <f>IFERROR(VLOOKUP($B675,'Tabelas auxiliares'!$A$68:$C$108,3,FALSE),"")</f>
        <v/>
      </c>
      <c r="I675" s="152"/>
      <c r="J675" s="152"/>
      <c r="K675" s="152"/>
      <c r="L675" s="152"/>
      <c r="M675" s="152"/>
      <c r="N675" s="152"/>
      <c r="O675" s="152"/>
      <c r="P675" s="152"/>
      <c r="Q675" s="152"/>
      <c r="R675" s="152"/>
      <c r="S675" s="152"/>
      <c r="T675" s="152"/>
      <c r="U675" s="152"/>
      <c r="V675" s="152"/>
      <c r="W675" s="152"/>
      <c r="X675" s="152"/>
      <c r="Y675" s="15" t="str">
        <f t="shared" si="18"/>
        <v/>
      </c>
      <c r="Z675" s="15" t="str">
        <f>IF(T675="","",IF(AND(T675&lt;&gt;'Tabelas auxiliares'!$B$128,T675&lt;&gt;'Tabelas auxiliares'!$B$129,T675&lt;&gt;'Tabelas auxiliares'!$C$128,T675&lt;&gt;'Tabelas auxiliares'!$C$129,T675&lt;&gt;'Tabelas auxiliares'!$D$128),"FOLHA DE PESSOAL",IF(Y675='Tabelas auxiliares'!$A$129,"CUSTEIO",IF(Y675='Tabelas auxiliares'!$A$128,"INVESTIMENTO","ERRO - VERIFICAR"))))</f>
        <v/>
      </c>
      <c r="AA675" s="26" t="str">
        <f t="shared" si="19"/>
        <v/>
      </c>
      <c r="AB675" s="155"/>
      <c r="AC675" s="155"/>
      <c r="AD675" s="155"/>
      <c r="AE675" s="31"/>
    </row>
    <row r="676" spans="1:31" x14ac:dyDescent="0.25">
      <c r="A676" s="152"/>
      <c r="B676" s="152"/>
      <c r="C676" s="152"/>
      <c r="D676" s="152"/>
      <c r="E676" s="152"/>
      <c r="F676" s="15" t="str">
        <f>IFERROR(VLOOKUP(D676,'Tabelas auxiliares'!$A$3:$B$65,2,FALSE),"")</f>
        <v/>
      </c>
      <c r="G676" s="15" t="str">
        <f>IFERROR(VLOOKUP($B676,'Tabelas auxiliares'!$A$68:$C$108,2,FALSE),"")</f>
        <v/>
      </c>
      <c r="H676" s="15" t="str">
        <f>IFERROR(VLOOKUP($B676,'Tabelas auxiliares'!$A$68:$C$108,3,FALSE),"")</f>
        <v/>
      </c>
      <c r="I676" s="152"/>
      <c r="J676" s="152"/>
      <c r="K676" s="152"/>
      <c r="L676" s="152"/>
      <c r="M676" s="152"/>
      <c r="N676" s="152"/>
      <c r="O676" s="152"/>
      <c r="P676" s="152"/>
      <c r="Q676" s="152"/>
      <c r="R676" s="152"/>
      <c r="S676" s="152"/>
      <c r="T676" s="152"/>
      <c r="U676" s="152"/>
      <c r="V676" s="152"/>
      <c r="W676" s="152"/>
      <c r="X676" s="152"/>
      <c r="Y676" s="15" t="str">
        <f t="shared" si="18"/>
        <v/>
      </c>
      <c r="Z676" s="15" t="str">
        <f>IF(T676="","",IF(AND(T676&lt;&gt;'Tabelas auxiliares'!$B$128,T676&lt;&gt;'Tabelas auxiliares'!$B$129,T676&lt;&gt;'Tabelas auxiliares'!$C$128,T676&lt;&gt;'Tabelas auxiliares'!$C$129,T676&lt;&gt;'Tabelas auxiliares'!$D$128),"FOLHA DE PESSOAL",IF(Y676='Tabelas auxiliares'!$A$129,"CUSTEIO",IF(Y676='Tabelas auxiliares'!$A$128,"INVESTIMENTO","ERRO - VERIFICAR"))))</f>
        <v/>
      </c>
      <c r="AA676" s="26" t="str">
        <f t="shared" si="19"/>
        <v/>
      </c>
      <c r="AB676" s="155"/>
      <c r="AC676" s="155"/>
      <c r="AD676" s="155"/>
      <c r="AE676" s="31"/>
    </row>
    <row r="677" spans="1:31" x14ac:dyDescent="0.25">
      <c r="A677" s="152"/>
      <c r="B677" s="152"/>
      <c r="C677" s="152"/>
      <c r="D677" s="152"/>
      <c r="E677" s="152"/>
      <c r="F677" s="15" t="str">
        <f>IFERROR(VLOOKUP(D677,'Tabelas auxiliares'!$A$3:$B$65,2,FALSE),"")</f>
        <v/>
      </c>
      <c r="G677" s="15" t="str">
        <f>IFERROR(VLOOKUP($B677,'Tabelas auxiliares'!$A$68:$C$108,2,FALSE),"")</f>
        <v/>
      </c>
      <c r="H677" s="15" t="str">
        <f>IFERROR(VLOOKUP($B677,'Tabelas auxiliares'!$A$68:$C$108,3,FALSE),"")</f>
        <v/>
      </c>
      <c r="I677" s="152"/>
      <c r="J677" s="152"/>
      <c r="K677" s="152"/>
      <c r="L677" s="152"/>
      <c r="M677" s="152"/>
      <c r="N677" s="152"/>
      <c r="O677" s="152"/>
      <c r="P677" s="152"/>
      <c r="Q677" s="152"/>
      <c r="R677" s="152"/>
      <c r="S677" s="152"/>
      <c r="T677" s="152"/>
      <c r="U677" s="152"/>
      <c r="V677" s="152"/>
      <c r="W677" s="152"/>
      <c r="X677" s="152"/>
      <c r="Y677" s="15" t="str">
        <f t="shared" si="18"/>
        <v/>
      </c>
      <c r="Z677" s="15" t="str">
        <f>IF(T677="","",IF(AND(T677&lt;&gt;'Tabelas auxiliares'!$B$128,T677&lt;&gt;'Tabelas auxiliares'!$B$129,T677&lt;&gt;'Tabelas auxiliares'!$C$128,T677&lt;&gt;'Tabelas auxiliares'!$C$129,T677&lt;&gt;'Tabelas auxiliares'!$D$128),"FOLHA DE PESSOAL",IF(Y677='Tabelas auxiliares'!$A$129,"CUSTEIO",IF(Y677='Tabelas auxiliares'!$A$128,"INVESTIMENTO","ERRO - VERIFICAR"))))</f>
        <v/>
      </c>
      <c r="AA677" s="26" t="str">
        <f t="shared" si="19"/>
        <v/>
      </c>
      <c r="AB677" s="155"/>
      <c r="AC677" s="155"/>
      <c r="AD677" s="155"/>
      <c r="AE677" s="31"/>
    </row>
    <row r="678" spans="1:31" x14ac:dyDescent="0.25">
      <c r="A678" s="152"/>
      <c r="B678" s="152"/>
      <c r="C678" s="152"/>
      <c r="D678" s="152"/>
      <c r="E678" s="152"/>
      <c r="F678" s="15" t="str">
        <f>IFERROR(VLOOKUP(D678,'Tabelas auxiliares'!$A$3:$B$65,2,FALSE),"")</f>
        <v/>
      </c>
      <c r="G678" s="15" t="str">
        <f>IFERROR(VLOOKUP($B678,'Tabelas auxiliares'!$A$68:$C$108,2,FALSE),"")</f>
        <v/>
      </c>
      <c r="H678" s="15" t="str">
        <f>IFERROR(VLOOKUP($B678,'Tabelas auxiliares'!$A$68:$C$108,3,FALSE),"")</f>
        <v/>
      </c>
      <c r="I678" s="152"/>
      <c r="J678" s="152"/>
      <c r="K678" s="152"/>
      <c r="L678" s="152"/>
      <c r="M678" s="152"/>
      <c r="N678" s="152"/>
      <c r="O678" s="152"/>
      <c r="P678" s="152"/>
      <c r="Q678" s="152"/>
      <c r="R678" s="152"/>
      <c r="S678" s="152"/>
      <c r="T678" s="152"/>
      <c r="U678" s="152"/>
      <c r="V678" s="152"/>
      <c r="W678" s="152"/>
      <c r="X678" s="152"/>
      <c r="Y678" s="15" t="str">
        <f t="shared" si="18"/>
        <v/>
      </c>
      <c r="Z678" s="15" t="str">
        <f>IF(T678="","",IF(AND(T678&lt;&gt;'Tabelas auxiliares'!$B$128,T678&lt;&gt;'Tabelas auxiliares'!$B$129,T678&lt;&gt;'Tabelas auxiliares'!$C$128,T678&lt;&gt;'Tabelas auxiliares'!$C$129,T678&lt;&gt;'Tabelas auxiliares'!$D$128),"FOLHA DE PESSOAL",IF(Y678='Tabelas auxiliares'!$A$129,"CUSTEIO",IF(Y678='Tabelas auxiliares'!$A$128,"INVESTIMENTO","ERRO - VERIFICAR"))))</f>
        <v/>
      </c>
      <c r="AA678" s="26" t="str">
        <f t="shared" si="19"/>
        <v/>
      </c>
      <c r="AB678" s="155"/>
      <c r="AC678" s="155"/>
      <c r="AD678" s="155"/>
      <c r="AE678" s="31"/>
    </row>
    <row r="679" spans="1:31" x14ac:dyDescent="0.25">
      <c r="A679" s="152"/>
      <c r="B679" s="152"/>
      <c r="C679" s="152"/>
      <c r="D679" s="152"/>
      <c r="E679" s="152"/>
      <c r="F679" s="15" t="str">
        <f>IFERROR(VLOOKUP(D679,'Tabelas auxiliares'!$A$3:$B$65,2,FALSE),"")</f>
        <v/>
      </c>
      <c r="G679" s="15" t="str">
        <f>IFERROR(VLOOKUP($B679,'Tabelas auxiliares'!$A$68:$C$108,2,FALSE),"")</f>
        <v/>
      </c>
      <c r="H679" s="15" t="str">
        <f>IFERROR(VLOOKUP($B679,'Tabelas auxiliares'!$A$68:$C$108,3,FALSE),"")</f>
        <v/>
      </c>
      <c r="I679" s="152"/>
      <c r="J679" s="152"/>
      <c r="K679" s="152"/>
      <c r="L679" s="152"/>
      <c r="M679" s="152"/>
      <c r="N679" s="152"/>
      <c r="O679" s="152"/>
      <c r="P679" s="152"/>
      <c r="Q679" s="152"/>
      <c r="R679" s="152"/>
      <c r="S679" s="152"/>
      <c r="T679" s="152"/>
      <c r="U679" s="152"/>
      <c r="V679" s="152"/>
      <c r="W679" s="152"/>
      <c r="X679" s="152"/>
      <c r="Y679" s="15" t="str">
        <f t="shared" si="18"/>
        <v/>
      </c>
      <c r="Z679" s="15" t="str">
        <f>IF(T679="","",IF(AND(T679&lt;&gt;'Tabelas auxiliares'!$B$128,T679&lt;&gt;'Tabelas auxiliares'!$B$129,T679&lt;&gt;'Tabelas auxiliares'!$C$128,T679&lt;&gt;'Tabelas auxiliares'!$C$129,T679&lt;&gt;'Tabelas auxiliares'!$D$128),"FOLHA DE PESSOAL",IF(Y679='Tabelas auxiliares'!$A$129,"CUSTEIO",IF(Y679='Tabelas auxiliares'!$A$128,"INVESTIMENTO","ERRO - VERIFICAR"))))</f>
        <v/>
      </c>
      <c r="AA679" s="26" t="str">
        <f t="shared" si="19"/>
        <v/>
      </c>
      <c r="AB679" s="155"/>
      <c r="AC679" s="155"/>
      <c r="AD679" s="155"/>
      <c r="AE679" s="31"/>
    </row>
    <row r="680" spans="1:31" x14ac:dyDescent="0.25">
      <c r="A680" s="152"/>
      <c r="B680" s="152"/>
      <c r="C680" s="152"/>
      <c r="D680" s="152"/>
      <c r="E680" s="152"/>
      <c r="F680" s="15" t="str">
        <f>IFERROR(VLOOKUP(D680,'Tabelas auxiliares'!$A$3:$B$65,2,FALSE),"")</f>
        <v/>
      </c>
      <c r="G680" s="15" t="str">
        <f>IFERROR(VLOOKUP($B680,'Tabelas auxiliares'!$A$68:$C$108,2,FALSE),"")</f>
        <v/>
      </c>
      <c r="H680" s="15" t="str">
        <f>IFERROR(VLOOKUP($B680,'Tabelas auxiliares'!$A$68:$C$108,3,FALSE),"")</f>
        <v/>
      </c>
      <c r="I680" s="152"/>
      <c r="J680" s="152"/>
      <c r="K680" s="152"/>
      <c r="L680" s="152"/>
      <c r="M680" s="152"/>
      <c r="N680" s="152"/>
      <c r="O680" s="152"/>
      <c r="P680" s="152"/>
      <c r="Q680" s="152"/>
      <c r="R680" s="152"/>
      <c r="S680" s="152"/>
      <c r="T680" s="152"/>
      <c r="U680" s="152"/>
      <c r="V680" s="152"/>
      <c r="W680" s="152"/>
      <c r="X680" s="152"/>
      <c r="Y680" s="15" t="str">
        <f t="shared" si="18"/>
        <v/>
      </c>
      <c r="Z680" s="15" t="str">
        <f>IF(T680="","",IF(AND(T680&lt;&gt;'Tabelas auxiliares'!$B$128,T680&lt;&gt;'Tabelas auxiliares'!$B$129,T680&lt;&gt;'Tabelas auxiliares'!$C$128,T680&lt;&gt;'Tabelas auxiliares'!$C$129,T680&lt;&gt;'Tabelas auxiliares'!$D$128),"FOLHA DE PESSOAL",IF(Y680='Tabelas auxiliares'!$A$129,"CUSTEIO",IF(Y680='Tabelas auxiliares'!$A$128,"INVESTIMENTO","ERRO - VERIFICAR"))))</f>
        <v/>
      </c>
      <c r="AA680" s="26" t="str">
        <f t="shared" si="19"/>
        <v/>
      </c>
      <c r="AB680" s="155"/>
      <c r="AC680" s="155"/>
      <c r="AD680" s="155"/>
      <c r="AE680" s="31"/>
    </row>
    <row r="681" spans="1:31" x14ac:dyDescent="0.25">
      <c r="A681" s="152"/>
      <c r="B681" s="152"/>
      <c r="C681" s="152"/>
      <c r="D681" s="152"/>
      <c r="E681" s="152"/>
      <c r="F681" s="15" t="str">
        <f>IFERROR(VLOOKUP(D681,'Tabelas auxiliares'!$A$3:$B$65,2,FALSE),"")</f>
        <v/>
      </c>
      <c r="G681" s="15" t="str">
        <f>IFERROR(VLOOKUP($B681,'Tabelas auxiliares'!$A$68:$C$108,2,FALSE),"")</f>
        <v/>
      </c>
      <c r="H681" s="15" t="str">
        <f>IFERROR(VLOOKUP($B681,'Tabelas auxiliares'!$A$68:$C$108,3,FALSE),"")</f>
        <v/>
      </c>
      <c r="I681" s="152"/>
      <c r="J681" s="152"/>
      <c r="K681" s="152"/>
      <c r="L681" s="152"/>
      <c r="M681" s="152"/>
      <c r="N681" s="152"/>
      <c r="O681" s="152"/>
      <c r="P681" s="152"/>
      <c r="Q681" s="152"/>
      <c r="R681" s="152"/>
      <c r="S681" s="152"/>
      <c r="T681" s="152"/>
      <c r="U681" s="152"/>
      <c r="V681" s="152"/>
      <c r="W681" s="152"/>
      <c r="X681" s="152"/>
      <c r="Y681" s="15" t="str">
        <f t="shared" si="18"/>
        <v/>
      </c>
      <c r="Z681" s="15" t="str">
        <f>IF(T681="","",IF(AND(T681&lt;&gt;'Tabelas auxiliares'!$B$128,T681&lt;&gt;'Tabelas auxiliares'!$B$129,T681&lt;&gt;'Tabelas auxiliares'!$C$128,T681&lt;&gt;'Tabelas auxiliares'!$C$129,T681&lt;&gt;'Tabelas auxiliares'!$D$128),"FOLHA DE PESSOAL",IF(Y681='Tabelas auxiliares'!$A$129,"CUSTEIO",IF(Y681='Tabelas auxiliares'!$A$128,"INVESTIMENTO","ERRO - VERIFICAR"))))</f>
        <v/>
      </c>
      <c r="AA681" s="26" t="str">
        <f t="shared" si="19"/>
        <v/>
      </c>
      <c r="AB681" s="155"/>
      <c r="AC681" s="155"/>
      <c r="AD681" s="155"/>
      <c r="AE681" s="31"/>
    </row>
    <row r="682" spans="1:31" x14ac:dyDescent="0.25">
      <c r="A682" s="152"/>
      <c r="B682" s="152"/>
      <c r="C682" s="152"/>
      <c r="D682" s="152"/>
      <c r="E682" s="152"/>
      <c r="F682" s="15" t="str">
        <f>IFERROR(VLOOKUP(D682,'Tabelas auxiliares'!$A$3:$B$65,2,FALSE),"")</f>
        <v/>
      </c>
      <c r="G682" s="15" t="str">
        <f>IFERROR(VLOOKUP($B682,'Tabelas auxiliares'!$A$68:$C$108,2,FALSE),"")</f>
        <v/>
      </c>
      <c r="H682" s="15" t="str">
        <f>IFERROR(VLOOKUP($B682,'Tabelas auxiliares'!$A$68:$C$108,3,FALSE),"")</f>
        <v/>
      </c>
      <c r="I682" s="152"/>
      <c r="J682" s="152"/>
      <c r="K682" s="152"/>
      <c r="L682" s="152"/>
      <c r="M682" s="152"/>
      <c r="N682" s="152"/>
      <c r="O682" s="152"/>
      <c r="P682" s="152"/>
      <c r="Q682" s="152"/>
      <c r="R682" s="152"/>
      <c r="S682" s="152"/>
      <c r="T682" s="152"/>
      <c r="U682" s="152"/>
      <c r="V682" s="152"/>
      <c r="W682" s="152"/>
      <c r="X682" s="152"/>
      <c r="Y682" s="15" t="str">
        <f t="shared" si="18"/>
        <v/>
      </c>
      <c r="Z682" s="15" t="str">
        <f>IF(T682="","",IF(AND(T682&lt;&gt;'Tabelas auxiliares'!$B$128,T682&lt;&gt;'Tabelas auxiliares'!$B$129,T682&lt;&gt;'Tabelas auxiliares'!$C$128,T682&lt;&gt;'Tabelas auxiliares'!$C$129,T682&lt;&gt;'Tabelas auxiliares'!$D$128),"FOLHA DE PESSOAL",IF(Y682='Tabelas auxiliares'!$A$129,"CUSTEIO",IF(Y682='Tabelas auxiliares'!$A$128,"INVESTIMENTO","ERRO - VERIFICAR"))))</f>
        <v/>
      </c>
      <c r="AA682" s="26" t="str">
        <f t="shared" si="19"/>
        <v/>
      </c>
      <c r="AB682" s="155"/>
      <c r="AC682" s="155"/>
      <c r="AD682" s="155"/>
      <c r="AE682" s="31"/>
    </row>
    <row r="683" spans="1:31" x14ac:dyDescent="0.25">
      <c r="A683" s="152"/>
      <c r="B683" s="152"/>
      <c r="C683" s="152"/>
      <c r="D683" s="152"/>
      <c r="E683" s="152"/>
      <c r="F683" s="15" t="str">
        <f>IFERROR(VLOOKUP(D683,'Tabelas auxiliares'!$A$3:$B$65,2,FALSE),"")</f>
        <v/>
      </c>
      <c r="G683" s="15" t="str">
        <f>IFERROR(VLOOKUP($B683,'Tabelas auxiliares'!$A$68:$C$108,2,FALSE),"")</f>
        <v/>
      </c>
      <c r="H683" s="15" t="str">
        <f>IFERROR(VLOOKUP($B683,'Tabelas auxiliares'!$A$68:$C$108,3,FALSE),"")</f>
        <v/>
      </c>
      <c r="I683" s="152"/>
      <c r="J683" s="152"/>
      <c r="K683" s="152"/>
      <c r="L683" s="152"/>
      <c r="M683" s="152"/>
      <c r="N683" s="152"/>
      <c r="O683" s="152"/>
      <c r="P683" s="152"/>
      <c r="Q683" s="152"/>
      <c r="R683" s="152"/>
      <c r="S683" s="152"/>
      <c r="T683" s="152"/>
      <c r="U683" s="152"/>
      <c r="V683" s="152"/>
      <c r="W683" s="152"/>
      <c r="X683" s="152"/>
      <c r="Y683" s="15" t="str">
        <f t="shared" si="18"/>
        <v/>
      </c>
      <c r="Z683" s="15" t="str">
        <f>IF(T683="","",IF(AND(T683&lt;&gt;'Tabelas auxiliares'!$B$128,T683&lt;&gt;'Tabelas auxiliares'!$B$129,T683&lt;&gt;'Tabelas auxiliares'!$C$128,T683&lt;&gt;'Tabelas auxiliares'!$C$129,T683&lt;&gt;'Tabelas auxiliares'!$D$128),"FOLHA DE PESSOAL",IF(Y683='Tabelas auxiliares'!$A$129,"CUSTEIO",IF(Y683='Tabelas auxiliares'!$A$128,"INVESTIMENTO","ERRO - VERIFICAR"))))</f>
        <v/>
      </c>
      <c r="AA683" s="26" t="str">
        <f t="shared" si="19"/>
        <v/>
      </c>
      <c r="AB683" s="155"/>
      <c r="AC683" s="155"/>
      <c r="AD683" s="155"/>
      <c r="AE683" s="31"/>
    </row>
    <row r="684" spans="1:31" x14ac:dyDescent="0.25">
      <c r="A684" s="152"/>
      <c r="B684" s="152"/>
      <c r="C684" s="152"/>
      <c r="D684" s="152"/>
      <c r="E684" s="152"/>
      <c r="F684" s="15" t="str">
        <f>IFERROR(VLOOKUP(D684,'Tabelas auxiliares'!$A$3:$B$65,2,FALSE),"")</f>
        <v/>
      </c>
      <c r="G684" s="15" t="str">
        <f>IFERROR(VLOOKUP($B684,'Tabelas auxiliares'!$A$68:$C$108,2,FALSE),"")</f>
        <v/>
      </c>
      <c r="H684" s="15" t="str">
        <f>IFERROR(VLOOKUP($B684,'Tabelas auxiliares'!$A$68:$C$108,3,FALSE),"")</f>
        <v/>
      </c>
      <c r="I684" s="152"/>
      <c r="J684" s="152"/>
      <c r="K684" s="152"/>
      <c r="L684" s="152"/>
      <c r="M684" s="152"/>
      <c r="N684" s="152"/>
      <c r="O684" s="152"/>
      <c r="P684" s="152"/>
      <c r="Q684" s="152"/>
      <c r="R684" s="152"/>
      <c r="S684" s="152"/>
      <c r="T684" s="152"/>
      <c r="U684" s="152"/>
      <c r="V684" s="152"/>
      <c r="W684" s="152"/>
      <c r="X684" s="152"/>
      <c r="Y684" s="15" t="str">
        <f t="shared" ref="Y684:Y747" si="20">LEFT(V684,1)</f>
        <v/>
      </c>
      <c r="Z684" s="15" t="str">
        <f>IF(T684="","",IF(AND(T684&lt;&gt;'Tabelas auxiliares'!$B$128,T684&lt;&gt;'Tabelas auxiliares'!$B$129,T684&lt;&gt;'Tabelas auxiliares'!$C$128,T684&lt;&gt;'Tabelas auxiliares'!$C$129,T684&lt;&gt;'Tabelas auxiliares'!$D$128),"FOLHA DE PESSOAL",IF(Y684='Tabelas auxiliares'!$A$129,"CUSTEIO",IF(Y684='Tabelas auxiliares'!$A$128,"INVESTIMENTO","ERRO - VERIFICAR"))))</f>
        <v/>
      </c>
      <c r="AA684" s="26" t="str">
        <f t="shared" si="19"/>
        <v/>
      </c>
      <c r="AB684" s="155"/>
      <c r="AC684" s="155"/>
      <c r="AD684" s="155"/>
      <c r="AE684" s="31"/>
    </row>
    <row r="685" spans="1:31" x14ac:dyDescent="0.25">
      <c r="A685" s="152"/>
      <c r="B685" s="152"/>
      <c r="C685" s="152"/>
      <c r="D685" s="152"/>
      <c r="E685" s="152"/>
      <c r="F685" s="15" t="str">
        <f>IFERROR(VLOOKUP(D685,'Tabelas auxiliares'!$A$3:$B$65,2,FALSE),"")</f>
        <v/>
      </c>
      <c r="G685" s="15" t="str">
        <f>IFERROR(VLOOKUP($B685,'Tabelas auxiliares'!$A$68:$C$108,2,FALSE),"")</f>
        <v/>
      </c>
      <c r="H685" s="15" t="str">
        <f>IFERROR(VLOOKUP($B685,'Tabelas auxiliares'!$A$68:$C$108,3,FALSE),"")</f>
        <v/>
      </c>
      <c r="I685" s="152"/>
      <c r="J685" s="152"/>
      <c r="K685" s="152"/>
      <c r="L685" s="152"/>
      <c r="M685" s="152"/>
      <c r="N685" s="152"/>
      <c r="O685" s="152"/>
      <c r="P685" s="152"/>
      <c r="Q685" s="152"/>
      <c r="R685" s="152"/>
      <c r="S685" s="152"/>
      <c r="T685" s="152"/>
      <c r="U685" s="152"/>
      <c r="V685" s="152"/>
      <c r="W685" s="152"/>
      <c r="X685" s="152"/>
      <c r="Y685" s="15" t="str">
        <f t="shared" si="20"/>
        <v/>
      </c>
      <c r="Z685" s="15" t="str">
        <f>IF(T685="","",IF(AND(T685&lt;&gt;'Tabelas auxiliares'!$B$128,T685&lt;&gt;'Tabelas auxiliares'!$B$129,T685&lt;&gt;'Tabelas auxiliares'!$C$128,T685&lt;&gt;'Tabelas auxiliares'!$C$129,T685&lt;&gt;'Tabelas auxiliares'!$D$128),"FOLHA DE PESSOAL",IF(Y685='Tabelas auxiliares'!$A$129,"CUSTEIO",IF(Y685='Tabelas auxiliares'!$A$128,"INVESTIMENTO","ERRO - VERIFICAR"))))</f>
        <v/>
      </c>
      <c r="AA685" s="26" t="str">
        <f t="shared" ref="AA685:AA748" si="21">IF(AB685+AC685+AD685&lt;&gt;0,AB685+AC685+AD685,"")</f>
        <v/>
      </c>
      <c r="AB685" s="155"/>
      <c r="AC685" s="155"/>
      <c r="AD685" s="155"/>
      <c r="AE685" s="31"/>
    </row>
    <row r="686" spans="1:31" x14ac:dyDescent="0.25">
      <c r="A686" s="152"/>
      <c r="B686" s="152"/>
      <c r="C686" s="152"/>
      <c r="D686" s="152"/>
      <c r="E686" s="152"/>
      <c r="F686" s="15" t="str">
        <f>IFERROR(VLOOKUP(D686,'Tabelas auxiliares'!$A$3:$B$65,2,FALSE),"")</f>
        <v/>
      </c>
      <c r="G686" s="15" t="str">
        <f>IFERROR(VLOOKUP($B686,'Tabelas auxiliares'!$A$68:$C$108,2,FALSE),"")</f>
        <v/>
      </c>
      <c r="H686" s="15" t="str">
        <f>IFERROR(VLOOKUP($B686,'Tabelas auxiliares'!$A$68:$C$108,3,FALSE),"")</f>
        <v/>
      </c>
      <c r="I686" s="152"/>
      <c r="J686" s="152"/>
      <c r="K686" s="152"/>
      <c r="L686" s="152"/>
      <c r="M686" s="152"/>
      <c r="N686" s="152"/>
      <c r="O686" s="152"/>
      <c r="P686" s="152"/>
      <c r="Q686" s="152"/>
      <c r="R686" s="152"/>
      <c r="S686" s="152"/>
      <c r="T686" s="152"/>
      <c r="U686" s="152"/>
      <c r="V686" s="152"/>
      <c r="W686" s="152"/>
      <c r="X686" s="152"/>
      <c r="Y686" s="15" t="str">
        <f t="shared" si="20"/>
        <v/>
      </c>
      <c r="Z686" s="15" t="str">
        <f>IF(T686="","",IF(AND(T686&lt;&gt;'Tabelas auxiliares'!$B$128,T686&lt;&gt;'Tabelas auxiliares'!$B$129,T686&lt;&gt;'Tabelas auxiliares'!$C$128,T686&lt;&gt;'Tabelas auxiliares'!$C$129,T686&lt;&gt;'Tabelas auxiliares'!$D$128),"FOLHA DE PESSOAL",IF(Y686='Tabelas auxiliares'!$A$129,"CUSTEIO",IF(Y686='Tabelas auxiliares'!$A$128,"INVESTIMENTO","ERRO - VERIFICAR"))))</f>
        <v/>
      </c>
      <c r="AA686" s="26" t="str">
        <f t="shared" si="21"/>
        <v/>
      </c>
      <c r="AB686" s="155"/>
      <c r="AC686" s="155"/>
      <c r="AD686" s="155"/>
      <c r="AE686" s="31"/>
    </row>
    <row r="687" spans="1:31" x14ac:dyDescent="0.25">
      <c r="A687" s="152"/>
      <c r="B687" s="152"/>
      <c r="C687" s="152"/>
      <c r="D687" s="152"/>
      <c r="E687" s="152"/>
      <c r="F687" s="15" t="str">
        <f>IFERROR(VLOOKUP(D687,'Tabelas auxiliares'!$A$3:$B$65,2,FALSE),"")</f>
        <v/>
      </c>
      <c r="G687" s="15" t="str">
        <f>IFERROR(VLOOKUP($B687,'Tabelas auxiliares'!$A$68:$C$108,2,FALSE),"")</f>
        <v/>
      </c>
      <c r="H687" s="15" t="str">
        <f>IFERROR(VLOOKUP($B687,'Tabelas auxiliares'!$A$68:$C$108,3,FALSE),"")</f>
        <v/>
      </c>
      <c r="I687" s="152"/>
      <c r="J687" s="152"/>
      <c r="K687" s="152"/>
      <c r="L687" s="152"/>
      <c r="M687" s="152"/>
      <c r="N687" s="152"/>
      <c r="O687" s="152"/>
      <c r="P687" s="152"/>
      <c r="Q687" s="152"/>
      <c r="R687" s="152"/>
      <c r="S687" s="152"/>
      <c r="T687" s="152"/>
      <c r="U687" s="152"/>
      <c r="V687" s="152"/>
      <c r="W687" s="152"/>
      <c r="X687" s="152"/>
      <c r="Y687" s="15" t="str">
        <f t="shared" si="20"/>
        <v/>
      </c>
      <c r="Z687" s="15" t="str">
        <f>IF(T687="","",IF(AND(T687&lt;&gt;'Tabelas auxiliares'!$B$128,T687&lt;&gt;'Tabelas auxiliares'!$B$129,T687&lt;&gt;'Tabelas auxiliares'!$C$128,T687&lt;&gt;'Tabelas auxiliares'!$C$129,T687&lt;&gt;'Tabelas auxiliares'!$D$128),"FOLHA DE PESSOAL",IF(Y687='Tabelas auxiliares'!$A$129,"CUSTEIO",IF(Y687='Tabelas auxiliares'!$A$128,"INVESTIMENTO","ERRO - VERIFICAR"))))</f>
        <v/>
      </c>
      <c r="AA687" s="26" t="str">
        <f t="shared" si="21"/>
        <v/>
      </c>
      <c r="AB687" s="155"/>
      <c r="AC687" s="155"/>
      <c r="AD687" s="155"/>
      <c r="AE687" s="31"/>
    </row>
    <row r="688" spans="1:31" x14ac:dyDescent="0.25">
      <c r="A688" s="152"/>
      <c r="B688" s="152"/>
      <c r="C688" s="152"/>
      <c r="D688" s="152"/>
      <c r="E688" s="152"/>
      <c r="F688" s="15" t="str">
        <f>IFERROR(VLOOKUP(D688,'Tabelas auxiliares'!$A$3:$B$65,2,FALSE),"")</f>
        <v/>
      </c>
      <c r="G688" s="15" t="str">
        <f>IFERROR(VLOOKUP($B688,'Tabelas auxiliares'!$A$68:$C$108,2,FALSE),"")</f>
        <v/>
      </c>
      <c r="H688" s="15" t="str">
        <f>IFERROR(VLOOKUP($B688,'Tabelas auxiliares'!$A$68:$C$108,3,FALSE),"")</f>
        <v/>
      </c>
      <c r="I688" s="152"/>
      <c r="J688" s="152"/>
      <c r="K688" s="152"/>
      <c r="L688" s="152"/>
      <c r="M688" s="152"/>
      <c r="N688" s="152"/>
      <c r="O688" s="152"/>
      <c r="P688" s="152"/>
      <c r="Q688" s="152"/>
      <c r="R688" s="152"/>
      <c r="S688" s="152"/>
      <c r="T688" s="152"/>
      <c r="U688" s="152"/>
      <c r="V688" s="152"/>
      <c r="W688" s="152"/>
      <c r="X688" s="152"/>
      <c r="Y688" s="15" t="str">
        <f t="shared" si="20"/>
        <v/>
      </c>
      <c r="Z688" s="15" t="str">
        <f>IF(T688="","",IF(AND(T688&lt;&gt;'Tabelas auxiliares'!$B$128,T688&lt;&gt;'Tabelas auxiliares'!$B$129,T688&lt;&gt;'Tabelas auxiliares'!$C$128,T688&lt;&gt;'Tabelas auxiliares'!$C$129,T688&lt;&gt;'Tabelas auxiliares'!$D$128),"FOLHA DE PESSOAL",IF(Y688='Tabelas auxiliares'!$A$129,"CUSTEIO",IF(Y688='Tabelas auxiliares'!$A$128,"INVESTIMENTO","ERRO - VERIFICAR"))))</f>
        <v/>
      </c>
      <c r="AA688" s="26" t="str">
        <f t="shared" si="21"/>
        <v/>
      </c>
      <c r="AB688" s="155"/>
      <c r="AC688" s="155"/>
      <c r="AD688" s="155"/>
      <c r="AE688" s="31"/>
    </row>
    <row r="689" spans="1:31" x14ac:dyDescent="0.25">
      <c r="A689" s="152"/>
      <c r="B689" s="152"/>
      <c r="C689" s="152"/>
      <c r="D689" s="152"/>
      <c r="E689" s="152"/>
      <c r="F689" s="15" t="str">
        <f>IFERROR(VLOOKUP(D689,'Tabelas auxiliares'!$A$3:$B$65,2,FALSE),"")</f>
        <v/>
      </c>
      <c r="G689" s="15" t="str">
        <f>IFERROR(VLOOKUP($B689,'Tabelas auxiliares'!$A$68:$C$108,2,FALSE),"")</f>
        <v/>
      </c>
      <c r="H689" s="15" t="str">
        <f>IFERROR(VLOOKUP($B689,'Tabelas auxiliares'!$A$68:$C$108,3,FALSE),"")</f>
        <v/>
      </c>
      <c r="I689" s="152"/>
      <c r="J689" s="152"/>
      <c r="K689" s="152"/>
      <c r="L689" s="152"/>
      <c r="M689" s="152"/>
      <c r="N689" s="152"/>
      <c r="O689" s="152"/>
      <c r="P689" s="152"/>
      <c r="Q689" s="152"/>
      <c r="R689" s="152"/>
      <c r="S689" s="152"/>
      <c r="T689" s="152"/>
      <c r="U689" s="152"/>
      <c r="V689" s="152"/>
      <c r="W689" s="152"/>
      <c r="X689" s="152"/>
      <c r="Y689" s="15" t="str">
        <f t="shared" si="20"/>
        <v/>
      </c>
      <c r="Z689" s="15" t="str">
        <f>IF(T689="","",IF(AND(T689&lt;&gt;'Tabelas auxiliares'!$B$128,T689&lt;&gt;'Tabelas auxiliares'!$B$129,T689&lt;&gt;'Tabelas auxiliares'!$C$128,T689&lt;&gt;'Tabelas auxiliares'!$C$129,T689&lt;&gt;'Tabelas auxiliares'!$D$128),"FOLHA DE PESSOAL",IF(Y689='Tabelas auxiliares'!$A$129,"CUSTEIO",IF(Y689='Tabelas auxiliares'!$A$128,"INVESTIMENTO","ERRO - VERIFICAR"))))</f>
        <v/>
      </c>
      <c r="AA689" s="26" t="str">
        <f t="shared" si="21"/>
        <v/>
      </c>
      <c r="AB689" s="155"/>
      <c r="AC689" s="155"/>
      <c r="AD689" s="155"/>
      <c r="AE689" s="31"/>
    </row>
    <row r="690" spans="1:31" x14ac:dyDescent="0.25">
      <c r="A690" s="152"/>
      <c r="B690" s="152"/>
      <c r="C690" s="152"/>
      <c r="D690" s="152"/>
      <c r="E690" s="152"/>
      <c r="F690" s="15" t="str">
        <f>IFERROR(VLOOKUP(D690,'Tabelas auxiliares'!$A$3:$B$65,2,FALSE),"")</f>
        <v/>
      </c>
      <c r="G690" s="15" t="str">
        <f>IFERROR(VLOOKUP($B690,'Tabelas auxiliares'!$A$68:$C$108,2,FALSE),"")</f>
        <v/>
      </c>
      <c r="H690" s="15" t="str">
        <f>IFERROR(VLOOKUP($B690,'Tabelas auxiliares'!$A$68:$C$108,3,FALSE),"")</f>
        <v/>
      </c>
      <c r="I690" s="152"/>
      <c r="J690" s="152"/>
      <c r="K690" s="152"/>
      <c r="L690" s="152"/>
      <c r="M690" s="152"/>
      <c r="N690" s="152"/>
      <c r="O690" s="152"/>
      <c r="P690" s="152"/>
      <c r="Q690" s="152"/>
      <c r="R690" s="152"/>
      <c r="S690" s="152"/>
      <c r="T690" s="152"/>
      <c r="U690" s="152"/>
      <c r="V690" s="152"/>
      <c r="W690" s="152"/>
      <c r="X690" s="152"/>
      <c r="Y690" s="15" t="str">
        <f t="shared" si="20"/>
        <v/>
      </c>
      <c r="Z690" s="15" t="str">
        <f>IF(T690="","",IF(AND(T690&lt;&gt;'Tabelas auxiliares'!$B$128,T690&lt;&gt;'Tabelas auxiliares'!$B$129,T690&lt;&gt;'Tabelas auxiliares'!$C$128,T690&lt;&gt;'Tabelas auxiliares'!$C$129,T690&lt;&gt;'Tabelas auxiliares'!$D$128),"FOLHA DE PESSOAL",IF(Y690='Tabelas auxiliares'!$A$129,"CUSTEIO",IF(Y690='Tabelas auxiliares'!$A$128,"INVESTIMENTO","ERRO - VERIFICAR"))))</f>
        <v/>
      </c>
      <c r="AA690" s="26" t="str">
        <f t="shared" si="21"/>
        <v/>
      </c>
      <c r="AB690" s="155"/>
      <c r="AC690" s="155"/>
      <c r="AD690" s="155"/>
      <c r="AE690" s="31"/>
    </row>
    <row r="691" spans="1:31" x14ac:dyDescent="0.25">
      <c r="A691" s="152"/>
      <c r="B691" s="152"/>
      <c r="C691" s="152"/>
      <c r="D691" s="152"/>
      <c r="E691" s="152"/>
      <c r="F691" s="15" t="str">
        <f>IFERROR(VLOOKUP(D691,'Tabelas auxiliares'!$A$3:$B$65,2,FALSE),"")</f>
        <v/>
      </c>
      <c r="G691" s="15" t="str">
        <f>IFERROR(VLOOKUP($B691,'Tabelas auxiliares'!$A$68:$C$108,2,FALSE),"")</f>
        <v/>
      </c>
      <c r="H691" s="15" t="str">
        <f>IFERROR(VLOOKUP($B691,'Tabelas auxiliares'!$A$68:$C$108,3,FALSE),"")</f>
        <v/>
      </c>
      <c r="I691" s="152"/>
      <c r="J691" s="152"/>
      <c r="K691" s="152"/>
      <c r="L691" s="152"/>
      <c r="M691" s="152"/>
      <c r="N691" s="152"/>
      <c r="O691" s="152"/>
      <c r="P691" s="152"/>
      <c r="Q691" s="152"/>
      <c r="R691" s="152"/>
      <c r="S691" s="152"/>
      <c r="T691" s="152"/>
      <c r="U691" s="152"/>
      <c r="V691" s="152"/>
      <c r="W691" s="152"/>
      <c r="X691" s="152"/>
      <c r="Y691" s="15" t="str">
        <f t="shared" si="20"/>
        <v/>
      </c>
      <c r="Z691" s="15" t="str">
        <f>IF(T691="","",IF(AND(T691&lt;&gt;'Tabelas auxiliares'!$B$128,T691&lt;&gt;'Tabelas auxiliares'!$B$129,T691&lt;&gt;'Tabelas auxiliares'!$C$128,T691&lt;&gt;'Tabelas auxiliares'!$C$129,T691&lt;&gt;'Tabelas auxiliares'!$D$128),"FOLHA DE PESSOAL",IF(Y691='Tabelas auxiliares'!$A$129,"CUSTEIO",IF(Y691='Tabelas auxiliares'!$A$128,"INVESTIMENTO","ERRO - VERIFICAR"))))</f>
        <v/>
      </c>
      <c r="AA691" s="26" t="str">
        <f t="shared" si="21"/>
        <v/>
      </c>
      <c r="AB691" s="155"/>
      <c r="AC691" s="155"/>
      <c r="AD691" s="155"/>
      <c r="AE691" s="31"/>
    </row>
    <row r="692" spans="1:31" x14ac:dyDescent="0.25">
      <c r="A692" s="152"/>
      <c r="B692" s="152"/>
      <c r="C692" s="152"/>
      <c r="D692" s="152"/>
      <c r="E692" s="152"/>
      <c r="F692" s="15" t="str">
        <f>IFERROR(VLOOKUP(D692,'Tabelas auxiliares'!$A$3:$B$65,2,FALSE),"")</f>
        <v/>
      </c>
      <c r="G692" s="15" t="str">
        <f>IFERROR(VLOOKUP($B692,'Tabelas auxiliares'!$A$68:$C$108,2,FALSE),"")</f>
        <v/>
      </c>
      <c r="H692" s="15" t="str">
        <f>IFERROR(VLOOKUP($B692,'Tabelas auxiliares'!$A$68:$C$108,3,FALSE),"")</f>
        <v/>
      </c>
      <c r="I692" s="152"/>
      <c r="J692" s="152"/>
      <c r="K692" s="152"/>
      <c r="L692" s="152"/>
      <c r="M692" s="152"/>
      <c r="N692" s="152"/>
      <c r="O692" s="152"/>
      <c r="P692" s="152"/>
      <c r="Q692" s="152"/>
      <c r="R692" s="152"/>
      <c r="S692" s="152"/>
      <c r="T692" s="152"/>
      <c r="U692" s="152"/>
      <c r="V692" s="152"/>
      <c r="W692" s="152"/>
      <c r="X692" s="152"/>
      <c r="Y692" s="15" t="str">
        <f t="shared" si="20"/>
        <v/>
      </c>
      <c r="Z692" s="15" t="str">
        <f>IF(T692="","",IF(AND(T692&lt;&gt;'Tabelas auxiliares'!$B$128,T692&lt;&gt;'Tabelas auxiliares'!$B$129,T692&lt;&gt;'Tabelas auxiliares'!$C$128,T692&lt;&gt;'Tabelas auxiliares'!$C$129,T692&lt;&gt;'Tabelas auxiliares'!$D$128),"FOLHA DE PESSOAL",IF(Y692='Tabelas auxiliares'!$A$129,"CUSTEIO",IF(Y692='Tabelas auxiliares'!$A$128,"INVESTIMENTO","ERRO - VERIFICAR"))))</f>
        <v/>
      </c>
      <c r="AA692" s="26" t="str">
        <f t="shared" si="21"/>
        <v/>
      </c>
      <c r="AB692" s="155"/>
      <c r="AC692" s="155"/>
      <c r="AD692" s="155"/>
      <c r="AE692" s="31"/>
    </row>
    <row r="693" spans="1:31" x14ac:dyDescent="0.25">
      <c r="A693" s="152"/>
      <c r="B693" s="152"/>
      <c r="C693" s="152"/>
      <c r="D693" s="152"/>
      <c r="E693" s="152"/>
      <c r="F693" s="15" t="str">
        <f>IFERROR(VLOOKUP(D693,'Tabelas auxiliares'!$A$3:$B$65,2,FALSE),"")</f>
        <v/>
      </c>
      <c r="G693" s="15" t="str">
        <f>IFERROR(VLOOKUP($B693,'Tabelas auxiliares'!$A$68:$C$108,2,FALSE),"")</f>
        <v/>
      </c>
      <c r="H693" s="15" t="str">
        <f>IFERROR(VLOOKUP($B693,'Tabelas auxiliares'!$A$68:$C$108,3,FALSE),"")</f>
        <v/>
      </c>
      <c r="I693" s="152"/>
      <c r="J693" s="152"/>
      <c r="K693" s="152"/>
      <c r="L693" s="152"/>
      <c r="M693" s="152"/>
      <c r="N693" s="152"/>
      <c r="O693" s="152"/>
      <c r="P693" s="152"/>
      <c r="Q693" s="152"/>
      <c r="R693" s="152"/>
      <c r="S693" s="152"/>
      <c r="T693" s="152"/>
      <c r="U693" s="152"/>
      <c r="V693" s="152"/>
      <c r="W693" s="152"/>
      <c r="X693" s="152"/>
      <c r="Y693" s="15" t="str">
        <f t="shared" si="20"/>
        <v/>
      </c>
      <c r="Z693" s="15" t="str">
        <f>IF(T693="","",IF(AND(T693&lt;&gt;'Tabelas auxiliares'!$B$128,T693&lt;&gt;'Tabelas auxiliares'!$B$129,T693&lt;&gt;'Tabelas auxiliares'!$C$128,T693&lt;&gt;'Tabelas auxiliares'!$C$129,T693&lt;&gt;'Tabelas auxiliares'!$D$128),"FOLHA DE PESSOAL",IF(Y693='Tabelas auxiliares'!$A$129,"CUSTEIO",IF(Y693='Tabelas auxiliares'!$A$128,"INVESTIMENTO","ERRO - VERIFICAR"))))</f>
        <v/>
      </c>
      <c r="AA693" s="26" t="str">
        <f t="shared" si="21"/>
        <v/>
      </c>
      <c r="AB693" s="155"/>
      <c r="AC693" s="155"/>
      <c r="AD693" s="155"/>
      <c r="AE693" s="31"/>
    </row>
    <row r="694" spans="1:31" x14ac:dyDescent="0.25">
      <c r="A694" s="152"/>
      <c r="B694" s="152"/>
      <c r="C694" s="152"/>
      <c r="D694" s="152"/>
      <c r="E694" s="152"/>
      <c r="F694" s="15" t="str">
        <f>IFERROR(VLOOKUP(D694,'Tabelas auxiliares'!$A$3:$B$65,2,FALSE),"")</f>
        <v/>
      </c>
      <c r="G694" s="15" t="str">
        <f>IFERROR(VLOOKUP($B694,'Tabelas auxiliares'!$A$68:$C$108,2,FALSE),"")</f>
        <v/>
      </c>
      <c r="H694" s="15" t="str">
        <f>IFERROR(VLOOKUP($B694,'Tabelas auxiliares'!$A$68:$C$108,3,FALSE),"")</f>
        <v/>
      </c>
      <c r="I694" s="152"/>
      <c r="J694" s="152"/>
      <c r="K694" s="152"/>
      <c r="L694" s="152"/>
      <c r="M694" s="152"/>
      <c r="N694" s="152"/>
      <c r="O694" s="152"/>
      <c r="P694" s="152"/>
      <c r="Q694" s="152"/>
      <c r="R694" s="152"/>
      <c r="S694" s="152"/>
      <c r="T694" s="152"/>
      <c r="U694" s="152"/>
      <c r="V694" s="152"/>
      <c r="W694" s="152"/>
      <c r="X694" s="152"/>
      <c r="Y694" s="15" t="str">
        <f t="shared" si="20"/>
        <v/>
      </c>
      <c r="Z694" s="15" t="str">
        <f>IF(T694="","",IF(AND(T694&lt;&gt;'Tabelas auxiliares'!$B$128,T694&lt;&gt;'Tabelas auxiliares'!$B$129,T694&lt;&gt;'Tabelas auxiliares'!$C$128,T694&lt;&gt;'Tabelas auxiliares'!$C$129,T694&lt;&gt;'Tabelas auxiliares'!$D$128),"FOLHA DE PESSOAL",IF(Y694='Tabelas auxiliares'!$A$129,"CUSTEIO",IF(Y694='Tabelas auxiliares'!$A$128,"INVESTIMENTO","ERRO - VERIFICAR"))))</f>
        <v/>
      </c>
      <c r="AA694" s="26" t="str">
        <f t="shared" si="21"/>
        <v/>
      </c>
      <c r="AB694" s="155"/>
      <c r="AC694" s="155"/>
      <c r="AD694" s="155"/>
      <c r="AE694" s="31"/>
    </row>
    <row r="695" spans="1:31" x14ac:dyDescent="0.25">
      <c r="A695" s="152"/>
      <c r="B695" s="152"/>
      <c r="C695" s="152"/>
      <c r="D695" s="152"/>
      <c r="E695" s="152"/>
      <c r="F695" s="15" t="str">
        <f>IFERROR(VLOOKUP(D695,'Tabelas auxiliares'!$A$3:$B$65,2,FALSE),"")</f>
        <v/>
      </c>
      <c r="G695" s="15" t="str">
        <f>IFERROR(VLOOKUP($B695,'Tabelas auxiliares'!$A$68:$C$108,2,FALSE),"")</f>
        <v/>
      </c>
      <c r="H695" s="15" t="str">
        <f>IFERROR(VLOOKUP($B695,'Tabelas auxiliares'!$A$68:$C$108,3,FALSE),"")</f>
        <v/>
      </c>
      <c r="I695" s="152"/>
      <c r="J695" s="152"/>
      <c r="K695" s="152"/>
      <c r="L695" s="152"/>
      <c r="M695" s="152"/>
      <c r="N695" s="152"/>
      <c r="O695" s="152"/>
      <c r="P695" s="152"/>
      <c r="Q695" s="152"/>
      <c r="R695" s="152"/>
      <c r="S695" s="152"/>
      <c r="T695" s="152"/>
      <c r="U695" s="152"/>
      <c r="V695" s="152"/>
      <c r="W695" s="152"/>
      <c r="X695" s="152"/>
      <c r="Y695" s="15" t="str">
        <f t="shared" si="20"/>
        <v/>
      </c>
      <c r="Z695" s="15" t="str">
        <f>IF(T695="","",IF(AND(T695&lt;&gt;'Tabelas auxiliares'!$B$128,T695&lt;&gt;'Tabelas auxiliares'!$B$129,T695&lt;&gt;'Tabelas auxiliares'!$C$128,T695&lt;&gt;'Tabelas auxiliares'!$C$129,T695&lt;&gt;'Tabelas auxiliares'!$D$128),"FOLHA DE PESSOAL",IF(Y695='Tabelas auxiliares'!$A$129,"CUSTEIO",IF(Y695='Tabelas auxiliares'!$A$128,"INVESTIMENTO","ERRO - VERIFICAR"))))</f>
        <v/>
      </c>
      <c r="AA695" s="26" t="str">
        <f t="shared" si="21"/>
        <v/>
      </c>
      <c r="AB695" s="155"/>
      <c r="AC695" s="155"/>
      <c r="AD695" s="155"/>
      <c r="AE695" s="31"/>
    </row>
    <row r="696" spans="1:31" x14ac:dyDescent="0.25">
      <c r="A696" s="152"/>
      <c r="B696" s="152"/>
      <c r="C696" s="152"/>
      <c r="D696" s="152"/>
      <c r="E696" s="152"/>
      <c r="F696" s="15" t="str">
        <f>IFERROR(VLOOKUP(D696,'Tabelas auxiliares'!$A$3:$B$65,2,FALSE),"")</f>
        <v/>
      </c>
      <c r="G696" s="15" t="str">
        <f>IFERROR(VLOOKUP($B696,'Tabelas auxiliares'!$A$68:$C$108,2,FALSE),"")</f>
        <v/>
      </c>
      <c r="H696" s="15" t="str">
        <f>IFERROR(VLOOKUP($B696,'Tabelas auxiliares'!$A$68:$C$108,3,FALSE),"")</f>
        <v/>
      </c>
      <c r="I696" s="152"/>
      <c r="J696" s="152"/>
      <c r="K696" s="152"/>
      <c r="L696" s="152"/>
      <c r="M696" s="152"/>
      <c r="N696" s="152"/>
      <c r="O696" s="152"/>
      <c r="P696" s="152"/>
      <c r="Q696" s="152"/>
      <c r="R696" s="152"/>
      <c r="S696" s="152"/>
      <c r="T696" s="152"/>
      <c r="U696" s="152"/>
      <c r="V696" s="152"/>
      <c r="W696" s="152"/>
      <c r="X696" s="152"/>
      <c r="Y696" s="15" t="str">
        <f t="shared" si="20"/>
        <v/>
      </c>
      <c r="Z696" s="15" t="str">
        <f>IF(T696="","",IF(AND(T696&lt;&gt;'Tabelas auxiliares'!$B$128,T696&lt;&gt;'Tabelas auxiliares'!$B$129,T696&lt;&gt;'Tabelas auxiliares'!$C$128,T696&lt;&gt;'Tabelas auxiliares'!$C$129,T696&lt;&gt;'Tabelas auxiliares'!$D$128),"FOLHA DE PESSOAL",IF(Y696='Tabelas auxiliares'!$A$129,"CUSTEIO",IF(Y696='Tabelas auxiliares'!$A$128,"INVESTIMENTO","ERRO - VERIFICAR"))))</f>
        <v/>
      </c>
      <c r="AA696" s="26" t="str">
        <f t="shared" si="21"/>
        <v/>
      </c>
      <c r="AB696" s="155"/>
      <c r="AC696" s="155"/>
      <c r="AD696" s="155"/>
      <c r="AE696" s="31"/>
    </row>
    <row r="697" spans="1:31" x14ac:dyDescent="0.25">
      <c r="A697" s="152"/>
      <c r="B697" s="152"/>
      <c r="C697" s="152"/>
      <c r="D697" s="152"/>
      <c r="E697" s="152"/>
      <c r="F697" s="15" t="str">
        <f>IFERROR(VLOOKUP(D697,'Tabelas auxiliares'!$A$3:$B$65,2,FALSE),"")</f>
        <v/>
      </c>
      <c r="G697" s="15" t="str">
        <f>IFERROR(VLOOKUP($B697,'Tabelas auxiliares'!$A$68:$C$108,2,FALSE),"")</f>
        <v/>
      </c>
      <c r="H697" s="15" t="str">
        <f>IFERROR(VLOOKUP($B697,'Tabelas auxiliares'!$A$68:$C$108,3,FALSE),"")</f>
        <v/>
      </c>
      <c r="I697" s="152"/>
      <c r="J697" s="152"/>
      <c r="K697" s="152"/>
      <c r="L697" s="152"/>
      <c r="M697" s="152"/>
      <c r="N697" s="152"/>
      <c r="O697" s="152"/>
      <c r="P697" s="152"/>
      <c r="Q697" s="152"/>
      <c r="R697" s="152"/>
      <c r="S697" s="152"/>
      <c r="T697" s="152"/>
      <c r="U697" s="152"/>
      <c r="V697" s="152"/>
      <c r="W697" s="152"/>
      <c r="X697" s="152"/>
      <c r="Y697" s="15" t="str">
        <f t="shared" si="20"/>
        <v/>
      </c>
      <c r="Z697" s="15" t="str">
        <f>IF(T697="","",IF(AND(T697&lt;&gt;'Tabelas auxiliares'!$B$128,T697&lt;&gt;'Tabelas auxiliares'!$B$129,T697&lt;&gt;'Tabelas auxiliares'!$C$128,T697&lt;&gt;'Tabelas auxiliares'!$C$129,T697&lt;&gt;'Tabelas auxiliares'!$D$128),"FOLHA DE PESSOAL",IF(Y697='Tabelas auxiliares'!$A$129,"CUSTEIO",IF(Y697='Tabelas auxiliares'!$A$128,"INVESTIMENTO","ERRO - VERIFICAR"))))</f>
        <v/>
      </c>
      <c r="AA697" s="26" t="str">
        <f t="shared" si="21"/>
        <v/>
      </c>
      <c r="AB697" s="155"/>
      <c r="AC697" s="155"/>
      <c r="AD697" s="155"/>
      <c r="AE697" s="31"/>
    </row>
    <row r="698" spans="1:31" x14ac:dyDescent="0.25">
      <c r="A698" s="152"/>
      <c r="B698" s="152"/>
      <c r="C698" s="152"/>
      <c r="D698" s="152"/>
      <c r="E698" s="152"/>
      <c r="F698" s="15" t="str">
        <f>IFERROR(VLOOKUP(D698,'Tabelas auxiliares'!$A$3:$B$65,2,FALSE),"")</f>
        <v/>
      </c>
      <c r="G698" s="15" t="str">
        <f>IFERROR(VLOOKUP($B698,'Tabelas auxiliares'!$A$68:$C$108,2,FALSE),"")</f>
        <v/>
      </c>
      <c r="H698" s="15" t="str">
        <f>IFERROR(VLOOKUP($B698,'Tabelas auxiliares'!$A$68:$C$108,3,FALSE),"")</f>
        <v/>
      </c>
      <c r="I698" s="152"/>
      <c r="J698" s="152"/>
      <c r="K698" s="152"/>
      <c r="L698" s="152"/>
      <c r="M698" s="152"/>
      <c r="N698" s="152"/>
      <c r="O698" s="152"/>
      <c r="P698" s="152"/>
      <c r="Q698" s="152"/>
      <c r="R698" s="152"/>
      <c r="S698" s="152"/>
      <c r="T698" s="152"/>
      <c r="U698" s="152"/>
      <c r="V698" s="152"/>
      <c r="W698" s="152"/>
      <c r="X698" s="152"/>
      <c r="Y698" s="15" t="str">
        <f t="shared" si="20"/>
        <v/>
      </c>
      <c r="Z698" s="15" t="str">
        <f>IF(T698="","",IF(AND(T698&lt;&gt;'Tabelas auxiliares'!$B$128,T698&lt;&gt;'Tabelas auxiliares'!$B$129,T698&lt;&gt;'Tabelas auxiliares'!$C$128,T698&lt;&gt;'Tabelas auxiliares'!$C$129,T698&lt;&gt;'Tabelas auxiliares'!$D$128),"FOLHA DE PESSOAL",IF(Y698='Tabelas auxiliares'!$A$129,"CUSTEIO",IF(Y698='Tabelas auxiliares'!$A$128,"INVESTIMENTO","ERRO - VERIFICAR"))))</f>
        <v/>
      </c>
      <c r="AA698" s="26" t="str">
        <f t="shared" si="21"/>
        <v/>
      </c>
      <c r="AB698" s="155"/>
      <c r="AC698" s="155"/>
      <c r="AD698" s="155"/>
      <c r="AE698" s="31"/>
    </row>
    <row r="699" spans="1:31" x14ac:dyDescent="0.25">
      <c r="A699" s="152"/>
      <c r="B699" s="152"/>
      <c r="C699" s="152"/>
      <c r="D699" s="152"/>
      <c r="E699" s="152"/>
      <c r="F699" s="15" t="str">
        <f>IFERROR(VLOOKUP(D699,'Tabelas auxiliares'!$A$3:$B$65,2,FALSE),"")</f>
        <v/>
      </c>
      <c r="G699" s="15" t="str">
        <f>IFERROR(VLOOKUP($B699,'Tabelas auxiliares'!$A$68:$C$108,2,FALSE),"")</f>
        <v/>
      </c>
      <c r="H699" s="15" t="str">
        <f>IFERROR(VLOOKUP($B699,'Tabelas auxiliares'!$A$68:$C$108,3,FALSE),"")</f>
        <v/>
      </c>
      <c r="I699" s="152"/>
      <c r="J699" s="152"/>
      <c r="K699" s="152"/>
      <c r="L699" s="152"/>
      <c r="M699" s="152"/>
      <c r="N699" s="152"/>
      <c r="O699" s="152"/>
      <c r="P699" s="152"/>
      <c r="Q699" s="152"/>
      <c r="R699" s="152"/>
      <c r="S699" s="152"/>
      <c r="T699" s="152"/>
      <c r="U699" s="152"/>
      <c r="V699" s="152"/>
      <c r="W699" s="152"/>
      <c r="X699" s="152"/>
      <c r="Y699" s="15" t="str">
        <f t="shared" si="20"/>
        <v/>
      </c>
      <c r="Z699" s="15" t="str">
        <f>IF(T699="","",IF(AND(T699&lt;&gt;'Tabelas auxiliares'!$B$128,T699&lt;&gt;'Tabelas auxiliares'!$B$129,T699&lt;&gt;'Tabelas auxiliares'!$C$128,T699&lt;&gt;'Tabelas auxiliares'!$C$129,T699&lt;&gt;'Tabelas auxiliares'!$D$128),"FOLHA DE PESSOAL",IF(Y699='Tabelas auxiliares'!$A$129,"CUSTEIO",IF(Y699='Tabelas auxiliares'!$A$128,"INVESTIMENTO","ERRO - VERIFICAR"))))</f>
        <v/>
      </c>
      <c r="AA699" s="26" t="str">
        <f t="shared" si="21"/>
        <v/>
      </c>
      <c r="AB699" s="155"/>
      <c r="AC699" s="155"/>
      <c r="AD699" s="155"/>
      <c r="AE699" s="31"/>
    </row>
    <row r="700" spans="1:31" x14ac:dyDescent="0.25">
      <c r="A700" s="152"/>
      <c r="B700" s="152"/>
      <c r="C700" s="152"/>
      <c r="D700" s="152"/>
      <c r="E700" s="152"/>
      <c r="F700" s="15" t="str">
        <f>IFERROR(VLOOKUP(D700,'Tabelas auxiliares'!$A$3:$B$65,2,FALSE),"")</f>
        <v/>
      </c>
      <c r="G700" s="15" t="str">
        <f>IFERROR(VLOOKUP($B700,'Tabelas auxiliares'!$A$68:$C$108,2,FALSE),"")</f>
        <v/>
      </c>
      <c r="H700" s="15" t="str">
        <f>IFERROR(VLOOKUP($B700,'Tabelas auxiliares'!$A$68:$C$108,3,FALSE),"")</f>
        <v/>
      </c>
      <c r="I700" s="152"/>
      <c r="J700" s="152"/>
      <c r="K700" s="152"/>
      <c r="L700" s="152"/>
      <c r="M700" s="152"/>
      <c r="N700" s="152"/>
      <c r="O700" s="152"/>
      <c r="P700" s="152"/>
      <c r="Q700" s="152"/>
      <c r="R700" s="152"/>
      <c r="S700" s="152"/>
      <c r="T700" s="152"/>
      <c r="U700" s="152"/>
      <c r="V700" s="152"/>
      <c r="W700" s="152"/>
      <c r="X700" s="152"/>
      <c r="Y700" s="15" t="str">
        <f t="shared" si="20"/>
        <v/>
      </c>
      <c r="Z700" s="15" t="str">
        <f>IF(T700="","",IF(AND(T700&lt;&gt;'Tabelas auxiliares'!$B$128,T700&lt;&gt;'Tabelas auxiliares'!$B$129,T700&lt;&gt;'Tabelas auxiliares'!$C$128,T700&lt;&gt;'Tabelas auxiliares'!$C$129,T700&lt;&gt;'Tabelas auxiliares'!$D$128),"FOLHA DE PESSOAL",IF(Y700='Tabelas auxiliares'!$A$129,"CUSTEIO",IF(Y700='Tabelas auxiliares'!$A$128,"INVESTIMENTO","ERRO - VERIFICAR"))))</f>
        <v/>
      </c>
      <c r="AA700" s="26" t="str">
        <f t="shared" si="21"/>
        <v/>
      </c>
      <c r="AB700" s="155"/>
      <c r="AC700" s="155"/>
      <c r="AD700" s="155"/>
      <c r="AE700" s="31"/>
    </row>
    <row r="701" spans="1:31" x14ac:dyDescent="0.25">
      <c r="A701" s="152"/>
      <c r="B701" s="152"/>
      <c r="C701" s="152"/>
      <c r="D701" s="152"/>
      <c r="E701" s="152"/>
      <c r="F701" s="15" t="str">
        <f>IFERROR(VLOOKUP(D701,'Tabelas auxiliares'!$A$3:$B$65,2,FALSE),"")</f>
        <v/>
      </c>
      <c r="G701" s="15" t="str">
        <f>IFERROR(VLOOKUP($B701,'Tabelas auxiliares'!$A$68:$C$108,2,FALSE),"")</f>
        <v/>
      </c>
      <c r="H701" s="15" t="str">
        <f>IFERROR(VLOOKUP($B701,'Tabelas auxiliares'!$A$68:$C$108,3,FALSE),"")</f>
        <v/>
      </c>
      <c r="I701" s="152"/>
      <c r="J701" s="152"/>
      <c r="K701" s="152"/>
      <c r="L701" s="152"/>
      <c r="M701" s="152"/>
      <c r="N701" s="152"/>
      <c r="O701" s="152"/>
      <c r="P701" s="152"/>
      <c r="Q701" s="152"/>
      <c r="R701" s="152"/>
      <c r="S701" s="152"/>
      <c r="T701" s="152"/>
      <c r="U701" s="152"/>
      <c r="V701" s="152"/>
      <c r="W701" s="152"/>
      <c r="X701" s="152"/>
      <c r="Y701" s="15" t="str">
        <f t="shared" si="20"/>
        <v/>
      </c>
      <c r="Z701" s="15" t="str">
        <f>IF(T701="","",IF(AND(T701&lt;&gt;'Tabelas auxiliares'!$B$128,T701&lt;&gt;'Tabelas auxiliares'!$B$129,T701&lt;&gt;'Tabelas auxiliares'!$C$128,T701&lt;&gt;'Tabelas auxiliares'!$C$129,T701&lt;&gt;'Tabelas auxiliares'!$D$128),"FOLHA DE PESSOAL",IF(Y701='Tabelas auxiliares'!$A$129,"CUSTEIO",IF(Y701='Tabelas auxiliares'!$A$128,"INVESTIMENTO","ERRO - VERIFICAR"))))</f>
        <v/>
      </c>
      <c r="AA701" s="26" t="str">
        <f t="shared" si="21"/>
        <v/>
      </c>
      <c r="AB701" s="155"/>
      <c r="AC701" s="155"/>
      <c r="AD701" s="155"/>
      <c r="AE701" s="31"/>
    </row>
    <row r="702" spans="1:31" x14ac:dyDescent="0.25">
      <c r="A702" s="152"/>
      <c r="B702" s="152"/>
      <c r="C702" s="152"/>
      <c r="D702" s="152"/>
      <c r="E702" s="152"/>
      <c r="F702" s="15" t="str">
        <f>IFERROR(VLOOKUP(D702,'Tabelas auxiliares'!$A$3:$B$65,2,FALSE),"")</f>
        <v/>
      </c>
      <c r="G702" s="15" t="str">
        <f>IFERROR(VLOOKUP($B702,'Tabelas auxiliares'!$A$68:$C$108,2,FALSE),"")</f>
        <v/>
      </c>
      <c r="H702" s="15" t="str">
        <f>IFERROR(VLOOKUP($B702,'Tabelas auxiliares'!$A$68:$C$108,3,FALSE),"")</f>
        <v/>
      </c>
      <c r="I702" s="152"/>
      <c r="J702" s="152"/>
      <c r="K702" s="152"/>
      <c r="L702" s="152"/>
      <c r="M702" s="152"/>
      <c r="N702" s="152"/>
      <c r="O702" s="152"/>
      <c r="P702" s="152"/>
      <c r="Q702" s="152"/>
      <c r="R702" s="152"/>
      <c r="S702" s="152"/>
      <c r="T702" s="152"/>
      <c r="U702" s="152"/>
      <c r="V702" s="152"/>
      <c r="W702" s="152"/>
      <c r="X702" s="152"/>
      <c r="Y702" s="15" t="str">
        <f t="shared" si="20"/>
        <v/>
      </c>
      <c r="Z702" s="15" t="str">
        <f>IF(T702="","",IF(AND(T702&lt;&gt;'Tabelas auxiliares'!$B$128,T702&lt;&gt;'Tabelas auxiliares'!$B$129,T702&lt;&gt;'Tabelas auxiliares'!$C$128,T702&lt;&gt;'Tabelas auxiliares'!$C$129,T702&lt;&gt;'Tabelas auxiliares'!$D$128),"FOLHA DE PESSOAL",IF(Y702='Tabelas auxiliares'!$A$129,"CUSTEIO",IF(Y702='Tabelas auxiliares'!$A$128,"INVESTIMENTO","ERRO - VERIFICAR"))))</f>
        <v/>
      </c>
      <c r="AA702" s="26" t="str">
        <f t="shared" si="21"/>
        <v/>
      </c>
      <c r="AB702" s="155"/>
      <c r="AC702" s="155"/>
      <c r="AD702" s="155"/>
      <c r="AE702" s="31"/>
    </row>
    <row r="703" spans="1:31" x14ac:dyDescent="0.25">
      <c r="A703" s="152"/>
      <c r="B703" s="152"/>
      <c r="C703" s="152"/>
      <c r="D703" s="152"/>
      <c r="E703" s="152"/>
      <c r="F703" s="15" t="str">
        <f>IFERROR(VLOOKUP(D703,'Tabelas auxiliares'!$A$3:$B$65,2,FALSE),"")</f>
        <v/>
      </c>
      <c r="G703" s="15" t="str">
        <f>IFERROR(VLOOKUP($B703,'Tabelas auxiliares'!$A$68:$C$108,2,FALSE),"")</f>
        <v/>
      </c>
      <c r="H703" s="15" t="str">
        <f>IFERROR(VLOOKUP($B703,'Tabelas auxiliares'!$A$68:$C$108,3,FALSE),"")</f>
        <v/>
      </c>
      <c r="I703" s="152"/>
      <c r="J703" s="152"/>
      <c r="K703" s="152"/>
      <c r="L703" s="152"/>
      <c r="M703" s="152"/>
      <c r="N703" s="152"/>
      <c r="O703" s="152"/>
      <c r="P703" s="152"/>
      <c r="Q703" s="152"/>
      <c r="R703" s="152"/>
      <c r="S703" s="152"/>
      <c r="T703" s="152"/>
      <c r="U703" s="152"/>
      <c r="V703" s="152"/>
      <c r="W703" s="152"/>
      <c r="X703" s="152"/>
      <c r="Y703" s="15" t="str">
        <f t="shared" si="20"/>
        <v/>
      </c>
      <c r="Z703" s="15" t="str">
        <f>IF(T703="","",IF(AND(T703&lt;&gt;'Tabelas auxiliares'!$B$128,T703&lt;&gt;'Tabelas auxiliares'!$B$129,T703&lt;&gt;'Tabelas auxiliares'!$C$128,T703&lt;&gt;'Tabelas auxiliares'!$C$129,T703&lt;&gt;'Tabelas auxiliares'!$D$128),"FOLHA DE PESSOAL",IF(Y703='Tabelas auxiliares'!$A$129,"CUSTEIO",IF(Y703='Tabelas auxiliares'!$A$128,"INVESTIMENTO","ERRO - VERIFICAR"))))</f>
        <v/>
      </c>
      <c r="AA703" s="26" t="str">
        <f t="shared" si="21"/>
        <v/>
      </c>
      <c r="AB703" s="155"/>
      <c r="AC703" s="155"/>
      <c r="AD703" s="155"/>
      <c r="AE703" s="31"/>
    </row>
    <row r="704" spans="1:31" x14ac:dyDescent="0.25">
      <c r="A704" s="152"/>
      <c r="B704" s="152"/>
      <c r="C704" s="152"/>
      <c r="D704" s="152"/>
      <c r="E704" s="152"/>
      <c r="F704" s="15" t="str">
        <f>IFERROR(VLOOKUP(D704,'Tabelas auxiliares'!$A$3:$B$65,2,FALSE),"")</f>
        <v/>
      </c>
      <c r="G704" s="15" t="str">
        <f>IFERROR(VLOOKUP($B704,'Tabelas auxiliares'!$A$68:$C$108,2,FALSE),"")</f>
        <v/>
      </c>
      <c r="H704" s="15" t="str">
        <f>IFERROR(VLOOKUP($B704,'Tabelas auxiliares'!$A$68:$C$108,3,FALSE),"")</f>
        <v/>
      </c>
      <c r="I704" s="152"/>
      <c r="J704" s="152"/>
      <c r="K704" s="152"/>
      <c r="L704" s="152"/>
      <c r="M704" s="152"/>
      <c r="N704" s="152"/>
      <c r="O704" s="152"/>
      <c r="P704" s="152"/>
      <c r="Q704" s="152"/>
      <c r="R704" s="152"/>
      <c r="S704" s="152"/>
      <c r="T704" s="152"/>
      <c r="U704" s="152"/>
      <c r="V704" s="152"/>
      <c r="W704" s="152"/>
      <c r="X704" s="152"/>
      <c r="Y704" s="15" t="str">
        <f t="shared" si="20"/>
        <v/>
      </c>
      <c r="Z704" s="15" t="str">
        <f>IF(T704="","",IF(AND(T704&lt;&gt;'Tabelas auxiliares'!$B$128,T704&lt;&gt;'Tabelas auxiliares'!$B$129,T704&lt;&gt;'Tabelas auxiliares'!$C$128,T704&lt;&gt;'Tabelas auxiliares'!$C$129,T704&lt;&gt;'Tabelas auxiliares'!$D$128),"FOLHA DE PESSOAL",IF(Y704='Tabelas auxiliares'!$A$129,"CUSTEIO",IF(Y704='Tabelas auxiliares'!$A$128,"INVESTIMENTO","ERRO - VERIFICAR"))))</f>
        <v/>
      </c>
      <c r="AA704" s="26" t="str">
        <f t="shared" si="21"/>
        <v/>
      </c>
      <c r="AB704" s="155"/>
      <c r="AC704" s="155"/>
      <c r="AD704" s="155"/>
      <c r="AE704" s="31"/>
    </row>
    <row r="705" spans="1:31" x14ac:dyDescent="0.25">
      <c r="A705" s="152"/>
      <c r="B705" s="152"/>
      <c r="C705" s="152"/>
      <c r="D705" s="152"/>
      <c r="E705" s="152"/>
      <c r="F705" s="15" t="str">
        <f>IFERROR(VLOOKUP(D705,'Tabelas auxiliares'!$A$3:$B$65,2,FALSE),"")</f>
        <v/>
      </c>
      <c r="G705" s="15" t="str">
        <f>IFERROR(VLOOKUP($B705,'Tabelas auxiliares'!$A$68:$C$108,2,FALSE),"")</f>
        <v/>
      </c>
      <c r="H705" s="15" t="str">
        <f>IFERROR(VLOOKUP($B705,'Tabelas auxiliares'!$A$68:$C$108,3,FALSE),"")</f>
        <v/>
      </c>
      <c r="I705" s="152"/>
      <c r="J705" s="152"/>
      <c r="K705" s="152"/>
      <c r="L705" s="152"/>
      <c r="M705" s="152"/>
      <c r="N705" s="152"/>
      <c r="O705" s="152"/>
      <c r="P705" s="152"/>
      <c r="Q705" s="152"/>
      <c r="R705" s="152"/>
      <c r="S705" s="152"/>
      <c r="T705" s="152"/>
      <c r="U705" s="152"/>
      <c r="V705" s="152"/>
      <c r="W705" s="152"/>
      <c r="X705" s="152"/>
      <c r="Y705" s="15" t="str">
        <f t="shared" si="20"/>
        <v/>
      </c>
      <c r="Z705" s="15" t="str">
        <f>IF(T705="","",IF(AND(T705&lt;&gt;'Tabelas auxiliares'!$B$128,T705&lt;&gt;'Tabelas auxiliares'!$B$129,T705&lt;&gt;'Tabelas auxiliares'!$C$128,T705&lt;&gt;'Tabelas auxiliares'!$C$129,T705&lt;&gt;'Tabelas auxiliares'!$D$128),"FOLHA DE PESSOAL",IF(Y705='Tabelas auxiliares'!$A$129,"CUSTEIO",IF(Y705='Tabelas auxiliares'!$A$128,"INVESTIMENTO","ERRO - VERIFICAR"))))</f>
        <v/>
      </c>
      <c r="AA705" s="26" t="str">
        <f t="shared" si="21"/>
        <v/>
      </c>
      <c r="AB705" s="155"/>
      <c r="AC705" s="155"/>
      <c r="AD705" s="155"/>
      <c r="AE705" s="31"/>
    </row>
    <row r="706" spans="1:31" x14ac:dyDescent="0.25">
      <c r="A706" s="152"/>
      <c r="B706" s="152"/>
      <c r="C706" s="152"/>
      <c r="D706" s="152"/>
      <c r="E706" s="152"/>
      <c r="F706" s="15" t="str">
        <f>IFERROR(VLOOKUP(D706,'Tabelas auxiliares'!$A$3:$B$65,2,FALSE),"")</f>
        <v/>
      </c>
      <c r="G706" s="15" t="str">
        <f>IFERROR(VLOOKUP($B706,'Tabelas auxiliares'!$A$68:$C$108,2,FALSE),"")</f>
        <v/>
      </c>
      <c r="H706" s="15" t="str">
        <f>IFERROR(VLOOKUP($B706,'Tabelas auxiliares'!$A$68:$C$108,3,FALSE),"")</f>
        <v/>
      </c>
      <c r="I706" s="152"/>
      <c r="J706" s="152"/>
      <c r="K706" s="152"/>
      <c r="L706" s="152"/>
      <c r="M706" s="152"/>
      <c r="N706" s="152"/>
      <c r="O706" s="152"/>
      <c r="P706" s="152"/>
      <c r="Q706" s="152"/>
      <c r="R706" s="152"/>
      <c r="S706" s="152"/>
      <c r="T706" s="152"/>
      <c r="U706" s="152"/>
      <c r="V706" s="152"/>
      <c r="W706" s="152"/>
      <c r="X706" s="152"/>
      <c r="Y706" s="15" t="str">
        <f t="shared" si="20"/>
        <v/>
      </c>
      <c r="Z706" s="15" t="str">
        <f>IF(T706="","",IF(AND(T706&lt;&gt;'Tabelas auxiliares'!$B$128,T706&lt;&gt;'Tabelas auxiliares'!$B$129,T706&lt;&gt;'Tabelas auxiliares'!$C$128,T706&lt;&gt;'Tabelas auxiliares'!$C$129,T706&lt;&gt;'Tabelas auxiliares'!$D$128),"FOLHA DE PESSOAL",IF(Y706='Tabelas auxiliares'!$A$129,"CUSTEIO",IF(Y706='Tabelas auxiliares'!$A$128,"INVESTIMENTO","ERRO - VERIFICAR"))))</f>
        <v/>
      </c>
      <c r="AA706" s="26" t="str">
        <f t="shared" si="21"/>
        <v/>
      </c>
      <c r="AB706" s="155"/>
      <c r="AC706" s="155"/>
      <c r="AD706" s="155"/>
      <c r="AE706" s="31"/>
    </row>
    <row r="707" spans="1:31" x14ac:dyDescent="0.25">
      <c r="A707" s="152"/>
      <c r="B707" s="152"/>
      <c r="C707" s="152"/>
      <c r="D707" s="152"/>
      <c r="E707" s="152"/>
      <c r="F707" s="15" t="str">
        <f>IFERROR(VLOOKUP(D707,'Tabelas auxiliares'!$A$3:$B$65,2,FALSE),"")</f>
        <v/>
      </c>
      <c r="G707" s="15" t="str">
        <f>IFERROR(VLOOKUP($B707,'Tabelas auxiliares'!$A$68:$C$108,2,FALSE),"")</f>
        <v/>
      </c>
      <c r="H707" s="15" t="str">
        <f>IFERROR(VLOOKUP($B707,'Tabelas auxiliares'!$A$68:$C$108,3,FALSE),"")</f>
        <v/>
      </c>
      <c r="I707" s="152"/>
      <c r="J707" s="152"/>
      <c r="K707" s="152"/>
      <c r="L707" s="152"/>
      <c r="M707" s="152"/>
      <c r="N707" s="152"/>
      <c r="O707" s="152"/>
      <c r="P707" s="152"/>
      <c r="Q707" s="152"/>
      <c r="R707" s="152"/>
      <c r="S707" s="152"/>
      <c r="T707" s="152"/>
      <c r="U707" s="152"/>
      <c r="V707" s="152"/>
      <c r="W707" s="152"/>
      <c r="X707" s="152"/>
      <c r="Y707" s="15" t="str">
        <f t="shared" si="20"/>
        <v/>
      </c>
      <c r="Z707" s="15" t="str">
        <f>IF(T707="","",IF(AND(T707&lt;&gt;'Tabelas auxiliares'!$B$128,T707&lt;&gt;'Tabelas auxiliares'!$B$129,T707&lt;&gt;'Tabelas auxiliares'!$C$128,T707&lt;&gt;'Tabelas auxiliares'!$C$129,T707&lt;&gt;'Tabelas auxiliares'!$D$128),"FOLHA DE PESSOAL",IF(Y707='Tabelas auxiliares'!$A$129,"CUSTEIO",IF(Y707='Tabelas auxiliares'!$A$128,"INVESTIMENTO","ERRO - VERIFICAR"))))</f>
        <v/>
      </c>
      <c r="AA707" s="26" t="str">
        <f t="shared" si="21"/>
        <v/>
      </c>
      <c r="AB707" s="155"/>
      <c r="AC707" s="155"/>
      <c r="AD707" s="155"/>
      <c r="AE707" s="31"/>
    </row>
    <row r="708" spans="1:31" x14ac:dyDescent="0.25">
      <c r="A708" s="152"/>
      <c r="B708" s="152"/>
      <c r="C708" s="152"/>
      <c r="D708" s="152"/>
      <c r="E708" s="152"/>
      <c r="F708" s="15" t="str">
        <f>IFERROR(VLOOKUP(D708,'Tabelas auxiliares'!$A$3:$B$65,2,FALSE),"")</f>
        <v/>
      </c>
      <c r="G708" s="15" t="str">
        <f>IFERROR(VLOOKUP($B708,'Tabelas auxiliares'!$A$68:$C$108,2,FALSE),"")</f>
        <v/>
      </c>
      <c r="H708" s="15" t="str">
        <f>IFERROR(VLOOKUP($B708,'Tabelas auxiliares'!$A$68:$C$108,3,FALSE),"")</f>
        <v/>
      </c>
      <c r="I708" s="152"/>
      <c r="J708" s="152"/>
      <c r="K708" s="152"/>
      <c r="L708" s="152"/>
      <c r="M708" s="152"/>
      <c r="N708" s="152"/>
      <c r="O708" s="152"/>
      <c r="P708" s="152"/>
      <c r="Q708" s="152"/>
      <c r="R708" s="152"/>
      <c r="S708" s="152"/>
      <c r="T708" s="152"/>
      <c r="U708" s="152"/>
      <c r="V708" s="152"/>
      <c r="W708" s="152"/>
      <c r="X708" s="152"/>
      <c r="Y708" s="15" t="str">
        <f t="shared" si="20"/>
        <v/>
      </c>
      <c r="Z708" s="15" t="str">
        <f>IF(T708="","",IF(AND(T708&lt;&gt;'Tabelas auxiliares'!$B$128,T708&lt;&gt;'Tabelas auxiliares'!$B$129,T708&lt;&gt;'Tabelas auxiliares'!$C$128,T708&lt;&gt;'Tabelas auxiliares'!$C$129,T708&lt;&gt;'Tabelas auxiliares'!$D$128),"FOLHA DE PESSOAL",IF(Y708='Tabelas auxiliares'!$A$129,"CUSTEIO",IF(Y708='Tabelas auxiliares'!$A$128,"INVESTIMENTO","ERRO - VERIFICAR"))))</f>
        <v/>
      </c>
      <c r="AA708" s="26" t="str">
        <f t="shared" si="21"/>
        <v/>
      </c>
      <c r="AB708" s="155"/>
      <c r="AC708" s="155"/>
      <c r="AD708" s="155"/>
      <c r="AE708" s="31"/>
    </row>
    <row r="709" spans="1:31" x14ac:dyDescent="0.25">
      <c r="A709" s="152"/>
      <c r="B709" s="152"/>
      <c r="C709" s="152"/>
      <c r="D709" s="152"/>
      <c r="E709" s="152"/>
      <c r="F709" s="15" t="str">
        <f>IFERROR(VLOOKUP(D709,'Tabelas auxiliares'!$A$3:$B$65,2,FALSE),"")</f>
        <v/>
      </c>
      <c r="G709" s="15" t="str">
        <f>IFERROR(VLOOKUP($B709,'Tabelas auxiliares'!$A$68:$C$108,2,FALSE),"")</f>
        <v/>
      </c>
      <c r="H709" s="15" t="str">
        <f>IFERROR(VLOOKUP($B709,'Tabelas auxiliares'!$A$68:$C$108,3,FALSE),"")</f>
        <v/>
      </c>
      <c r="I709" s="152"/>
      <c r="J709" s="152"/>
      <c r="K709" s="152"/>
      <c r="L709" s="152"/>
      <c r="M709" s="152"/>
      <c r="N709" s="152"/>
      <c r="O709" s="152"/>
      <c r="P709" s="152"/>
      <c r="Q709" s="152"/>
      <c r="R709" s="152"/>
      <c r="S709" s="152"/>
      <c r="T709" s="152"/>
      <c r="U709" s="152"/>
      <c r="V709" s="152"/>
      <c r="W709" s="152"/>
      <c r="X709" s="152"/>
      <c r="Y709" s="15" t="str">
        <f t="shared" si="20"/>
        <v/>
      </c>
      <c r="Z709" s="15" t="str">
        <f>IF(T709="","",IF(AND(T709&lt;&gt;'Tabelas auxiliares'!$B$128,T709&lt;&gt;'Tabelas auxiliares'!$B$129,T709&lt;&gt;'Tabelas auxiliares'!$C$128,T709&lt;&gt;'Tabelas auxiliares'!$C$129,T709&lt;&gt;'Tabelas auxiliares'!$D$128),"FOLHA DE PESSOAL",IF(Y709='Tabelas auxiliares'!$A$129,"CUSTEIO",IF(Y709='Tabelas auxiliares'!$A$128,"INVESTIMENTO","ERRO - VERIFICAR"))))</f>
        <v/>
      </c>
      <c r="AA709" s="26" t="str">
        <f t="shared" si="21"/>
        <v/>
      </c>
      <c r="AB709" s="155"/>
      <c r="AC709" s="155"/>
      <c r="AD709" s="155"/>
      <c r="AE709" s="31"/>
    </row>
    <row r="710" spans="1:31" x14ac:dyDescent="0.25">
      <c r="A710" s="152"/>
      <c r="B710" s="152"/>
      <c r="C710" s="152"/>
      <c r="D710" s="152"/>
      <c r="E710" s="152"/>
      <c r="F710" s="15" t="str">
        <f>IFERROR(VLOOKUP(D710,'Tabelas auxiliares'!$A$3:$B$65,2,FALSE),"")</f>
        <v/>
      </c>
      <c r="G710" s="15" t="str">
        <f>IFERROR(VLOOKUP($B710,'Tabelas auxiliares'!$A$68:$C$108,2,FALSE),"")</f>
        <v/>
      </c>
      <c r="H710" s="15" t="str">
        <f>IFERROR(VLOOKUP($B710,'Tabelas auxiliares'!$A$68:$C$108,3,FALSE),"")</f>
        <v/>
      </c>
      <c r="I710" s="152"/>
      <c r="J710" s="152"/>
      <c r="K710" s="152"/>
      <c r="L710" s="152"/>
      <c r="M710" s="152"/>
      <c r="N710" s="152"/>
      <c r="O710" s="152"/>
      <c r="P710" s="152"/>
      <c r="Q710" s="152"/>
      <c r="R710" s="152"/>
      <c r="S710" s="152"/>
      <c r="T710" s="152"/>
      <c r="U710" s="152"/>
      <c r="V710" s="152"/>
      <c r="W710" s="152"/>
      <c r="X710" s="152"/>
      <c r="Y710" s="15" t="str">
        <f t="shared" si="20"/>
        <v/>
      </c>
      <c r="Z710" s="15" t="str">
        <f>IF(T710="","",IF(AND(T710&lt;&gt;'Tabelas auxiliares'!$B$128,T710&lt;&gt;'Tabelas auxiliares'!$B$129,T710&lt;&gt;'Tabelas auxiliares'!$C$128,T710&lt;&gt;'Tabelas auxiliares'!$C$129,T710&lt;&gt;'Tabelas auxiliares'!$D$128),"FOLHA DE PESSOAL",IF(Y710='Tabelas auxiliares'!$A$129,"CUSTEIO",IF(Y710='Tabelas auxiliares'!$A$128,"INVESTIMENTO","ERRO - VERIFICAR"))))</f>
        <v/>
      </c>
      <c r="AA710" s="26" t="str">
        <f t="shared" si="21"/>
        <v/>
      </c>
      <c r="AB710" s="155"/>
      <c r="AC710" s="155"/>
      <c r="AD710" s="155"/>
      <c r="AE710" s="31"/>
    </row>
    <row r="711" spans="1:31" x14ac:dyDescent="0.25">
      <c r="A711" s="152"/>
      <c r="B711" s="152"/>
      <c r="C711" s="152"/>
      <c r="D711" s="152"/>
      <c r="E711" s="152"/>
      <c r="F711" s="15" t="str">
        <f>IFERROR(VLOOKUP(D711,'Tabelas auxiliares'!$A$3:$B$65,2,FALSE),"")</f>
        <v/>
      </c>
      <c r="G711" s="15" t="str">
        <f>IFERROR(VLOOKUP($B711,'Tabelas auxiliares'!$A$68:$C$108,2,FALSE),"")</f>
        <v/>
      </c>
      <c r="H711" s="15" t="str">
        <f>IFERROR(VLOOKUP($B711,'Tabelas auxiliares'!$A$68:$C$108,3,FALSE),"")</f>
        <v/>
      </c>
      <c r="I711" s="152"/>
      <c r="J711" s="152"/>
      <c r="K711" s="152"/>
      <c r="L711" s="152"/>
      <c r="M711" s="152"/>
      <c r="N711" s="152"/>
      <c r="O711" s="152"/>
      <c r="P711" s="152"/>
      <c r="Q711" s="152"/>
      <c r="R711" s="152"/>
      <c r="S711" s="152"/>
      <c r="T711" s="152"/>
      <c r="U711" s="152"/>
      <c r="V711" s="152"/>
      <c r="W711" s="152"/>
      <c r="X711" s="152"/>
      <c r="Y711" s="15" t="str">
        <f t="shared" si="20"/>
        <v/>
      </c>
      <c r="Z711" s="15" t="str">
        <f>IF(T711="","",IF(AND(T711&lt;&gt;'Tabelas auxiliares'!$B$128,T711&lt;&gt;'Tabelas auxiliares'!$B$129,T711&lt;&gt;'Tabelas auxiliares'!$C$128,T711&lt;&gt;'Tabelas auxiliares'!$C$129,T711&lt;&gt;'Tabelas auxiliares'!$D$128),"FOLHA DE PESSOAL",IF(Y711='Tabelas auxiliares'!$A$129,"CUSTEIO",IF(Y711='Tabelas auxiliares'!$A$128,"INVESTIMENTO","ERRO - VERIFICAR"))))</f>
        <v/>
      </c>
      <c r="AA711" s="26" t="str">
        <f t="shared" si="21"/>
        <v/>
      </c>
      <c r="AB711" s="155"/>
      <c r="AC711" s="155"/>
      <c r="AD711" s="155"/>
      <c r="AE711" s="31"/>
    </row>
    <row r="712" spans="1:31" x14ac:dyDescent="0.25">
      <c r="A712" s="152"/>
      <c r="B712" s="152"/>
      <c r="C712" s="152"/>
      <c r="D712" s="152"/>
      <c r="E712" s="152"/>
      <c r="F712" s="15" t="str">
        <f>IFERROR(VLOOKUP(D712,'Tabelas auxiliares'!$A$3:$B$65,2,FALSE),"")</f>
        <v/>
      </c>
      <c r="G712" s="15" t="str">
        <f>IFERROR(VLOOKUP($B712,'Tabelas auxiliares'!$A$68:$C$108,2,FALSE),"")</f>
        <v/>
      </c>
      <c r="H712" s="15" t="str">
        <f>IFERROR(VLOOKUP($B712,'Tabelas auxiliares'!$A$68:$C$108,3,FALSE),"")</f>
        <v/>
      </c>
      <c r="I712" s="152"/>
      <c r="J712" s="152"/>
      <c r="K712" s="152"/>
      <c r="L712" s="152"/>
      <c r="M712" s="152"/>
      <c r="N712" s="152"/>
      <c r="O712" s="152"/>
      <c r="P712" s="152"/>
      <c r="Q712" s="152"/>
      <c r="R712" s="152"/>
      <c r="S712" s="152"/>
      <c r="T712" s="152"/>
      <c r="U712" s="152"/>
      <c r="V712" s="152"/>
      <c r="W712" s="152"/>
      <c r="X712" s="152"/>
      <c r="Y712" s="15" t="str">
        <f t="shared" si="20"/>
        <v/>
      </c>
      <c r="Z712" s="15" t="str">
        <f>IF(T712="","",IF(AND(T712&lt;&gt;'Tabelas auxiliares'!$B$128,T712&lt;&gt;'Tabelas auxiliares'!$B$129,T712&lt;&gt;'Tabelas auxiliares'!$C$128,T712&lt;&gt;'Tabelas auxiliares'!$C$129,T712&lt;&gt;'Tabelas auxiliares'!$D$128),"FOLHA DE PESSOAL",IF(Y712='Tabelas auxiliares'!$A$129,"CUSTEIO",IF(Y712='Tabelas auxiliares'!$A$128,"INVESTIMENTO","ERRO - VERIFICAR"))))</f>
        <v/>
      </c>
      <c r="AA712" s="26" t="str">
        <f t="shared" si="21"/>
        <v/>
      </c>
      <c r="AB712" s="155"/>
      <c r="AC712" s="155"/>
      <c r="AD712" s="155"/>
      <c r="AE712" s="31"/>
    </row>
    <row r="713" spans="1:31" x14ac:dyDescent="0.25">
      <c r="A713" s="152"/>
      <c r="B713" s="152"/>
      <c r="C713" s="152"/>
      <c r="D713" s="152"/>
      <c r="E713" s="152"/>
      <c r="F713" s="15" t="str">
        <f>IFERROR(VLOOKUP(D713,'Tabelas auxiliares'!$A$3:$B$65,2,FALSE),"")</f>
        <v/>
      </c>
      <c r="G713" s="15" t="str">
        <f>IFERROR(VLOOKUP($B713,'Tabelas auxiliares'!$A$68:$C$108,2,FALSE),"")</f>
        <v/>
      </c>
      <c r="H713" s="15" t="str">
        <f>IFERROR(VLOOKUP($B713,'Tabelas auxiliares'!$A$68:$C$108,3,FALSE),"")</f>
        <v/>
      </c>
      <c r="I713" s="152"/>
      <c r="J713" s="152"/>
      <c r="K713" s="152"/>
      <c r="L713" s="152"/>
      <c r="M713" s="152"/>
      <c r="N713" s="152"/>
      <c r="O713" s="152"/>
      <c r="P713" s="152"/>
      <c r="Q713" s="152"/>
      <c r="R713" s="152"/>
      <c r="S713" s="152"/>
      <c r="T713" s="152"/>
      <c r="U713" s="152"/>
      <c r="V713" s="152"/>
      <c r="W713" s="152"/>
      <c r="X713" s="152"/>
      <c r="Y713" s="15" t="str">
        <f t="shared" si="20"/>
        <v/>
      </c>
      <c r="Z713" s="15" t="str">
        <f>IF(T713="","",IF(AND(T713&lt;&gt;'Tabelas auxiliares'!$B$128,T713&lt;&gt;'Tabelas auxiliares'!$B$129,T713&lt;&gt;'Tabelas auxiliares'!$C$128,T713&lt;&gt;'Tabelas auxiliares'!$C$129,T713&lt;&gt;'Tabelas auxiliares'!$D$128),"FOLHA DE PESSOAL",IF(Y713='Tabelas auxiliares'!$A$129,"CUSTEIO",IF(Y713='Tabelas auxiliares'!$A$128,"INVESTIMENTO","ERRO - VERIFICAR"))))</f>
        <v/>
      </c>
      <c r="AA713" s="26" t="str">
        <f t="shared" si="21"/>
        <v/>
      </c>
      <c r="AB713" s="155"/>
      <c r="AC713" s="155"/>
      <c r="AD713" s="155"/>
      <c r="AE713" s="31"/>
    </row>
    <row r="714" spans="1:31" x14ac:dyDescent="0.25">
      <c r="A714" s="152"/>
      <c r="B714" s="152"/>
      <c r="C714" s="152"/>
      <c r="D714" s="152"/>
      <c r="E714" s="152"/>
      <c r="F714" s="15" t="str">
        <f>IFERROR(VLOOKUP(D714,'Tabelas auxiliares'!$A$3:$B$65,2,FALSE),"")</f>
        <v/>
      </c>
      <c r="G714" s="15" t="str">
        <f>IFERROR(VLOOKUP($B714,'Tabelas auxiliares'!$A$68:$C$108,2,FALSE),"")</f>
        <v/>
      </c>
      <c r="H714" s="15" t="str">
        <f>IFERROR(VLOOKUP($B714,'Tabelas auxiliares'!$A$68:$C$108,3,FALSE),"")</f>
        <v/>
      </c>
      <c r="I714" s="152"/>
      <c r="J714" s="152"/>
      <c r="K714" s="152"/>
      <c r="L714" s="152"/>
      <c r="M714" s="152"/>
      <c r="N714" s="152"/>
      <c r="O714" s="152"/>
      <c r="P714" s="152"/>
      <c r="Q714" s="152"/>
      <c r="R714" s="152"/>
      <c r="S714" s="152"/>
      <c r="T714" s="152"/>
      <c r="U714" s="152"/>
      <c r="V714" s="152"/>
      <c r="W714" s="152"/>
      <c r="X714" s="152"/>
      <c r="Y714" s="15" t="str">
        <f t="shared" si="20"/>
        <v/>
      </c>
      <c r="Z714" s="15" t="str">
        <f>IF(T714="","",IF(AND(T714&lt;&gt;'Tabelas auxiliares'!$B$128,T714&lt;&gt;'Tabelas auxiliares'!$B$129,T714&lt;&gt;'Tabelas auxiliares'!$C$128,T714&lt;&gt;'Tabelas auxiliares'!$C$129,T714&lt;&gt;'Tabelas auxiliares'!$D$128),"FOLHA DE PESSOAL",IF(Y714='Tabelas auxiliares'!$A$129,"CUSTEIO",IF(Y714='Tabelas auxiliares'!$A$128,"INVESTIMENTO","ERRO - VERIFICAR"))))</f>
        <v/>
      </c>
      <c r="AA714" s="26" t="str">
        <f t="shared" si="21"/>
        <v/>
      </c>
      <c r="AB714" s="155"/>
      <c r="AC714" s="155"/>
      <c r="AD714" s="155"/>
      <c r="AE714" s="31"/>
    </row>
    <row r="715" spans="1:31" x14ac:dyDescent="0.25">
      <c r="A715" s="152"/>
      <c r="B715" s="152"/>
      <c r="C715" s="152"/>
      <c r="D715" s="152"/>
      <c r="E715" s="152"/>
      <c r="F715" s="15" t="str">
        <f>IFERROR(VLOOKUP(D715,'Tabelas auxiliares'!$A$3:$B$65,2,FALSE),"")</f>
        <v/>
      </c>
      <c r="G715" s="15" t="str">
        <f>IFERROR(VLOOKUP($B715,'Tabelas auxiliares'!$A$68:$C$108,2,FALSE),"")</f>
        <v/>
      </c>
      <c r="H715" s="15" t="str">
        <f>IFERROR(VLOOKUP($B715,'Tabelas auxiliares'!$A$68:$C$108,3,FALSE),"")</f>
        <v/>
      </c>
      <c r="I715" s="152"/>
      <c r="J715" s="152"/>
      <c r="K715" s="152"/>
      <c r="L715" s="152"/>
      <c r="M715" s="152"/>
      <c r="N715" s="152"/>
      <c r="O715" s="152"/>
      <c r="P715" s="152"/>
      <c r="Q715" s="152"/>
      <c r="R715" s="152"/>
      <c r="S715" s="152"/>
      <c r="T715" s="152"/>
      <c r="U715" s="152"/>
      <c r="V715" s="152"/>
      <c r="W715" s="152"/>
      <c r="X715" s="152"/>
      <c r="Y715" s="15" t="str">
        <f t="shared" si="20"/>
        <v/>
      </c>
      <c r="Z715" s="15" t="str">
        <f>IF(T715="","",IF(AND(T715&lt;&gt;'Tabelas auxiliares'!$B$128,T715&lt;&gt;'Tabelas auxiliares'!$B$129,T715&lt;&gt;'Tabelas auxiliares'!$C$128,T715&lt;&gt;'Tabelas auxiliares'!$C$129,T715&lt;&gt;'Tabelas auxiliares'!$D$128),"FOLHA DE PESSOAL",IF(Y715='Tabelas auxiliares'!$A$129,"CUSTEIO",IF(Y715='Tabelas auxiliares'!$A$128,"INVESTIMENTO","ERRO - VERIFICAR"))))</f>
        <v/>
      </c>
      <c r="AA715" s="26" t="str">
        <f t="shared" si="21"/>
        <v/>
      </c>
      <c r="AB715" s="155"/>
      <c r="AC715" s="155"/>
      <c r="AD715" s="155"/>
      <c r="AE715" s="31"/>
    </row>
    <row r="716" spans="1:31" x14ac:dyDescent="0.25">
      <c r="A716" s="152"/>
      <c r="B716" s="152"/>
      <c r="C716" s="152"/>
      <c r="D716" s="152"/>
      <c r="E716" s="152"/>
      <c r="F716" s="15" t="str">
        <f>IFERROR(VLOOKUP(D716,'Tabelas auxiliares'!$A$3:$B$65,2,FALSE),"")</f>
        <v/>
      </c>
      <c r="G716" s="15" t="str">
        <f>IFERROR(VLOOKUP($B716,'Tabelas auxiliares'!$A$68:$C$108,2,FALSE),"")</f>
        <v/>
      </c>
      <c r="H716" s="15" t="str">
        <f>IFERROR(VLOOKUP($B716,'Tabelas auxiliares'!$A$68:$C$108,3,FALSE),"")</f>
        <v/>
      </c>
      <c r="I716" s="152"/>
      <c r="J716" s="152"/>
      <c r="K716" s="152"/>
      <c r="L716" s="152"/>
      <c r="M716" s="152"/>
      <c r="N716" s="152"/>
      <c r="O716" s="152"/>
      <c r="P716" s="152"/>
      <c r="Q716" s="152"/>
      <c r="R716" s="152"/>
      <c r="S716" s="152"/>
      <c r="T716" s="152"/>
      <c r="U716" s="152"/>
      <c r="V716" s="152"/>
      <c r="W716" s="152"/>
      <c r="X716" s="152"/>
      <c r="Y716" s="15" t="str">
        <f t="shared" si="20"/>
        <v/>
      </c>
      <c r="Z716" s="15" t="str">
        <f>IF(T716="","",IF(AND(T716&lt;&gt;'Tabelas auxiliares'!$B$128,T716&lt;&gt;'Tabelas auxiliares'!$B$129,T716&lt;&gt;'Tabelas auxiliares'!$C$128,T716&lt;&gt;'Tabelas auxiliares'!$C$129,T716&lt;&gt;'Tabelas auxiliares'!$D$128),"FOLHA DE PESSOAL",IF(Y716='Tabelas auxiliares'!$A$129,"CUSTEIO",IF(Y716='Tabelas auxiliares'!$A$128,"INVESTIMENTO","ERRO - VERIFICAR"))))</f>
        <v/>
      </c>
      <c r="AA716" s="26" t="str">
        <f t="shared" si="21"/>
        <v/>
      </c>
      <c r="AB716" s="155"/>
      <c r="AC716" s="155"/>
      <c r="AD716" s="155"/>
      <c r="AE716" s="31"/>
    </row>
    <row r="717" spans="1:31" x14ac:dyDescent="0.25">
      <c r="A717" s="152"/>
      <c r="B717" s="152"/>
      <c r="C717" s="152"/>
      <c r="D717" s="152"/>
      <c r="E717" s="152"/>
      <c r="F717" s="15" t="str">
        <f>IFERROR(VLOOKUP(D717,'Tabelas auxiliares'!$A$3:$B$65,2,FALSE),"")</f>
        <v/>
      </c>
      <c r="G717" s="15" t="str">
        <f>IFERROR(VLOOKUP($B717,'Tabelas auxiliares'!$A$68:$C$108,2,FALSE),"")</f>
        <v/>
      </c>
      <c r="H717" s="15" t="str">
        <f>IFERROR(VLOOKUP($B717,'Tabelas auxiliares'!$A$68:$C$108,3,FALSE),"")</f>
        <v/>
      </c>
      <c r="I717" s="152"/>
      <c r="J717" s="152"/>
      <c r="K717" s="152"/>
      <c r="L717" s="152"/>
      <c r="M717" s="152"/>
      <c r="N717" s="152"/>
      <c r="O717" s="152"/>
      <c r="P717" s="152"/>
      <c r="Q717" s="152"/>
      <c r="R717" s="152"/>
      <c r="S717" s="152"/>
      <c r="T717" s="152"/>
      <c r="U717" s="152"/>
      <c r="V717" s="152"/>
      <c r="W717" s="152"/>
      <c r="X717" s="152"/>
      <c r="Y717" s="15" t="str">
        <f t="shared" si="20"/>
        <v/>
      </c>
      <c r="Z717" s="15" t="str">
        <f>IF(T717="","",IF(AND(T717&lt;&gt;'Tabelas auxiliares'!$B$128,T717&lt;&gt;'Tabelas auxiliares'!$B$129,T717&lt;&gt;'Tabelas auxiliares'!$C$128,T717&lt;&gt;'Tabelas auxiliares'!$C$129,T717&lt;&gt;'Tabelas auxiliares'!$D$128),"FOLHA DE PESSOAL",IF(Y717='Tabelas auxiliares'!$A$129,"CUSTEIO",IF(Y717='Tabelas auxiliares'!$A$128,"INVESTIMENTO","ERRO - VERIFICAR"))))</f>
        <v/>
      </c>
      <c r="AA717" s="26" t="str">
        <f t="shared" si="21"/>
        <v/>
      </c>
      <c r="AB717" s="155"/>
      <c r="AC717" s="155"/>
      <c r="AD717" s="155"/>
      <c r="AE717" s="31"/>
    </row>
    <row r="718" spans="1:31" x14ac:dyDescent="0.25">
      <c r="A718" s="152"/>
      <c r="B718" s="152"/>
      <c r="C718" s="152"/>
      <c r="D718" s="152"/>
      <c r="E718" s="152"/>
      <c r="F718" s="15" t="str">
        <f>IFERROR(VLOOKUP(D718,'Tabelas auxiliares'!$A$3:$B$65,2,FALSE),"")</f>
        <v/>
      </c>
      <c r="G718" s="15" t="str">
        <f>IFERROR(VLOOKUP($B718,'Tabelas auxiliares'!$A$68:$C$108,2,FALSE),"")</f>
        <v/>
      </c>
      <c r="H718" s="15" t="str">
        <f>IFERROR(VLOOKUP($B718,'Tabelas auxiliares'!$A$68:$C$108,3,FALSE),"")</f>
        <v/>
      </c>
      <c r="I718" s="152"/>
      <c r="J718" s="152"/>
      <c r="K718" s="152"/>
      <c r="L718" s="152"/>
      <c r="M718" s="152"/>
      <c r="N718" s="152"/>
      <c r="O718" s="152"/>
      <c r="P718" s="152"/>
      <c r="Q718" s="152"/>
      <c r="R718" s="152"/>
      <c r="S718" s="152"/>
      <c r="T718" s="152"/>
      <c r="U718" s="152"/>
      <c r="V718" s="152"/>
      <c r="W718" s="152"/>
      <c r="X718" s="152"/>
      <c r="Y718" s="15" t="str">
        <f t="shared" si="20"/>
        <v/>
      </c>
      <c r="Z718" s="15" t="str">
        <f>IF(T718="","",IF(AND(T718&lt;&gt;'Tabelas auxiliares'!$B$128,T718&lt;&gt;'Tabelas auxiliares'!$B$129,T718&lt;&gt;'Tabelas auxiliares'!$C$128,T718&lt;&gt;'Tabelas auxiliares'!$C$129,T718&lt;&gt;'Tabelas auxiliares'!$D$128),"FOLHA DE PESSOAL",IF(Y718='Tabelas auxiliares'!$A$129,"CUSTEIO",IF(Y718='Tabelas auxiliares'!$A$128,"INVESTIMENTO","ERRO - VERIFICAR"))))</f>
        <v/>
      </c>
      <c r="AA718" s="26" t="str">
        <f t="shared" si="21"/>
        <v/>
      </c>
      <c r="AB718" s="155"/>
      <c r="AC718" s="155"/>
      <c r="AD718" s="155"/>
      <c r="AE718" s="31"/>
    </row>
    <row r="719" spans="1:31" x14ac:dyDescent="0.25">
      <c r="A719" s="152"/>
      <c r="B719" s="152"/>
      <c r="C719" s="152"/>
      <c r="D719" s="152"/>
      <c r="E719" s="152"/>
      <c r="F719" s="15" t="str">
        <f>IFERROR(VLOOKUP(D719,'Tabelas auxiliares'!$A$3:$B$65,2,FALSE),"")</f>
        <v/>
      </c>
      <c r="G719" s="15" t="str">
        <f>IFERROR(VLOOKUP($B719,'Tabelas auxiliares'!$A$68:$C$108,2,FALSE),"")</f>
        <v/>
      </c>
      <c r="H719" s="15" t="str">
        <f>IFERROR(VLOOKUP($B719,'Tabelas auxiliares'!$A$68:$C$108,3,FALSE),"")</f>
        <v/>
      </c>
      <c r="I719" s="152"/>
      <c r="J719" s="152"/>
      <c r="K719" s="152"/>
      <c r="L719" s="152"/>
      <c r="M719" s="152"/>
      <c r="N719" s="152"/>
      <c r="O719" s="152"/>
      <c r="P719" s="152"/>
      <c r="Q719" s="152"/>
      <c r="R719" s="152"/>
      <c r="S719" s="152"/>
      <c r="T719" s="152"/>
      <c r="U719" s="152"/>
      <c r="V719" s="152"/>
      <c r="W719" s="152"/>
      <c r="X719" s="152"/>
      <c r="Y719" s="15" t="str">
        <f t="shared" si="20"/>
        <v/>
      </c>
      <c r="Z719" s="15" t="str">
        <f>IF(T719="","",IF(AND(T719&lt;&gt;'Tabelas auxiliares'!$B$128,T719&lt;&gt;'Tabelas auxiliares'!$B$129,T719&lt;&gt;'Tabelas auxiliares'!$C$128,T719&lt;&gt;'Tabelas auxiliares'!$C$129,T719&lt;&gt;'Tabelas auxiliares'!$D$128),"FOLHA DE PESSOAL",IF(Y719='Tabelas auxiliares'!$A$129,"CUSTEIO",IF(Y719='Tabelas auxiliares'!$A$128,"INVESTIMENTO","ERRO - VERIFICAR"))))</f>
        <v/>
      </c>
      <c r="AA719" s="26" t="str">
        <f t="shared" si="21"/>
        <v/>
      </c>
      <c r="AB719" s="155"/>
      <c r="AC719" s="155"/>
      <c r="AD719" s="155"/>
      <c r="AE719" s="31"/>
    </row>
    <row r="720" spans="1:31" x14ac:dyDescent="0.25">
      <c r="A720" s="152"/>
      <c r="B720" s="152"/>
      <c r="C720" s="152"/>
      <c r="D720" s="152"/>
      <c r="E720" s="152"/>
      <c r="F720" s="15" t="str">
        <f>IFERROR(VLOOKUP(D720,'Tabelas auxiliares'!$A$3:$B$65,2,FALSE),"")</f>
        <v/>
      </c>
      <c r="G720" s="15" t="str">
        <f>IFERROR(VLOOKUP($B720,'Tabelas auxiliares'!$A$68:$C$108,2,FALSE),"")</f>
        <v/>
      </c>
      <c r="H720" s="15" t="str">
        <f>IFERROR(VLOOKUP($B720,'Tabelas auxiliares'!$A$68:$C$108,3,FALSE),"")</f>
        <v/>
      </c>
      <c r="I720" s="152"/>
      <c r="J720" s="152"/>
      <c r="K720" s="152"/>
      <c r="L720" s="152"/>
      <c r="M720" s="152"/>
      <c r="N720" s="152"/>
      <c r="O720" s="152"/>
      <c r="P720" s="152"/>
      <c r="Q720" s="152"/>
      <c r="R720" s="152"/>
      <c r="S720" s="152"/>
      <c r="T720" s="152"/>
      <c r="U720" s="152"/>
      <c r="V720" s="152"/>
      <c r="W720" s="152"/>
      <c r="X720" s="152"/>
      <c r="Y720" s="15" t="str">
        <f t="shared" si="20"/>
        <v/>
      </c>
      <c r="Z720" s="15" t="str">
        <f>IF(T720="","",IF(AND(T720&lt;&gt;'Tabelas auxiliares'!$B$128,T720&lt;&gt;'Tabelas auxiliares'!$B$129,T720&lt;&gt;'Tabelas auxiliares'!$C$128,T720&lt;&gt;'Tabelas auxiliares'!$C$129,T720&lt;&gt;'Tabelas auxiliares'!$D$128),"FOLHA DE PESSOAL",IF(Y720='Tabelas auxiliares'!$A$129,"CUSTEIO",IF(Y720='Tabelas auxiliares'!$A$128,"INVESTIMENTO","ERRO - VERIFICAR"))))</f>
        <v/>
      </c>
      <c r="AA720" s="26" t="str">
        <f t="shared" si="21"/>
        <v/>
      </c>
      <c r="AB720" s="155"/>
      <c r="AC720" s="155"/>
      <c r="AD720" s="155"/>
      <c r="AE720" s="31"/>
    </row>
    <row r="721" spans="1:31" x14ac:dyDescent="0.25">
      <c r="A721" s="152"/>
      <c r="B721" s="152"/>
      <c r="C721" s="152"/>
      <c r="D721" s="152"/>
      <c r="E721" s="152"/>
      <c r="F721" s="15" t="str">
        <f>IFERROR(VLOOKUP(D721,'Tabelas auxiliares'!$A$3:$B$65,2,FALSE),"")</f>
        <v/>
      </c>
      <c r="G721" s="15" t="str">
        <f>IFERROR(VLOOKUP($B721,'Tabelas auxiliares'!$A$68:$C$108,2,FALSE),"")</f>
        <v/>
      </c>
      <c r="H721" s="15" t="str">
        <f>IFERROR(VLOOKUP($B721,'Tabelas auxiliares'!$A$68:$C$108,3,FALSE),"")</f>
        <v/>
      </c>
      <c r="I721" s="152"/>
      <c r="J721" s="152"/>
      <c r="K721" s="152"/>
      <c r="L721" s="152"/>
      <c r="M721" s="152"/>
      <c r="N721" s="152"/>
      <c r="O721" s="152"/>
      <c r="P721" s="152"/>
      <c r="Q721" s="152"/>
      <c r="R721" s="152"/>
      <c r="S721" s="152"/>
      <c r="T721" s="152"/>
      <c r="U721" s="152"/>
      <c r="V721" s="152"/>
      <c r="W721" s="152"/>
      <c r="X721" s="152"/>
      <c r="Y721" s="15" t="str">
        <f t="shared" si="20"/>
        <v/>
      </c>
      <c r="Z721" s="15" t="str">
        <f>IF(T721="","",IF(AND(T721&lt;&gt;'Tabelas auxiliares'!$B$128,T721&lt;&gt;'Tabelas auxiliares'!$B$129,T721&lt;&gt;'Tabelas auxiliares'!$C$128,T721&lt;&gt;'Tabelas auxiliares'!$C$129,T721&lt;&gt;'Tabelas auxiliares'!$D$128),"FOLHA DE PESSOAL",IF(Y721='Tabelas auxiliares'!$A$129,"CUSTEIO",IF(Y721='Tabelas auxiliares'!$A$128,"INVESTIMENTO","ERRO - VERIFICAR"))))</f>
        <v/>
      </c>
      <c r="AA721" s="26" t="str">
        <f t="shared" si="21"/>
        <v/>
      </c>
      <c r="AB721" s="155"/>
      <c r="AC721" s="155"/>
      <c r="AD721" s="155"/>
      <c r="AE721" s="31"/>
    </row>
    <row r="722" spans="1:31" x14ac:dyDescent="0.25">
      <c r="A722" s="152"/>
      <c r="B722" s="152"/>
      <c r="C722" s="152"/>
      <c r="D722" s="152"/>
      <c r="E722" s="152"/>
      <c r="F722" s="15" t="str">
        <f>IFERROR(VLOOKUP(D722,'Tabelas auxiliares'!$A$3:$B$65,2,FALSE),"")</f>
        <v/>
      </c>
      <c r="G722" s="15" t="str">
        <f>IFERROR(VLOOKUP($B722,'Tabelas auxiliares'!$A$68:$C$108,2,FALSE),"")</f>
        <v/>
      </c>
      <c r="H722" s="15" t="str">
        <f>IFERROR(VLOOKUP($B722,'Tabelas auxiliares'!$A$68:$C$108,3,FALSE),"")</f>
        <v/>
      </c>
      <c r="I722" s="152"/>
      <c r="J722" s="152"/>
      <c r="K722" s="152"/>
      <c r="L722" s="152"/>
      <c r="M722" s="152"/>
      <c r="N722" s="152"/>
      <c r="O722" s="152"/>
      <c r="P722" s="152"/>
      <c r="Q722" s="152"/>
      <c r="R722" s="152"/>
      <c r="S722" s="152"/>
      <c r="T722" s="152"/>
      <c r="U722" s="152"/>
      <c r="V722" s="152"/>
      <c r="W722" s="152"/>
      <c r="X722" s="152"/>
      <c r="Y722" s="15" t="str">
        <f t="shared" si="20"/>
        <v/>
      </c>
      <c r="Z722" s="15" t="str">
        <f>IF(T722="","",IF(AND(T722&lt;&gt;'Tabelas auxiliares'!$B$128,T722&lt;&gt;'Tabelas auxiliares'!$B$129,T722&lt;&gt;'Tabelas auxiliares'!$C$128,T722&lt;&gt;'Tabelas auxiliares'!$C$129,T722&lt;&gt;'Tabelas auxiliares'!$D$128),"FOLHA DE PESSOAL",IF(Y722='Tabelas auxiliares'!$A$129,"CUSTEIO",IF(Y722='Tabelas auxiliares'!$A$128,"INVESTIMENTO","ERRO - VERIFICAR"))))</f>
        <v/>
      </c>
      <c r="AA722" s="26" t="str">
        <f t="shared" si="21"/>
        <v/>
      </c>
      <c r="AB722" s="155"/>
      <c r="AC722" s="155"/>
      <c r="AD722" s="155"/>
      <c r="AE722" s="31"/>
    </row>
    <row r="723" spans="1:31" x14ac:dyDescent="0.25">
      <c r="A723" s="152"/>
      <c r="B723" s="152"/>
      <c r="C723" s="152"/>
      <c r="D723" s="152"/>
      <c r="E723" s="152"/>
      <c r="F723" s="15" t="str">
        <f>IFERROR(VLOOKUP(D723,'Tabelas auxiliares'!$A$3:$B$65,2,FALSE),"")</f>
        <v/>
      </c>
      <c r="G723" s="15" t="str">
        <f>IFERROR(VLOOKUP($B723,'Tabelas auxiliares'!$A$68:$C$108,2,FALSE),"")</f>
        <v/>
      </c>
      <c r="H723" s="15" t="str">
        <f>IFERROR(VLOOKUP($B723,'Tabelas auxiliares'!$A$68:$C$108,3,FALSE),"")</f>
        <v/>
      </c>
      <c r="I723" s="152"/>
      <c r="J723" s="152"/>
      <c r="K723" s="152"/>
      <c r="L723" s="152"/>
      <c r="M723" s="152"/>
      <c r="N723" s="152"/>
      <c r="O723" s="152"/>
      <c r="P723" s="152"/>
      <c r="Q723" s="152"/>
      <c r="R723" s="152"/>
      <c r="S723" s="152"/>
      <c r="T723" s="152"/>
      <c r="U723" s="152"/>
      <c r="V723" s="152"/>
      <c r="W723" s="152"/>
      <c r="X723" s="152"/>
      <c r="Y723" s="15" t="str">
        <f t="shared" si="20"/>
        <v/>
      </c>
      <c r="Z723" s="15" t="str">
        <f>IF(T723="","",IF(AND(T723&lt;&gt;'Tabelas auxiliares'!$B$128,T723&lt;&gt;'Tabelas auxiliares'!$B$129,T723&lt;&gt;'Tabelas auxiliares'!$C$128,T723&lt;&gt;'Tabelas auxiliares'!$C$129,T723&lt;&gt;'Tabelas auxiliares'!$D$128),"FOLHA DE PESSOAL",IF(Y723='Tabelas auxiliares'!$A$129,"CUSTEIO",IF(Y723='Tabelas auxiliares'!$A$128,"INVESTIMENTO","ERRO - VERIFICAR"))))</f>
        <v/>
      </c>
      <c r="AA723" s="26" t="str">
        <f t="shared" si="21"/>
        <v/>
      </c>
      <c r="AB723" s="155"/>
      <c r="AC723" s="155"/>
      <c r="AD723" s="155"/>
      <c r="AE723" s="31"/>
    </row>
    <row r="724" spans="1:31" x14ac:dyDescent="0.25">
      <c r="A724" s="152"/>
      <c r="B724" s="152"/>
      <c r="C724" s="152"/>
      <c r="D724" s="152"/>
      <c r="E724" s="152"/>
      <c r="F724" s="15" t="str">
        <f>IFERROR(VLOOKUP(D724,'Tabelas auxiliares'!$A$3:$B$65,2,FALSE),"")</f>
        <v/>
      </c>
      <c r="G724" s="15" t="str">
        <f>IFERROR(VLOOKUP($B724,'Tabelas auxiliares'!$A$68:$C$108,2,FALSE),"")</f>
        <v/>
      </c>
      <c r="H724" s="15" t="str">
        <f>IFERROR(VLOOKUP($B724,'Tabelas auxiliares'!$A$68:$C$108,3,FALSE),"")</f>
        <v/>
      </c>
      <c r="I724" s="152"/>
      <c r="J724" s="152"/>
      <c r="K724" s="152"/>
      <c r="L724" s="152"/>
      <c r="M724" s="152"/>
      <c r="N724" s="152"/>
      <c r="O724" s="152"/>
      <c r="P724" s="152"/>
      <c r="Q724" s="152"/>
      <c r="R724" s="152"/>
      <c r="S724" s="152"/>
      <c r="T724" s="152"/>
      <c r="U724" s="152"/>
      <c r="V724" s="152"/>
      <c r="W724" s="152"/>
      <c r="X724" s="152"/>
      <c r="Y724" s="15" t="str">
        <f t="shared" si="20"/>
        <v/>
      </c>
      <c r="Z724" s="15" t="str">
        <f>IF(T724="","",IF(AND(T724&lt;&gt;'Tabelas auxiliares'!$B$128,T724&lt;&gt;'Tabelas auxiliares'!$B$129,T724&lt;&gt;'Tabelas auxiliares'!$C$128,T724&lt;&gt;'Tabelas auxiliares'!$C$129,T724&lt;&gt;'Tabelas auxiliares'!$D$128),"FOLHA DE PESSOAL",IF(Y724='Tabelas auxiliares'!$A$129,"CUSTEIO",IF(Y724='Tabelas auxiliares'!$A$128,"INVESTIMENTO","ERRO - VERIFICAR"))))</f>
        <v/>
      </c>
      <c r="AA724" s="26" t="str">
        <f t="shared" si="21"/>
        <v/>
      </c>
      <c r="AB724" s="155"/>
      <c r="AC724" s="155"/>
      <c r="AD724" s="155"/>
      <c r="AE724" s="31"/>
    </row>
    <row r="725" spans="1:31" x14ac:dyDescent="0.25">
      <c r="A725" s="152"/>
      <c r="B725" s="152"/>
      <c r="C725" s="152"/>
      <c r="D725" s="152"/>
      <c r="E725" s="152"/>
      <c r="F725" s="15" t="str">
        <f>IFERROR(VLOOKUP(D725,'Tabelas auxiliares'!$A$3:$B$65,2,FALSE),"")</f>
        <v/>
      </c>
      <c r="G725" s="15" t="str">
        <f>IFERROR(VLOOKUP($B725,'Tabelas auxiliares'!$A$68:$C$108,2,FALSE),"")</f>
        <v/>
      </c>
      <c r="H725" s="15" t="str">
        <f>IFERROR(VLOOKUP($B725,'Tabelas auxiliares'!$A$68:$C$108,3,FALSE),"")</f>
        <v/>
      </c>
      <c r="I725" s="152"/>
      <c r="J725" s="152"/>
      <c r="K725" s="152"/>
      <c r="L725" s="152"/>
      <c r="M725" s="152"/>
      <c r="N725" s="152"/>
      <c r="O725" s="152"/>
      <c r="P725" s="152"/>
      <c r="Q725" s="152"/>
      <c r="R725" s="152"/>
      <c r="S725" s="152"/>
      <c r="T725" s="152"/>
      <c r="U725" s="152"/>
      <c r="V725" s="152"/>
      <c r="W725" s="152"/>
      <c r="X725" s="152"/>
      <c r="Y725" s="15" t="str">
        <f t="shared" si="20"/>
        <v/>
      </c>
      <c r="Z725" s="15" t="str">
        <f>IF(T725="","",IF(AND(T725&lt;&gt;'Tabelas auxiliares'!$B$128,T725&lt;&gt;'Tabelas auxiliares'!$B$129,T725&lt;&gt;'Tabelas auxiliares'!$C$128,T725&lt;&gt;'Tabelas auxiliares'!$C$129,T725&lt;&gt;'Tabelas auxiliares'!$D$128),"FOLHA DE PESSOAL",IF(Y725='Tabelas auxiliares'!$A$129,"CUSTEIO",IF(Y725='Tabelas auxiliares'!$A$128,"INVESTIMENTO","ERRO - VERIFICAR"))))</f>
        <v/>
      </c>
      <c r="AA725" s="26" t="str">
        <f t="shared" si="21"/>
        <v/>
      </c>
      <c r="AB725" s="155"/>
      <c r="AC725" s="155"/>
      <c r="AD725" s="155"/>
      <c r="AE725" s="31"/>
    </row>
    <row r="726" spans="1:31" x14ac:dyDescent="0.25">
      <c r="A726" s="152"/>
      <c r="B726" s="152"/>
      <c r="C726" s="152"/>
      <c r="D726" s="152"/>
      <c r="E726" s="152"/>
      <c r="F726" s="15" t="str">
        <f>IFERROR(VLOOKUP(D726,'Tabelas auxiliares'!$A$3:$B$65,2,FALSE),"")</f>
        <v/>
      </c>
      <c r="G726" s="15" t="str">
        <f>IFERROR(VLOOKUP($B726,'Tabelas auxiliares'!$A$68:$C$108,2,FALSE),"")</f>
        <v/>
      </c>
      <c r="H726" s="15" t="str">
        <f>IFERROR(VLOOKUP($B726,'Tabelas auxiliares'!$A$68:$C$108,3,FALSE),"")</f>
        <v/>
      </c>
      <c r="I726" s="152"/>
      <c r="J726" s="152"/>
      <c r="K726" s="152"/>
      <c r="L726" s="152"/>
      <c r="M726" s="152"/>
      <c r="N726" s="152"/>
      <c r="O726" s="152"/>
      <c r="P726" s="152"/>
      <c r="Q726" s="152"/>
      <c r="R726" s="152"/>
      <c r="S726" s="152"/>
      <c r="T726" s="152"/>
      <c r="U726" s="152"/>
      <c r="V726" s="152"/>
      <c r="W726" s="152"/>
      <c r="X726" s="152"/>
      <c r="Y726" s="15" t="str">
        <f t="shared" si="20"/>
        <v/>
      </c>
      <c r="Z726" s="15" t="str">
        <f>IF(T726="","",IF(AND(T726&lt;&gt;'Tabelas auxiliares'!$B$128,T726&lt;&gt;'Tabelas auxiliares'!$B$129,T726&lt;&gt;'Tabelas auxiliares'!$C$128,T726&lt;&gt;'Tabelas auxiliares'!$C$129,T726&lt;&gt;'Tabelas auxiliares'!$D$128),"FOLHA DE PESSOAL",IF(Y726='Tabelas auxiliares'!$A$129,"CUSTEIO",IF(Y726='Tabelas auxiliares'!$A$128,"INVESTIMENTO","ERRO - VERIFICAR"))))</f>
        <v/>
      </c>
      <c r="AA726" s="26" t="str">
        <f t="shared" si="21"/>
        <v/>
      </c>
      <c r="AB726" s="155"/>
      <c r="AC726" s="155"/>
      <c r="AD726" s="155"/>
      <c r="AE726" s="31"/>
    </row>
    <row r="727" spans="1:31" x14ac:dyDescent="0.25">
      <c r="A727" s="152"/>
      <c r="B727" s="152"/>
      <c r="C727" s="152"/>
      <c r="D727" s="152"/>
      <c r="E727" s="152"/>
      <c r="F727" s="15" t="str">
        <f>IFERROR(VLOOKUP(D727,'Tabelas auxiliares'!$A$3:$B$65,2,FALSE),"")</f>
        <v/>
      </c>
      <c r="G727" s="15" t="str">
        <f>IFERROR(VLOOKUP($B727,'Tabelas auxiliares'!$A$68:$C$108,2,FALSE),"")</f>
        <v/>
      </c>
      <c r="H727" s="15" t="str">
        <f>IFERROR(VLOOKUP($B727,'Tabelas auxiliares'!$A$68:$C$108,3,FALSE),"")</f>
        <v/>
      </c>
      <c r="I727" s="152"/>
      <c r="J727" s="152"/>
      <c r="K727" s="152"/>
      <c r="L727" s="152"/>
      <c r="M727" s="152"/>
      <c r="N727" s="152"/>
      <c r="O727" s="152"/>
      <c r="P727" s="152"/>
      <c r="Q727" s="152"/>
      <c r="R727" s="152"/>
      <c r="S727" s="152"/>
      <c r="T727" s="152"/>
      <c r="U727" s="152"/>
      <c r="V727" s="152"/>
      <c r="W727" s="152"/>
      <c r="X727" s="152"/>
      <c r="Y727" s="15" t="str">
        <f t="shared" si="20"/>
        <v/>
      </c>
      <c r="Z727" s="15" t="str">
        <f>IF(T727="","",IF(AND(T727&lt;&gt;'Tabelas auxiliares'!$B$128,T727&lt;&gt;'Tabelas auxiliares'!$B$129,T727&lt;&gt;'Tabelas auxiliares'!$C$128,T727&lt;&gt;'Tabelas auxiliares'!$C$129,T727&lt;&gt;'Tabelas auxiliares'!$D$128),"FOLHA DE PESSOAL",IF(Y727='Tabelas auxiliares'!$A$129,"CUSTEIO",IF(Y727='Tabelas auxiliares'!$A$128,"INVESTIMENTO","ERRO - VERIFICAR"))))</f>
        <v/>
      </c>
      <c r="AA727" s="26" t="str">
        <f t="shared" si="21"/>
        <v/>
      </c>
      <c r="AB727" s="155"/>
      <c r="AC727" s="155"/>
      <c r="AD727" s="155"/>
      <c r="AE727" s="31"/>
    </row>
    <row r="728" spans="1:31" x14ac:dyDescent="0.25">
      <c r="A728" s="152"/>
      <c r="B728" s="152"/>
      <c r="C728" s="152"/>
      <c r="D728" s="152"/>
      <c r="E728" s="152"/>
      <c r="F728" s="15" t="str">
        <f>IFERROR(VLOOKUP(D728,'Tabelas auxiliares'!$A$3:$B$65,2,FALSE),"")</f>
        <v/>
      </c>
      <c r="G728" s="15" t="str">
        <f>IFERROR(VLOOKUP($B728,'Tabelas auxiliares'!$A$68:$C$108,2,FALSE),"")</f>
        <v/>
      </c>
      <c r="H728" s="15" t="str">
        <f>IFERROR(VLOOKUP($B728,'Tabelas auxiliares'!$A$68:$C$108,3,FALSE),"")</f>
        <v/>
      </c>
      <c r="I728" s="152"/>
      <c r="J728" s="152"/>
      <c r="K728" s="152"/>
      <c r="L728" s="152"/>
      <c r="M728" s="152"/>
      <c r="N728" s="152"/>
      <c r="O728" s="152"/>
      <c r="P728" s="152"/>
      <c r="Q728" s="152"/>
      <c r="R728" s="152"/>
      <c r="S728" s="152"/>
      <c r="T728" s="152"/>
      <c r="U728" s="152"/>
      <c r="V728" s="152"/>
      <c r="W728" s="152"/>
      <c r="X728" s="152"/>
      <c r="Y728" s="15" t="str">
        <f t="shared" si="20"/>
        <v/>
      </c>
      <c r="Z728" s="15" t="str">
        <f>IF(T728="","",IF(AND(T728&lt;&gt;'Tabelas auxiliares'!$B$128,T728&lt;&gt;'Tabelas auxiliares'!$B$129,T728&lt;&gt;'Tabelas auxiliares'!$C$128,T728&lt;&gt;'Tabelas auxiliares'!$C$129,T728&lt;&gt;'Tabelas auxiliares'!$D$128),"FOLHA DE PESSOAL",IF(Y728='Tabelas auxiliares'!$A$129,"CUSTEIO",IF(Y728='Tabelas auxiliares'!$A$128,"INVESTIMENTO","ERRO - VERIFICAR"))))</f>
        <v/>
      </c>
      <c r="AA728" s="26" t="str">
        <f t="shared" si="21"/>
        <v/>
      </c>
      <c r="AB728" s="155"/>
      <c r="AC728" s="155"/>
      <c r="AD728" s="155"/>
      <c r="AE728" s="31"/>
    </row>
    <row r="729" spans="1:31" x14ac:dyDescent="0.25">
      <c r="A729" s="152"/>
      <c r="B729" s="152"/>
      <c r="C729" s="152"/>
      <c r="D729" s="152"/>
      <c r="E729" s="152"/>
      <c r="F729" s="15" t="str">
        <f>IFERROR(VLOOKUP(D729,'Tabelas auxiliares'!$A$3:$B$65,2,FALSE),"")</f>
        <v/>
      </c>
      <c r="G729" s="15" t="str">
        <f>IFERROR(VLOOKUP($B729,'Tabelas auxiliares'!$A$68:$C$108,2,FALSE),"")</f>
        <v/>
      </c>
      <c r="H729" s="15" t="str">
        <f>IFERROR(VLOOKUP($B729,'Tabelas auxiliares'!$A$68:$C$108,3,FALSE),"")</f>
        <v/>
      </c>
      <c r="I729" s="152"/>
      <c r="J729" s="152"/>
      <c r="K729" s="152"/>
      <c r="L729" s="152"/>
      <c r="M729" s="152"/>
      <c r="N729" s="152"/>
      <c r="O729" s="152"/>
      <c r="P729" s="152"/>
      <c r="Q729" s="152"/>
      <c r="R729" s="152"/>
      <c r="S729" s="152"/>
      <c r="T729" s="152"/>
      <c r="U729" s="152"/>
      <c r="V729" s="152"/>
      <c r="W729" s="152"/>
      <c r="X729" s="152"/>
      <c r="Y729" s="15" t="str">
        <f t="shared" si="20"/>
        <v/>
      </c>
      <c r="Z729" s="15" t="str">
        <f>IF(T729="","",IF(AND(T729&lt;&gt;'Tabelas auxiliares'!$B$128,T729&lt;&gt;'Tabelas auxiliares'!$B$129,T729&lt;&gt;'Tabelas auxiliares'!$C$128,T729&lt;&gt;'Tabelas auxiliares'!$C$129,T729&lt;&gt;'Tabelas auxiliares'!$D$128),"FOLHA DE PESSOAL",IF(Y729='Tabelas auxiliares'!$A$129,"CUSTEIO",IF(Y729='Tabelas auxiliares'!$A$128,"INVESTIMENTO","ERRO - VERIFICAR"))))</f>
        <v/>
      </c>
      <c r="AA729" s="26" t="str">
        <f t="shared" si="21"/>
        <v/>
      </c>
      <c r="AB729" s="155"/>
      <c r="AC729" s="155"/>
      <c r="AD729" s="155"/>
      <c r="AE729" s="31"/>
    </row>
    <row r="730" spans="1:31" x14ac:dyDescent="0.25">
      <c r="A730" s="152"/>
      <c r="B730" s="152"/>
      <c r="C730" s="152"/>
      <c r="D730" s="152"/>
      <c r="E730" s="152"/>
      <c r="F730" s="15" t="str">
        <f>IFERROR(VLOOKUP(D730,'Tabelas auxiliares'!$A$3:$B$65,2,FALSE),"")</f>
        <v/>
      </c>
      <c r="G730" s="15" t="str">
        <f>IFERROR(VLOOKUP($B730,'Tabelas auxiliares'!$A$68:$C$108,2,FALSE),"")</f>
        <v/>
      </c>
      <c r="H730" s="15" t="str">
        <f>IFERROR(VLOOKUP($B730,'Tabelas auxiliares'!$A$68:$C$108,3,FALSE),"")</f>
        <v/>
      </c>
      <c r="I730" s="152"/>
      <c r="J730" s="152"/>
      <c r="K730" s="152"/>
      <c r="L730" s="152"/>
      <c r="M730" s="152"/>
      <c r="N730" s="152"/>
      <c r="O730" s="152"/>
      <c r="P730" s="152"/>
      <c r="Q730" s="152"/>
      <c r="R730" s="152"/>
      <c r="S730" s="152"/>
      <c r="T730" s="152"/>
      <c r="U730" s="152"/>
      <c r="V730" s="152"/>
      <c r="W730" s="152"/>
      <c r="X730" s="152"/>
      <c r="Y730" s="15" t="str">
        <f t="shared" si="20"/>
        <v/>
      </c>
      <c r="Z730" s="15" t="str">
        <f>IF(T730="","",IF(AND(T730&lt;&gt;'Tabelas auxiliares'!$B$128,T730&lt;&gt;'Tabelas auxiliares'!$B$129,T730&lt;&gt;'Tabelas auxiliares'!$C$128,T730&lt;&gt;'Tabelas auxiliares'!$C$129,T730&lt;&gt;'Tabelas auxiliares'!$D$128),"FOLHA DE PESSOAL",IF(Y730='Tabelas auxiliares'!$A$129,"CUSTEIO",IF(Y730='Tabelas auxiliares'!$A$128,"INVESTIMENTO","ERRO - VERIFICAR"))))</f>
        <v/>
      </c>
      <c r="AA730" s="26" t="str">
        <f t="shared" si="21"/>
        <v/>
      </c>
      <c r="AB730" s="155"/>
      <c r="AC730" s="155"/>
      <c r="AD730" s="155"/>
      <c r="AE730" s="31"/>
    </row>
    <row r="731" spans="1:31" x14ac:dyDescent="0.25">
      <c r="A731" s="152"/>
      <c r="B731" s="152"/>
      <c r="C731" s="152"/>
      <c r="D731" s="152"/>
      <c r="E731" s="152"/>
      <c r="F731" s="15" t="str">
        <f>IFERROR(VLOOKUP(D731,'Tabelas auxiliares'!$A$3:$B$65,2,FALSE),"")</f>
        <v/>
      </c>
      <c r="G731" s="15" t="str">
        <f>IFERROR(VLOOKUP($B731,'Tabelas auxiliares'!$A$68:$C$108,2,FALSE),"")</f>
        <v/>
      </c>
      <c r="H731" s="15" t="str">
        <f>IFERROR(VLOOKUP($B731,'Tabelas auxiliares'!$A$68:$C$108,3,FALSE),"")</f>
        <v/>
      </c>
      <c r="I731" s="152"/>
      <c r="J731" s="152"/>
      <c r="K731" s="152"/>
      <c r="L731" s="152"/>
      <c r="M731" s="152"/>
      <c r="N731" s="152"/>
      <c r="O731" s="152"/>
      <c r="P731" s="152"/>
      <c r="Q731" s="152"/>
      <c r="R731" s="152"/>
      <c r="S731" s="152"/>
      <c r="T731" s="152"/>
      <c r="U731" s="152"/>
      <c r="V731" s="152"/>
      <c r="W731" s="152"/>
      <c r="X731" s="152"/>
      <c r="Y731" s="15" t="str">
        <f t="shared" si="20"/>
        <v/>
      </c>
      <c r="Z731" s="15" t="str">
        <f>IF(T731="","",IF(AND(T731&lt;&gt;'Tabelas auxiliares'!$B$128,T731&lt;&gt;'Tabelas auxiliares'!$B$129,T731&lt;&gt;'Tabelas auxiliares'!$C$128,T731&lt;&gt;'Tabelas auxiliares'!$C$129,T731&lt;&gt;'Tabelas auxiliares'!$D$128),"FOLHA DE PESSOAL",IF(Y731='Tabelas auxiliares'!$A$129,"CUSTEIO",IF(Y731='Tabelas auxiliares'!$A$128,"INVESTIMENTO","ERRO - VERIFICAR"))))</f>
        <v/>
      </c>
      <c r="AA731" s="26" t="str">
        <f t="shared" si="21"/>
        <v/>
      </c>
      <c r="AB731" s="155"/>
      <c r="AC731" s="155"/>
      <c r="AD731" s="155"/>
      <c r="AE731" s="31"/>
    </row>
    <row r="732" spans="1:31" x14ac:dyDescent="0.25">
      <c r="A732" s="152"/>
      <c r="B732" s="152"/>
      <c r="C732" s="152"/>
      <c r="D732" s="152"/>
      <c r="E732" s="152"/>
      <c r="F732" s="15" t="str">
        <f>IFERROR(VLOOKUP(D732,'Tabelas auxiliares'!$A$3:$B$65,2,FALSE),"")</f>
        <v/>
      </c>
      <c r="G732" s="15" t="str">
        <f>IFERROR(VLOOKUP($B732,'Tabelas auxiliares'!$A$68:$C$108,2,FALSE),"")</f>
        <v/>
      </c>
      <c r="H732" s="15" t="str">
        <f>IFERROR(VLOOKUP($B732,'Tabelas auxiliares'!$A$68:$C$108,3,FALSE),"")</f>
        <v/>
      </c>
      <c r="I732" s="152"/>
      <c r="J732" s="152"/>
      <c r="K732" s="152"/>
      <c r="L732" s="152"/>
      <c r="M732" s="152"/>
      <c r="N732" s="152"/>
      <c r="O732" s="152"/>
      <c r="P732" s="152"/>
      <c r="Q732" s="152"/>
      <c r="R732" s="152"/>
      <c r="S732" s="152"/>
      <c r="T732" s="152"/>
      <c r="U732" s="152"/>
      <c r="V732" s="152"/>
      <c r="W732" s="152"/>
      <c r="X732" s="152"/>
      <c r="Y732" s="15" t="str">
        <f t="shared" si="20"/>
        <v/>
      </c>
      <c r="Z732" s="15" t="str">
        <f>IF(T732="","",IF(AND(T732&lt;&gt;'Tabelas auxiliares'!$B$128,T732&lt;&gt;'Tabelas auxiliares'!$B$129,T732&lt;&gt;'Tabelas auxiliares'!$C$128,T732&lt;&gt;'Tabelas auxiliares'!$C$129,T732&lt;&gt;'Tabelas auxiliares'!$D$128),"FOLHA DE PESSOAL",IF(Y732='Tabelas auxiliares'!$A$129,"CUSTEIO",IF(Y732='Tabelas auxiliares'!$A$128,"INVESTIMENTO","ERRO - VERIFICAR"))))</f>
        <v/>
      </c>
      <c r="AA732" s="26" t="str">
        <f t="shared" si="21"/>
        <v/>
      </c>
      <c r="AB732" s="155"/>
      <c r="AC732" s="155"/>
      <c r="AD732" s="155"/>
      <c r="AE732" s="31"/>
    </row>
    <row r="733" spans="1:31" x14ac:dyDescent="0.25">
      <c r="A733" s="152"/>
      <c r="B733" s="152"/>
      <c r="C733" s="152"/>
      <c r="D733" s="152"/>
      <c r="E733" s="152"/>
      <c r="F733" s="15" t="str">
        <f>IFERROR(VLOOKUP(D733,'Tabelas auxiliares'!$A$3:$B$65,2,FALSE),"")</f>
        <v/>
      </c>
      <c r="G733" s="15" t="str">
        <f>IFERROR(VLOOKUP($B733,'Tabelas auxiliares'!$A$68:$C$108,2,FALSE),"")</f>
        <v/>
      </c>
      <c r="H733" s="15" t="str">
        <f>IFERROR(VLOOKUP($B733,'Tabelas auxiliares'!$A$68:$C$108,3,FALSE),"")</f>
        <v/>
      </c>
      <c r="I733" s="152"/>
      <c r="J733" s="152"/>
      <c r="K733" s="152"/>
      <c r="L733" s="152"/>
      <c r="M733" s="152"/>
      <c r="N733" s="152"/>
      <c r="O733" s="152"/>
      <c r="P733" s="152"/>
      <c r="Q733" s="152"/>
      <c r="R733" s="152"/>
      <c r="S733" s="152"/>
      <c r="T733" s="152"/>
      <c r="U733" s="152"/>
      <c r="V733" s="152"/>
      <c r="W733" s="152"/>
      <c r="X733" s="152"/>
      <c r="Y733" s="15" t="str">
        <f t="shared" si="20"/>
        <v/>
      </c>
      <c r="Z733" s="15" t="str">
        <f>IF(T733="","",IF(AND(T733&lt;&gt;'Tabelas auxiliares'!$B$128,T733&lt;&gt;'Tabelas auxiliares'!$B$129,T733&lt;&gt;'Tabelas auxiliares'!$C$128,T733&lt;&gt;'Tabelas auxiliares'!$C$129,T733&lt;&gt;'Tabelas auxiliares'!$D$128),"FOLHA DE PESSOAL",IF(Y733='Tabelas auxiliares'!$A$129,"CUSTEIO",IF(Y733='Tabelas auxiliares'!$A$128,"INVESTIMENTO","ERRO - VERIFICAR"))))</f>
        <v/>
      </c>
      <c r="AA733" s="26" t="str">
        <f t="shared" si="21"/>
        <v/>
      </c>
      <c r="AB733" s="155"/>
      <c r="AC733" s="155"/>
      <c r="AD733" s="155"/>
      <c r="AE733" s="31"/>
    </row>
    <row r="734" spans="1:31" x14ac:dyDescent="0.25">
      <c r="A734" s="152"/>
      <c r="B734" s="152"/>
      <c r="C734" s="152"/>
      <c r="D734" s="152"/>
      <c r="E734" s="152"/>
      <c r="F734" s="15" t="str">
        <f>IFERROR(VLOOKUP(D734,'Tabelas auxiliares'!$A$3:$B$65,2,FALSE),"")</f>
        <v/>
      </c>
      <c r="G734" s="15" t="str">
        <f>IFERROR(VLOOKUP($B734,'Tabelas auxiliares'!$A$68:$C$108,2,FALSE),"")</f>
        <v/>
      </c>
      <c r="H734" s="15" t="str">
        <f>IFERROR(VLOOKUP($B734,'Tabelas auxiliares'!$A$68:$C$108,3,FALSE),"")</f>
        <v/>
      </c>
      <c r="I734" s="152"/>
      <c r="J734" s="152"/>
      <c r="K734" s="152"/>
      <c r="L734" s="152"/>
      <c r="M734" s="152"/>
      <c r="N734" s="152"/>
      <c r="O734" s="152"/>
      <c r="P734" s="152"/>
      <c r="Q734" s="152"/>
      <c r="R734" s="152"/>
      <c r="S734" s="152"/>
      <c r="T734" s="152"/>
      <c r="U734" s="152"/>
      <c r="V734" s="152"/>
      <c r="W734" s="152"/>
      <c r="X734" s="152"/>
      <c r="Y734" s="15" t="str">
        <f t="shared" si="20"/>
        <v/>
      </c>
      <c r="Z734" s="15" t="str">
        <f>IF(T734="","",IF(AND(T734&lt;&gt;'Tabelas auxiliares'!$B$128,T734&lt;&gt;'Tabelas auxiliares'!$B$129,T734&lt;&gt;'Tabelas auxiliares'!$C$128,T734&lt;&gt;'Tabelas auxiliares'!$C$129,T734&lt;&gt;'Tabelas auxiliares'!$D$128),"FOLHA DE PESSOAL",IF(Y734='Tabelas auxiliares'!$A$129,"CUSTEIO",IF(Y734='Tabelas auxiliares'!$A$128,"INVESTIMENTO","ERRO - VERIFICAR"))))</f>
        <v/>
      </c>
      <c r="AA734" s="26" t="str">
        <f t="shared" si="21"/>
        <v/>
      </c>
      <c r="AB734" s="155"/>
      <c r="AC734" s="155"/>
      <c r="AD734" s="155"/>
      <c r="AE734" s="31"/>
    </row>
    <row r="735" spans="1:31" x14ac:dyDescent="0.25">
      <c r="A735" s="152"/>
      <c r="B735" s="152"/>
      <c r="C735" s="152"/>
      <c r="D735" s="152"/>
      <c r="E735" s="152"/>
      <c r="F735" s="15" t="str">
        <f>IFERROR(VLOOKUP(D735,'Tabelas auxiliares'!$A$3:$B$65,2,FALSE),"")</f>
        <v/>
      </c>
      <c r="G735" s="15" t="str">
        <f>IFERROR(VLOOKUP($B735,'Tabelas auxiliares'!$A$68:$C$108,2,FALSE),"")</f>
        <v/>
      </c>
      <c r="H735" s="15" t="str">
        <f>IFERROR(VLOOKUP($B735,'Tabelas auxiliares'!$A$68:$C$108,3,FALSE),"")</f>
        <v/>
      </c>
      <c r="I735" s="152"/>
      <c r="J735" s="152"/>
      <c r="K735" s="152"/>
      <c r="L735" s="152"/>
      <c r="M735" s="152"/>
      <c r="N735" s="152"/>
      <c r="O735" s="152"/>
      <c r="P735" s="152"/>
      <c r="Q735" s="152"/>
      <c r="R735" s="152"/>
      <c r="S735" s="152"/>
      <c r="T735" s="152"/>
      <c r="U735" s="152"/>
      <c r="V735" s="152"/>
      <c r="W735" s="152"/>
      <c r="X735" s="152"/>
      <c r="Y735" s="15" t="str">
        <f t="shared" si="20"/>
        <v/>
      </c>
      <c r="Z735" s="15" t="str">
        <f>IF(T735="","",IF(AND(T735&lt;&gt;'Tabelas auxiliares'!$B$128,T735&lt;&gt;'Tabelas auxiliares'!$B$129,T735&lt;&gt;'Tabelas auxiliares'!$C$128,T735&lt;&gt;'Tabelas auxiliares'!$C$129,T735&lt;&gt;'Tabelas auxiliares'!$D$128),"FOLHA DE PESSOAL",IF(Y735='Tabelas auxiliares'!$A$129,"CUSTEIO",IF(Y735='Tabelas auxiliares'!$A$128,"INVESTIMENTO","ERRO - VERIFICAR"))))</f>
        <v/>
      </c>
      <c r="AA735" s="26" t="str">
        <f t="shared" si="21"/>
        <v/>
      </c>
      <c r="AB735" s="155"/>
      <c r="AC735" s="155"/>
      <c r="AD735" s="155"/>
      <c r="AE735" s="31"/>
    </row>
    <row r="736" spans="1:31" x14ac:dyDescent="0.25">
      <c r="A736" s="152"/>
      <c r="B736" s="152"/>
      <c r="C736" s="152"/>
      <c r="D736" s="152"/>
      <c r="E736" s="152"/>
      <c r="F736" s="15" t="str">
        <f>IFERROR(VLOOKUP(D736,'Tabelas auxiliares'!$A$3:$B$65,2,FALSE),"")</f>
        <v/>
      </c>
      <c r="G736" s="15" t="str">
        <f>IFERROR(VLOOKUP($B736,'Tabelas auxiliares'!$A$68:$C$108,2,FALSE),"")</f>
        <v/>
      </c>
      <c r="H736" s="15" t="str">
        <f>IFERROR(VLOOKUP($B736,'Tabelas auxiliares'!$A$68:$C$108,3,FALSE),"")</f>
        <v/>
      </c>
      <c r="I736" s="152"/>
      <c r="J736" s="152"/>
      <c r="K736" s="152"/>
      <c r="L736" s="152"/>
      <c r="M736" s="152"/>
      <c r="N736" s="152"/>
      <c r="O736" s="152"/>
      <c r="P736" s="152"/>
      <c r="Q736" s="152"/>
      <c r="R736" s="152"/>
      <c r="S736" s="152"/>
      <c r="T736" s="152"/>
      <c r="U736" s="152"/>
      <c r="V736" s="152"/>
      <c r="W736" s="152"/>
      <c r="X736" s="152"/>
      <c r="Y736" s="15" t="str">
        <f t="shared" si="20"/>
        <v/>
      </c>
      <c r="Z736" s="15" t="str">
        <f>IF(T736="","",IF(AND(T736&lt;&gt;'Tabelas auxiliares'!$B$128,T736&lt;&gt;'Tabelas auxiliares'!$B$129,T736&lt;&gt;'Tabelas auxiliares'!$C$128,T736&lt;&gt;'Tabelas auxiliares'!$C$129,T736&lt;&gt;'Tabelas auxiliares'!$D$128),"FOLHA DE PESSOAL",IF(Y736='Tabelas auxiliares'!$A$129,"CUSTEIO",IF(Y736='Tabelas auxiliares'!$A$128,"INVESTIMENTO","ERRO - VERIFICAR"))))</f>
        <v/>
      </c>
      <c r="AA736" s="26" t="str">
        <f t="shared" si="21"/>
        <v/>
      </c>
      <c r="AB736" s="155"/>
      <c r="AC736" s="155"/>
      <c r="AD736" s="155"/>
      <c r="AE736" s="31"/>
    </row>
    <row r="737" spans="1:31" x14ac:dyDescent="0.25">
      <c r="A737" s="152"/>
      <c r="B737" s="152"/>
      <c r="C737" s="152"/>
      <c r="D737" s="152"/>
      <c r="E737" s="152"/>
      <c r="F737" s="15" t="str">
        <f>IFERROR(VLOOKUP(D737,'Tabelas auxiliares'!$A$3:$B$65,2,FALSE),"")</f>
        <v/>
      </c>
      <c r="G737" s="15" t="str">
        <f>IFERROR(VLOOKUP($B737,'Tabelas auxiliares'!$A$68:$C$108,2,FALSE),"")</f>
        <v/>
      </c>
      <c r="H737" s="15" t="str">
        <f>IFERROR(VLOOKUP($B737,'Tabelas auxiliares'!$A$68:$C$108,3,FALSE),"")</f>
        <v/>
      </c>
      <c r="I737" s="152"/>
      <c r="J737" s="152"/>
      <c r="K737" s="152"/>
      <c r="L737" s="152"/>
      <c r="M737" s="152"/>
      <c r="N737" s="152"/>
      <c r="O737" s="152"/>
      <c r="P737" s="152"/>
      <c r="Q737" s="152"/>
      <c r="R737" s="152"/>
      <c r="S737" s="152"/>
      <c r="T737" s="152"/>
      <c r="U737" s="152"/>
      <c r="V737" s="152"/>
      <c r="W737" s="152"/>
      <c r="X737" s="152"/>
      <c r="Y737" s="15" t="str">
        <f t="shared" si="20"/>
        <v/>
      </c>
      <c r="Z737" s="15" t="str">
        <f>IF(T737="","",IF(AND(T737&lt;&gt;'Tabelas auxiliares'!$B$128,T737&lt;&gt;'Tabelas auxiliares'!$B$129,T737&lt;&gt;'Tabelas auxiliares'!$C$128,T737&lt;&gt;'Tabelas auxiliares'!$C$129,T737&lt;&gt;'Tabelas auxiliares'!$D$128),"FOLHA DE PESSOAL",IF(Y737='Tabelas auxiliares'!$A$129,"CUSTEIO",IF(Y737='Tabelas auxiliares'!$A$128,"INVESTIMENTO","ERRO - VERIFICAR"))))</f>
        <v/>
      </c>
      <c r="AA737" s="26" t="str">
        <f t="shared" si="21"/>
        <v/>
      </c>
      <c r="AB737" s="155"/>
      <c r="AC737" s="155"/>
      <c r="AD737" s="155"/>
      <c r="AE737" s="31"/>
    </row>
    <row r="738" spans="1:31" x14ac:dyDescent="0.25">
      <c r="A738" s="152"/>
      <c r="B738" s="152"/>
      <c r="C738" s="152"/>
      <c r="D738" s="152"/>
      <c r="E738" s="152"/>
      <c r="F738" s="15" t="str">
        <f>IFERROR(VLOOKUP(D738,'Tabelas auxiliares'!$A$3:$B$65,2,FALSE),"")</f>
        <v/>
      </c>
      <c r="G738" s="15" t="str">
        <f>IFERROR(VLOOKUP($B738,'Tabelas auxiliares'!$A$68:$C$108,2,FALSE),"")</f>
        <v/>
      </c>
      <c r="H738" s="15" t="str">
        <f>IFERROR(VLOOKUP($B738,'Tabelas auxiliares'!$A$68:$C$108,3,FALSE),"")</f>
        <v/>
      </c>
      <c r="I738" s="152"/>
      <c r="J738" s="152"/>
      <c r="K738" s="152"/>
      <c r="L738" s="152"/>
      <c r="M738" s="152"/>
      <c r="N738" s="152"/>
      <c r="O738" s="152"/>
      <c r="P738" s="152"/>
      <c r="Q738" s="152"/>
      <c r="R738" s="152"/>
      <c r="S738" s="152"/>
      <c r="T738" s="152"/>
      <c r="U738" s="152"/>
      <c r="V738" s="152"/>
      <c r="W738" s="152"/>
      <c r="X738" s="152"/>
      <c r="Y738" s="15" t="str">
        <f t="shared" si="20"/>
        <v/>
      </c>
      <c r="Z738" s="15" t="str">
        <f>IF(T738="","",IF(AND(T738&lt;&gt;'Tabelas auxiliares'!$B$128,T738&lt;&gt;'Tabelas auxiliares'!$B$129,T738&lt;&gt;'Tabelas auxiliares'!$C$128,T738&lt;&gt;'Tabelas auxiliares'!$C$129,T738&lt;&gt;'Tabelas auxiliares'!$D$128),"FOLHA DE PESSOAL",IF(Y738='Tabelas auxiliares'!$A$129,"CUSTEIO",IF(Y738='Tabelas auxiliares'!$A$128,"INVESTIMENTO","ERRO - VERIFICAR"))))</f>
        <v/>
      </c>
      <c r="AA738" s="26" t="str">
        <f t="shared" si="21"/>
        <v/>
      </c>
      <c r="AB738" s="155"/>
      <c r="AC738" s="155"/>
      <c r="AD738" s="155"/>
      <c r="AE738" s="31"/>
    </row>
    <row r="739" spans="1:31" x14ac:dyDescent="0.25">
      <c r="A739" s="152"/>
      <c r="B739" s="152"/>
      <c r="C739" s="152"/>
      <c r="D739" s="152"/>
      <c r="E739" s="152"/>
      <c r="F739" s="15" t="str">
        <f>IFERROR(VLOOKUP(D739,'Tabelas auxiliares'!$A$3:$B$65,2,FALSE),"")</f>
        <v/>
      </c>
      <c r="G739" s="15" t="str">
        <f>IFERROR(VLOOKUP($B739,'Tabelas auxiliares'!$A$68:$C$108,2,FALSE),"")</f>
        <v/>
      </c>
      <c r="H739" s="15" t="str">
        <f>IFERROR(VLOOKUP($B739,'Tabelas auxiliares'!$A$68:$C$108,3,FALSE),"")</f>
        <v/>
      </c>
      <c r="I739" s="152"/>
      <c r="J739" s="152"/>
      <c r="K739" s="152"/>
      <c r="L739" s="152"/>
      <c r="M739" s="152"/>
      <c r="N739" s="152"/>
      <c r="O739" s="152"/>
      <c r="P739" s="152"/>
      <c r="Q739" s="152"/>
      <c r="R739" s="152"/>
      <c r="S739" s="152"/>
      <c r="T739" s="152"/>
      <c r="U739" s="152"/>
      <c r="V739" s="152"/>
      <c r="W739" s="152"/>
      <c r="X739" s="152"/>
      <c r="Y739" s="15" t="str">
        <f t="shared" si="20"/>
        <v/>
      </c>
      <c r="Z739" s="15" t="str">
        <f>IF(T739="","",IF(AND(T739&lt;&gt;'Tabelas auxiliares'!$B$128,T739&lt;&gt;'Tabelas auxiliares'!$B$129,T739&lt;&gt;'Tabelas auxiliares'!$C$128,T739&lt;&gt;'Tabelas auxiliares'!$C$129,T739&lt;&gt;'Tabelas auxiliares'!$D$128),"FOLHA DE PESSOAL",IF(Y739='Tabelas auxiliares'!$A$129,"CUSTEIO",IF(Y739='Tabelas auxiliares'!$A$128,"INVESTIMENTO","ERRO - VERIFICAR"))))</f>
        <v/>
      </c>
      <c r="AA739" s="26" t="str">
        <f t="shared" si="21"/>
        <v/>
      </c>
      <c r="AB739" s="155"/>
      <c r="AC739" s="155"/>
      <c r="AD739" s="155"/>
      <c r="AE739" s="31"/>
    </row>
    <row r="740" spans="1:31" x14ac:dyDescent="0.25">
      <c r="A740" s="152"/>
      <c r="B740" s="152"/>
      <c r="C740" s="152"/>
      <c r="D740" s="152"/>
      <c r="E740" s="152"/>
      <c r="F740" s="15" t="str">
        <f>IFERROR(VLOOKUP(D740,'Tabelas auxiliares'!$A$3:$B$65,2,FALSE),"")</f>
        <v/>
      </c>
      <c r="G740" s="15" t="str">
        <f>IFERROR(VLOOKUP($B740,'Tabelas auxiliares'!$A$68:$C$108,2,FALSE),"")</f>
        <v/>
      </c>
      <c r="H740" s="15" t="str">
        <f>IFERROR(VLOOKUP($B740,'Tabelas auxiliares'!$A$68:$C$108,3,FALSE),"")</f>
        <v/>
      </c>
      <c r="I740" s="152"/>
      <c r="J740" s="152"/>
      <c r="K740" s="152"/>
      <c r="L740" s="152"/>
      <c r="M740" s="152"/>
      <c r="N740" s="152"/>
      <c r="O740" s="152"/>
      <c r="P740" s="152"/>
      <c r="Q740" s="152"/>
      <c r="R740" s="152"/>
      <c r="S740" s="152"/>
      <c r="T740" s="152"/>
      <c r="U740" s="152"/>
      <c r="V740" s="152"/>
      <c r="W740" s="152"/>
      <c r="X740" s="152"/>
      <c r="Y740" s="15" t="str">
        <f t="shared" si="20"/>
        <v/>
      </c>
      <c r="Z740" s="15" t="str">
        <f>IF(T740="","",IF(AND(T740&lt;&gt;'Tabelas auxiliares'!$B$128,T740&lt;&gt;'Tabelas auxiliares'!$B$129,T740&lt;&gt;'Tabelas auxiliares'!$C$128,T740&lt;&gt;'Tabelas auxiliares'!$C$129,T740&lt;&gt;'Tabelas auxiliares'!$D$128),"FOLHA DE PESSOAL",IF(Y740='Tabelas auxiliares'!$A$129,"CUSTEIO",IF(Y740='Tabelas auxiliares'!$A$128,"INVESTIMENTO","ERRO - VERIFICAR"))))</f>
        <v/>
      </c>
      <c r="AA740" s="26" t="str">
        <f t="shared" si="21"/>
        <v/>
      </c>
      <c r="AB740" s="155"/>
      <c r="AC740" s="155"/>
      <c r="AD740" s="155"/>
      <c r="AE740" s="31"/>
    </row>
    <row r="741" spans="1:31" x14ac:dyDescent="0.25">
      <c r="A741" s="152"/>
      <c r="B741" s="152"/>
      <c r="C741" s="152"/>
      <c r="D741" s="152"/>
      <c r="E741" s="152"/>
      <c r="F741" s="15" t="str">
        <f>IFERROR(VLOOKUP(D741,'Tabelas auxiliares'!$A$3:$B$65,2,FALSE),"")</f>
        <v/>
      </c>
      <c r="G741" s="15" t="str">
        <f>IFERROR(VLOOKUP($B741,'Tabelas auxiliares'!$A$68:$C$108,2,FALSE),"")</f>
        <v/>
      </c>
      <c r="H741" s="15" t="str">
        <f>IFERROR(VLOOKUP($B741,'Tabelas auxiliares'!$A$68:$C$108,3,FALSE),"")</f>
        <v/>
      </c>
      <c r="I741" s="152"/>
      <c r="J741" s="152"/>
      <c r="K741" s="152"/>
      <c r="L741" s="152"/>
      <c r="M741" s="152"/>
      <c r="N741" s="152"/>
      <c r="O741" s="152"/>
      <c r="P741" s="152"/>
      <c r="Q741" s="152"/>
      <c r="R741" s="152"/>
      <c r="S741" s="152"/>
      <c r="T741" s="152"/>
      <c r="U741" s="152"/>
      <c r="V741" s="152"/>
      <c r="W741" s="152"/>
      <c r="X741" s="152"/>
      <c r="Y741" s="15" t="str">
        <f t="shared" si="20"/>
        <v/>
      </c>
      <c r="Z741" s="15" t="str">
        <f>IF(T741="","",IF(AND(T741&lt;&gt;'Tabelas auxiliares'!$B$128,T741&lt;&gt;'Tabelas auxiliares'!$B$129,T741&lt;&gt;'Tabelas auxiliares'!$C$128,T741&lt;&gt;'Tabelas auxiliares'!$C$129,T741&lt;&gt;'Tabelas auxiliares'!$D$128),"FOLHA DE PESSOAL",IF(Y741='Tabelas auxiliares'!$A$129,"CUSTEIO",IF(Y741='Tabelas auxiliares'!$A$128,"INVESTIMENTO","ERRO - VERIFICAR"))))</f>
        <v/>
      </c>
      <c r="AA741" s="26" t="str">
        <f t="shared" si="21"/>
        <v/>
      </c>
      <c r="AB741" s="155"/>
      <c r="AC741" s="155"/>
      <c r="AD741" s="155"/>
      <c r="AE741" s="31"/>
    </row>
    <row r="742" spans="1:31" x14ac:dyDescent="0.25">
      <c r="A742" s="152"/>
      <c r="B742" s="152"/>
      <c r="C742" s="152"/>
      <c r="D742" s="152"/>
      <c r="E742" s="152"/>
      <c r="F742" s="15" t="str">
        <f>IFERROR(VLOOKUP(D742,'Tabelas auxiliares'!$A$3:$B$65,2,FALSE),"")</f>
        <v/>
      </c>
      <c r="G742" s="15" t="str">
        <f>IFERROR(VLOOKUP($B742,'Tabelas auxiliares'!$A$68:$C$108,2,FALSE),"")</f>
        <v/>
      </c>
      <c r="H742" s="15" t="str">
        <f>IFERROR(VLOOKUP($B742,'Tabelas auxiliares'!$A$68:$C$108,3,FALSE),"")</f>
        <v/>
      </c>
      <c r="I742" s="152"/>
      <c r="J742" s="152"/>
      <c r="K742" s="152"/>
      <c r="L742" s="152"/>
      <c r="M742" s="152"/>
      <c r="N742" s="152"/>
      <c r="O742" s="152"/>
      <c r="P742" s="152"/>
      <c r="Q742" s="152"/>
      <c r="R742" s="152"/>
      <c r="S742" s="152"/>
      <c r="T742" s="152"/>
      <c r="U742" s="152"/>
      <c r="V742" s="152"/>
      <c r="W742" s="152"/>
      <c r="X742" s="152"/>
      <c r="Y742" s="15" t="str">
        <f t="shared" si="20"/>
        <v/>
      </c>
      <c r="Z742" s="15" t="str">
        <f>IF(T742="","",IF(AND(T742&lt;&gt;'Tabelas auxiliares'!$B$128,T742&lt;&gt;'Tabelas auxiliares'!$B$129,T742&lt;&gt;'Tabelas auxiliares'!$C$128,T742&lt;&gt;'Tabelas auxiliares'!$C$129,T742&lt;&gt;'Tabelas auxiliares'!$D$128),"FOLHA DE PESSOAL",IF(Y742='Tabelas auxiliares'!$A$129,"CUSTEIO",IF(Y742='Tabelas auxiliares'!$A$128,"INVESTIMENTO","ERRO - VERIFICAR"))))</f>
        <v/>
      </c>
      <c r="AA742" s="26" t="str">
        <f t="shared" si="21"/>
        <v/>
      </c>
      <c r="AB742" s="155"/>
      <c r="AC742" s="155"/>
      <c r="AD742" s="155"/>
      <c r="AE742" s="31"/>
    </row>
    <row r="743" spans="1:31" x14ac:dyDescent="0.25">
      <c r="A743" s="152"/>
      <c r="B743" s="152"/>
      <c r="C743" s="152"/>
      <c r="D743" s="152"/>
      <c r="E743" s="152"/>
      <c r="F743" s="15" t="str">
        <f>IFERROR(VLOOKUP(D743,'Tabelas auxiliares'!$A$3:$B$65,2,FALSE),"")</f>
        <v/>
      </c>
      <c r="G743" s="15" t="str">
        <f>IFERROR(VLOOKUP($B743,'Tabelas auxiliares'!$A$68:$C$108,2,FALSE),"")</f>
        <v/>
      </c>
      <c r="H743" s="15" t="str">
        <f>IFERROR(VLOOKUP($B743,'Tabelas auxiliares'!$A$68:$C$108,3,FALSE),"")</f>
        <v/>
      </c>
      <c r="I743" s="152"/>
      <c r="J743" s="152"/>
      <c r="K743" s="152"/>
      <c r="L743" s="152"/>
      <c r="M743" s="152"/>
      <c r="N743" s="152"/>
      <c r="O743" s="152"/>
      <c r="P743" s="152"/>
      <c r="Q743" s="152"/>
      <c r="R743" s="152"/>
      <c r="S743" s="152"/>
      <c r="T743" s="152"/>
      <c r="U743" s="152"/>
      <c r="V743" s="152"/>
      <c r="W743" s="152"/>
      <c r="X743" s="152"/>
      <c r="Y743" s="15" t="str">
        <f t="shared" si="20"/>
        <v/>
      </c>
      <c r="Z743" s="15" t="str">
        <f>IF(T743="","",IF(AND(T743&lt;&gt;'Tabelas auxiliares'!$B$128,T743&lt;&gt;'Tabelas auxiliares'!$B$129,T743&lt;&gt;'Tabelas auxiliares'!$C$128,T743&lt;&gt;'Tabelas auxiliares'!$C$129,T743&lt;&gt;'Tabelas auxiliares'!$D$128),"FOLHA DE PESSOAL",IF(Y743='Tabelas auxiliares'!$A$129,"CUSTEIO",IF(Y743='Tabelas auxiliares'!$A$128,"INVESTIMENTO","ERRO - VERIFICAR"))))</f>
        <v/>
      </c>
      <c r="AA743" s="26" t="str">
        <f t="shared" si="21"/>
        <v/>
      </c>
      <c r="AB743" s="155"/>
      <c r="AC743" s="155"/>
      <c r="AD743" s="155"/>
      <c r="AE743" s="31"/>
    </row>
    <row r="744" spans="1:31" x14ac:dyDescent="0.25">
      <c r="A744" s="152"/>
      <c r="B744" s="152"/>
      <c r="C744" s="152"/>
      <c r="D744" s="152"/>
      <c r="E744" s="152"/>
      <c r="F744" s="15" t="str">
        <f>IFERROR(VLOOKUP(D744,'Tabelas auxiliares'!$A$3:$B$65,2,FALSE),"")</f>
        <v/>
      </c>
      <c r="G744" s="15" t="str">
        <f>IFERROR(VLOOKUP($B744,'Tabelas auxiliares'!$A$68:$C$108,2,FALSE),"")</f>
        <v/>
      </c>
      <c r="H744" s="15" t="str">
        <f>IFERROR(VLOOKUP($B744,'Tabelas auxiliares'!$A$68:$C$108,3,FALSE),"")</f>
        <v/>
      </c>
      <c r="I744" s="152"/>
      <c r="J744" s="152"/>
      <c r="K744" s="152"/>
      <c r="L744" s="152"/>
      <c r="M744" s="152"/>
      <c r="N744" s="152"/>
      <c r="O744" s="152"/>
      <c r="P744" s="152"/>
      <c r="Q744" s="152"/>
      <c r="R744" s="152"/>
      <c r="S744" s="152"/>
      <c r="T744" s="152"/>
      <c r="U744" s="152"/>
      <c r="V744" s="152"/>
      <c r="W744" s="152"/>
      <c r="X744" s="152"/>
      <c r="Y744" s="15" t="str">
        <f t="shared" si="20"/>
        <v/>
      </c>
      <c r="Z744" s="15" t="str">
        <f>IF(T744="","",IF(AND(T744&lt;&gt;'Tabelas auxiliares'!$B$128,T744&lt;&gt;'Tabelas auxiliares'!$B$129,T744&lt;&gt;'Tabelas auxiliares'!$C$128,T744&lt;&gt;'Tabelas auxiliares'!$C$129,T744&lt;&gt;'Tabelas auxiliares'!$D$128),"FOLHA DE PESSOAL",IF(Y744='Tabelas auxiliares'!$A$129,"CUSTEIO",IF(Y744='Tabelas auxiliares'!$A$128,"INVESTIMENTO","ERRO - VERIFICAR"))))</f>
        <v/>
      </c>
      <c r="AA744" s="26" t="str">
        <f t="shared" si="21"/>
        <v/>
      </c>
      <c r="AB744" s="155"/>
      <c r="AC744" s="155"/>
      <c r="AD744" s="155"/>
      <c r="AE744" s="31"/>
    </row>
    <row r="745" spans="1:31" x14ac:dyDescent="0.25">
      <c r="A745" s="152"/>
      <c r="B745" s="152"/>
      <c r="C745" s="152"/>
      <c r="D745" s="152"/>
      <c r="E745" s="152"/>
      <c r="F745" s="15" t="str">
        <f>IFERROR(VLOOKUP(D745,'Tabelas auxiliares'!$A$3:$B$65,2,FALSE),"")</f>
        <v/>
      </c>
      <c r="G745" s="15" t="str">
        <f>IFERROR(VLOOKUP($B745,'Tabelas auxiliares'!$A$68:$C$108,2,FALSE),"")</f>
        <v/>
      </c>
      <c r="H745" s="15" t="str">
        <f>IFERROR(VLOOKUP($B745,'Tabelas auxiliares'!$A$68:$C$108,3,FALSE),"")</f>
        <v/>
      </c>
      <c r="I745" s="152"/>
      <c r="J745" s="152"/>
      <c r="K745" s="152"/>
      <c r="L745" s="152"/>
      <c r="M745" s="152"/>
      <c r="N745" s="152"/>
      <c r="O745" s="152"/>
      <c r="P745" s="152"/>
      <c r="Q745" s="152"/>
      <c r="R745" s="152"/>
      <c r="S745" s="152"/>
      <c r="T745" s="152"/>
      <c r="U745" s="152"/>
      <c r="V745" s="152"/>
      <c r="W745" s="152"/>
      <c r="X745" s="152"/>
      <c r="Y745" s="15" t="str">
        <f t="shared" si="20"/>
        <v/>
      </c>
      <c r="Z745" s="15" t="str">
        <f>IF(T745="","",IF(AND(T745&lt;&gt;'Tabelas auxiliares'!$B$128,T745&lt;&gt;'Tabelas auxiliares'!$B$129,T745&lt;&gt;'Tabelas auxiliares'!$C$128,T745&lt;&gt;'Tabelas auxiliares'!$C$129,T745&lt;&gt;'Tabelas auxiliares'!$D$128),"FOLHA DE PESSOAL",IF(Y745='Tabelas auxiliares'!$A$129,"CUSTEIO",IF(Y745='Tabelas auxiliares'!$A$128,"INVESTIMENTO","ERRO - VERIFICAR"))))</f>
        <v/>
      </c>
      <c r="AA745" s="26" t="str">
        <f t="shared" si="21"/>
        <v/>
      </c>
      <c r="AB745" s="155"/>
      <c r="AC745" s="155"/>
      <c r="AD745" s="155"/>
      <c r="AE745" s="31"/>
    </row>
    <row r="746" spans="1:31" x14ac:dyDescent="0.25">
      <c r="A746" s="152"/>
      <c r="B746" s="152"/>
      <c r="C746" s="152"/>
      <c r="D746" s="152"/>
      <c r="E746" s="152"/>
      <c r="F746" s="15" t="str">
        <f>IFERROR(VLOOKUP(D746,'Tabelas auxiliares'!$A$3:$B$65,2,FALSE),"")</f>
        <v/>
      </c>
      <c r="G746" s="15" t="str">
        <f>IFERROR(VLOOKUP($B746,'Tabelas auxiliares'!$A$68:$C$108,2,FALSE),"")</f>
        <v/>
      </c>
      <c r="H746" s="15" t="str">
        <f>IFERROR(VLOOKUP($B746,'Tabelas auxiliares'!$A$68:$C$108,3,FALSE),"")</f>
        <v/>
      </c>
      <c r="I746" s="152"/>
      <c r="J746" s="152"/>
      <c r="K746" s="152"/>
      <c r="L746" s="152"/>
      <c r="M746" s="152"/>
      <c r="N746" s="152"/>
      <c r="O746" s="152"/>
      <c r="P746" s="152"/>
      <c r="Q746" s="152"/>
      <c r="R746" s="152"/>
      <c r="S746" s="152"/>
      <c r="T746" s="152"/>
      <c r="U746" s="152"/>
      <c r="V746" s="152"/>
      <c r="W746" s="152"/>
      <c r="X746" s="152"/>
      <c r="Y746" s="15" t="str">
        <f t="shared" si="20"/>
        <v/>
      </c>
      <c r="Z746" s="15" t="str">
        <f>IF(T746="","",IF(AND(T746&lt;&gt;'Tabelas auxiliares'!$B$128,T746&lt;&gt;'Tabelas auxiliares'!$B$129,T746&lt;&gt;'Tabelas auxiliares'!$C$128,T746&lt;&gt;'Tabelas auxiliares'!$C$129,T746&lt;&gt;'Tabelas auxiliares'!$D$128),"FOLHA DE PESSOAL",IF(Y746='Tabelas auxiliares'!$A$129,"CUSTEIO",IF(Y746='Tabelas auxiliares'!$A$128,"INVESTIMENTO","ERRO - VERIFICAR"))))</f>
        <v/>
      </c>
      <c r="AA746" s="26" t="str">
        <f t="shared" si="21"/>
        <v/>
      </c>
      <c r="AB746" s="155"/>
      <c r="AC746" s="155"/>
      <c r="AD746" s="155"/>
      <c r="AE746" s="31"/>
    </row>
    <row r="747" spans="1:31" x14ac:dyDescent="0.25">
      <c r="A747" s="152"/>
      <c r="B747" s="152"/>
      <c r="C747" s="152"/>
      <c r="D747" s="152"/>
      <c r="E747" s="152"/>
      <c r="F747" s="15" t="str">
        <f>IFERROR(VLOOKUP(D747,'Tabelas auxiliares'!$A$3:$B$65,2,FALSE),"")</f>
        <v/>
      </c>
      <c r="G747" s="15" t="str">
        <f>IFERROR(VLOOKUP($B747,'Tabelas auxiliares'!$A$68:$C$108,2,FALSE),"")</f>
        <v/>
      </c>
      <c r="H747" s="15" t="str">
        <f>IFERROR(VLOOKUP($B747,'Tabelas auxiliares'!$A$68:$C$108,3,FALSE),"")</f>
        <v/>
      </c>
      <c r="I747" s="152"/>
      <c r="J747" s="152"/>
      <c r="K747" s="152"/>
      <c r="L747" s="152"/>
      <c r="M747" s="152"/>
      <c r="N747" s="152"/>
      <c r="O747" s="152"/>
      <c r="P747" s="152"/>
      <c r="Q747" s="152"/>
      <c r="R747" s="152"/>
      <c r="S747" s="152"/>
      <c r="T747" s="152"/>
      <c r="U747" s="152"/>
      <c r="V747" s="152"/>
      <c r="W747" s="152"/>
      <c r="X747" s="152"/>
      <c r="Y747" s="15" t="str">
        <f t="shared" si="20"/>
        <v/>
      </c>
      <c r="Z747" s="15" t="str">
        <f>IF(T747="","",IF(AND(T747&lt;&gt;'Tabelas auxiliares'!$B$128,T747&lt;&gt;'Tabelas auxiliares'!$B$129,T747&lt;&gt;'Tabelas auxiliares'!$C$128,T747&lt;&gt;'Tabelas auxiliares'!$C$129,T747&lt;&gt;'Tabelas auxiliares'!$D$128),"FOLHA DE PESSOAL",IF(Y747='Tabelas auxiliares'!$A$129,"CUSTEIO",IF(Y747='Tabelas auxiliares'!$A$128,"INVESTIMENTO","ERRO - VERIFICAR"))))</f>
        <v/>
      </c>
      <c r="AA747" s="26" t="str">
        <f t="shared" si="21"/>
        <v/>
      </c>
      <c r="AB747" s="155"/>
      <c r="AC747" s="155"/>
      <c r="AD747" s="155"/>
      <c r="AE747" s="31"/>
    </row>
    <row r="748" spans="1:31" x14ac:dyDescent="0.25">
      <c r="A748" s="152"/>
      <c r="B748" s="152"/>
      <c r="C748" s="152"/>
      <c r="D748" s="152"/>
      <c r="E748" s="152"/>
      <c r="F748" s="15" t="str">
        <f>IFERROR(VLOOKUP(D748,'Tabelas auxiliares'!$A$3:$B$65,2,FALSE),"")</f>
        <v/>
      </c>
      <c r="G748" s="15" t="str">
        <f>IFERROR(VLOOKUP($B748,'Tabelas auxiliares'!$A$68:$C$108,2,FALSE),"")</f>
        <v/>
      </c>
      <c r="H748" s="15" t="str">
        <f>IFERROR(VLOOKUP($B748,'Tabelas auxiliares'!$A$68:$C$108,3,FALSE),"")</f>
        <v/>
      </c>
      <c r="I748" s="152"/>
      <c r="J748" s="152"/>
      <c r="K748" s="152"/>
      <c r="L748" s="152"/>
      <c r="M748" s="152"/>
      <c r="N748" s="152"/>
      <c r="O748" s="152"/>
      <c r="P748" s="152"/>
      <c r="Q748" s="152"/>
      <c r="R748" s="152"/>
      <c r="S748" s="152"/>
      <c r="T748" s="152"/>
      <c r="U748" s="152"/>
      <c r="V748" s="152"/>
      <c r="W748" s="152"/>
      <c r="X748" s="152"/>
      <c r="Y748" s="15" t="str">
        <f t="shared" ref="Y748:Y811" si="22">LEFT(V748,1)</f>
        <v/>
      </c>
      <c r="Z748" s="15" t="str">
        <f>IF(T748="","",IF(AND(T748&lt;&gt;'Tabelas auxiliares'!$B$128,T748&lt;&gt;'Tabelas auxiliares'!$B$129,T748&lt;&gt;'Tabelas auxiliares'!$C$128,T748&lt;&gt;'Tabelas auxiliares'!$C$129,T748&lt;&gt;'Tabelas auxiliares'!$D$128),"FOLHA DE PESSOAL",IF(Y748='Tabelas auxiliares'!$A$129,"CUSTEIO",IF(Y748='Tabelas auxiliares'!$A$128,"INVESTIMENTO","ERRO - VERIFICAR"))))</f>
        <v/>
      </c>
      <c r="AA748" s="26" t="str">
        <f t="shared" si="21"/>
        <v/>
      </c>
      <c r="AB748" s="155"/>
      <c r="AC748" s="155"/>
      <c r="AD748" s="155"/>
      <c r="AE748" s="31"/>
    </row>
    <row r="749" spans="1:31" x14ac:dyDescent="0.25">
      <c r="A749" s="152"/>
      <c r="B749" s="152"/>
      <c r="C749" s="152"/>
      <c r="D749" s="152"/>
      <c r="E749" s="152"/>
      <c r="F749" s="15" t="str">
        <f>IFERROR(VLOOKUP(D749,'Tabelas auxiliares'!$A$3:$B$65,2,FALSE),"")</f>
        <v/>
      </c>
      <c r="G749" s="15" t="str">
        <f>IFERROR(VLOOKUP($B749,'Tabelas auxiliares'!$A$68:$C$108,2,FALSE),"")</f>
        <v/>
      </c>
      <c r="H749" s="15" t="str">
        <f>IFERROR(VLOOKUP($B749,'Tabelas auxiliares'!$A$68:$C$108,3,FALSE),"")</f>
        <v/>
      </c>
      <c r="I749" s="152"/>
      <c r="J749" s="152"/>
      <c r="K749" s="152"/>
      <c r="L749" s="152"/>
      <c r="M749" s="152"/>
      <c r="N749" s="152"/>
      <c r="O749" s="152"/>
      <c r="P749" s="152"/>
      <c r="Q749" s="152"/>
      <c r="R749" s="152"/>
      <c r="S749" s="152"/>
      <c r="T749" s="152"/>
      <c r="U749" s="152"/>
      <c r="V749" s="152"/>
      <c r="W749" s="152"/>
      <c r="X749" s="152"/>
      <c r="Y749" s="15" t="str">
        <f t="shared" si="22"/>
        <v/>
      </c>
      <c r="Z749" s="15" t="str">
        <f>IF(T749="","",IF(AND(T749&lt;&gt;'Tabelas auxiliares'!$B$128,T749&lt;&gt;'Tabelas auxiliares'!$B$129,T749&lt;&gt;'Tabelas auxiliares'!$C$128,T749&lt;&gt;'Tabelas auxiliares'!$C$129,T749&lt;&gt;'Tabelas auxiliares'!$D$128),"FOLHA DE PESSOAL",IF(Y749='Tabelas auxiliares'!$A$129,"CUSTEIO",IF(Y749='Tabelas auxiliares'!$A$128,"INVESTIMENTO","ERRO - VERIFICAR"))))</f>
        <v/>
      </c>
      <c r="AA749" s="26" t="str">
        <f t="shared" ref="AA749:AA812" si="23">IF(AB749+AC749+AD749&lt;&gt;0,AB749+AC749+AD749,"")</f>
        <v/>
      </c>
      <c r="AB749" s="155"/>
      <c r="AC749" s="155"/>
      <c r="AD749" s="155"/>
      <c r="AE749" s="31"/>
    </row>
    <row r="750" spans="1:31" x14ac:dyDescent="0.25">
      <c r="A750" s="152"/>
      <c r="B750" s="152"/>
      <c r="C750" s="152"/>
      <c r="D750" s="152"/>
      <c r="E750" s="152"/>
      <c r="F750" s="15" t="str">
        <f>IFERROR(VLOOKUP(D750,'Tabelas auxiliares'!$A$3:$B$65,2,FALSE),"")</f>
        <v/>
      </c>
      <c r="G750" s="15" t="str">
        <f>IFERROR(VLOOKUP($B750,'Tabelas auxiliares'!$A$68:$C$108,2,FALSE),"")</f>
        <v/>
      </c>
      <c r="H750" s="15" t="str">
        <f>IFERROR(VLOOKUP($B750,'Tabelas auxiliares'!$A$68:$C$108,3,FALSE),"")</f>
        <v/>
      </c>
      <c r="I750" s="152"/>
      <c r="J750" s="152"/>
      <c r="K750" s="152"/>
      <c r="L750" s="152"/>
      <c r="M750" s="152"/>
      <c r="N750" s="152"/>
      <c r="O750" s="152"/>
      <c r="P750" s="152"/>
      <c r="Q750" s="152"/>
      <c r="R750" s="152"/>
      <c r="S750" s="152"/>
      <c r="T750" s="152"/>
      <c r="U750" s="152"/>
      <c r="V750" s="152"/>
      <c r="W750" s="152"/>
      <c r="X750" s="152"/>
      <c r="Y750" s="15" t="str">
        <f t="shared" si="22"/>
        <v/>
      </c>
      <c r="Z750" s="15" t="str">
        <f>IF(T750="","",IF(AND(T750&lt;&gt;'Tabelas auxiliares'!$B$128,T750&lt;&gt;'Tabelas auxiliares'!$B$129,T750&lt;&gt;'Tabelas auxiliares'!$C$128,T750&lt;&gt;'Tabelas auxiliares'!$C$129,T750&lt;&gt;'Tabelas auxiliares'!$D$128),"FOLHA DE PESSOAL",IF(Y750='Tabelas auxiliares'!$A$129,"CUSTEIO",IF(Y750='Tabelas auxiliares'!$A$128,"INVESTIMENTO","ERRO - VERIFICAR"))))</f>
        <v/>
      </c>
      <c r="AA750" s="26" t="str">
        <f t="shared" si="23"/>
        <v/>
      </c>
      <c r="AB750" s="155"/>
      <c r="AC750" s="155"/>
      <c r="AD750" s="155"/>
      <c r="AE750" s="31"/>
    </row>
    <row r="751" spans="1:31" x14ac:dyDescent="0.25">
      <c r="A751" s="152"/>
      <c r="B751" s="152"/>
      <c r="C751" s="152"/>
      <c r="D751" s="152"/>
      <c r="E751" s="152"/>
      <c r="F751" s="15" t="str">
        <f>IFERROR(VLOOKUP(D751,'Tabelas auxiliares'!$A$3:$B$65,2,FALSE),"")</f>
        <v/>
      </c>
      <c r="G751" s="15" t="str">
        <f>IFERROR(VLOOKUP($B751,'Tabelas auxiliares'!$A$68:$C$108,2,FALSE),"")</f>
        <v/>
      </c>
      <c r="H751" s="15" t="str">
        <f>IFERROR(VLOOKUP($B751,'Tabelas auxiliares'!$A$68:$C$108,3,FALSE),"")</f>
        <v/>
      </c>
      <c r="I751" s="152"/>
      <c r="J751" s="152"/>
      <c r="K751" s="152"/>
      <c r="L751" s="152"/>
      <c r="M751" s="152"/>
      <c r="N751" s="152"/>
      <c r="O751" s="152"/>
      <c r="P751" s="152"/>
      <c r="Q751" s="152"/>
      <c r="R751" s="152"/>
      <c r="S751" s="152"/>
      <c r="T751" s="152"/>
      <c r="U751" s="152"/>
      <c r="V751" s="152"/>
      <c r="W751" s="152"/>
      <c r="X751" s="152"/>
      <c r="Y751" s="15" t="str">
        <f t="shared" si="22"/>
        <v/>
      </c>
      <c r="Z751" s="15" t="str">
        <f>IF(T751="","",IF(AND(T751&lt;&gt;'Tabelas auxiliares'!$B$128,T751&lt;&gt;'Tabelas auxiliares'!$B$129,T751&lt;&gt;'Tabelas auxiliares'!$C$128,T751&lt;&gt;'Tabelas auxiliares'!$C$129,T751&lt;&gt;'Tabelas auxiliares'!$D$128),"FOLHA DE PESSOAL",IF(Y751='Tabelas auxiliares'!$A$129,"CUSTEIO",IF(Y751='Tabelas auxiliares'!$A$128,"INVESTIMENTO","ERRO - VERIFICAR"))))</f>
        <v/>
      </c>
      <c r="AA751" s="26" t="str">
        <f t="shared" si="23"/>
        <v/>
      </c>
      <c r="AB751" s="155"/>
      <c r="AC751" s="155"/>
      <c r="AD751" s="155"/>
      <c r="AE751" s="31"/>
    </row>
    <row r="752" spans="1:31" x14ac:dyDescent="0.25">
      <c r="A752" s="152"/>
      <c r="B752" s="152"/>
      <c r="C752" s="152"/>
      <c r="D752" s="152"/>
      <c r="E752" s="152"/>
      <c r="F752" s="15" t="str">
        <f>IFERROR(VLOOKUP(D752,'Tabelas auxiliares'!$A$3:$B$65,2,FALSE),"")</f>
        <v/>
      </c>
      <c r="G752" s="15" t="str">
        <f>IFERROR(VLOOKUP($B752,'Tabelas auxiliares'!$A$68:$C$108,2,FALSE),"")</f>
        <v/>
      </c>
      <c r="H752" s="15" t="str">
        <f>IFERROR(VLOOKUP($B752,'Tabelas auxiliares'!$A$68:$C$108,3,FALSE),"")</f>
        <v/>
      </c>
      <c r="I752" s="152"/>
      <c r="J752" s="152"/>
      <c r="K752" s="152"/>
      <c r="L752" s="152"/>
      <c r="M752" s="152"/>
      <c r="N752" s="152"/>
      <c r="O752" s="152"/>
      <c r="P752" s="152"/>
      <c r="Q752" s="152"/>
      <c r="R752" s="152"/>
      <c r="S752" s="152"/>
      <c r="T752" s="152"/>
      <c r="U752" s="152"/>
      <c r="V752" s="152"/>
      <c r="W752" s="152"/>
      <c r="X752" s="152"/>
      <c r="Y752" s="15" t="str">
        <f t="shared" si="22"/>
        <v/>
      </c>
      <c r="Z752" s="15" t="str">
        <f>IF(T752="","",IF(AND(T752&lt;&gt;'Tabelas auxiliares'!$B$128,T752&lt;&gt;'Tabelas auxiliares'!$B$129,T752&lt;&gt;'Tabelas auxiliares'!$C$128,T752&lt;&gt;'Tabelas auxiliares'!$C$129,T752&lt;&gt;'Tabelas auxiliares'!$D$128),"FOLHA DE PESSOAL",IF(Y752='Tabelas auxiliares'!$A$129,"CUSTEIO",IF(Y752='Tabelas auxiliares'!$A$128,"INVESTIMENTO","ERRO - VERIFICAR"))))</f>
        <v/>
      </c>
      <c r="AA752" s="26" t="str">
        <f t="shared" si="23"/>
        <v/>
      </c>
      <c r="AB752" s="155"/>
      <c r="AC752" s="155"/>
      <c r="AD752" s="155"/>
      <c r="AE752" s="31"/>
    </row>
    <row r="753" spans="1:31" x14ac:dyDescent="0.25">
      <c r="A753" s="152"/>
      <c r="B753" s="152"/>
      <c r="C753" s="152"/>
      <c r="D753" s="152"/>
      <c r="E753" s="152"/>
      <c r="F753" s="15" t="str">
        <f>IFERROR(VLOOKUP(D753,'Tabelas auxiliares'!$A$3:$B$65,2,FALSE),"")</f>
        <v/>
      </c>
      <c r="G753" s="15" t="str">
        <f>IFERROR(VLOOKUP($B753,'Tabelas auxiliares'!$A$68:$C$108,2,FALSE),"")</f>
        <v/>
      </c>
      <c r="H753" s="15" t="str">
        <f>IFERROR(VLOOKUP($B753,'Tabelas auxiliares'!$A$68:$C$108,3,FALSE),"")</f>
        <v/>
      </c>
      <c r="I753" s="152"/>
      <c r="J753" s="152"/>
      <c r="K753" s="152"/>
      <c r="L753" s="152"/>
      <c r="M753" s="152"/>
      <c r="N753" s="152"/>
      <c r="O753" s="152"/>
      <c r="P753" s="152"/>
      <c r="Q753" s="152"/>
      <c r="R753" s="152"/>
      <c r="S753" s="152"/>
      <c r="T753" s="152"/>
      <c r="U753" s="152"/>
      <c r="V753" s="152"/>
      <c r="W753" s="152"/>
      <c r="X753" s="152"/>
      <c r="Y753" s="15" t="str">
        <f t="shared" si="22"/>
        <v/>
      </c>
      <c r="Z753" s="15" t="str">
        <f>IF(T753="","",IF(AND(T753&lt;&gt;'Tabelas auxiliares'!$B$128,T753&lt;&gt;'Tabelas auxiliares'!$B$129,T753&lt;&gt;'Tabelas auxiliares'!$C$128,T753&lt;&gt;'Tabelas auxiliares'!$C$129,T753&lt;&gt;'Tabelas auxiliares'!$D$128),"FOLHA DE PESSOAL",IF(Y753='Tabelas auxiliares'!$A$129,"CUSTEIO",IF(Y753='Tabelas auxiliares'!$A$128,"INVESTIMENTO","ERRO - VERIFICAR"))))</f>
        <v/>
      </c>
      <c r="AA753" s="26" t="str">
        <f t="shared" si="23"/>
        <v/>
      </c>
      <c r="AB753" s="155"/>
      <c r="AC753" s="155"/>
      <c r="AD753" s="155"/>
      <c r="AE753" s="31"/>
    </row>
    <row r="754" spans="1:31" x14ac:dyDescent="0.25">
      <c r="A754" s="152"/>
      <c r="B754" s="152"/>
      <c r="C754" s="152"/>
      <c r="D754" s="152"/>
      <c r="E754" s="152"/>
      <c r="F754" s="15" t="str">
        <f>IFERROR(VLOOKUP(D754,'Tabelas auxiliares'!$A$3:$B$65,2,FALSE),"")</f>
        <v/>
      </c>
      <c r="G754" s="15" t="str">
        <f>IFERROR(VLOOKUP($B754,'Tabelas auxiliares'!$A$68:$C$108,2,FALSE),"")</f>
        <v/>
      </c>
      <c r="H754" s="15" t="str">
        <f>IFERROR(VLOOKUP($B754,'Tabelas auxiliares'!$A$68:$C$108,3,FALSE),"")</f>
        <v/>
      </c>
      <c r="I754" s="152"/>
      <c r="J754" s="152"/>
      <c r="K754" s="152"/>
      <c r="L754" s="152"/>
      <c r="M754" s="152"/>
      <c r="N754" s="152"/>
      <c r="O754" s="152"/>
      <c r="P754" s="152"/>
      <c r="Q754" s="152"/>
      <c r="R754" s="152"/>
      <c r="S754" s="152"/>
      <c r="T754" s="152"/>
      <c r="U754" s="152"/>
      <c r="V754" s="152"/>
      <c r="W754" s="152"/>
      <c r="X754" s="152"/>
      <c r="Y754" s="15" t="str">
        <f t="shared" si="22"/>
        <v/>
      </c>
      <c r="Z754" s="15" t="str">
        <f>IF(T754="","",IF(AND(T754&lt;&gt;'Tabelas auxiliares'!$B$128,T754&lt;&gt;'Tabelas auxiliares'!$B$129,T754&lt;&gt;'Tabelas auxiliares'!$C$128,T754&lt;&gt;'Tabelas auxiliares'!$C$129,T754&lt;&gt;'Tabelas auxiliares'!$D$128),"FOLHA DE PESSOAL",IF(Y754='Tabelas auxiliares'!$A$129,"CUSTEIO",IF(Y754='Tabelas auxiliares'!$A$128,"INVESTIMENTO","ERRO - VERIFICAR"))))</f>
        <v/>
      </c>
      <c r="AA754" s="26" t="str">
        <f t="shared" si="23"/>
        <v/>
      </c>
      <c r="AB754" s="155"/>
      <c r="AC754" s="155"/>
      <c r="AD754" s="155"/>
      <c r="AE754" s="31"/>
    </row>
    <row r="755" spans="1:31" x14ac:dyDescent="0.25">
      <c r="A755" s="152"/>
      <c r="B755" s="152"/>
      <c r="C755" s="152"/>
      <c r="D755" s="152"/>
      <c r="E755" s="152"/>
      <c r="F755" s="15" t="str">
        <f>IFERROR(VLOOKUP(D755,'Tabelas auxiliares'!$A$3:$B$65,2,FALSE),"")</f>
        <v/>
      </c>
      <c r="G755" s="15" t="str">
        <f>IFERROR(VLOOKUP($B755,'Tabelas auxiliares'!$A$68:$C$108,2,FALSE),"")</f>
        <v/>
      </c>
      <c r="H755" s="15" t="str">
        <f>IFERROR(VLOOKUP($B755,'Tabelas auxiliares'!$A$68:$C$108,3,FALSE),"")</f>
        <v/>
      </c>
      <c r="I755" s="152"/>
      <c r="J755" s="152"/>
      <c r="K755" s="152"/>
      <c r="L755" s="152"/>
      <c r="M755" s="152"/>
      <c r="N755" s="152"/>
      <c r="O755" s="152"/>
      <c r="P755" s="152"/>
      <c r="Q755" s="152"/>
      <c r="R755" s="152"/>
      <c r="S755" s="152"/>
      <c r="T755" s="152"/>
      <c r="U755" s="152"/>
      <c r="V755" s="152"/>
      <c r="W755" s="152"/>
      <c r="X755" s="152"/>
      <c r="Y755" s="15" t="str">
        <f t="shared" si="22"/>
        <v/>
      </c>
      <c r="Z755" s="15" t="str">
        <f>IF(T755="","",IF(AND(T755&lt;&gt;'Tabelas auxiliares'!$B$128,T755&lt;&gt;'Tabelas auxiliares'!$B$129,T755&lt;&gt;'Tabelas auxiliares'!$C$128,T755&lt;&gt;'Tabelas auxiliares'!$C$129,T755&lt;&gt;'Tabelas auxiliares'!$D$128),"FOLHA DE PESSOAL",IF(Y755='Tabelas auxiliares'!$A$129,"CUSTEIO",IF(Y755='Tabelas auxiliares'!$A$128,"INVESTIMENTO","ERRO - VERIFICAR"))))</f>
        <v/>
      </c>
      <c r="AA755" s="26" t="str">
        <f t="shared" si="23"/>
        <v/>
      </c>
      <c r="AB755" s="155"/>
      <c r="AC755" s="155"/>
      <c r="AD755" s="155"/>
      <c r="AE755" s="31"/>
    </row>
    <row r="756" spans="1:31" x14ac:dyDescent="0.25">
      <c r="A756" s="152"/>
      <c r="B756" s="152"/>
      <c r="C756" s="152"/>
      <c r="D756" s="152"/>
      <c r="E756" s="152"/>
      <c r="F756" s="15" t="str">
        <f>IFERROR(VLOOKUP(D756,'Tabelas auxiliares'!$A$3:$B$65,2,FALSE),"")</f>
        <v/>
      </c>
      <c r="G756" s="15" t="str">
        <f>IFERROR(VLOOKUP($B756,'Tabelas auxiliares'!$A$68:$C$108,2,FALSE),"")</f>
        <v/>
      </c>
      <c r="H756" s="15" t="str">
        <f>IFERROR(VLOOKUP($B756,'Tabelas auxiliares'!$A$68:$C$108,3,FALSE),"")</f>
        <v/>
      </c>
      <c r="I756" s="152"/>
      <c r="J756" s="152"/>
      <c r="K756" s="152"/>
      <c r="L756" s="152"/>
      <c r="M756" s="152"/>
      <c r="N756" s="152"/>
      <c r="O756" s="152"/>
      <c r="P756" s="152"/>
      <c r="Q756" s="152"/>
      <c r="R756" s="152"/>
      <c r="S756" s="152"/>
      <c r="T756" s="152"/>
      <c r="U756" s="152"/>
      <c r="V756" s="152"/>
      <c r="W756" s="152"/>
      <c r="X756" s="152"/>
      <c r="Y756" s="15" t="str">
        <f t="shared" si="22"/>
        <v/>
      </c>
      <c r="Z756" s="15" t="str">
        <f>IF(T756="","",IF(AND(T756&lt;&gt;'Tabelas auxiliares'!$B$128,T756&lt;&gt;'Tabelas auxiliares'!$B$129,T756&lt;&gt;'Tabelas auxiliares'!$C$128,T756&lt;&gt;'Tabelas auxiliares'!$C$129,T756&lt;&gt;'Tabelas auxiliares'!$D$128),"FOLHA DE PESSOAL",IF(Y756='Tabelas auxiliares'!$A$129,"CUSTEIO",IF(Y756='Tabelas auxiliares'!$A$128,"INVESTIMENTO","ERRO - VERIFICAR"))))</f>
        <v/>
      </c>
      <c r="AA756" s="26" t="str">
        <f t="shared" si="23"/>
        <v/>
      </c>
      <c r="AB756" s="155"/>
      <c r="AC756" s="155"/>
      <c r="AD756" s="155"/>
      <c r="AE756" s="31"/>
    </row>
    <row r="757" spans="1:31" x14ac:dyDescent="0.25">
      <c r="A757" s="152"/>
      <c r="B757" s="152"/>
      <c r="C757" s="152"/>
      <c r="D757" s="152"/>
      <c r="E757" s="152"/>
      <c r="F757" s="15" t="str">
        <f>IFERROR(VLOOKUP(D757,'Tabelas auxiliares'!$A$3:$B$65,2,FALSE),"")</f>
        <v/>
      </c>
      <c r="G757" s="15" t="str">
        <f>IFERROR(VLOOKUP($B757,'Tabelas auxiliares'!$A$68:$C$108,2,FALSE),"")</f>
        <v/>
      </c>
      <c r="H757" s="15" t="str">
        <f>IFERROR(VLOOKUP($B757,'Tabelas auxiliares'!$A$68:$C$108,3,FALSE),"")</f>
        <v/>
      </c>
      <c r="I757" s="152"/>
      <c r="J757" s="152"/>
      <c r="K757" s="152"/>
      <c r="L757" s="152"/>
      <c r="M757" s="152"/>
      <c r="N757" s="152"/>
      <c r="O757" s="152"/>
      <c r="P757" s="152"/>
      <c r="Q757" s="152"/>
      <c r="R757" s="152"/>
      <c r="S757" s="152"/>
      <c r="T757" s="152"/>
      <c r="U757" s="152"/>
      <c r="V757" s="152"/>
      <c r="W757" s="152"/>
      <c r="X757" s="152"/>
      <c r="Y757" s="15" t="str">
        <f t="shared" si="22"/>
        <v/>
      </c>
      <c r="Z757" s="15" t="str">
        <f>IF(T757="","",IF(AND(T757&lt;&gt;'Tabelas auxiliares'!$B$128,T757&lt;&gt;'Tabelas auxiliares'!$B$129,T757&lt;&gt;'Tabelas auxiliares'!$C$128,T757&lt;&gt;'Tabelas auxiliares'!$C$129,T757&lt;&gt;'Tabelas auxiliares'!$D$128),"FOLHA DE PESSOAL",IF(Y757='Tabelas auxiliares'!$A$129,"CUSTEIO",IF(Y757='Tabelas auxiliares'!$A$128,"INVESTIMENTO","ERRO - VERIFICAR"))))</f>
        <v/>
      </c>
      <c r="AA757" s="26" t="str">
        <f t="shared" si="23"/>
        <v/>
      </c>
      <c r="AB757" s="155"/>
      <c r="AC757" s="155"/>
      <c r="AD757" s="155"/>
      <c r="AE757" s="31"/>
    </row>
    <row r="758" spans="1:31" x14ac:dyDescent="0.25">
      <c r="A758" s="152"/>
      <c r="B758" s="152"/>
      <c r="C758" s="152"/>
      <c r="D758" s="152"/>
      <c r="E758" s="152"/>
      <c r="F758" s="15" t="str">
        <f>IFERROR(VLOOKUP(D758,'Tabelas auxiliares'!$A$3:$B$65,2,FALSE),"")</f>
        <v/>
      </c>
      <c r="G758" s="15" t="str">
        <f>IFERROR(VLOOKUP($B758,'Tabelas auxiliares'!$A$68:$C$108,2,FALSE),"")</f>
        <v/>
      </c>
      <c r="H758" s="15" t="str">
        <f>IFERROR(VLOOKUP($B758,'Tabelas auxiliares'!$A$68:$C$108,3,FALSE),"")</f>
        <v/>
      </c>
      <c r="I758" s="152"/>
      <c r="J758" s="152"/>
      <c r="K758" s="152"/>
      <c r="L758" s="152"/>
      <c r="M758" s="152"/>
      <c r="N758" s="152"/>
      <c r="O758" s="152"/>
      <c r="P758" s="152"/>
      <c r="Q758" s="152"/>
      <c r="R758" s="152"/>
      <c r="S758" s="152"/>
      <c r="T758" s="152"/>
      <c r="U758" s="152"/>
      <c r="V758" s="152"/>
      <c r="W758" s="152"/>
      <c r="X758" s="152"/>
      <c r="Y758" s="15" t="str">
        <f t="shared" si="22"/>
        <v/>
      </c>
      <c r="Z758" s="15" t="str">
        <f>IF(T758="","",IF(AND(T758&lt;&gt;'Tabelas auxiliares'!$B$128,T758&lt;&gt;'Tabelas auxiliares'!$B$129,T758&lt;&gt;'Tabelas auxiliares'!$C$128,T758&lt;&gt;'Tabelas auxiliares'!$C$129,T758&lt;&gt;'Tabelas auxiliares'!$D$128),"FOLHA DE PESSOAL",IF(Y758='Tabelas auxiliares'!$A$129,"CUSTEIO",IF(Y758='Tabelas auxiliares'!$A$128,"INVESTIMENTO","ERRO - VERIFICAR"))))</f>
        <v/>
      </c>
      <c r="AA758" s="26" t="str">
        <f t="shared" si="23"/>
        <v/>
      </c>
      <c r="AB758" s="155"/>
      <c r="AC758" s="155"/>
      <c r="AD758" s="155"/>
      <c r="AE758" s="31"/>
    </row>
    <row r="759" spans="1:31" x14ac:dyDescent="0.25">
      <c r="A759" s="152"/>
      <c r="B759" s="152"/>
      <c r="C759" s="152"/>
      <c r="D759" s="152"/>
      <c r="E759" s="152"/>
      <c r="F759" s="15" t="str">
        <f>IFERROR(VLOOKUP(D759,'Tabelas auxiliares'!$A$3:$B$65,2,FALSE),"")</f>
        <v/>
      </c>
      <c r="G759" s="15" t="str">
        <f>IFERROR(VLOOKUP($B759,'Tabelas auxiliares'!$A$68:$C$108,2,FALSE),"")</f>
        <v/>
      </c>
      <c r="H759" s="15" t="str">
        <f>IFERROR(VLOOKUP($B759,'Tabelas auxiliares'!$A$68:$C$108,3,FALSE),"")</f>
        <v/>
      </c>
      <c r="I759" s="152"/>
      <c r="J759" s="152"/>
      <c r="K759" s="152"/>
      <c r="L759" s="152"/>
      <c r="M759" s="152"/>
      <c r="N759" s="152"/>
      <c r="O759" s="152"/>
      <c r="P759" s="152"/>
      <c r="Q759" s="152"/>
      <c r="R759" s="152"/>
      <c r="S759" s="152"/>
      <c r="T759" s="152"/>
      <c r="U759" s="152"/>
      <c r="V759" s="152"/>
      <c r="W759" s="152"/>
      <c r="X759" s="152"/>
      <c r="Y759" s="15" t="str">
        <f t="shared" si="22"/>
        <v/>
      </c>
      <c r="Z759" s="15" t="str">
        <f>IF(T759="","",IF(AND(T759&lt;&gt;'Tabelas auxiliares'!$B$128,T759&lt;&gt;'Tabelas auxiliares'!$B$129,T759&lt;&gt;'Tabelas auxiliares'!$C$128,T759&lt;&gt;'Tabelas auxiliares'!$C$129,T759&lt;&gt;'Tabelas auxiliares'!$D$128),"FOLHA DE PESSOAL",IF(Y759='Tabelas auxiliares'!$A$129,"CUSTEIO",IF(Y759='Tabelas auxiliares'!$A$128,"INVESTIMENTO","ERRO - VERIFICAR"))))</f>
        <v/>
      </c>
      <c r="AA759" s="26" t="str">
        <f t="shared" si="23"/>
        <v/>
      </c>
      <c r="AB759" s="155"/>
      <c r="AC759" s="155"/>
      <c r="AD759" s="155"/>
      <c r="AE759" s="31"/>
    </row>
    <row r="760" spans="1:31" x14ac:dyDescent="0.25">
      <c r="A760" s="152"/>
      <c r="B760" s="152"/>
      <c r="C760" s="152"/>
      <c r="D760" s="152"/>
      <c r="E760" s="152"/>
      <c r="F760" s="15" t="str">
        <f>IFERROR(VLOOKUP(D760,'Tabelas auxiliares'!$A$3:$B$65,2,FALSE),"")</f>
        <v/>
      </c>
      <c r="G760" s="15" t="str">
        <f>IFERROR(VLOOKUP($B760,'Tabelas auxiliares'!$A$68:$C$108,2,FALSE),"")</f>
        <v/>
      </c>
      <c r="H760" s="15" t="str">
        <f>IFERROR(VLOOKUP($B760,'Tabelas auxiliares'!$A$68:$C$108,3,FALSE),"")</f>
        <v/>
      </c>
      <c r="I760" s="152"/>
      <c r="J760" s="152"/>
      <c r="K760" s="152"/>
      <c r="L760" s="152"/>
      <c r="M760" s="152"/>
      <c r="N760" s="152"/>
      <c r="O760" s="152"/>
      <c r="P760" s="152"/>
      <c r="Q760" s="152"/>
      <c r="R760" s="152"/>
      <c r="S760" s="152"/>
      <c r="T760" s="152"/>
      <c r="U760" s="152"/>
      <c r="V760" s="152"/>
      <c r="W760" s="152"/>
      <c r="X760" s="152"/>
      <c r="Y760" s="15" t="str">
        <f t="shared" si="22"/>
        <v/>
      </c>
      <c r="Z760" s="15" t="str">
        <f>IF(T760="","",IF(AND(T760&lt;&gt;'Tabelas auxiliares'!$B$128,T760&lt;&gt;'Tabelas auxiliares'!$B$129,T760&lt;&gt;'Tabelas auxiliares'!$C$128,T760&lt;&gt;'Tabelas auxiliares'!$C$129,T760&lt;&gt;'Tabelas auxiliares'!$D$128),"FOLHA DE PESSOAL",IF(Y760='Tabelas auxiliares'!$A$129,"CUSTEIO",IF(Y760='Tabelas auxiliares'!$A$128,"INVESTIMENTO","ERRO - VERIFICAR"))))</f>
        <v/>
      </c>
      <c r="AA760" s="26" t="str">
        <f t="shared" si="23"/>
        <v/>
      </c>
      <c r="AB760" s="155"/>
      <c r="AC760" s="155"/>
      <c r="AD760" s="155"/>
      <c r="AE760" s="31"/>
    </row>
    <row r="761" spans="1:31" x14ac:dyDescent="0.25">
      <c r="A761" s="152"/>
      <c r="B761" s="152"/>
      <c r="C761" s="152"/>
      <c r="D761" s="152"/>
      <c r="E761" s="152"/>
      <c r="F761" s="15" t="str">
        <f>IFERROR(VLOOKUP(D761,'Tabelas auxiliares'!$A$3:$B$65,2,FALSE),"")</f>
        <v/>
      </c>
      <c r="G761" s="15" t="str">
        <f>IFERROR(VLOOKUP($B761,'Tabelas auxiliares'!$A$68:$C$108,2,FALSE),"")</f>
        <v/>
      </c>
      <c r="H761" s="15" t="str">
        <f>IFERROR(VLOOKUP($B761,'Tabelas auxiliares'!$A$68:$C$108,3,FALSE),"")</f>
        <v/>
      </c>
      <c r="I761" s="152"/>
      <c r="J761" s="152"/>
      <c r="K761" s="152"/>
      <c r="L761" s="152"/>
      <c r="M761" s="152"/>
      <c r="N761" s="152"/>
      <c r="O761" s="152"/>
      <c r="P761" s="152"/>
      <c r="Q761" s="152"/>
      <c r="R761" s="152"/>
      <c r="S761" s="152"/>
      <c r="T761" s="152"/>
      <c r="U761" s="152"/>
      <c r="V761" s="152"/>
      <c r="W761" s="152"/>
      <c r="X761" s="152"/>
      <c r="Y761" s="15" t="str">
        <f t="shared" si="22"/>
        <v/>
      </c>
      <c r="Z761" s="15" t="str">
        <f>IF(T761="","",IF(AND(T761&lt;&gt;'Tabelas auxiliares'!$B$128,T761&lt;&gt;'Tabelas auxiliares'!$B$129,T761&lt;&gt;'Tabelas auxiliares'!$C$128,T761&lt;&gt;'Tabelas auxiliares'!$C$129,T761&lt;&gt;'Tabelas auxiliares'!$D$128),"FOLHA DE PESSOAL",IF(Y761='Tabelas auxiliares'!$A$129,"CUSTEIO",IF(Y761='Tabelas auxiliares'!$A$128,"INVESTIMENTO","ERRO - VERIFICAR"))))</f>
        <v/>
      </c>
      <c r="AA761" s="26" t="str">
        <f t="shared" si="23"/>
        <v/>
      </c>
      <c r="AB761" s="155"/>
      <c r="AC761" s="155"/>
      <c r="AD761" s="155"/>
      <c r="AE761" s="31"/>
    </row>
    <row r="762" spans="1:31" x14ac:dyDescent="0.25">
      <c r="A762" s="152"/>
      <c r="B762" s="152"/>
      <c r="C762" s="152"/>
      <c r="D762" s="152"/>
      <c r="E762" s="152"/>
      <c r="F762" s="15" t="str">
        <f>IFERROR(VLOOKUP(D762,'Tabelas auxiliares'!$A$3:$B$65,2,FALSE),"")</f>
        <v/>
      </c>
      <c r="G762" s="15" t="str">
        <f>IFERROR(VLOOKUP($B762,'Tabelas auxiliares'!$A$68:$C$108,2,FALSE),"")</f>
        <v/>
      </c>
      <c r="H762" s="15" t="str">
        <f>IFERROR(VLOOKUP($B762,'Tabelas auxiliares'!$A$68:$C$108,3,FALSE),"")</f>
        <v/>
      </c>
      <c r="I762" s="152"/>
      <c r="J762" s="152"/>
      <c r="K762" s="152"/>
      <c r="L762" s="152"/>
      <c r="M762" s="152"/>
      <c r="N762" s="152"/>
      <c r="O762" s="152"/>
      <c r="P762" s="152"/>
      <c r="Q762" s="152"/>
      <c r="R762" s="152"/>
      <c r="S762" s="152"/>
      <c r="T762" s="152"/>
      <c r="U762" s="152"/>
      <c r="V762" s="152"/>
      <c r="W762" s="152"/>
      <c r="X762" s="152"/>
      <c r="Y762" s="15" t="str">
        <f t="shared" si="22"/>
        <v/>
      </c>
      <c r="Z762" s="15" t="str">
        <f>IF(T762="","",IF(AND(T762&lt;&gt;'Tabelas auxiliares'!$B$128,T762&lt;&gt;'Tabelas auxiliares'!$B$129,T762&lt;&gt;'Tabelas auxiliares'!$C$128,T762&lt;&gt;'Tabelas auxiliares'!$C$129,T762&lt;&gt;'Tabelas auxiliares'!$D$128),"FOLHA DE PESSOAL",IF(Y762='Tabelas auxiliares'!$A$129,"CUSTEIO",IF(Y762='Tabelas auxiliares'!$A$128,"INVESTIMENTO","ERRO - VERIFICAR"))))</f>
        <v/>
      </c>
      <c r="AA762" s="26" t="str">
        <f t="shared" si="23"/>
        <v/>
      </c>
      <c r="AB762" s="155"/>
      <c r="AC762" s="155"/>
      <c r="AD762" s="155"/>
      <c r="AE762" s="31"/>
    </row>
    <row r="763" spans="1:31" x14ac:dyDescent="0.25">
      <c r="A763" s="152"/>
      <c r="B763" s="152"/>
      <c r="C763" s="152"/>
      <c r="D763" s="152"/>
      <c r="E763" s="152"/>
      <c r="F763" s="15" t="str">
        <f>IFERROR(VLOOKUP(D763,'Tabelas auxiliares'!$A$3:$B$65,2,FALSE),"")</f>
        <v/>
      </c>
      <c r="G763" s="15" t="str">
        <f>IFERROR(VLOOKUP($B763,'Tabelas auxiliares'!$A$68:$C$108,2,FALSE),"")</f>
        <v/>
      </c>
      <c r="H763" s="15" t="str">
        <f>IFERROR(VLOOKUP($B763,'Tabelas auxiliares'!$A$68:$C$108,3,FALSE),"")</f>
        <v/>
      </c>
      <c r="I763" s="152"/>
      <c r="J763" s="152"/>
      <c r="K763" s="152"/>
      <c r="L763" s="152"/>
      <c r="M763" s="152"/>
      <c r="N763" s="152"/>
      <c r="O763" s="152"/>
      <c r="P763" s="152"/>
      <c r="Q763" s="152"/>
      <c r="R763" s="152"/>
      <c r="S763" s="152"/>
      <c r="T763" s="152"/>
      <c r="U763" s="152"/>
      <c r="V763" s="152"/>
      <c r="W763" s="152"/>
      <c r="X763" s="152"/>
      <c r="Y763" s="15" t="str">
        <f t="shared" si="22"/>
        <v/>
      </c>
      <c r="Z763" s="15" t="str">
        <f>IF(T763="","",IF(AND(T763&lt;&gt;'Tabelas auxiliares'!$B$128,T763&lt;&gt;'Tabelas auxiliares'!$B$129,T763&lt;&gt;'Tabelas auxiliares'!$C$128,T763&lt;&gt;'Tabelas auxiliares'!$C$129,T763&lt;&gt;'Tabelas auxiliares'!$D$128),"FOLHA DE PESSOAL",IF(Y763='Tabelas auxiliares'!$A$129,"CUSTEIO",IF(Y763='Tabelas auxiliares'!$A$128,"INVESTIMENTO","ERRO - VERIFICAR"))))</f>
        <v/>
      </c>
      <c r="AA763" s="26" t="str">
        <f t="shared" si="23"/>
        <v/>
      </c>
      <c r="AB763" s="155"/>
      <c r="AC763" s="155"/>
      <c r="AD763" s="155"/>
      <c r="AE763" s="31"/>
    </row>
    <row r="764" spans="1:31" x14ac:dyDescent="0.25">
      <c r="A764" s="152"/>
      <c r="B764" s="152"/>
      <c r="C764" s="152"/>
      <c r="D764" s="152"/>
      <c r="E764" s="152"/>
      <c r="F764" s="15" t="str">
        <f>IFERROR(VLOOKUP(D764,'Tabelas auxiliares'!$A$3:$B$65,2,FALSE),"")</f>
        <v/>
      </c>
      <c r="G764" s="15" t="str">
        <f>IFERROR(VLOOKUP($B764,'Tabelas auxiliares'!$A$68:$C$108,2,FALSE),"")</f>
        <v/>
      </c>
      <c r="H764" s="15" t="str">
        <f>IFERROR(VLOOKUP($B764,'Tabelas auxiliares'!$A$68:$C$108,3,FALSE),"")</f>
        <v/>
      </c>
      <c r="I764" s="152"/>
      <c r="J764" s="152"/>
      <c r="K764" s="152"/>
      <c r="L764" s="152"/>
      <c r="M764" s="152"/>
      <c r="N764" s="152"/>
      <c r="O764" s="152"/>
      <c r="P764" s="152"/>
      <c r="Q764" s="152"/>
      <c r="R764" s="152"/>
      <c r="S764" s="152"/>
      <c r="T764" s="152"/>
      <c r="U764" s="152"/>
      <c r="V764" s="152"/>
      <c r="W764" s="152"/>
      <c r="X764" s="152"/>
      <c r="Y764" s="15" t="str">
        <f t="shared" si="22"/>
        <v/>
      </c>
      <c r="Z764" s="15" t="str">
        <f>IF(T764="","",IF(AND(T764&lt;&gt;'Tabelas auxiliares'!$B$128,T764&lt;&gt;'Tabelas auxiliares'!$B$129,T764&lt;&gt;'Tabelas auxiliares'!$C$128,T764&lt;&gt;'Tabelas auxiliares'!$C$129,T764&lt;&gt;'Tabelas auxiliares'!$D$128),"FOLHA DE PESSOAL",IF(Y764='Tabelas auxiliares'!$A$129,"CUSTEIO",IF(Y764='Tabelas auxiliares'!$A$128,"INVESTIMENTO","ERRO - VERIFICAR"))))</f>
        <v/>
      </c>
      <c r="AA764" s="26" t="str">
        <f t="shared" si="23"/>
        <v/>
      </c>
      <c r="AB764" s="155"/>
      <c r="AC764" s="155"/>
      <c r="AD764" s="155"/>
      <c r="AE764" s="31"/>
    </row>
    <row r="765" spans="1:31" x14ac:dyDescent="0.25">
      <c r="A765" s="152"/>
      <c r="B765" s="152"/>
      <c r="C765" s="152"/>
      <c r="D765" s="152"/>
      <c r="E765" s="152"/>
      <c r="F765" s="15" t="str">
        <f>IFERROR(VLOOKUP(D765,'Tabelas auxiliares'!$A$3:$B$65,2,FALSE),"")</f>
        <v/>
      </c>
      <c r="G765" s="15" t="str">
        <f>IFERROR(VLOOKUP($B765,'Tabelas auxiliares'!$A$68:$C$108,2,FALSE),"")</f>
        <v/>
      </c>
      <c r="H765" s="15" t="str">
        <f>IFERROR(VLOOKUP($B765,'Tabelas auxiliares'!$A$68:$C$108,3,FALSE),"")</f>
        <v/>
      </c>
      <c r="I765" s="152"/>
      <c r="J765" s="152"/>
      <c r="K765" s="152"/>
      <c r="L765" s="152"/>
      <c r="M765" s="152"/>
      <c r="N765" s="152"/>
      <c r="O765" s="152"/>
      <c r="P765" s="152"/>
      <c r="Q765" s="152"/>
      <c r="R765" s="152"/>
      <c r="S765" s="152"/>
      <c r="T765" s="152"/>
      <c r="U765" s="152"/>
      <c r="V765" s="152"/>
      <c r="W765" s="152"/>
      <c r="X765" s="152"/>
      <c r="Y765" s="15" t="str">
        <f t="shared" si="22"/>
        <v/>
      </c>
      <c r="Z765" s="15" t="str">
        <f>IF(T765="","",IF(AND(T765&lt;&gt;'Tabelas auxiliares'!$B$128,T765&lt;&gt;'Tabelas auxiliares'!$B$129,T765&lt;&gt;'Tabelas auxiliares'!$C$128,T765&lt;&gt;'Tabelas auxiliares'!$C$129,T765&lt;&gt;'Tabelas auxiliares'!$D$128),"FOLHA DE PESSOAL",IF(Y765='Tabelas auxiliares'!$A$129,"CUSTEIO",IF(Y765='Tabelas auxiliares'!$A$128,"INVESTIMENTO","ERRO - VERIFICAR"))))</f>
        <v/>
      </c>
      <c r="AA765" s="26" t="str">
        <f t="shared" si="23"/>
        <v/>
      </c>
      <c r="AB765" s="155"/>
      <c r="AC765" s="155"/>
      <c r="AD765" s="155"/>
      <c r="AE765" s="31"/>
    </row>
    <row r="766" spans="1:31" x14ac:dyDescent="0.25">
      <c r="A766" s="152"/>
      <c r="B766" s="152"/>
      <c r="C766" s="152"/>
      <c r="D766" s="152"/>
      <c r="E766" s="152"/>
      <c r="F766" s="15" t="str">
        <f>IFERROR(VLOOKUP(D766,'Tabelas auxiliares'!$A$3:$B$65,2,FALSE),"")</f>
        <v/>
      </c>
      <c r="G766" s="15" t="str">
        <f>IFERROR(VLOOKUP($B766,'Tabelas auxiliares'!$A$68:$C$108,2,FALSE),"")</f>
        <v/>
      </c>
      <c r="H766" s="15" t="str">
        <f>IFERROR(VLOOKUP($B766,'Tabelas auxiliares'!$A$68:$C$108,3,FALSE),"")</f>
        <v/>
      </c>
      <c r="I766" s="152"/>
      <c r="J766" s="152"/>
      <c r="K766" s="152"/>
      <c r="L766" s="152"/>
      <c r="M766" s="152"/>
      <c r="N766" s="152"/>
      <c r="O766" s="152"/>
      <c r="P766" s="152"/>
      <c r="Q766" s="152"/>
      <c r="R766" s="152"/>
      <c r="S766" s="152"/>
      <c r="T766" s="152"/>
      <c r="U766" s="152"/>
      <c r="V766" s="152"/>
      <c r="W766" s="152"/>
      <c r="X766" s="152"/>
      <c r="Y766" s="15" t="str">
        <f t="shared" si="22"/>
        <v/>
      </c>
      <c r="Z766" s="15" t="str">
        <f>IF(T766="","",IF(AND(T766&lt;&gt;'Tabelas auxiliares'!$B$128,T766&lt;&gt;'Tabelas auxiliares'!$B$129,T766&lt;&gt;'Tabelas auxiliares'!$C$128,T766&lt;&gt;'Tabelas auxiliares'!$C$129,T766&lt;&gt;'Tabelas auxiliares'!$D$128),"FOLHA DE PESSOAL",IF(Y766='Tabelas auxiliares'!$A$129,"CUSTEIO",IF(Y766='Tabelas auxiliares'!$A$128,"INVESTIMENTO","ERRO - VERIFICAR"))))</f>
        <v/>
      </c>
      <c r="AA766" s="26" t="str">
        <f t="shared" si="23"/>
        <v/>
      </c>
      <c r="AB766" s="155"/>
      <c r="AC766" s="155"/>
      <c r="AD766" s="155"/>
      <c r="AE766" s="31"/>
    </row>
    <row r="767" spans="1:31" x14ac:dyDescent="0.25">
      <c r="A767" s="152"/>
      <c r="B767" s="152"/>
      <c r="C767" s="152"/>
      <c r="D767" s="152"/>
      <c r="E767" s="152"/>
      <c r="F767" s="15" t="str">
        <f>IFERROR(VLOOKUP(D767,'Tabelas auxiliares'!$A$3:$B$65,2,FALSE),"")</f>
        <v/>
      </c>
      <c r="G767" s="15" t="str">
        <f>IFERROR(VLOOKUP($B767,'Tabelas auxiliares'!$A$68:$C$108,2,FALSE),"")</f>
        <v/>
      </c>
      <c r="H767" s="15" t="str">
        <f>IFERROR(VLOOKUP($B767,'Tabelas auxiliares'!$A$68:$C$108,3,FALSE),"")</f>
        <v/>
      </c>
      <c r="I767" s="152"/>
      <c r="J767" s="152"/>
      <c r="K767" s="152"/>
      <c r="L767" s="152"/>
      <c r="M767" s="152"/>
      <c r="N767" s="152"/>
      <c r="O767" s="152"/>
      <c r="P767" s="152"/>
      <c r="Q767" s="152"/>
      <c r="R767" s="152"/>
      <c r="S767" s="152"/>
      <c r="T767" s="152"/>
      <c r="U767" s="152"/>
      <c r="V767" s="152"/>
      <c r="W767" s="152"/>
      <c r="X767" s="152"/>
      <c r="Y767" s="15" t="str">
        <f t="shared" si="22"/>
        <v/>
      </c>
      <c r="Z767" s="15" t="str">
        <f>IF(T767="","",IF(AND(T767&lt;&gt;'Tabelas auxiliares'!$B$128,T767&lt;&gt;'Tabelas auxiliares'!$B$129,T767&lt;&gt;'Tabelas auxiliares'!$C$128,T767&lt;&gt;'Tabelas auxiliares'!$C$129,T767&lt;&gt;'Tabelas auxiliares'!$D$128),"FOLHA DE PESSOAL",IF(Y767='Tabelas auxiliares'!$A$129,"CUSTEIO",IF(Y767='Tabelas auxiliares'!$A$128,"INVESTIMENTO","ERRO - VERIFICAR"))))</f>
        <v/>
      </c>
      <c r="AA767" s="26" t="str">
        <f t="shared" si="23"/>
        <v/>
      </c>
      <c r="AB767" s="155"/>
      <c r="AC767" s="155"/>
      <c r="AD767" s="155"/>
      <c r="AE767" s="31"/>
    </row>
    <row r="768" spans="1:31" x14ac:dyDescent="0.25">
      <c r="A768" s="152"/>
      <c r="B768" s="152"/>
      <c r="C768" s="152"/>
      <c r="D768" s="152"/>
      <c r="E768" s="152"/>
      <c r="F768" s="15" t="str">
        <f>IFERROR(VLOOKUP(D768,'Tabelas auxiliares'!$A$3:$B$65,2,FALSE),"")</f>
        <v/>
      </c>
      <c r="G768" s="15" t="str">
        <f>IFERROR(VLOOKUP($B768,'Tabelas auxiliares'!$A$68:$C$108,2,FALSE),"")</f>
        <v/>
      </c>
      <c r="H768" s="15" t="str">
        <f>IFERROR(VLOOKUP($B768,'Tabelas auxiliares'!$A$68:$C$108,3,FALSE),"")</f>
        <v/>
      </c>
      <c r="I768" s="152"/>
      <c r="J768" s="152"/>
      <c r="K768" s="152"/>
      <c r="L768" s="152"/>
      <c r="M768" s="152"/>
      <c r="N768" s="152"/>
      <c r="O768" s="152"/>
      <c r="P768" s="152"/>
      <c r="Q768" s="152"/>
      <c r="R768" s="152"/>
      <c r="S768" s="152"/>
      <c r="T768" s="152"/>
      <c r="U768" s="152"/>
      <c r="V768" s="152"/>
      <c r="W768" s="152"/>
      <c r="X768" s="152"/>
      <c r="Y768" s="15" t="str">
        <f t="shared" si="22"/>
        <v/>
      </c>
      <c r="Z768" s="15" t="str">
        <f>IF(T768="","",IF(AND(T768&lt;&gt;'Tabelas auxiliares'!$B$128,T768&lt;&gt;'Tabelas auxiliares'!$B$129,T768&lt;&gt;'Tabelas auxiliares'!$C$128,T768&lt;&gt;'Tabelas auxiliares'!$C$129,T768&lt;&gt;'Tabelas auxiliares'!$D$128),"FOLHA DE PESSOAL",IF(Y768='Tabelas auxiliares'!$A$129,"CUSTEIO",IF(Y768='Tabelas auxiliares'!$A$128,"INVESTIMENTO","ERRO - VERIFICAR"))))</f>
        <v/>
      </c>
      <c r="AA768" s="26" t="str">
        <f t="shared" si="23"/>
        <v/>
      </c>
      <c r="AB768" s="155"/>
      <c r="AC768" s="155"/>
      <c r="AD768" s="155"/>
      <c r="AE768" s="31"/>
    </row>
    <row r="769" spans="1:31" x14ac:dyDescent="0.25">
      <c r="A769" s="152"/>
      <c r="B769" s="152"/>
      <c r="C769" s="152"/>
      <c r="D769" s="152"/>
      <c r="E769" s="152"/>
      <c r="F769" s="15" t="str">
        <f>IFERROR(VLOOKUP(D769,'Tabelas auxiliares'!$A$3:$B$65,2,FALSE),"")</f>
        <v/>
      </c>
      <c r="G769" s="15" t="str">
        <f>IFERROR(VLOOKUP($B769,'Tabelas auxiliares'!$A$68:$C$108,2,FALSE),"")</f>
        <v/>
      </c>
      <c r="H769" s="15" t="str">
        <f>IFERROR(VLOOKUP($B769,'Tabelas auxiliares'!$A$68:$C$108,3,FALSE),"")</f>
        <v/>
      </c>
      <c r="I769" s="152"/>
      <c r="J769" s="152"/>
      <c r="K769" s="152"/>
      <c r="L769" s="152"/>
      <c r="M769" s="152"/>
      <c r="N769" s="152"/>
      <c r="O769" s="152"/>
      <c r="P769" s="152"/>
      <c r="Q769" s="152"/>
      <c r="R769" s="152"/>
      <c r="S769" s="152"/>
      <c r="T769" s="152"/>
      <c r="U769" s="152"/>
      <c r="V769" s="152"/>
      <c r="W769" s="152"/>
      <c r="X769" s="152"/>
      <c r="Y769" s="15" t="str">
        <f t="shared" si="22"/>
        <v/>
      </c>
      <c r="Z769" s="15" t="str">
        <f>IF(T769="","",IF(AND(T769&lt;&gt;'Tabelas auxiliares'!$B$128,T769&lt;&gt;'Tabelas auxiliares'!$B$129,T769&lt;&gt;'Tabelas auxiliares'!$C$128,T769&lt;&gt;'Tabelas auxiliares'!$C$129,T769&lt;&gt;'Tabelas auxiliares'!$D$128),"FOLHA DE PESSOAL",IF(Y769='Tabelas auxiliares'!$A$129,"CUSTEIO",IF(Y769='Tabelas auxiliares'!$A$128,"INVESTIMENTO","ERRO - VERIFICAR"))))</f>
        <v/>
      </c>
      <c r="AA769" s="26" t="str">
        <f t="shared" si="23"/>
        <v/>
      </c>
      <c r="AB769" s="155"/>
      <c r="AC769" s="155"/>
      <c r="AD769" s="155"/>
      <c r="AE769" s="31"/>
    </row>
    <row r="770" spans="1:31" x14ac:dyDescent="0.25">
      <c r="A770" s="152"/>
      <c r="B770" s="152"/>
      <c r="C770" s="152"/>
      <c r="D770" s="152"/>
      <c r="E770" s="152"/>
      <c r="F770" s="15" t="str">
        <f>IFERROR(VLOOKUP(D770,'Tabelas auxiliares'!$A$3:$B$65,2,FALSE),"")</f>
        <v/>
      </c>
      <c r="G770" s="15" t="str">
        <f>IFERROR(VLOOKUP($B770,'Tabelas auxiliares'!$A$68:$C$108,2,FALSE),"")</f>
        <v/>
      </c>
      <c r="H770" s="15" t="str">
        <f>IFERROR(VLOOKUP($B770,'Tabelas auxiliares'!$A$68:$C$108,3,FALSE),"")</f>
        <v/>
      </c>
      <c r="I770" s="152"/>
      <c r="J770" s="152"/>
      <c r="K770" s="152"/>
      <c r="L770" s="152"/>
      <c r="M770" s="152"/>
      <c r="N770" s="152"/>
      <c r="O770" s="152"/>
      <c r="P770" s="152"/>
      <c r="Q770" s="152"/>
      <c r="R770" s="152"/>
      <c r="S770" s="152"/>
      <c r="T770" s="152"/>
      <c r="U770" s="152"/>
      <c r="V770" s="152"/>
      <c r="W770" s="152"/>
      <c r="X770" s="152"/>
      <c r="Y770" s="15" t="str">
        <f t="shared" si="22"/>
        <v/>
      </c>
      <c r="Z770" s="15" t="str">
        <f>IF(T770="","",IF(AND(T770&lt;&gt;'Tabelas auxiliares'!$B$128,T770&lt;&gt;'Tabelas auxiliares'!$B$129,T770&lt;&gt;'Tabelas auxiliares'!$C$128,T770&lt;&gt;'Tabelas auxiliares'!$C$129,T770&lt;&gt;'Tabelas auxiliares'!$D$128),"FOLHA DE PESSOAL",IF(Y770='Tabelas auxiliares'!$A$129,"CUSTEIO",IF(Y770='Tabelas auxiliares'!$A$128,"INVESTIMENTO","ERRO - VERIFICAR"))))</f>
        <v/>
      </c>
      <c r="AA770" s="26" t="str">
        <f t="shared" si="23"/>
        <v/>
      </c>
      <c r="AB770" s="155"/>
      <c r="AC770" s="155"/>
      <c r="AD770" s="155"/>
      <c r="AE770" s="31"/>
    </row>
    <row r="771" spans="1:31" x14ac:dyDescent="0.25">
      <c r="A771" s="152"/>
      <c r="B771" s="152"/>
      <c r="C771" s="152"/>
      <c r="D771" s="152"/>
      <c r="E771" s="152"/>
      <c r="F771" s="15" t="str">
        <f>IFERROR(VLOOKUP(D771,'Tabelas auxiliares'!$A$3:$B$65,2,FALSE),"")</f>
        <v/>
      </c>
      <c r="G771" s="15" t="str">
        <f>IFERROR(VLOOKUP($B771,'Tabelas auxiliares'!$A$68:$C$108,2,FALSE),"")</f>
        <v/>
      </c>
      <c r="H771" s="15" t="str">
        <f>IFERROR(VLOOKUP($B771,'Tabelas auxiliares'!$A$68:$C$108,3,FALSE),"")</f>
        <v/>
      </c>
      <c r="I771" s="152"/>
      <c r="J771" s="152"/>
      <c r="K771" s="152"/>
      <c r="L771" s="152"/>
      <c r="M771" s="152"/>
      <c r="N771" s="152"/>
      <c r="O771" s="152"/>
      <c r="P771" s="152"/>
      <c r="Q771" s="152"/>
      <c r="R771" s="152"/>
      <c r="S771" s="152"/>
      <c r="T771" s="152"/>
      <c r="U771" s="152"/>
      <c r="V771" s="152"/>
      <c r="W771" s="152"/>
      <c r="X771" s="152"/>
      <c r="Y771" s="15" t="str">
        <f t="shared" si="22"/>
        <v/>
      </c>
      <c r="Z771" s="15" t="str">
        <f>IF(T771="","",IF(AND(T771&lt;&gt;'Tabelas auxiliares'!$B$128,T771&lt;&gt;'Tabelas auxiliares'!$B$129,T771&lt;&gt;'Tabelas auxiliares'!$C$128,T771&lt;&gt;'Tabelas auxiliares'!$C$129,T771&lt;&gt;'Tabelas auxiliares'!$D$128),"FOLHA DE PESSOAL",IF(Y771='Tabelas auxiliares'!$A$129,"CUSTEIO",IF(Y771='Tabelas auxiliares'!$A$128,"INVESTIMENTO","ERRO - VERIFICAR"))))</f>
        <v/>
      </c>
      <c r="AA771" s="26" t="str">
        <f t="shared" si="23"/>
        <v/>
      </c>
      <c r="AB771" s="155"/>
      <c r="AC771" s="155"/>
      <c r="AD771" s="155"/>
      <c r="AE771" s="31"/>
    </row>
    <row r="772" spans="1:31" x14ac:dyDescent="0.25">
      <c r="A772" s="152"/>
      <c r="B772" s="152"/>
      <c r="C772" s="152"/>
      <c r="D772" s="152"/>
      <c r="E772" s="152"/>
      <c r="F772" s="15" t="str">
        <f>IFERROR(VLOOKUP(D772,'Tabelas auxiliares'!$A$3:$B$65,2,FALSE),"")</f>
        <v/>
      </c>
      <c r="G772" s="15" t="str">
        <f>IFERROR(VLOOKUP($B772,'Tabelas auxiliares'!$A$68:$C$108,2,FALSE),"")</f>
        <v/>
      </c>
      <c r="H772" s="15" t="str">
        <f>IFERROR(VLOOKUP($B772,'Tabelas auxiliares'!$A$68:$C$108,3,FALSE),"")</f>
        <v/>
      </c>
      <c r="I772" s="152"/>
      <c r="J772" s="152"/>
      <c r="K772" s="152"/>
      <c r="L772" s="152"/>
      <c r="M772" s="152"/>
      <c r="N772" s="152"/>
      <c r="O772" s="152"/>
      <c r="P772" s="152"/>
      <c r="Q772" s="152"/>
      <c r="R772" s="152"/>
      <c r="S772" s="152"/>
      <c r="T772" s="152"/>
      <c r="U772" s="152"/>
      <c r="V772" s="152"/>
      <c r="W772" s="152"/>
      <c r="X772" s="152"/>
      <c r="Y772" s="15" t="str">
        <f t="shared" si="22"/>
        <v/>
      </c>
      <c r="Z772" s="15" t="str">
        <f>IF(T772="","",IF(AND(T772&lt;&gt;'Tabelas auxiliares'!$B$128,T772&lt;&gt;'Tabelas auxiliares'!$B$129,T772&lt;&gt;'Tabelas auxiliares'!$C$128,T772&lt;&gt;'Tabelas auxiliares'!$C$129,T772&lt;&gt;'Tabelas auxiliares'!$D$128),"FOLHA DE PESSOAL",IF(Y772='Tabelas auxiliares'!$A$129,"CUSTEIO",IF(Y772='Tabelas auxiliares'!$A$128,"INVESTIMENTO","ERRO - VERIFICAR"))))</f>
        <v/>
      </c>
      <c r="AA772" s="26" t="str">
        <f t="shared" si="23"/>
        <v/>
      </c>
      <c r="AB772" s="155"/>
      <c r="AC772" s="155"/>
      <c r="AD772" s="155"/>
      <c r="AE772" s="31"/>
    </row>
    <row r="773" spans="1:31" x14ac:dyDescent="0.25">
      <c r="A773" s="152"/>
      <c r="B773" s="152"/>
      <c r="C773" s="152"/>
      <c r="D773" s="152"/>
      <c r="E773" s="152"/>
      <c r="F773" s="15" t="str">
        <f>IFERROR(VLOOKUP(D773,'Tabelas auxiliares'!$A$3:$B$65,2,FALSE),"")</f>
        <v/>
      </c>
      <c r="G773" s="15" t="str">
        <f>IFERROR(VLOOKUP($B773,'Tabelas auxiliares'!$A$68:$C$108,2,FALSE),"")</f>
        <v/>
      </c>
      <c r="H773" s="15" t="str">
        <f>IFERROR(VLOOKUP($B773,'Tabelas auxiliares'!$A$68:$C$108,3,FALSE),"")</f>
        <v/>
      </c>
      <c r="I773" s="152"/>
      <c r="J773" s="152"/>
      <c r="K773" s="152"/>
      <c r="L773" s="152"/>
      <c r="M773" s="152"/>
      <c r="N773" s="152"/>
      <c r="O773" s="152"/>
      <c r="P773" s="152"/>
      <c r="Q773" s="152"/>
      <c r="R773" s="152"/>
      <c r="S773" s="152"/>
      <c r="T773" s="152"/>
      <c r="U773" s="152"/>
      <c r="V773" s="152"/>
      <c r="W773" s="152"/>
      <c r="X773" s="152"/>
      <c r="Y773" s="15" t="str">
        <f t="shared" si="22"/>
        <v/>
      </c>
      <c r="Z773" s="15" t="str">
        <f>IF(T773="","",IF(AND(T773&lt;&gt;'Tabelas auxiliares'!$B$128,T773&lt;&gt;'Tabelas auxiliares'!$B$129,T773&lt;&gt;'Tabelas auxiliares'!$C$128,T773&lt;&gt;'Tabelas auxiliares'!$C$129,T773&lt;&gt;'Tabelas auxiliares'!$D$128),"FOLHA DE PESSOAL",IF(Y773='Tabelas auxiliares'!$A$129,"CUSTEIO",IF(Y773='Tabelas auxiliares'!$A$128,"INVESTIMENTO","ERRO - VERIFICAR"))))</f>
        <v/>
      </c>
      <c r="AA773" s="26" t="str">
        <f t="shared" si="23"/>
        <v/>
      </c>
      <c r="AB773" s="155"/>
      <c r="AC773" s="155"/>
      <c r="AD773" s="155"/>
      <c r="AE773" s="31"/>
    </row>
    <row r="774" spans="1:31" x14ac:dyDescent="0.25">
      <c r="A774" s="152"/>
      <c r="B774" s="152"/>
      <c r="C774" s="152"/>
      <c r="D774" s="152"/>
      <c r="E774" s="152"/>
      <c r="F774" s="15" t="str">
        <f>IFERROR(VLOOKUP(D774,'Tabelas auxiliares'!$A$3:$B$65,2,FALSE),"")</f>
        <v/>
      </c>
      <c r="G774" s="15" t="str">
        <f>IFERROR(VLOOKUP($B774,'Tabelas auxiliares'!$A$68:$C$108,2,FALSE),"")</f>
        <v/>
      </c>
      <c r="H774" s="15" t="str">
        <f>IFERROR(VLOOKUP($B774,'Tabelas auxiliares'!$A$68:$C$108,3,FALSE),"")</f>
        <v/>
      </c>
      <c r="I774" s="152"/>
      <c r="J774" s="152"/>
      <c r="K774" s="152"/>
      <c r="L774" s="152"/>
      <c r="M774" s="152"/>
      <c r="N774" s="152"/>
      <c r="O774" s="152"/>
      <c r="P774" s="152"/>
      <c r="Q774" s="152"/>
      <c r="R774" s="152"/>
      <c r="S774" s="152"/>
      <c r="T774" s="152"/>
      <c r="U774" s="152"/>
      <c r="V774" s="152"/>
      <c r="W774" s="152"/>
      <c r="X774" s="152"/>
      <c r="Y774" s="15" t="str">
        <f t="shared" si="22"/>
        <v/>
      </c>
      <c r="Z774" s="15" t="str">
        <f>IF(T774="","",IF(AND(T774&lt;&gt;'Tabelas auxiliares'!$B$128,T774&lt;&gt;'Tabelas auxiliares'!$B$129,T774&lt;&gt;'Tabelas auxiliares'!$C$128,T774&lt;&gt;'Tabelas auxiliares'!$C$129,T774&lt;&gt;'Tabelas auxiliares'!$D$128),"FOLHA DE PESSOAL",IF(Y774='Tabelas auxiliares'!$A$129,"CUSTEIO",IF(Y774='Tabelas auxiliares'!$A$128,"INVESTIMENTO","ERRO - VERIFICAR"))))</f>
        <v/>
      </c>
      <c r="AA774" s="26" t="str">
        <f t="shared" si="23"/>
        <v/>
      </c>
      <c r="AB774" s="155"/>
      <c r="AC774" s="155"/>
      <c r="AD774" s="155"/>
      <c r="AE774" s="31"/>
    </row>
    <row r="775" spans="1:31" x14ac:dyDescent="0.25">
      <c r="A775" s="152"/>
      <c r="B775" s="152"/>
      <c r="C775" s="152"/>
      <c r="D775" s="152"/>
      <c r="E775" s="152"/>
      <c r="F775" s="15" t="str">
        <f>IFERROR(VLOOKUP(D775,'Tabelas auxiliares'!$A$3:$B$65,2,FALSE),"")</f>
        <v/>
      </c>
      <c r="G775" s="15" t="str">
        <f>IFERROR(VLOOKUP($B775,'Tabelas auxiliares'!$A$68:$C$108,2,FALSE),"")</f>
        <v/>
      </c>
      <c r="H775" s="15" t="str">
        <f>IFERROR(VLOOKUP($B775,'Tabelas auxiliares'!$A$68:$C$108,3,FALSE),"")</f>
        <v/>
      </c>
      <c r="I775" s="152"/>
      <c r="J775" s="152"/>
      <c r="K775" s="152"/>
      <c r="L775" s="152"/>
      <c r="M775" s="152"/>
      <c r="N775" s="152"/>
      <c r="O775" s="152"/>
      <c r="P775" s="152"/>
      <c r="Q775" s="152"/>
      <c r="R775" s="152"/>
      <c r="S775" s="152"/>
      <c r="T775" s="152"/>
      <c r="U775" s="152"/>
      <c r="V775" s="152"/>
      <c r="W775" s="152"/>
      <c r="X775" s="152"/>
      <c r="Y775" s="15" t="str">
        <f t="shared" si="22"/>
        <v/>
      </c>
      <c r="Z775" s="15" t="str">
        <f>IF(T775="","",IF(AND(T775&lt;&gt;'Tabelas auxiliares'!$B$128,T775&lt;&gt;'Tabelas auxiliares'!$B$129,T775&lt;&gt;'Tabelas auxiliares'!$C$128,T775&lt;&gt;'Tabelas auxiliares'!$C$129,T775&lt;&gt;'Tabelas auxiliares'!$D$128),"FOLHA DE PESSOAL",IF(Y775='Tabelas auxiliares'!$A$129,"CUSTEIO",IF(Y775='Tabelas auxiliares'!$A$128,"INVESTIMENTO","ERRO - VERIFICAR"))))</f>
        <v/>
      </c>
      <c r="AA775" s="26" t="str">
        <f t="shared" si="23"/>
        <v/>
      </c>
      <c r="AB775" s="155"/>
      <c r="AC775" s="155"/>
      <c r="AD775" s="155"/>
      <c r="AE775" s="31"/>
    </row>
    <row r="776" spans="1:31" x14ac:dyDescent="0.25">
      <c r="A776" s="152"/>
      <c r="B776" s="152"/>
      <c r="C776" s="152"/>
      <c r="D776" s="152"/>
      <c r="E776" s="152"/>
      <c r="F776" s="15" t="str">
        <f>IFERROR(VLOOKUP(D776,'Tabelas auxiliares'!$A$3:$B$65,2,FALSE),"")</f>
        <v/>
      </c>
      <c r="G776" s="15" t="str">
        <f>IFERROR(VLOOKUP($B776,'Tabelas auxiliares'!$A$68:$C$108,2,FALSE),"")</f>
        <v/>
      </c>
      <c r="H776" s="15" t="str">
        <f>IFERROR(VLOOKUP($B776,'Tabelas auxiliares'!$A$68:$C$108,3,FALSE),"")</f>
        <v/>
      </c>
      <c r="I776" s="152"/>
      <c r="J776" s="152"/>
      <c r="K776" s="152"/>
      <c r="L776" s="152"/>
      <c r="M776" s="152"/>
      <c r="N776" s="152"/>
      <c r="O776" s="152"/>
      <c r="P776" s="152"/>
      <c r="Q776" s="152"/>
      <c r="R776" s="152"/>
      <c r="S776" s="152"/>
      <c r="T776" s="152"/>
      <c r="U776" s="152"/>
      <c r="V776" s="152"/>
      <c r="W776" s="152"/>
      <c r="X776" s="152"/>
      <c r="Y776" s="15" t="str">
        <f t="shared" si="22"/>
        <v/>
      </c>
      <c r="Z776" s="15" t="str">
        <f>IF(T776="","",IF(AND(T776&lt;&gt;'Tabelas auxiliares'!$B$128,T776&lt;&gt;'Tabelas auxiliares'!$B$129,T776&lt;&gt;'Tabelas auxiliares'!$C$128,T776&lt;&gt;'Tabelas auxiliares'!$C$129,T776&lt;&gt;'Tabelas auxiliares'!$D$128),"FOLHA DE PESSOAL",IF(Y776='Tabelas auxiliares'!$A$129,"CUSTEIO",IF(Y776='Tabelas auxiliares'!$A$128,"INVESTIMENTO","ERRO - VERIFICAR"))))</f>
        <v/>
      </c>
      <c r="AA776" s="26" t="str">
        <f t="shared" si="23"/>
        <v/>
      </c>
      <c r="AB776" s="155"/>
      <c r="AC776" s="155"/>
      <c r="AD776" s="155"/>
      <c r="AE776" s="31"/>
    </row>
    <row r="777" spans="1:31" x14ac:dyDescent="0.25">
      <c r="A777" s="152"/>
      <c r="B777" s="152"/>
      <c r="C777" s="152"/>
      <c r="D777" s="152"/>
      <c r="E777" s="152"/>
      <c r="F777" s="15" t="str">
        <f>IFERROR(VLOOKUP(D777,'Tabelas auxiliares'!$A$3:$B$65,2,FALSE),"")</f>
        <v/>
      </c>
      <c r="G777" s="15" t="str">
        <f>IFERROR(VLOOKUP($B777,'Tabelas auxiliares'!$A$68:$C$108,2,FALSE),"")</f>
        <v/>
      </c>
      <c r="H777" s="15" t="str">
        <f>IFERROR(VLOOKUP($B777,'Tabelas auxiliares'!$A$68:$C$108,3,FALSE),"")</f>
        <v/>
      </c>
      <c r="I777" s="152"/>
      <c r="J777" s="152"/>
      <c r="K777" s="152"/>
      <c r="L777" s="152"/>
      <c r="M777" s="152"/>
      <c r="N777" s="152"/>
      <c r="O777" s="152"/>
      <c r="P777" s="152"/>
      <c r="Q777" s="152"/>
      <c r="R777" s="152"/>
      <c r="S777" s="152"/>
      <c r="T777" s="152"/>
      <c r="U777" s="152"/>
      <c r="V777" s="152"/>
      <c r="W777" s="152"/>
      <c r="X777" s="152"/>
      <c r="Y777" s="15" t="str">
        <f t="shared" si="22"/>
        <v/>
      </c>
      <c r="Z777" s="15" t="str">
        <f>IF(T777="","",IF(AND(T777&lt;&gt;'Tabelas auxiliares'!$B$128,T777&lt;&gt;'Tabelas auxiliares'!$B$129,T777&lt;&gt;'Tabelas auxiliares'!$C$128,T777&lt;&gt;'Tabelas auxiliares'!$C$129,T777&lt;&gt;'Tabelas auxiliares'!$D$128),"FOLHA DE PESSOAL",IF(Y777='Tabelas auxiliares'!$A$129,"CUSTEIO",IF(Y777='Tabelas auxiliares'!$A$128,"INVESTIMENTO","ERRO - VERIFICAR"))))</f>
        <v/>
      </c>
      <c r="AA777" s="26" t="str">
        <f t="shared" si="23"/>
        <v/>
      </c>
      <c r="AB777" s="155"/>
      <c r="AC777" s="155"/>
      <c r="AD777" s="155"/>
      <c r="AE777" s="31"/>
    </row>
    <row r="778" spans="1:31" x14ac:dyDescent="0.25">
      <c r="A778" s="152"/>
      <c r="B778" s="152"/>
      <c r="C778" s="152"/>
      <c r="D778" s="152"/>
      <c r="E778" s="152"/>
      <c r="F778" s="15" t="str">
        <f>IFERROR(VLOOKUP(D778,'Tabelas auxiliares'!$A$3:$B$65,2,FALSE),"")</f>
        <v/>
      </c>
      <c r="G778" s="15" t="str">
        <f>IFERROR(VLOOKUP($B778,'Tabelas auxiliares'!$A$68:$C$108,2,FALSE),"")</f>
        <v/>
      </c>
      <c r="H778" s="15" t="str">
        <f>IFERROR(VLOOKUP($B778,'Tabelas auxiliares'!$A$68:$C$108,3,FALSE),"")</f>
        <v/>
      </c>
      <c r="I778" s="152"/>
      <c r="J778" s="152"/>
      <c r="K778" s="152"/>
      <c r="L778" s="152"/>
      <c r="M778" s="152"/>
      <c r="N778" s="152"/>
      <c r="O778" s="152"/>
      <c r="P778" s="152"/>
      <c r="Q778" s="152"/>
      <c r="R778" s="152"/>
      <c r="S778" s="152"/>
      <c r="T778" s="152"/>
      <c r="U778" s="152"/>
      <c r="V778" s="152"/>
      <c r="W778" s="152"/>
      <c r="X778" s="152"/>
      <c r="Y778" s="15" t="str">
        <f t="shared" si="22"/>
        <v/>
      </c>
      <c r="Z778" s="15" t="str">
        <f>IF(T778="","",IF(AND(T778&lt;&gt;'Tabelas auxiliares'!$B$128,T778&lt;&gt;'Tabelas auxiliares'!$B$129,T778&lt;&gt;'Tabelas auxiliares'!$C$128,T778&lt;&gt;'Tabelas auxiliares'!$C$129,T778&lt;&gt;'Tabelas auxiliares'!$D$128),"FOLHA DE PESSOAL",IF(Y778='Tabelas auxiliares'!$A$129,"CUSTEIO",IF(Y778='Tabelas auxiliares'!$A$128,"INVESTIMENTO","ERRO - VERIFICAR"))))</f>
        <v/>
      </c>
      <c r="AA778" s="26" t="str">
        <f t="shared" si="23"/>
        <v/>
      </c>
      <c r="AB778" s="155"/>
      <c r="AC778" s="155"/>
      <c r="AD778" s="155"/>
      <c r="AE778" s="31"/>
    </row>
    <row r="779" spans="1:31" x14ac:dyDescent="0.25">
      <c r="A779" s="152"/>
      <c r="B779" s="152"/>
      <c r="C779" s="152"/>
      <c r="D779" s="152"/>
      <c r="E779" s="152"/>
      <c r="F779" s="15" t="str">
        <f>IFERROR(VLOOKUP(D779,'Tabelas auxiliares'!$A$3:$B$65,2,FALSE),"")</f>
        <v/>
      </c>
      <c r="G779" s="15" t="str">
        <f>IFERROR(VLOOKUP($B779,'Tabelas auxiliares'!$A$68:$C$108,2,FALSE),"")</f>
        <v/>
      </c>
      <c r="H779" s="15" t="str">
        <f>IFERROR(VLOOKUP($B779,'Tabelas auxiliares'!$A$68:$C$108,3,FALSE),"")</f>
        <v/>
      </c>
      <c r="I779" s="152"/>
      <c r="J779" s="152"/>
      <c r="K779" s="152"/>
      <c r="L779" s="152"/>
      <c r="M779" s="152"/>
      <c r="N779" s="152"/>
      <c r="O779" s="152"/>
      <c r="P779" s="152"/>
      <c r="Q779" s="152"/>
      <c r="R779" s="152"/>
      <c r="S779" s="152"/>
      <c r="T779" s="152"/>
      <c r="U779" s="152"/>
      <c r="V779" s="152"/>
      <c r="W779" s="152"/>
      <c r="X779" s="152"/>
      <c r="Y779" s="15" t="str">
        <f t="shared" si="22"/>
        <v/>
      </c>
      <c r="Z779" s="15" t="str">
        <f>IF(T779="","",IF(AND(T779&lt;&gt;'Tabelas auxiliares'!$B$128,T779&lt;&gt;'Tabelas auxiliares'!$B$129,T779&lt;&gt;'Tabelas auxiliares'!$C$128,T779&lt;&gt;'Tabelas auxiliares'!$C$129,T779&lt;&gt;'Tabelas auxiliares'!$D$128),"FOLHA DE PESSOAL",IF(Y779='Tabelas auxiliares'!$A$129,"CUSTEIO",IF(Y779='Tabelas auxiliares'!$A$128,"INVESTIMENTO","ERRO - VERIFICAR"))))</f>
        <v/>
      </c>
      <c r="AA779" s="26" t="str">
        <f t="shared" si="23"/>
        <v/>
      </c>
      <c r="AB779" s="155"/>
      <c r="AC779" s="155"/>
      <c r="AD779" s="155"/>
      <c r="AE779" s="31"/>
    </row>
    <row r="780" spans="1:31" x14ac:dyDescent="0.25">
      <c r="A780" s="152"/>
      <c r="B780" s="152"/>
      <c r="C780" s="152"/>
      <c r="D780" s="152"/>
      <c r="E780" s="152"/>
      <c r="F780" s="15" t="str">
        <f>IFERROR(VLOOKUP(D780,'Tabelas auxiliares'!$A$3:$B$65,2,FALSE),"")</f>
        <v/>
      </c>
      <c r="G780" s="15" t="str">
        <f>IFERROR(VLOOKUP($B780,'Tabelas auxiliares'!$A$68:$C$108,2,FALSE),"")</f>
        <v/>
      </c>
      <c r="H780" s="15" t="str">
        <f>IFERROR(VLOOKUP($B780,'Tabelas auxiliares'!$A$68:$C$108,3,FALSE),"")</f>
        <v/>
      </c>
      <c r="I780" s="152"/>
      <c r="J780" s="152"/>
      <c r="K780" s="152"/>
      <c r="L780" s="152"/>
      <c r="M780" s="152"/>
      <c r="N780" s="152"/>
      <c r="O780" s="152"/>
      <c r="P780" s="152"/>
      <c r="Q780" s="152"/>
      <c r="R780" s="152"/>
      <c r="S780" s="152"/>
      <c r="T780" s="152"/>
      <c r="U780" s="152"/>
      <c r="V780" s="152"/>
      <c r="W780" s="152"/>
      <c r="X780" s="152"/>
      <c r="Y780" s="15" t="str">
        <f t="shared" si="22"/>
        <v/>
      </c>
      <c r="Z780" s="15" t="str">
        <f>IF(T780="","",IF(AND(T780&lt;&gt;'Tabelas auxiliares'!$B$128,T780&lt;&gt;'Tabelas auxiliares'!$B$129,T780&lt;&gt;'Tabelas auxiliares'!$C$128,T780&lt;&gt;'Tabelas auxiliares'!$C$129,T780&lt;&gt;'Tabelas auxiliares'!$D$128),"FOLHA DE PESSOAL",IF(Y780='Tabelas auxiliares'!$A$129,"CUSTEIO",IF(Y780='Tabelas auxiliares'!$A$128,"INVESTIMENTO","ERRO - VERIFICAR"))))</f>
        <v/>
      </c>
      <c r="AA780" s="26" t="str">
        <f t="shared" si="23"/>
        <v/>
      </c>
      <c r="AB780" s="155"/>
      <c r="AC780" s="155"/>
      <c r="AD780" s="155"/>
      <c r="AE780" s="31"/>
    </row>
    <row r="781" spans="1:31" x14ac:dyDescent="0.25">
      <c r="A781" s="152"/>
      <c r="B781" s="152"/>
      <c r="C781" s="152"/>
      <c r="D781" s="152"/>
      <c r="E781" s="152"/>
      <c r="F781" s="15" t="str">
        <f>IFERROR(VLOOKUP(D781,'Tabelas auxiliares'!$A$3:$B$65,2,FALSE),"")</f>
        <v/>
      </c>
      <c r="G781" s="15" t="str">
        <f>IFERROR(VLOOKUP($B781,'Tabelas auxiliares'!$A$68:$C$108,2,FALSE),"")</f>
        <v/>
      </c>
      <c r="H781" s="15" t="str">
        <f>IFERROR(VLOOKUP($B781,'Tabelas auxiliares'!$A$68:$C$108,3,FALSE),"")</f>
        <v/>
      </c>
      <c r="I781" s="152"/>
      <c r="J781" s="152"/>
      <c r="K781" s="152"/>
      <c r="L781" s="152"/>
      <c r="M781" s="152"/>
      <c r="N781" s="152"/>
      <c r="O781" s="152"/>
      <c r="P781" s="152"/>
      <c r="Q781" s="152"/>
      <c r="R781" s="152"/>
      <c r="S781" s="152"/>
      <c r="T781" s="152"/>
      <c r="U781" s="152"/>
      <c r="V781" s="152"/>
      <c r="W781" s="152"/>
      <c r="X781" s="152"/>
      <c r="Y781" s="15" t="str">
        <f t="shared" si="22"/>
        <v/>
      </c>
      <c r="Z781" s="15" t="str">
        <f>IF(T781="","",IF(AND(T781&lt;&gt;'Tabelas auxiliares'!$B$128,T781&lt;&gt;'Tabelas auxiliares'!$B$129,T781&lt;&gt;'Tabelas auxiliares'!$C$128,T781&lt;&gt;'Tabelas auxiliares'!$C$129,T781&lt;&gt;'Tabelas auxiliares'!$D$128),"FOLHA DE PESSOAL",IF(Y781='Tabelas auxiliares'!$A$129,"CUSTEIO",IF(Y781='Tabelas auxiliares'!$A$128,"INVESTIMENTO","ERRO - VERIFICAR"))))</f>
        <v/>
      </c>
      <c r="AA781" s="26" t="str">
        <f t="shared" si="23"/>
        <v/>
      </c>
      <c r="AB781" s="155"/>
      <c r="AC781" s="155"/>
      <c r="AD781" s="155"/>
      <c r="AE781" s="31"/>
    </row>
    <row r="782" spans="1:31" x14ac:dyDescent="0.25">
      <c r="A782" s="152"/>
      <c r="B782" s="152"/>
      <c r="C782" s="152"/>
      <c r="D782" s="152"/>
      <c r="E782" s="152"/>
      <c r="F782" s="15" t="str">
        <f>IFERROR(VLOOKUP(D782,'Tabelas auxiliares'!$A$3:$B$65,2,FALSE),"")</f>
        <v/>
      </c>
      <c r="G782" s="15" t="str">
        <f>IFERROR(VLOOKUP($B782,'Tabelas auxiliares'!$A$68:$C$108,2,FALSE),"")</f>
        <v/>
      </c>
      <c r="H782" s="15" t="str">
        <f>IFERROR(VLOOKUP($B782,'Tabelas auxiliares'!$A$68:$C$108,3,FALSE),"")</f>
        <v/>
      </c>
      <c r="I782" s="152"/>
      <c r="J782" s="152"/>
      <c r="K782" s="152"/>
      <c r="L782" s="152"/>
      <c r="M782" s="152"/>
      <c r="N782" s="152"/>
      <c r="O782" s="152"/>
      <c r="P782" s="152"/>
      <c r="Q782" s="152"/>
      <c r="R782" s="152"/>
      <c r="S782" s="152"/>
      <c r="T782" s="152"/>
      <c r="U782" s="152"/>
      <c r="V782" s="152"/>
      <c r="W782" s="152"/>
      <c r="X782" s="152"/>
      <c r="Y782" s="15" t="str">
        <f t="shared" si="22"/>
        <v/>
      </c>
      <c r="Z782" s="15" t="str">
        <f>IF(T782="","",IF(AND(T782&lt;&gt;'Tabelas auxiliares'!$B$128,T782&lt;&gt;'Tabelas auxiliares'!$B$129,T782&lt;&gt;'Tabelas auxiliares'!$C$128,T782&lt;&gt;'Tabelas auxiliares'!$C$129,T782&lt;&gt;'Tabelas auxiliares'!$D$128),"FOLHA DE PESSOAL",IF(Y782='Tabelas auxiliares'!$A$129,"CUSTEIO",IF(Y782='Tabelas auxiliares'!$A$128,"INVESTIMENTO","ERRO - VERIFICAR"))))</f>
        <v/>
      </c>
      <c r="AA782" s="26" t="str">
        <f t="shared" si="23"/>
        <v/>
      </c>
      <c r="AB782" s="155"/>
      <c r="AC782" s="155"/>
      <c r="AD782" s="155"/>
      <c r="AE782" s="31"/>
    </row>
    <row r="783" spans="1:31" x14ac:dyDescent="0.25">
      <c r="A783" s="152"/>
      <c r="B783" s="152"/>
      <c r="C783" s="152"/>
      <c r="D783" s="152"/>
      <c r="E783" s="152"/>
      <c r="F783" s="15" t="str">
        <f>IFERROR(VLOOKUP(D783,'Tabelas auxiliares'!$A$3:$B$65,2,FALSE),"")</f>
        <v/>
      </c>
      <c r="G783" s="15" t="str">
        <f>IFERROR(VLOOKUP($B783,'Tabelas auxiliares'!$A$68:$C$108,2,FALSE),"")</f>
        <v/>
      </c>
      <c r="H783" s="15" t="str">
        <f>IFERROR(VLOOKUP($B783,'Tabelas auxiliares'!$A$68:$C$108,3,FALSE),"")</f>
        <v/>
      </c>
      <c r="I783" s="152"/>
      <c r="J783" s="152"/>
      <c r="K783" s="152"/>
      <c r="L783" s="152"/>
      <c r="M783" s="152"/>
      <c r="N783" s="152"/>
      <c r="O783" s="152"/>
      <c r="P783" s="152"/>
      <c r="Q783" s="152"/>
      <c r="R783" s="152"/>
      <c r="S783" s="152"/>
      <c r="T783" s="152"/>
      <c r="U783" s="152"/>
      <c r="V783" s="152"/>
      <c r="W783" s="152"/>
      <c r="X783" s="152"/>
      <c r="Y783" s="15" t="str">
        <f t="shared" si="22"/>
        <v/>
      </c>
      <c r="Z783" s="15" t="str">
        <f>IF(T783="","",IF(AND(T783&lt;&gt;'Tabelas auxiliares'!$B$128,T783&lt;&gt;'Tabelas auxiliares'!$B$129,T783&lt;&gt;'Tabelas auxiliares'!$C$128,T783&lt;&gt;'Tabelas auxiliares'!$C$129,T783&lt;&gt;'Tabelas auxiliares'!$D$128),"FOLHA DE PESSOAL",IF(Y783='Tabelas auxiliares'!$A$129,"CUSTEIO",IF(Y783='Tabelas auxiliares'!$A$128,"INVESTIMENTO","ERRO - VERIFICAR"))))</f>
        <v/>
      </c>
      <c r="AA783" s="26" t="str">
        <f t="shared" si="23"/>
        <v/>
      </c>
      <c r="AB783" s="155"/>
      <c r="AC783" s="155"/>
      <c r="AD783" s="155"/>
      <c r="AE783" s="31"/>
    </row>
    <row r="784" spans="1:31" x14ac:dyDescent="0.25">
      <c r="A784" s="152"/>
      <c r="B784" s="152"/>
      <c r="C784" s="152"/>
      <c r="D784" s="152"/>
      <c r="E784" s="152"/>
      <c r="F784" s="15" t="str">
        <f>IFERROR(VLOOKUP(D784,'Tabelas auxiliares'!$A$3:$B$65,2,FALSE),"")</f>
        <v/>
      </c>
      <c r="G784" s="15" t="str">
        <f>IFERROR(VLOOKUP($B784,'Tabelas auxiliares'!$A$68:$C$108,2,FALSE),"")</f>
        <v/>
      </c>
      <c r="H784" s="15" t="str">
        <f>IFERROR(VLOOKUP($B784,'Tabelas auxiliares'!$A$68:$C$108,3,FALSE),"")</f>
        <v/>
      </c>
      <c r="I784" s="152"/>
      <c r="J784" s="152"/>
      <c r="K784" s="152"/>
      <c r="L784" s="152"/>
      <c r="M784" s="152"/>
      <c r="N784" s="152"/>
      <c r="O784" s="152"/>
      <c r="P784" s="152"/>
      <c r="Q784" s="152"/>
      <c r="R784" s="152"/>
      <c r="S784" s="152"/>
      <c r="T784" s="152"/>
      <c r="U784" s="152"/>
      <c r="V784" s="152"/>
      <c r="W784" s="152"/>
      <c r="X784" s="152"/>
      <c r="Y784" s="15" t="str">
        <f t="shared" si="22"/>
        <v/>
      </c>
      <c r="Z784" s="15" t="str">
        <f>IF(T784="","",IF(AND(T784&lt;&gt;'Tabelas auxiliares'!$B$128,T784&lt;&gt;'Tabelas auxiliares'!$B$129,T784&lt;&gt;'Tabelas auxiliares'!$C$128,T784&lt;&gt;'Tabelas auxiliares'!$C$129,T784&lt;&gt;'Tabelas auxiliares'!$D$128),"FOLHA DE PESSOAL",IF(Y784='Tabelas auxiliares'!$A$129,"CUSTEIO",IF(Y784='Tabelas auxiliares'!$A$128,"INVESTIMENTO","ERRO - VERIFICAR"))))</f>
        <v/>
      </c>
      <c r="AA784" s="26" t="str">
        <f t="shared" si="23"/>
        <v/>
      </c>
      <c r="AB784" s="155"/>
      <c r="AC784" s="155"/>
      <c r="AD784" s="155"/>
      <c r="AE784" s="31"/>
    </row>
    <row r="785" spans="1:31" x14ac:dyDescent="0.25">
      <c r="A785" s="152"/>
      <c r="B785" s="152"/>
      <c r="C785" s="152"/>
      <c r="D785" s="152"/>
      <c r="E785" s="152"/>
      <c r="F785" s="15" t="str">
        <f>IFERROR(VLOOKUP(D785,'Tabelas auxiliares'!$A$3:$B$65,2,FALSE),"")</f>
        <v/>
      </c>
      <c r="G785" s="15" t="str">
        <f>IFERROR(VLOOKUP($B785,'Tabelas auxiliares'!$A$68:$C$108,2,FALSE),"")</f>
        <v/>
      </c>
      <c r="H785" s="15" t="str">
        <f>IFERROR(VLOOKUP($B785,'Tabelas auxiliares'!$A$68:$C$108,3,FALSE),"")</f>
        <v/>
      </c>
      <c r="I785" s="152"/>
      <c r="J785" s="152"/>
      <c r="K785" s="152"/>
      <c r="L785" s="152"/>
      <c r="M785" s="152"/>
      <c r="N785" s="152"/>
      <c r="O785" s="152"/>
      <c r="P785" s="152"/>
      <c r="Q785" s="152"/>
      <c r="R785" s="152"/>
      <c r="S785" s="152"/>
      <c r="T785" s="152"/>
      <c r="U785" s="152"/>
      <c r="V785" s="152"/>
      <c r="W785" s="152"/>
      <c r="X785" s="152"/>
      <c r="Y785" s="15" t="str">
        <f t="shared" si="22"/>
        <v/>
      </c>
      <c r="Z785" s="15" t="str">
        <f>IF(T785="","",IF(AND(T785&lt;&gt;'Tabelas auxiliares'!$B$128,T785&lt;&gt;'Tabelas auxiliares'!$B$129,T785&lt;&gt;'Tabelas auxiliares'!$C$128,T785&lt;&gt;'Tabelas auxiliares'!$C$129,T785&lt;&gt;'Tabelas auxiliares'!$D$128),"FOLHA DE PESSOAL",IF(Y785='Tabelas auxiliares'!$A$129,"CUSTEIO",IF(Y785='Tabelas auxiliares'!$A$128,"INVESTIMENTO","ERRO - VERIFICAR"))))</f>
        <v/>
      </c>
      <c r="AA785" s="26" t="str">
        <f t="shared" si="23"/>
        <v/>
      </c>
      <c r="AB785" s="155"/>
      <c r="AC785" s="155"/>
      <c r="AD785" s="155"/>
      <c r="AE785" s="31"/>
    </row>
    <row r="786" spans="1:31" x14ac:dyDescent="0.25">
      <c r="A786" s="152"/>
      <c r="B786" s="152"/>
      <c r="C786" s="152"/>
      <c r="D786" s="152"/>
      <c r="E786" s="152"/>
      <c r="F786" s="15" t="str">
        <f>IFERROR(VLOOKUP(D786,'Tabelas auxiliares'!$A$3:$B$65,2,FALSE),"")</f>
        <v/>
      </c>
      <c r="G786" s="15" t="str">
        <f>IFERROR(VLOOKUP($B786,'Tabelas auxiliares'!$A$68:$C$108,2,FALSE),"")</f>
        <v/>
      </c>
      <c r="H786" s="15" t="str">
        <f>IFERROR(VLOOKUP($B786,'Tabelas auxiliares'!$A$68:$C$108,3,FALSE),"")</f>
        <v/>
      </c>
      <c r="I786" s="152"/>
      <c r="J786" s="152"/>
      <c r="K786" s="152"/>
      <c r="L786" s="152"/>
      <c r="M786" s="152"/>
      <c r="N786" s="152"/>
      <c r="O786" s="152"/>
      <c r="P786" s="152"/>
      <c r="Q786" s="152"/>
      <c r="R786" s="152"/>
      <c r="S786" s="152"/>
      <c r="T786" s="152"/>
      <c r="U786" s="152"/>
      <c r="V786" s="152"/>
      <c r="W786" s="152"/>
      <c r="X786" s="152"/>
      <c r="Y786" s="15" t="str">
        <f t="shared" si="22"/>
        <v/>
      </c>
      <c r="Z786" s="15" t="str">
        <f>IF(T786="","",IF(AND(T786&lt;&gt;'Tabelas auxiliares'!$B$128,T786&lt;&gt;'Tabelas auxiliares'!$B$129,T786&lt;&gt;'Tabelas auxiliares'!$C$128,T786&lt;&gt;'Tabelas auxiliares'!$C$129,T786&lt;&gt;'Tabelas auxiliares'!$D$128),"FOLHA DE PESSOAL",IF(Y786='Tabelas auxiliares'!$A$129,"CUSTEIO",IF(Y786='Tabelas auxiliares'!$A$128,"INVESTIMENTO","ERRO - VERIFICAR"))))</f>
        <v/>
      </c>
      <c r="AA786" s="26" t="str">
        <f t="shared" si="23"/>
        <v/>
      </c>
      <c r="AB786" s="155"/>
      <c r="AC786" s="155"/>
      <c r="AD786" s="155"/>
      <c r="AE786" s="31"/>
    </row>
    <row r="787" spans="1:31" x14ac:dyDescent="0.25">
      <c r="A787" s="152"/>
      <c r="B787" s="152"/>
      <c r="C787" s="152"/>
      <c r="D787" s="152"/>
      <c r="E787" s="152"/>
      <c r="F787" s="15" t="str">
        <f>IFERROR(VLOOKUP(D787,'Tabelas auxiliares'!$A$3:$B$65,2,FALSE),"")</f>
        <v/>
      </c>
      <c r="G787" s="15" t="str">
        <f>IFERROR(VLOOKUP($B787,'Tabelas auxiliares'!$A$68:$C$108,2,FALSE),"")</f>
        <v/>
      </c>
      <c r="H787" s="15" t="str">
        <f>IFERROR(VLOOKUP($B787,'Tabelas auxiliares'!$A$68:$C$108,3,FALSE),"")</f>
        <v/>
      </c>
      <c r="I787" s="152"/>
      <c r="J787" s="152"/>
      <c r="K787" s="152"/>
      <c r="L787" s="152"/>
      <c r="M787" s="152"/>
      <c r="N787" s="152"/>
      <c r="O787" s="152"/>
      <c r="P787" s="152"/>
      <c r="Q787" s="152"/>
      <c r="R787" s="152"/>
      <c r="S787" s="152"/>
      <c r="T787" s="152"/>
      <c r="U787" s="152"/>
      <c r="V787" s="152"/>
      <c r="W787" s="152"/>
      <c r="X787" s="152"/>
      <c r="Y787" s="15" t="str">
        <f t="shared" si="22"/>
        <v/>
      </c>
      <c r="Z787" s="15" t="str">
        <f>IF(T787="","",IF(AND(T787&lt;&gt;'Tabelas auxiliares'!$B$128,T787&lt;&gt;'Tabelas auxiliares'!$B$129,T787&lt;&gt;'Tabelas auxiliares'!$C$128,T787&lt;&gt;'Tabelas auxiliares'!$C$129,T787&lt;&gt;'Tabelas auxiliares'!$D$128),"FOLHA DE PESSOAL",IF(Y787='Tabelas auxiliares'!$A$129,"CUSTEIO",IF(Y787='Tabelas auxiliares'!$A$128,"INVESTIMENTO","ERRO - VERIFICAR"))))</f>
        <v/>
      </c>
      <c r="AA787" s="26" t="str">
        <f t="shared" si="23"/>
        <v/>
      </c>
      <c r="AB787" s="155"/>
      <c r="AC787" s="155"/>
      <c r="AD787" s="155"/>
      <c r="AE787" s="31"/>
    </row>
    <row r="788" spans="1:31" x14ac:dyDescent="0.25">
      <c r="A788" s="152"/>
      <c r="B788" s="152"/>
      <c r="C788" s="152"/>
      <c r="D788" s="152"/>
      <c r="E788" s="152"/>
      <c r="F788" s="15" t="str">
        <f>IFERROR(VLOOKUP(D788,'Tabelas auxiliares'!$A$3:$B$65,2,FALSE),"")</f>
        <v/>
      </c>
      <c r="G788" s="15" t="str">
        <f>IFERROR(VLOOKUP($B788,'Tabelas auxiliares'!$A$68:$C$108,2,FALSE),"")</f>
        <v/>
      </c>
      <c r="H788" s="15" t="str">
        <f>IFERROR(VLOOKUP($B788,'Tabelas auxiliares'!$A$68:$C$108,3,FALSE),"")</f>
        <v/>
      </c>
      <c r="I788" s="152"/>
      <c r="J788" s="152"/>
      <c r="K788" s="152"/>
      <c r="L788" s="152"/>
      <c r="M788" s="152"/>
      <c r="N788" s="152"/>
      <c r="O788" s="152"/>
      <c r="P788" s="152"/>
      <c r="Q788" s="152"/>
      <c r="R788" s="152"/>
      <c r="S788" s="152"/>
      <c r="T788" s="152"/>
      <c r="U788" s="152"/>
      <c r="V788" s="152"/>
      <c r="W788" s="152"/>
      <c r="X788" s="152"/>
      <c r="Y788" s="15" t="str">
        <f t="shared" si="22"/>
        <v/>
      </c>
      <c r="Z788" s="15" t="str">
        <f>IF(T788="","",IF(AND(T788&lt;&gt;'Tabelas auxiliares'!$B$128,T788&lt;&gt;'Tabelas auxiliares'!$B$129,T788&lt;&gt;'Tabelas auxiliares'!$C$128,T788&lt;&gt;'Tabelas auxiliares'!$C$129,T788&lt;&gt;'Tabelas auxiliares'!$D$128),"FOLHA DE PESSOAL",IF(Y788='Tabelas auxiliares'!$A$129,"CUSTEIO",IF(Y788='Tabelas auxiliares'!$A$128,"INVESTIMENTO","ERRO - VERIFICAR"))))</f>
        <v/>
      </c>
      <c r="AA788" s="26" t="str">
        <f t="shared" si="23"/>
        <v/>
      </c>
      <c r="AB788" s="155"/>
      <c r="AC788" s="155"/>
      <c r="AD788" s="155"/>
      <c r="AE788" s="31"/>
    </row>
    <row r="789" spans="1:31" x14ac:dyDescent="0.25">
      <c r="A789" s="152"/>
      <c r="B789" s="152"/>
      <c r="C789" s="152"/>
      <c r="D789" s="152"/>
      <c r="E789" s="152"/>
      <c r="F789" s="15" t="str">
        <f>IFERROR(VLOOKUP(D789,'Tabelas auxiliares'!$A$3:$B$65,2,FALSE),"")</f>
        <v/>
      </c>
      <c r="G789" s="15" t="str">
        <f>IFERROR(VLOOKUP($B789,'Tabelas auxiliares'!$A$68:$C$108,2,FALSE),"")</f>
        <v/>
      </c>
      <c r="H789" s="15" t="str">
        <f>IFERROR(VLOOKUP($B789,'Tabelas auxiliares'!$A$68:$C$108,3,FALSE),"")</f>
        <v/>
      </c>
      <c r="I789" s="152"/>
      <c r="J789" s="152"/>
      <c r="K789" s="152"/>
      <c r="L789" s="152"/>
      <c r="M789" s="152"/>
      <c r="N789" s="152"/>
      <c r="O789" s="152"/>
      <c r="P789" s="152"/>
      <c r="Q789" s="152"/>
      <c r="R789" s="152"/>
      <c r="S789" s="152"/>
      <c r="T789" s="152"/>
      <c r="U789" s="152"/>
      <c r="V789" s="152"/>
      <c r="W789" s="152"/>
      <c r="X789" s="152"/>
      <c r="Y789" s="15" t="str">
        <f t="shared" si="22"/>
        <v/>
      </c>
      <c r="Z789" s="15" t="str">
        <f>IF(T789="","",IF(AND(T789&lt;&gt;'Tabelas auxiliares'!$B$128,T789&lt;&gt;'Tabelas auxiliares'!$B$129,T789&lt;&gt;'Tabelas auxiliares'!$C$128,T789&lt;&gt;'Tabelas auxiliares'!$C$129,T789&lt;&gt;'Tabelas auxiliares'!$D$128),"FOLHA DE PESSOAL",IF(Y789='Tabelas auxiliares'!$A$129,"CUSTEIO",IF(Y789='Tabelas auxiliares'!$A$128,"INVESTIMENTO","ERRO - VERIFICAR"))))</f>
        <v/>
      </c>
      <c r="AA789" s="26" t="str">
        <f t="shared" si="23"/>
        <v/>
      </c>
      <c r="AB789" s="155"/>
      <c r="AC789" s="155"/>
      <c r="AD789" s="155"/>
      <c r="AE789" s="31"/>
    </row>
    <row r="790" spans="1:31" x14ac:dyDescent="0.25">
      <c r="A790" s="152"/>
      <c r="B790" s="152"/>
      <c r="C790" s="152"/>
      <c r="D790" s="152"/>
      <c r="E790" s="152"/>
      <c r="F790" s="15" t="str">
        <f>IFERROR(VLOOKUP(D790,'Tabelas auxiliares'!$A$3:$B$65,2,FALSE),"")</f>
        <v/>
      </c>
      <c r="G790" s="15" t="str">
        <f>IFERROR(VLOOKUP($B790,'Tabelas auxiliares'!$A$68:$C$108,2,FALSE),"")</f>
        <v/>
      </c>
      <c r="H790" s="15" t="str">
        <f>IFERROR(VLOOKUP($B790,'Tabelas auxiliares'!$A$68:$C$108,3,FALSE),"")</f>
        <v/>
      </c>
      <c r="I790" s="152"/>
      <c r="J790" s="152"/>
      <c r="K790" s="152"/>
      <c r="L790" s="152"/>
      <c r="M790" s="152"/>
      <c r="N790" s="152"/>
      <c r="O790" s="152"/>
      <c r="P790" s="152"/>
      <c r="Q790" s="152"/>
      <c r="R790" s="152"/>
      <c r="S790" s="152"/>
      <c r="T790" s="152"/>
      <c r="U790" s="152"/>
      <c r="V790" s="152"/>
      <c r="W790" s="152"/>
      <c r="X790" s="152"/>
      <c r="Y790" s="15" t="str">
        <f t="shared" si="22"/>
        <v/>
      </c>
      <c r="Z790" s="15" t="str">
        <f>IF(T790="","",IF(AND(T790&lt;&gt;'Tabelas auxiliares'!$B$128,T790&lt;&gt;'Tabelas auxiliares'!$B$129,T790&lt;&gt;'Tabelas auxiliares'!$C$128,T790&lt;&gt;'Tabelas auxiliares'!$C$129,T790&lt;&gt;'Tabelas auxiliares'!$D$128),"FOLHA DE PESSOAL",IF(Y790='Tabelas auxiliares'!$A$129,"CUSTEIO",IF(Y790='Tabelas auxiliares'!$A$128,"INVESTIMENTO","ERRO - VERIFICAR"))))</f>
        <v/>
      </c>
      <c r="AA790" s="26" t="str">
        <f t="shared" si="23"/>
        <v/>
      </c>
      <c r="AB790" s="155"/>
      <c r="AC790" s="155"/>
      <c r="AD790" s="155"/>
      <c r="AE790" s="31"/>
    </row>
    <row r="791" spans="1:31" x14ac:dyDescent="0.25">
      <c r="A791" s="152"/>
      <c r="B791" s="152"/>
      <c r="C791" s="152"/>
      <c r="D791" s="152"/>
      <c r="E791" s="152"/>
      <c r="F791" s="15" t="str">
        <f>IFERROR(VLOOKUP(D791,'Tabelas auxiliares'!$A$3:$B$65,2,FALSE),"")</f>
        <v/>
      </c>
      <c r="G791" s="15" t="str">
        <f>IFERROR(VLOOKUP($B791,'Tabelas auxiliares'!$A$68:$C$108,2,FALSE),"")</f>
        <v/>
      </c>
      <c r="H791" s="15" t="str">
        <f>IFERROR(VLOOKUP($B791,'Tabelas auxiliares'!$A$68:$C$108,3,FALSE),"")</f>
        <v/>
      </c>
      <c r="I791" s="152"/>
      <c r="J791" s="152"/>
      <c r="K791" s="152"/>
      <c r="L791" s="152"/>
      <c r="M791" s="152"/>
      <c r="N791" s="152"/>
      <c r="O791" s="152"/>
      <c r="P791" s="152"/>
      <c r="Q791" s="152"/>
      <c r="R791" s="152"/>
      <c r="S791" s="152"/>
      <c r="T791" s="152"/>
      <c r="U791" s="152"/>
      <c r="V791" s="152"/>
      <c r="W791" s="152"/>
      <c r="X791" s="152"/>
      <c r="Y791" s="15" t="str">
        <f t="shared" si="22"/>
        <v/>
      </c>
      <c r="Z791" s="15" t="str">
        <f>IF(T791="","",IF(AND(T791&lt;&gt;'Tabelas auxiliares'!$B$128,T791&lt;&gt;'Tabelas auxiliares'!$B$129,T791&lt;&gt;'Tabelas auxiliares'!$C$128,T791&lt;&gt;'Tabelas auxiliares'!$C$129,T791&lt;&gt;'Tabelas auxiliares'!$D$128),"FOLHA DE PESSOAL",IF(Y791='Tabelas auxiliares'!$A$129,"CUSTEIO",IF(Y791='Tabelas auxiliares'!$A$128,"INVESTIMENTO","ERRO - VERIFICAR"))))</f>
        <v/>
      </c>
      <c r="AA791" s="26" t="str">
        <f t="shared" si="23"/>
        <v/>
      </c>
      <c r="AB791" s="155"/>
      <c r="AC791" s="155"/>
      <c r="AD791" s="155"/>
      <c r="AE791" s="31"/>
    </row>
    <row r="792" spans="1:31" x14ac:dyDescent="0.25">
      <c r="A792" s="152"/>
      <c r="B792" s="152"/>
      <c r="C792" s="152"/>
      <c r="D792" s="152"/>
      <c r="E792" s="152"/>
      <c r="F792" s="15" t="str">
        <f>IFERROR(VLOOKUP(D792,'Tabelas auxiliares'!$A$3:$B$65,2,FALSE),"")</f>
        <v/>
      </c>
      <c r="G792" s="15" t="str">
        <f>IFERROR(VLOOKUP($B792,'Tabelas auxiliares'!$A$68:$C$108,2,FALSE),"")</f>
        <v/>
      </c>
      <c r="H792" s="15" t="str">
        <f>IFERROR(VLOOKUP($B792,'Tabelas auxiliares'!$A$68:$C$108,3,FALSE),"")</f>
        <v/>
      </c>
      <c r="I792" s="152"/>
      <c r="J792" s="152"/>
      <c r="K792" s="152"/>
      <c r="L792" s="152"/>
      <c r="M792" s="152"/>
      <c r="N792" s="152"/>
      <c r="O792" s="152"/>
      <c r="P792" s="152"/>
      <c r="Q792" s="152"/>
      <c r="R792" s="152"/>
      <c r="S792" s="152"/>
      <c r="T792" s="152"/>
      <c r="U792" s="152"/>
      <c r="V792" s="152"/>
      <c r="W792" s="152"/>
      <c r="X792" s="152"/>
      <c r="Y792" s="15" t="str">
        <f t="shared" si="22"/>
        <v/>
      </c>
      <c r="Z792" s="15" t="str">
        <f>IF(T792="","",IF(AND(T792&lt;&gt;'Tabelas auxiliares'!$B$128,T792&lt;&gt;'Tabelas auxiliares'!$B$129,T792&lt;&gt;'Tabelas auxiliares'!$C$128,T792&lt;&gt;'Tabelas auxiliares'!$C$129,T792&lt;&gt;'Tabelas auxiliares'!$D$128),"FOLHA DE PESSOAL",IF(Y792='Tabelas auxiliares'!$A$129,"CUSTEIO",IF(Y792='Tabelas auxiliares'!$A$128,"INVESTIMENTO","ERRO - VERIFICAR"))))</f>
        <v/>
      </c>
      <c r="AA792" s="26" t="str">
        <f t="shared" si="23"/>
        <v/>
      </c>
      <c r="AB792" s="155"/>
      <c r="AC792" s="155"/>
      <c r="AD792" s="155"/>
      <c r="AE792" s="31"/>
    </row>
    <row r="793" spans="1:31" x14ac:dyDescent="0.25">
      <c r="A793" s="152"/>
      <c r="B793" s="152"/>
      <c r="C793" s="152"/>
      <c r="D793" s="152"/>
      <c r="E793" s="152"/>
      <c r="F793" s="15" t="str">
        <f>IFERROR(VLOOKUP(D793,'Tabelas auxiliares'!$A$3:$B$65,2,FALSE),"")</f>
        <v/>
      </c>
      <c r="G793" s="15" t="str">
        <f>IFERROR(VLOOKUP($B793,'Tabelas auxiliares'!$A$68:$C$108,2,FALSE),"")</f>
        <v/>
      </c>
      <c r="H793" s="15" t="str">
        <f>IFERROR(VLOOKUP($B793,'Tabelas auxiliares'!$A$68:$C$108,3,FALSE),"")</f>
        <v/>
      </c>
      <c r="I793" s="152"/>
      <c r="J793" s="152"/>
      <c r="K793" s="152"/>
      <c r="L793" s="152"/>
      <c r="M793" s="152"/>
      <c r="N793" s="152"/>
      <c r="O793" s="152"/>
      <c r="P793" s="152"/>
      <c r="Q793" s="152"/>
      <c r="R793" s="152"/>
      <c r="S793" s="152"/>
      <c r="T793" s="152"/>
      <c r="U793" s="152"/>
      <c r="V793" s="152"/>
      <c r="W793" s="152"/>
      <c r="X793" s="152"/>
      <c r="Y793" s="15" t="str">
        <f t="shared" si="22"/>
        <v/>
      </c>
      <c r="Z793" s="15" t="str">
        <f>IF(T793="","",IF(AND(T793&lt;&gt;'Tabelas auxiliares'!$B$128,T793&lt;&gt;'Tabelas auxiliares'!$B$129,T793&lt;&gt;'Tabelas auxiliares'!$C$128,T793&lt;&gt;'Tabelas auxiliares'!$C$129,T793&lt;&gt;'Tabelas auxiliares'!$D$128),"FOLHA DE PESSOAL",IF(Y793='Tabelas auxiliares'!$A$129,"CUSTEIO",IF(Y793='Tabelas auxiliares'!$A$128,"INVESTIMENTO","ERRO - VERIFICAR"))))</f>
        <v/>
      </c>
      <c r="AA793" s="26" t="str">
        <f t="shared" si="23"/>
        <v/>
      </c>
      <c r="AB793" s="155"/>
      <c r="AC793" s="155"/>
      <c r="AD793" s="155"/>
      <c r="AE793" s="31"/>
    </row>
    <row r="794" spans="1:31" x14ac:dyDescent="0.25">
      <c r="A794" s="152"/>
      <c r="B794" s="152"/>
      <c r="C794" s="152"/>
      <c r="D794" s="152"/>
      <c r="E794" s="152"/>
      <c r="F794" s="15" t="str">
        <f>IFERROR(VLOOKUP(D794,'Tabelas auxiliares'!$A$3:$B$65,2,FALSE),"")</f>
        <v/>
      </c>
      <c r="G794" s="15" t="str">
        <f>IFERROR(VLOOKUP($B794,'Tabelas auxiliares'!$A$68:$C$108,2,FALSE),"")</f>
        <v/>
      </c>
      <c r="H794" s="15" t="str">
        <f>IFERROR(VLOOKUP($B794,'Tabelas auxiliares'!$A$68:$C$108,3,FALSE),"")</f>
        <v/>
      </c>
      <c r="I794" s="152"/>
      <c r="J794" s="152"/>
      <c r="K794" s="152"/>
      <c r="L794" s="152"/>
      <c r="M794" s="152"/>
      <c r="N794" s="152"/>
      <c r="O794" s="152"/>
      <c r="P794" s="152"/>
      <c r="Q794" s="152"/>
      <c r="R794" s="152"/>
      <c r="S794" s="152"/>
      <c r="T794" s="152"/>
      <c r="U794" s="152"/>
      <c r="V794" s="152"/>
      <c r="W794" s="152"/>
      <c r="X794" s="152"/>
      <c r="Y794" s="15" t="str">
        <f t="shared" si="22"/>
        <v/>
      </c>
      <c r="Z794" s="15" t="str">
        <f>IF(T794="","",IF(AND(T794&lt;&gt;'Tabelas auxiliares'!$B$128,T794&lt;&gt;'Tabelas auxiliares'!$B$129,T794&lt;&gt;'Tabelas auxiliares'!$C$128,T794&lt;&gt;'Tabelas auxiliares'!$C$129,T794&lt;&gt;'Tabelas auxiliares'!$D$128),"FOLHA DE PESSOAL",IF(Y794='Tabelas auxiliares'!$A$129,"CUSTEIO",IF(Y794='Tabelas auxiliares'!$A$128,"INVESTIMENTO","ERRO - VERIFICAR"))))</f>
        <v/>
      </c>
      <c r="AA794" s="26" t="str">
        <f t="shared" si="23"/>
        <v/>
      </c>
      <c r="AB794" s="155"/>
      <c r="AC794" s="155"/>
      <c r="AD794" s="155"/>
      <c r="AE794" s="31"/>
    </row>
    <row r="795" spans="1:31" x14ac:dyDescent="0.25">
      <c r="A795" s="152"/>
      <c r="B795" s="152"/>
      <c r="C795" s="152"/>
      <c r="D795" s="152"/>
      <c r="E795" s="152"/>
      <c r="F795" s="15" t="str">
        <f>IFERROR(VLOOKUP(D795,'Tabelas auxiliares'!$A$3:$B$65,2,FALSE),"")</f>
        <v/>
      </c>
      <c r="G795" s="15" t="str">
        <f>IFERROR(VLOOKUP($B795,'Tabelas auxiliares'!$A$68:$C$108,2,FALSE),"")</f>
        <v/>
      </c>
      <c r="H795" s="15" t="str">
        <f>IFERROR(VLOOKUP($B795,'Tabelas auxiliares'!$A$68:$C$108,3,FALSE),"")</f>
        <v/>
      </c>
      <c r="I795" s="152"/>
      <c r="J795" s="152"/>
      <c r="K795" s="152"/>
      <c r="L795" s="152"/>
      <c r="M795" s="152"/>
      <c r="N795" s="152"/>
      <c r="O795" s="152"/>
      <c r="P795" s="152"/>
      <c r="Q795" s="152"/>
      <c r="R795" s="152"/>
      <c r="S795" s="152"/>
      <c r="T795" s="152"/>
      <c r="U795" s="152"/>
      <c r="V795" s="152"/>
      <c r="W795" s="152"/>
      <c r="X795" s="152"/>
      <c r="Y795" s="15" t="str">
        <f t="shared" si="22"/>
        <v/>
      </c>
      <c r="Z795" s="15" t="str">
        <f>IF(T795="","",IF(AND(T795&lt;&gt;'Tabelas auxiliares'!$B$128,T795&lt;&gt;'Tabelas auxiliares'!$B$129,T795&lt;&gt;'Tabelas auxiliares'!$C$128,T795&lt;&gt;'Tabelas auxiliares'!$C$129,T795&lt;&gt;'Tabelas auxiliares'!$D$128),"FOLHA DE PESSOAL",IF(Y795='Tabelas auxiliares'!$A$129,"CUSTEIO",IF(Y795='Tabelas auxiliares'!$A$128,"INVESTIMENTO","ERRO - VERIFICAR"))))</f>
        <v/>
      </c>
      <c r="AA795" s="26" t="str">
        <f t="shared" si="23"/>
        <v/>
      </c>
      <c r="AB795" s="155"/>
      <c r="AC795" s="155"/>
      <c r="AD795" s="155"/>
      <c r="AE795" s="31"/>
    </row>
    <row r="796" spans="1:31" x14ac:dyDescent="0.25">
      <c r="A796" s="152"/>
      <c r="B796" s="152"/>
      <c r="C796" s="152"/>
      <c r="D796" s="152"/>
      <c r="E796" s="152"/>
      <c r="F796" s="15" t="str">
        <f>IFERROR(VLOOKUP(D796,'Tabelas auxiliares'!$A$3:$B$65,2,FALSE),"")</f>
        <v/>
      </c>
      <c r="G796" s="15" t="str">
        <f>IFERROR(VLOOKUP($B796,'Tabelas auxiliares'!$A$68:$C$108,2,FALSE),"")</f>
        <v/>
      </c>
      <c r="H796" s="15" t="str">
        <f>IFERROR(VLOOKUP($B796,'Tabelas auxiliares'!$A$68:$C$108,3,FALSE),"")</f>
        <v/>
      </c>
      <c r="I796" s="152"/>
      <c r="J796" s="152"/>
      <c r="K796" s="152"/>
      <c r="L796" s="152"/>
      <c r="M796" s="152"/>
      <c r="N796" s="152"/>
      <c r="O796" s="152"/>
      <c r="P796" s="152"/>
      <c r="Q796" s="152"/>
      <c r="R796" s="152"/>
      <c r="S796" s="152"/>
      <c r="T796" s="152"/>
      <c r="U796" s="152"/>
      <c r="V796" s="152"/>
      <c r="W796" s="152"/>
      <c r="X796" s="152"/>
      <c r="Y796" s="15" t="str">
        <f t="shared" si="22"/>
        <v/>
      </c>
      <c r="Z796" s="15" t="str">
        <f>IF(T796="","",IF(AND(T796&lt;&gt;'Tabelas auxiliares'!$B$128,T796&lt;&gt;'Tabelas auxiliares'!$B$129,T796&lt;&gt;'Tabelas auxiliares'!$C$128,T796&lt;&gt;'Tabelas auxiliares'!$C$129,T796&lt;&gt;'Tabelas auxiliares'!$D$128),"FOLHA DE PESSOAL",IF(Y796='Tabelas auxiliares'!$A$129,"CUSTEIO",IF(Y796='Tabelas auxiliares'!$A$128,"INVESTIMENTO","ERRO - VERIFICAR"))))</f>
        <v/>
      </c>
      <c r="AA796" s="26" t="str">
        <f t="shared" si="23"/>
        <v/>
      </c>
      <c r="AB796" s="155"/>
      <c r="AC796" s="155"/>
      <c r="AD796" s="155"/>
      <c r="AE796" s="31"/>
    </row>
    <row r="797" spans="1:31" x14ac:dyDescent="0.25">
      <c r="A797" s="152"/>
      <c r="B797" s="152"/>
      <c r="C797" s="152"/>
      <c r="D797" s="152"/>
      <c r="E797" s="152"/>
      <c r="F797" s="15" t="str">
        <f>IFERROR(VLOOKUP(D797,'Tabelas auxiliares'!$A$3:$B$65,2,FALSE),"")</f>
        <v/>
      </c>
      <c r="G797" s="15" t="str">
        <f>IFERROR(VLOOKUP($B797,'Tabelas auxiliares'!$A$68:$C$108,2,FALSE),"")</f>
        <v/>
      </c>
      <c r="H797" s="15" t="str">
        <f>IFERROR(VLOOKUP($B797,'Tabelas auxiliares'!$A$68:$C$108,3,FALSE),"")</f>
        <v/>
      </c>
      <c r="I797" s="152"/>
      <c r="J797" s="152"/>
      <c r="K797" s="152"/>
      <c r="L797" s="152"/>
      <c r="M797" s="152"/>
      <c r="N797" s="152"/>
      <c r="O797" s="152"/>
      <c r="P797" s="152"/>
      <c r="Q797" s="152"/>
      <c r="R797" s="152"/>
      <c r="S797" s="152"/>
      <c r="T797" s="152"/>
      <c r="U797" s="152"/>
      <c r="V797" s="152"/>
      <c r="W797" s="152"/>
      <c r="X797" s="152"/>
      <c r="Y797" s="15" t="str">
        <f t="shared" si="22"/>
        <v/>
      </c>
      <c r="Z797" s="15" t="str">
        <f>IF(T797="","",IF(AND(T797&lt;&gt;'Tabelas auxiliares'!$B$128,T797&lt;&gt;'Tabelas auxiliares'!$B$129,T797&lt;&gt;'Tabelas auxiliares'!$C$128,T797&lt;&gt;'Tabelas auxiliares'!$C$129,T797&lt;&gt;'Tabelas auxiliares'!$D$128),"FOLHA DE PESSOAL",IF(Y797='Tabelas auxiliares'!$A$129,"CUSTEIO",IF(Y797='Tabelas auxiliares'!$A$128,"INVESTIMENTO","ERRO - VERIFICAR"))))</f>
        <v/>
      </c>
      <c r="AA797" s="26" t="str">
        <f t="shared" si="23"/>
        <v/>
      </c>
      <c r="AB797" s="155"/>
      <c r="AC797" s="155"/>
      <c r="AD797" s="155"/>
      <c r="AE797" s="31"/>
    </row>
    <row r="798" spans="1:31" x14ac:dyDescent="0.25">
      <c r="A798" s="152"/>
      <c r="B798" s="152"/>
      <c r="C798" s="152"/>
      <c r="D798" s="152"/>
      <c r="E798" s="152"/>
      <c r="F798" s="15" t="str">
        <f>IFERROR(VLOOKUP(D798,'Tabelas auxiliares'!$A$3:$B$65,2,FALSE),"")</f>
        <v/>
      </c>
      <c r="G798" s="15" t="str">
        <f>IFERROR(VLOOKUP($B798,'Tabelas auxiliares'!$A$68:$C$108,2,FALSE),"")</f>
        <v/>
      </c>
      <c r="H798" s="15" t="str">
        <f>IFERROR(VLOOKUP($B798,'Tabelas auxiliares'!$A$68:$C$108,3,FALSE),"")</f>
        <v/>
      </c>
      <c r="I798" s="152"/>
      <c r="J798" s="152"/>
      <c r="K798" s="152"/>
      <c r="L798" s="152"/>
      <c r="M798" s="152"/>
      <c r="N798" s="152"/>
      <c r="O798" s="152"/>
      <c r="P798" s="152"/>
      <c r="Q798" s="152"/>
      <c r="R798" s="152"/>
      <c r="S798" s="152"/>
      <c r="T798" s="152"/>
      <c r="U798" s="152"/>
      <c r="V798" s="152"/>
      <c r="W798" s="152"/>
      <c r="X798" s="152"/>
      <c r="Y798" s="15" t="str">
        <f t="shared" si="22"/>
        <v/>
      </c>
      <c r="Z798" s="15" t="str">
        <f>IF(T798="","",IF(AND(T798&lt;&gt;'Tabelas auxiliares'!$B$128,T798&lt;&gt;'Tabelas auxiliares'!$B$129,T798&lt;&gt;'Tabelas auxiliares'!$C$128,T798&lt;&gt;'Tabelas auxiliares'!$C$129,T798&lt;&gt;'Tabelas auxiliares'!$D$128),"FOLHA DE PESSOAL",IF(Y798='Tabelas auxiliares'!$A$129,"CUSTEIO",IF(Y798='Tabelas auxiliares'!$A$128,"INVESTIMENTO","ERRO - VERIFICAR"))))</f>
        <v/>
      </c>
      <c r="AA798" s="26" t="str">
        <f t="shared" si="23"/>
        <v/>
      </c>
      <c r="AB798" s="155"/>
      <c r="AC798" s="155"/>
      <c r="AD798" s="155"/>
      <c r="AE798" s="31"/>
    </row>
    <row r="799" spans="1:31" x14ac:dyDescent="0.25">
      <c r="A799" s="152"/>
      <c r="B799" s="152"/>
      <c r="C799" s="152"/>
      <c r="D799" s="152"/>
      <c r="E799" s="152"/>
      <c r="F799" s="15" t="str">
        <f>IFERROR(VLOOKUP(D799,'Tabelas auxiliares'!$A$3:$B$65,2,FALSE),"")</f>
        <v/>
      </c>
      <c r="G799" s="15" t="str">
        <f>IFERROR(VLOOKUP($B799,'Tabelas auxiliares'!$A$68:$C$108,2,FALSE),"")</f>
        <v/>
      </c>
      <c r="H799" s="15" t="str">
        <f>IFERROR(VLOOKUP($B799,'Tabelas auxiliares'!$A$68:$C$108,3,FALSE),"")</f>
        <v/>
      </c>
      <c r="I799" s="152"/>
      <c r="J799" s="152"/>
      <c r="K799" s="152"/>
      <c r="L799" s="152"/>
      <c r="M799" s="152"/>
      <c r="N799" s="152"/>
      <c r="O799" s="152"/>
      <c r="P799" s="152"/>
      <c r="Q799" s="152"/>
      <c r="R799" s="152"/>
      <c r="S799" s="152"/>
      <c r="T799" s="152"/>
      <c r="U799" s="152"/>
      <c r="V799" s="152"/>
      <c r="W799" s="152"/>
      <c r="X799" s="152"/>
      <c r="Y799" s="15" t="str">
        <f t="shared" si="22"/>
        <v/>
      </c>
      <c r="Z799" s="15" t="str">
        <f>IF(T799="","",IF(AND(T799&lt;&gt;'Tabelas auxiliares'!$B$128,T799&lt;&gt;'Tabelas auxiliares'!$B$129,T799&lt;&gt;'Tabelas auxiliares'!$C$128,T799&lt;&gt;'Tabelas auxiliares'!$C$129,T799&lt;&gt;'Tabelas auxiliares'!$D$128),"FOLHA DE PESSOAL",IF(Y799='Tabelas auxiliares'!$A$129,"CUSTEIO",IF(Y799='Tabelas auxiliares'!$A$128,"INVESTIMENTO","ERRO - VERIFICAR"))))</f>
        <v/>
      </c>
      <c r="AA799" s="26" t="str">
        <f t="shared" si="23"/>
        <v/>
      </c>
      <c r="AB799" s="155"/>
      <c r="AC799" s="155"/>
      <c r="AD799" s="155"/>
      <c r="AE799" s="31"/>
    </row>
    <row r="800" spans="1:31" x14ac:dyDescent="0.25">
      <c r="A800" s="152"/>
      <c r="B800" s="152"/>
      <c r="C800" s="152"/>
      <c r="D800" s="152"/>
      <c r="E800" s="152"/>
      <c r="F800" s="15" t="str">
        <f>IFERROR(VLOOKUP(D800,'Tabelas auxiliares'!$A$3:$B$65,2,FALSE),"")</f>
        <v/>
      </c>
      <c r="G800" s="15" t="str">
        <f>IFERROR(VLOOKUP($B800,'Tabelas auxiliares'!$A$68:$C$108,2,FALSE),"")</f>
        <v/>
      </c>
      <c r="H800" s="15" t="str">
        <f>IFERROR(VLOOKUP($B800,'Tabelas auxiliares'!$A$68:$C$108,3,FALSE),"")</f>
        <v/>
      </c>
      <c r="I800" s="152"/>
      <c r="J800" s="152"/>
      <c r="K800" s="152"/>
      <c r="L800" s="152"/>
      <c r="M800" s="152"/>
      <c r="N800" s="152"/>
      <c r="O800" s="152"/>
      <c r="P800" s="152"/>
      <c r="Q800" s="152"/>
      <c r="R800" s="152"/>
      <c r="S800" s="152"/>
      <c r="T800" s="152"/>
      <c r="U800" s="152"/>
      <c r="V800" s="152"/>
      <c r="W800" s="152"/>
      <c r="X800" s="152"/>
      <c r="Y800" s="15" t="str">
        <f t="shared" si="22"/>
        <v/>
      </c>
      <c r="Z800" s="15" t="str">
        <f>IF(T800="","",IF(AND(T800&lt;&gt;'Tabelas auxiliares'!$B$128,T800&lt;&gt;'Tabelas auxiliares'!$B$129,T800&lt;&gt;'Tabelas auxiliares'!$C$128,T800&lt;&gt;'Tabelas auxiliares'!$C$129,T800&lt;&gt;'Tabelas auxiliares'!$D$128),"FOLHA DE PESSOAL",IF(Y800='Tabelas auxiliares'!$A$129,"CUSTEIO",IF(Y800='Tabelas auxiliares'!$A$128,"INVESTIMENTO","ERRO - VERIFICAR"))))</f>
        <v/>
      </c>
      <c r="AA800" s="26" t="str">
        <f t="shared" si="23"/>
        <v/>
      </c>
      <c r="AB800" s="155"/>
      <c r="AC800" s="155"/>
      <c r="AD800" s="155"/>
      <c r="AE800" s="31"/>
    </row>
    <row r="801" spans="1:31" x14ac:dyDescent="0.25">
      <c r="A801" s="152"/>
      <c r="B801" s="152"/>
      <c r="C801" s="152"/>
      <c r="D801" s="152"/>
      <c r="E801" s="152"/>
      <c r="F801" s="15" t="str">
        <f>IFERROR(VLOOKUP(D801,'Tabelas auxiliares'!$A$3:$B$65,2,FALSE),"")</f>
        <v/>
      </c>
      <c r="G801" s="15" t="str">
        <f>IFERROR(VLOOKUP($B801,'Tabelas auxiliares'!$A$68:$C$108,2,FALSE),"")</f>
        <v/>
      </c>
      <c r="H801" s="15" t="str">
        <f>IFERROR(VLOOKUP($B801,'Tabelas auxiliares'!$A$68:$C$108,3,FALSE),"")</f>
        <v/>
      </c>
      <c r="I801" s="152"/>
      <c r="J801" s="152"/>
      <c r="K801" s="152"/>
      <c r="L801" s="152"/>
      <c r="M801" s="152"/>
      <c r="N801" s="152"/>
      <c r="O801" s="152"/>
      <c r="P801" s="152"/>
      <c r="Q801" s="152"/>
      <c r="R801" s="152"/>
      <c r="S801" s="152"/>
      <c r="T801" s="152"/>
      <c r="U801" s="152"/>
      <c r="V801" s="152"/>
      <c r="W801" s="152"/>
      <c r="X801" s="152"/>
      <c r="Y801" s="15" t="str">
        <f t="shared" si="22"/>
        <v/>
      </c>
      <c r="Z801" s="15" t="str">
        <f>IF(T801="","",IF(AND(T801&lt;&gt;'Tabelas auxiliares'!$B$128,T801&lt;&gt;'Tabelas auxiliares'!$B$129,T801&lt;&gt;'Tabelas auxiliares'!$C$128,T801&lt;&gt;'Tabelas auxiliares'!$C$129,T801&lt;&gt;'Tabelas auxiliares'!$D$128),"FOLHA DE PESSOAL",IF(Y801='Tabelas auxiliares'!$A$129,"CUSTEIO",IF(Y801='Tabelas auxiliares'!$A$128,"INVESTIMENTO","ERRO - VERIFICAR"))))</f>
        <v/>
      </c>
      <c r="AA801" s="26" t="str">
        <f t="shared" si="23"/>
        <v/>
      </c>
      <c r="AB801" s="155"/>
      <c r="AC801" s="155"/>
      <c r="AD801" s="155"/>
      <c r="AE801" s="31"/>
    </row>
    <row r="802" spans="1:31" x14ac:dyDescent="0.25">
      <c r="A802" s="152"/>
      <c r="B802" s="152"/>
      <c r="C802" s="152"/>
      <c r="D802" s="152"/>
      <c r="E802" s="152"/>
      <c r="F802" s="15" t="str">
        <f>IFERROR(VLOOKUP(D802,'Tabelas auxiliares'!$A$3:$B$65,2,FALSE),"")</f>
        <v/>
      </c>
      <c r="G802" s="15" t="str">
        <f>IFERROR(VLOOKUP($B802,'Tabelas auxiliares'!$A$68:$C$108,2,FALSE),"")</f>
        <v/>
      </c>
      <c r="H802" s="15" t="str">
        <f>IFERROR(VLOOKUP($B802,'Tabelas auxiliares'!$A$68:$C$108,3,FALSE),"")</f>
        <v/>
      </c>
      <c r="I802" s="152"/>
      <c r="J802" s="152"/>
      <c r="K802" s="152"/>
      <c r="L802" s="152"/>
      <c r="M802" s="152"/>
      <c r="N802" s="152"/>
      <c r="O802" s="152"/>
      <c r="P802" s="152"/>
      <c r="Q802" s="152"/>
      <c r="R802" s="152"/>
      <c r="S802" s="152"/>
      <c r="T802" s="152"/>
      <c r="U802" s="152"/>
      <c r="V802" s="152"/>
      <c r="W802" s="152"/>
      <c r="X802" s="152"/>
      <c r="Y802" s="15" t="str">
        <f t="shared" si="22"/>
        <v/>
      </c>
      <c r="Z802" s="15" t="str">
        <f>IF(T802="","",IF(AND(T802&lt;&gt;'Tabelas auxiliares'!$B$128,T802&lt;&gt;'Tabelas auxiliares'!$B$129,T802&lt;&gt;'Tabelas auxiliares'!$C$128,T802&lt;&gt;'Tabelas auxiliares'!$C$129,T802&lt;&gt;'Tabelas auxiliares'!$D$128),"FOLHA DE PESSOAL",IF(Y802='Tabelas auxiliares'!$A$129,"CUSTEIO",IF(Y802='Tabelas auxiliares'!$A$128,"INVESTIMENTO","ERRO - VERIFICAR"))))</f>
        <v/>
      </c>
      <c r="AA802" s="26" t="str">
        <f t="shared" si="23"/>
        <v/>
      </c>
      <c r="AB802" s="155"/>
      <c r="AC802" s="155"/>
      <c r="AD802" s="155"/>
      <c r="AE802" s="31"/>
    </row>
    <row r="803" spans="1:31" x14ac:dyDescent="0.25">
      <c r="A803" s="152"/>
      <c r="B803" s="152"/>
      <c r="C803" s="152"/>
      <c r="D803" s="152"/>
      <c r="E803" s="152"/>
      <c r="F803" s="15" t="str">
        <f>IFERROR(VLOOKUP(D803,'Tabelas auxiliares'!$A$3:$B$65,2,FALSE),"")</f>
        <v/>
      </c>
      <c r="G803" s="15" t="str">
        <f>IFERROR(VLOOKUP($B803,'Tabelas auxiliares'!$A$68:$C$108,2,FALSE),"")</f>
        <v/>
      </c>
      <c r="H803" s="15" t="str">
        <f>IFERROR(VLOOKUP($B803,'Tabelas auxiliares'!$A$68:$C$108,3,FALSE),"")</f>
        <v/>
      </c>
      <c r="I803" s="152"/>
      <c r="J803" s="152"/>
      <c r="K803" s="152"/>
      <c r="L803" s="152"/>
      <c r="M803" s="152"/>
      <c r="N803" s="152"/>
      <c r="O803" s="152"/>
      <c r="P803" s="152"/>
      <c r="Q803" s="152"/>
      <c r="R803" s="152"/>
      <c r="S803" s="152"/>
      <c r="T803" s="152"/>
      <c r="U803" s="152"/>
      <c r="V803" s="152"/>
      <c r="W803" s="152"/>
      <c r="X803" s="152"/>
      <c r="Y803" s="15" t="str">
        <f t="shared" si="22"/>
        <v/>
      </c>
      <c r="Z803" s="15" t="str">
        <f>IF(T803="","",IF(AND(T803&lt;&gt;'Tabelas auxiliares'!$B$128,T803&lt;&gt;'Tabelas auxiliares'!$B$129,T803&lt;&gt;'Tabelas auxiliares'!$C$128,T803&lt;&gt;'Tabelas auxiliares'!$C$129,T803&lt;&gt;'Tabelas auxiliares'!$D$128),"FOLHA DE PESSOAL",IF(Y803='Tabelas auxiliares'!$A$129,"CUSTEIO",IF(Y803='Tabelas auxiliares'!$A$128,"INVESTIMENTO","ERRO - VERIFICAR"))))</f>
        <v/>
      </c>
      <c r="AA803" s="26" t="str">
        <f t="shared" si="23"/>
        <v/>
      </c>
      <c r="AB803" s="155"/>
      <c r="AC803" s="155"/>
      <c r="AD803" s="155"/>
      <c r="AE803" s="31"/>
    </row>
    <row r="804" spans="1:31" x14ac:dyDescent="0.25">
      <c r="A804" s="152"/>
      <c r="B804" s="152"/>
      <c r="C804" s="152"/>
      <c r="D804" s="152"/>
      <c r="E804" s="152"/>
      <c r="F804" s="15" t="str">
        <f>IFERROR(VLOOKUP(D804,'Tabelas auxiliares'!$A$3:$B$65,2,FALSE),"")</f>
        <v/>
      </c>
      <c r="G804" s="15" t="str">
        <f>IFERROR(VLOOKUP($B804,'Tabelas auxiliares'!$A$68:$C$108,2,FALSE),"")</f>
        <v/>
      </c>
      <c r="H804" s="15" t="str">
        <f>IFERROR(VLOOKUP($B804,'Tabelas auxiliares'!$A$68:$C$108,3,FALSE),"")</f>
        <v/>
      </c>
      <c r="I804" s="152"/>
      <c r="J804" s="152"/>
      <c r="K804" s="152"/>
      <c r="L804" s="152"/>
      <c r="M804" s="152"/>
      <c r="N804" s="152"/>
      <c r="O804" s="152"/>
      <c r="P804" s="152"/>
      <c r="Q804" s="152"/>
      <c r="R804" s="152"/>
      <c r="S804" s="152"/>
      <c r="T804" s="152"/>
      <c r="U804" s="152"/>
      <c r="V804" s="152"/>
      <c r="W804" s="152"/>
      <c r="X804" s="152"/>
      <c r="Y804" s="15" t="str">
        <f t="shared" si="22"/>
        <v/>
      </c>
      <c r="Z804" s="15" t="str">
        <f>IF(T804="","",IF(AND(T804&lt;&gt;'Tabelas auxiliares'!$B$128,T804&lt;&gt;'Tabelas auxiliares'!$B$129,T804&lt;&gt;'Tabelas auxiliares'!$C$128,T804&lt;&gt;'Tabelas auxiliares'!$C$129,T804&lt;&gt;'Tabelas auxiliares'!$D$128),"FOLHA DE PESSOAL",IF(Y804='Tabelas auxiliares'!$A$129,"CUSTEIO",IF(Y804='Tabelas auxiliares'!$A$128,"INVESTIMENTO","ERRO - VERIFICAR"))))</f>
        <v/>
      </c>
      <c r="AA804" s="26" t="str">
        <f t="shared" si="23"/>
        <v/>
      </c>
      <c r="AB804" s="155"/>
      <c r="AC804" s="155"/>
      <c r="AD804" s="155"/>
      <c r="AE804" s="31"/>
    </row>
    <row r="805" spans="1:31" x14ac:dyDescent="0.25">
      <c r="A805" s="152"/>
      <c r="B805" s="152"/>
      <c r="C805" s="152"/>
      <c r="D805" s="152"/>
      <c r="E805" s="152"/>
      <c r="F805" s="15" t="str">
        <f>IFERROR(VLOOKUP(D805,'Tabelas auxiliares'!$A$3:$B$65,2,FALSE),"")</f>
        <v/>
      </c>
      <c r="G805" s="15" t="str">
        <f>IFERROR(VLOOKUP($B805,'Tabelas auxiliares'!$A$68:$C$108,2,FALSE),"")</f>
        <v/>
      </c>
      <c r="H805" s="15" t="str">
        <f>IFERROR(VLOOKUP($B805,'Tabelas auxiliares'!$A$68:$C$108,3,FALSE),"")</f>
        <v/>
      </c>
      <c r="I805" s="152"/>
      <c r="J805" s="152"/>
      <c r="K805" s="152"/>
      <c r="L805" s="152"/>
      <c r="M805" s="152"/>
      <c r="N805" s="152"/>
      <c r="O805" s="152"/>
      <c r="P805" s="152"/>
      <c r="Q805" s="152"/>
      <c r="R805" s="152"/>
      <c r="S805" s="152"/>
      <c r="T805" s="152"/>
      <c r="U805" s="152"/>
      <c r="V805" s="152"/>
      <c r="W805" s="152"/>
      <c r="X805" s="152"/>
      <c r="Y805" s="15" t="str">
        <f t="shared" si="22"/>
        <v/>
      </c>
      <c r="Z805" s="15" t="str">
        <f>IF(T805="","",IF(AND(T805&lt;&gt;'Tabelas auxiliares'!$B$128,T805&lt;&gt;'Tabelas auxiliares'!$B$129,T805&lt;&gt;'Tabelas auxiliares'!$C$128,T805&lt;&gt;'Tabelas auxiliares'!$C$129,T805&lt;&gt;'Tabelas auxiliares'!$D$128),"FOLHA DE PESSOAL",IF(Y805='Tabelas auxiliares'!$A$129,"CUSTEIO",IF(Y805='Tabelas auxiliares'!$A$128,"INVESTIMENTO","ERRO - VERIFICAR"))))</f>
        <v/>
      </c>
      <c r="AA805" s="26" t="str">
        <f t="shared" si="23"/>
        <v/>
      </c>
      <c r="AB805" s="155"/>
      <c r="AC805" s="155"/>
      <c r="AD805" s="155"/>
      <c r="AE805" s="31"/>
    </row>
    <row r="806" spans="1:31" x14ac:dyDescent="0.25">
      <c r="A806" s="152"/>
      <c r="B806" s="152"/>
      <c r="C806" s="152"/>
      <c r="D806" s="152"/>
      <c r="E806" s="152"/>
      <c r="F806" s="15" t="str">
        <f>IFERROR(VLOOKUP(D806,'Tabelas auxiliares'!$A$3:$B$65,2,FALSE),"")</f>
        <v/>
      </c>
      <c r="G806" s="15" t="str">
        <f>IFERROR(VLOOKUP($B806,'Tabelas auxiliares'!$A$68:$C$108,2,FALSE),"")</f>
        <v/>
      </c>
      <c r="H806" s="15" t="str">
        <f>IFERROR(VLOOKUP($B806,'Tabelas auxiliares'!$A$68:$C$108,3,FALSE),"")</f>
        <v/>
      </c>
      <c r="I806" s="152"/>
      <c r="J806" s="152"/>
      <c r="K806" s="152"/>
      <c r="L806" s="152"/>
      <c r="M806" s="152"/>
      <c r="N806" s="152"/>
      <c r="O806" s="152"/>
      <c r="P806" s="152"/>
      <c r="Q806" s="152"/>
      <c r="R806" s="152"/>
      <c r="S806" s="152"/>
      <c r="T806" s="152"/>
      <c r="U806" s="152"/>
      <c r="V806" s="152"/>
      <c r="W806" s="152"/>
      <c r="X806" s="152"/>
      <c r="Y806" s="15" t="str">
        <f t="shared" si="22"/>
        <v/>
      </c>
      <c r="Z806" s="15" t="str">
        <f>IF(T806="","",IF(AND(T806&lt;&gt;'Tabelas auxiliares'!$B$128,T806&lt;&gt;'Tabelas auxiliares'!$B$129,T806&lt;&gt;'Tabelas auxiliares'!$C$128,T806&lt;&gt;'Tabelas auxiliares'!$C$129,T806&lt;&gt;'Tabelas auxiliares'!$D$128),"FOLHA DE PESSOAL",IF(Y806='Tabelas auxiliares'!$A$129,"CUSTEIO",IF(Y806='Tabelas auxiliares'!$A$128,"INVESTIMENTO","ERRO - VERIFICAR"))))</f>
        <v/>
      </c>
      <c r="AA806" s="26" t="str">
        <f t="shared" si="23"/>
        <v/>
      </c>
      <c r="AB806" s="155"/>
      <c r="AC806" s="155"/>
      <c r="AD806" s="155"/>
      <c r="AE806" s="31"/>
    </row>
    <row r="807" spans="1:31" x14ac:dyDescent="0.25">
      <c r="A807" s="152"/>
      <c r="B807" s="152"/>
      <c r="C807" s="152"/>
      <c r="D807" s="152"/>
      <c r="E807" s="152"/>
      <c r="F807" s="15" t="str">
        <f>IFERROR(VLOOKUP(D807,'Tabelas auxiliares'!$A$3:$B$65,2,FALSE),"")</f>
        <v/>
      </c>
      <c r="G807" s="15" t="str">
        <f>IFERROR(VLOOKUP($B807,'Tabelas auxiliares'!$A$68:$C$108,2,FALSE),"")</f>
        <v/>
      </c>
      <c r="H807" s="15" t="str">
        <f>IFERROR(VLOOKUP($B807,'Tabelas auxiliares'!$A$68:$C$108,3,FALSE),"")</f>
        <v/>
      </c>
      <c r="I807" s="152"/>
      <c r="J807" s="152"/>
      <c r="K807" s="152"/>
      <c r="L807" s="152"/>
      <c r="M807" s="152"/>
      <c r="N807" s="152"/>
      <c r="O807" s="152"/>
      <c r="P807" s="152"/>
      <c r="Q807" s="152"/>
      <c r="R807" s="152"/>
      <c r="S807" s="152"/>
      <c r="T807" s="152"/>
      <c r="U807" s="152"/>
      <c r="V807" s="152"/>
      <c r="W807" s="152"/>
      <c r="X807" s="152"/>
      <c r="Y807" s="15" t="str">
        <f t="shared" si="22"/>
        <v/>
      </c>
      <c r="Z807" s="15" t="str">
        <f>IF(T807="","",IF(AND(T807&lt;&gt;'Tabelas auxiliares'!$B$128,T807&lt;&gt;'Tabelas auxiliares'!$B$129,T807&lt;&gt;'Tabelas auxiliares'!$C$128,T807&lt;&gt;'Tabelas auxiliares'!$C$129,T807&lt;&gt;'Tabelas auxiliares'!$D$128),"FOLHA DE PESSOAL",IF(Y807='Tabelas auxiliares'!$A$129,"CUSTEIO",IF(Y807='Tabelas auxiliares'!$A$128,"INVESTIMENTO","ERRO - VERIFICAR"))))</f>
        <v/>
      </c>
      <c r="AA807" s="26" t="str">
        <f t="shared" si="23"/>
        <v/>
      </c>
      <c r="AB807" s="155"/>
      <c r="AC807" s="155"/>
      <c r="AD807" s="155"/>
      <c r="AE807" s="31"/>
    </row>
    <row r="808" spans="1:31" x14ac:dyDescent="0.25">
      <c r="A808" s="152"/>
      <c r="B808" s="152"/>
      <c r="C808" s="152"/>
      <c r="D808" s="152"/>
      <c r="E808" s="152"/>
      <c r="F808" s="15" t="str">
        <f>IFERROR(VLOOKUP(D808,'Tabelas auxiliares'!$A$3:$B$65,2,FALSE),"")</f>
        <v/>
      </c>
      <c r="G808" s="15" t="str">
        <f>IFERROR(VLOOKUP($B808,'Tabelas auxiliares'!$A$68:$C$108,2,FALSE),"")</f>
        <v/>
      </c>
      <c r="H808" s="15" t="str">
        <f>IFERROR(VLOOKUP($B808,'Tabelas auxiliares'!$A$68:$C$108,3,FALSE),"")</f>
        <v/>
      </c>
      <c r="I808" s="152"/>
      <c r="J808" s="152"/>
      <c r="K808" s="152"/>
      <c r="L808" s="152"/>
      <c r="M808" s="152"/>
      <c r="N808" s="152"/>
      <c r="O808" s="152"/>
      <c r="P808" s="152"/>
      <c r="Q808" s="152"/>
      <c r="R808" s="152"/>
      <c r="S808" s="152"/>
      <c r="T808" s="152"/>
      <c r="U808" s="152"/>
      <c r="V808" s="152"/>
      <c r="W808" s="152"/>
      <c r="X808" s="152"/>
      <c r="Y808" s="15" t="str">
        <f t="shared" si="22"/>
        <v/>
      </c>
      <c r="Z808" s="15" t="str">
        <f>IF(T808="","",IF(AND(T808&lt;&gt;'Tabelas auxiliares'!$B$128,T808&lt;&gt;'Tabelas auxiliares'!$B$129,T808&lt;&gt;'Tabelas auxiliares'!$C$128,T808&lt;&gt;'Tabelas auxiliares'!$C$129,T808&lt;&gt;'Tabelas auxiliares'!$D$128),"FOLHA DE PESSOAL",IF(Y808='Tabelas auxiliares'!$A$129,"CUSTEIO",IF(Y808='Tabelas auxiliares'!$A$128,"INVESTIMENTO","ERRO - VERIFICAR"))))</f>
        <v/>
      </c>
      <c r="AA808" s="26" t="str">
        <f t="shared" si="23"/>
        <v/>
      </c>
      <c r="AB808" s="155"/>
      <c r="AC808" s="155"/>
      <c r="AD808" s="155"/>
      <c r="AE808" s="31"/>
    </row>
    <row r="809" spans="1:31" x14ac:dyDescent="0.25">
      <c r="A809" s="152"/>
      <c r="B809" s="152"/>
      <c r="C809" s="152"/>
      <c r="D809" s="152"/>
      <c r="E809" s="152"/>
      <c r="F809" s="15" t="str">
        <f>IFERROR(VLOOKUP(D809,'Tabelas auxiliares'!$A$3:$B$65,2,FALSE),"")</f>
        <v/>
      </c>
      <c r="G809" s="15" t="str">
        <f>IFERROR(VLOOKUP($B809,'Tabelas auxiliares'!$A$68:$C$108,2,FALSE),"")</f>
        <v/>
      </c>
      <c r="H809" s="15" t="str">
        <f>IFERROR(VLOOKUP($B809,'Tabelas auxiliares'!$A$68:$C$108,3,FALSE),"")</f>
        <v/>
      </c>
      <c r="I809" s="152"/>
      <c r="J809" s="152"/>
      <c r="K809" s="152"/>
      <c r="L809" s="152"/>
      <c r="M809" s="152"/>
      <c r="N809" s="152"/>
      <c r="O809" s="152"/>
      <c r="P809" s="152"/>
      <c r="Q809" s="152"/>
      <c r="R809" s="152"/>
      <c r="S809" s="152"/>
      <c r="T809" s="152"/>
      <c r="U809" s="152"/>
      <c r="V809" s="152"/>
      <c r="W809" s="152"/>
      <c r="X809" s="152"/>
      <c r="Y809" s="15" t="str">
        <f t="shared" si="22"/>
        <v/>
      </c>
      <c r="Z809" s="15" t="str">
        <f>IF(T809="","",IF(AND(T809&lt;&gt;'Tabelas auxiliares'!$B$128,T809&lt;&gt;'Tabelas auxiliares'!$B$129,T809&lt;&gt;'Tabelas auxiliares'!$C$128,T809&lt;&gt;'Tabelas auxiliares'!$C$129,T809&lt;&gt;'Tabelas auxiliares'!$D$128),"FOLHA DE PESSOAL",IF(Y809='Tabelas auxiliares'!$A$129,"CUSTEIO",IF(Y809='Tabelas auxiliares'!$A$128,"INVESTIMENTO","ERRO - VERIFICAR"))))</f>
        <v/>
      </c>
      <c r="AA809" s="26" t="str">
        <f t="shared" si="23"/>
        <v/>
      </c>
      <c r="AB809" s="155"/>
      <c r="AC809" s="155"/>
      <c r="AD809" s="155"/>
      <c r="AE809" s="31"/>
    </row>
    <row r="810" spans="1:31" x14ac:dyDescent="0.25">
      <c r="A810" s="152"/>
      <c r="B810" s="152"/>
      <c r="C810" s="152"/>
      <c r="D810" s="152"/>
      <c r="E810" s="152"/>
      <c r="F810" s="15" t="str">
        <f>IFERROR(VLOOKUP(D810,'Tabelas auxiliares'!$A$3:$B$65,2,FALSE),"")</f>
        <v/>
      </c>
      <c r="G810" s="15" t="str">
        <f>IFERROR(VLOOKUP($B810,'Tabelas auxiliares'!$A$68:$C$108,2,FALSE),"")</f>
        <v/>
      </c>
      <c r="H810" s="15" t="str">
        <f>IFERROR(VLOOKUP($B810,'Tabelas auxiliares'!$A$68:$C$108,3,FALSE),"")</f>
        <v/>
      </c>
      <c r="I810" s="152"/>
      <c r="J810" s="152"/>
      <c r="K810" s="152"/>
      <c r="L810" s="152"/>
      <c r="M810" s="152"/>
      <c r="N810" s="152"/>
      <c r="O810" s="152"/>
      <c r="P810" s="152"/>
      <c r="Q810" s="152"/>
      <c r="R810" s="152"/>
      <c r="S810" s="152"/>
      <c r="T810" s="152"/>
      <c r="U810" s="152"/>
      <c r="V810" s="152"/>
      <c r="W810" s="152"/>
      <c r="X810" s="152"/>
      <c r="Y810" s="15" t="str">
        <f t="shared" si="22"/>
        <v/>
      </c>
      <c r="Z810" s="15" t="str">
        <f>IF(T810="","",IF(AND(T810&lt;&gt;'Tabelas auxiliares'!$B$128,T810&lt;&gt;'Tabelas auxiliares'!$B$129,T810&lt;&gt;'Tabelas auxiliares'!$C$128,T810&lt;&gt;'Tabelas auxiliares'!$C$129,T810&lt;&gt;'Tabelas auxiliares'!$D$128),"FOLHA DE PESSOAL",IF(Y810='Tabelas auxiliares'!$A$129,"CUSTEIO",IF(Y810='Tabelas auxiliares'!$A$128,"INVESTIMENTO","ERRO - VERIFICAR"))))</f>
        <v/>
      </c>
      <c r="AA810" s="26" t="str">
        <f t="shared" si="23"/>
        <v/>
      </c>
      <c r="AB810" s="155"/>
      <c r="AC810" s="155"/>
      <c r="AD810" s="155"/>
      <c r="AE810" s="31"/>
    </row>
    <row r="811" spans="1:31" x14ac:dyDescent="0.25">
      <c r="A811" s="152"/>
      <c r="B811" s="152"/>
      <c r="C811" s="152"/>
      <c r="D811" s="152"/>
      <c r="E811" s="152"/>
      <c r="F811" s="15" t="str">
        <f>IFERROR(VLOOKUP(D811,'Tabelas auxiliares'!$A$3:$B$65,2,FALSE),"")</f>
        <v/>
      </c>
      <c r="G811" s="15" t="str">
        <f>IFERROR(VLOOKUP($B811,'Tabelas auxiliares'!$A$68:$C$108,2,FALSE),"")</f>
        <v/>
      </c>
      <c r="H811" s="15" t="str">
        <f>IFERROR(VLOOKUP($B811,'Tabelas auxiliares'!$A$68:$C$108,3,FALSE),"")</f>
        <v/>
      </c>
      <c r="I811" s="152"/>
      <c r="J811" s="152"/>
      <c r="K811" s="152"/>
      <c r="L811" s="152"/>
      <c r="M811" s="152"/>
      <c r="N811" s="152"/>
      <c r="O811" s="152"/>
      <c r="P811" s="152"/>
      <c r="Q811" s="152"/>
      <c r="R811" s="152"/>
      <c r="S811" s="152"/>
      <c r="T811" s="152"/>
      <c r="U811" s="152"/>
      <c r="V811" s="152"/>
      <c r="W811" s="152"/>
      <c r="X811" s="152"/>
      <c r="Y811" s="15" t="str">
        <f t="shared" si="22"/>
        <v/>
      </c>
      <c r="Z811" s="15" t="str">
        <f>IF(T811="","",IF(AND(T811&lt;&gt;'Tabelas auxiliares'!$B$128,T811&lt;&gt;'Tabelas auxiliares'!$B$129,T811&lt;&gt;'Tabelas auxiliares'!$C$128,T811&lt;&gt;'Tabelas auxiliares'!$C$129,T811&lt;&gt;'Tabelas auxiliares'!$D$128),"FOLHA DE PESSOAL",IF(Y811='Tabelas auxiliares'!$A$129,"CUSTEIO",IF(Y811='Tabelas auxiliares'!$A$128,"INVESTIMENTO","ERRO - VERIFICAR"))))</f>
        <v/>
      </c>
      <c r="AA811" s="26" t="str">
        <f t="shared" si="23"/>
        <v/>
      </c>
      <c r="AB811" s="155"/>
      <c r="AC811" s="155"/>
      <c r="AD811" s="155"/>
      <c r="AE811" s="31"/>
    </row>
    <row r="812" spans="1:31" x14ac:dyDescent="0.25">
      <c r="A812" s="152"/>
      <c r="B812" s="152"/>
      <c r="C812" s="152"/>
      <c r="D812" s="152"/>
      <c r="E812" s="152"/>
      <c r="F812" s="15" t="str">
        <f>IFERROR(VLOOKUP(D812,'Tabelas auxiliares'!$A$3:$B$65,2,FALSE),"")</f>
        <v/>
      </c>
      <c r="G812" s="15" t="str">
        <f>IFERROR(VLOOKUP($B812,'Tabelas auxiliares'!$A$68:$C$108,2,FALSE),"")</f>
        <v/>
      </c>
      <c r="H812" s="15" t="str">
        <f>IFERROR(VLOOKUP($B812,'Tabelas auxiliares'!$A$68:$C$108,3,FALSE),"")</f>
        <v/>
      </c>
      <c r="I812" s="152"/>
      <c r="J812" s="152"/>
      <c r="K812" s="152"/>
      <c r="L812" s="152"/>
      <c r="M812" s="152"/>
      <c r="N812" s="152"/>
      <c r="O812" s="152"/>
      <c r="P812" s="152"/>
      <c r="Q812" s="152"/>
      <c r="R812" s="152"/>
      <c r="S812" s="152"/>
      <c r="T812" s="152"/>
      <c r="U812" s="152"/>
      <c r="V812" s="152"/>
      <c r="W812" s="152"/>
      <c r="X812" s="152"/>
      <c r="Y812" s="15" t="str">
        <f t="shared" ref="Y812:Y875" si="24">LEFT(V812,1)</f>
        <v/>
      </c>
      <c r="Z812" s="15" t="str">
        <f>IF(T812="","",IF(AND(T812&lt;&gt;'Tabelas auxiliares'!$B$128,T812&lt;&gt;'Tabelas auxiliares'!$B$129,T812&lt;&gt;'Tabelas auxiliares'!$C$128,T812&lt;&gt;'Tabelas auxiliares'!$C$129,T812&lt;&gt;'Tabelas auxiliares'!$D$128),"FOLHA DE PESSOAL",IF(Y812='Tabelas auxiliares'!$A$129,"CUSTEIO",IF(Y812='Tabelas auxiliares'!$A$128,"INVESTIMENTO","ERRO - VERIFICAR"))))</f>
        <v/>
      </c>
      <c r="AA812" s="26" t="str">
        <f t="shared" si="23"/>
        <v/>
      </c>
      <c r="AB812" s="155"/>
      <c r="AC812" s="155"/>
      <c r="AD812" s="155"/>
      <c r="AE812" s="31"/>
    </row>
    <row r="813" spans="1:31" x14ac:dyDescent="0.25">
      <c r="A813" s="152"/>
      <c r="B813" s="152"/>
      <c r="C813" s="152"/>
      <c r="D813" s="152"/>
      <c r="E813" s="152"/>
      <c r="F813" s="15" t="str">
        <f>IFERROR(VLOOKUP(D813,'Tabelas auxiliares'!$A$3:$B$65,2,FALSE),"")</f>
        <v/>
      </c>
      <c r="G813" s="15" t="str">
        <f>IFERROR(VLOOKUP($B813,'Tabelas auxiliares'!$A$68:$C$108,2,FALSE),"")</f>
        <v/>
      </c>
      <c r="H813" s="15" t="str">
        <f>IFERROR(VLOOKUP($B813,'Tabelas auxiliares'!$A$68:$C$108,3,FALSE),"")</f>
        <v/>
      </c>
      <c r="I813" s="152"/>
      <c r="J813" s="152"/>
      <c r="K813" s="152"/>
      <c r="L813" s="152"/>
      <c r="M813" s="152"/>
      <c r="N813" s="152"/>
      <c r="O813" s="152"/>
      <c r="P813" s="152"/>
      <c r="Q813" s="152"/>
      <c r="R813" s="152"/>
      <c r="S813" s="152"/>
      <c r="T813" s="152"/>
      <c r="U813" s="152"/>
      <c r="V813" s="152"/>
      <c r="W813" s="152"/>
      <c r="X813" s="152"/>
      <c r="Y813" s="15" t="str">
        <f t="shared" si="24"/>
        <v/>
      </c>
      <c r="Z813" s="15" t="str">
        <f>IF(T813="","",IF(AND(T813&lt;&gt;'Tabelas auxiliares'!$B$128,T813&lt;&gt;'Tabelas auxiliares'!$B$129,T813&lt;&gt;'Tabelas auxiliares'!$C$128,T813&lt;&gt;'Tabelas auxiliares'!$C$129,T813&lt;&gt;'Tabelas auxiliares'!$D$128),"FOLHA DE PESSOAL",IF(Y813='Tabelas auxiliares'!$A$129,"CUSTEIO",IF(Y813='Tabelas auxiliares'!$A$128,"INVESTIMENTO","ERRO - VERIFICAR"))))</f>
        <v/>
      </c>
      <c r="AA813" s="26" t="str">
        <f t="shared" ref="AA813:AA876" si="25">IF(AB813+AC813+AD813&lt;&gt;0,AB813+AC813+AD813,"")</f>
        <v/>
      </c>
      <c r="AB813" s="155"/>
      <c r="AC813" s="155"/>
      <c r="AD813" s="155"/>
      <c r="AE813" s="31"/>
    </row>
    <row r="814" spans="1:31" x14ac:dyDescent="0.25">
      <c r="A814" s="152"/>
      <c r="B814" s="152"/>
      <c r="C814" s="152"/>
      <c r="D814" s="152"/>
      <c r="E814" s="152"/>
      <c r="F814" s="15" t="str">
        <f>IFERROR(VLOOKUP(D814,'Tabelas auxiliares'!$A$3:$B$65,2,FALSE),"")</f>
        <v/>
      </c>
      <c r="G814" s="15" t="str">
        <f>IFERROR(VLOOKUP($B814,'Tabelas auxiliares'!$A$68:$C$108,2,FALSE),"")</f>
        <v/>
      </c>
      <c r="H814" s="15" t="str">
        <f>IFERROR(VLOOKUP($B814,'Tabelas auxiliares'!$A$68:$C$108,3,FALSE),"")</f>
        <v/>
      </c>
      <c r="I814" s="152"/>
      <c r="J814" s="152"/>
      <c r="K814" s="152"/>
      <c r="L814" s="152"/>
      <c r="M814" s="152"/>
      <c r="N814" s="152"/>
      <c r="O814" s="152"/>
      <c r="P814" s="152"/>
      <c r="Q814" s="152"/>
      <c r="R814" s="152"/>
      <c r="S814" s="152"/>
      <c r="T814" s="152"/>
      <c r="U814" s="152"/>
      <c r="V814" s="152"/>
      <c r="W814" s="152"/>
      <c r="X814" s="152"/>
      <c r="Y814" s="15" t="str">
        <f t="shared" si="24"/>
        <v/>
      </c>
      <c r="Z814" s="15" t="str">
        <f>IF(T814="","",IF(AND(T814&lt;&gt;'Tabelas auxiliares'!$B$128,T814&lt;&gt;'Tabelas auxiliares'!$B$129,T814&lt;&gt;'Tabelas auxiliares'!$C$128,T814&lt;&gt;'Tabelas auxiliares'!$C$129,T814&lt;&gt;'Tabelas auxiliares'!$D$128),"FOLHA DE PESSOAL",IF(Y814='Tabelas auxiliares'!$A$129,"CUSTEIO",IF(Y814='Tabelas auxiliares'!$A$128,"INVESTIMENTO","ERRO - VERIFICAR"))))</f>
        <v/>
      </c>
      <c r="AA814" s="26" t="str">
        <f t="shared" si="25"/>
        <v/>
      </c>
      <c r="AB814" s="155"/>
      <c r="AC814" s="155"/>
      <c r="AD814" s="155"/>
      <c r="AE814" s="31"/>
    </row>
    <row r="815" spans="1:31" x14ac:dyDescent="0.25">
      <c r="A815" s="152"/>
      <c r="B815" s="152"/>
      <c r="C815" s="152"/>
      <c r="D815" s="152"/>
      <c r="E815" s="152"/>
      <c r="F815" s="15" t="str">
        <f>IFERROR(VLOOKUP(D815,'Tabelas auxiliares'!$A$3:$B$65,2,FALSE),"")</f>
        <v/>
      </c>
      <c r="G815" s="15" t="str">
        <f>IFERROR(VLOOKUP($B815,'Tabelas auxiliares'!$A$68:$C$108,2,FALSE),"")</f>
        <v/>
      </c>
      <c r="H815" s="15" t="str">
        <f>IFERROR(VLOOKUP($B815,'Tabelas auxiliares'!$A$68:$C$108,3,FALSE),"")</f>
        <v/>
      </c>
      <c r="I815" s="152"/>
      <c r="J815" s="152"/>
      <c r="K815" s="152"/>
      <c r="L815" s="152"/>
      <c r="M815" s="152"/>
      <c r="N815" s="152"/>
      <c r="O815" s="152"/>
      <c r="P815" s="152"/>
      <c r="Q815" s="152"/>
      <c r="R815" s="152"/>
      <c r="S815" s="152"/>
      <c r="T815" s="152"/>
      <c r="U815" s="152"/>
      <c r="V815" s="152"/>
      <c r="W815" s="152"/>
      <c r="X815" s="152"/>
      <c r="Y815" s="15" t="str">
        <f t="shared" si="24"/>
        <v/>
      </c>
      <c r="Z815" s="15" t="str">
        <f>IF(T815="","",IF(AND(T815&lt;&gt;'Tabelas auxiliares'!$B$128,T815&lt;&gt;'Tabelas auxiliares'!$B$129,T815&lt;&gt;'Tabelas auxiliares'!$C$128,T815&lt;&gt;'Tabelas auxiliares'!$C$129,T815&lt;&gt;'Tabelas auxiliares'!$D$128),"FOLHA DE PESSOAL",IF(Y815='Tabelas auxiliares'!$A$129,"CUSTEIO",IF(Y815='Tabelas auxiliares'!$A$128,"INVESTIMENTO","ERRO - VERIFICAR"))))</f>
        <v/>
      </c>
      <c r="AA815" s="26" t="str">
        <f t="shared" si="25"/>
        <v/>
      </c>
      <c r="AB815" s="155"/>
      <c r="AC815" s="155"/>
      <c r="AD815" s="155"/>
      <c r="AE815" s="31"/>
    </row>
    <row r="816" spans="1:31" x14ac:dyDescent="0.25">
      <c r="A816" s="152"/>
      <c r="B816" s="152"/>
      <c r="C816" s="152"/>
      <c r="D816" s="152"/>
      <c r="E816" s="152"/>
      <c r="F816" s="15" t="str">
        <f>IFERROR(VLOOKUP(D816,'Tabelas auxiliares'!$A$3:$B$65,2,FALSE),"")</f>
        <v/>
      </c>
      <c r="G816" s="15" t="str">
        <f>IFERROR(VLOOKUP($B816,'Tabelas auxiliares'!$A$68:$C$108,2,FALSE),"")</f>
        <v/>
      </c>
      <c r="H816" s="15" t="str">
        <f>IFERROR(VLOOKUP($B816,'Tabelas auxiliares'!$A$68:$C$108,3,FALSE),"")</f>
        <v/>
      </c>
      <c r="I816" s="152"/>
      <c r="J816" s="152"/>
      <c r="K816" s="152"/>
      <c r="L816" s="152"/>
      <c r="M816" s="152"/>
      <c r="N816" s="152"/>
      <c r="O816" s="152"/>
      <c r="P816" s="152"/>
      <c r="Q816" s="152"/>
      <c r="R816" s="152"/>
      <c r="S816" s="152"/>
      <c r="T816" s="152"/>
      <c r="U816" s="152"/>
      <c r="V816" s="152"/>
      <c r="W816" s="152"/>
      <c r="X816" s="152"/>
      <c r="Y816" s="15" t="str">
        <f t="shared" si="24"/>
        <v/>
      </c>
      <c r="Z816" s="15" t="str">
        <f>IF(T816="","",IF(AND(T816&lt;&gt;'Tabelas auxiliares'!$B$128,T816&lt;&gt;'Tabelas auxiliares'!$B$129,T816&lt;&gt;'Tabelas auxiliares'!$C$128,T816&lt;&gt;'Tabelas auxiliares'!$C$129,T816&lt;&gt;'Tabelas auxiliares'!$D$128),"FOLHA DE PESSOAL",IF(Y816='Tabelas auxiliares'!$A$129,"CUSTEIO",IF(Y816='Tabelas auxiliares'!$A$128,"INVESTIMENTO","ERRO - VERIFICAR"))))</f>
        <v/>
      </c>
      <c r="AA816" s="26" t="str">
        <f t="shared" si="25"/>
        <v/>
      </c>
      <c r="AB816" s="155"/>
      <c r="AC816" s="155"/>
      <c r="AD816" s="155"/>
      <c r="AE816" s="31"/>
    </row>
    <row r="817" spans="1:31" x14ac:dyDescent="0.25">
      <c r="A817" s="152"/>
      <c r="B817" s="152"/>
      <c r="C817" s="152"/>
      <c r="D817" s="152"/>
      <c r="E817" s="152"/>
      <c r="F817" s="15" t="str">
        <f>IFERROR(VLOOKUP(D817,'Tabelas auxiliares'!$A$3:$B$65,2,FALSE),"")</f>
        <v/>
      </c>
      <c r="G817" s="15" t="str">
        <f>IFERROR(VLOOKUP($B817,'Tabelas auxiliares'!$A$68:$C$108,2,FALSE),"")</f>
        <v/>
      </c>
      <c r="H817" s="15" t="str">
        <f>IFERROR(VLOOKUP($B817,'Tabelas auxiliares'!$A$68:$C$108,3,FALSE),"")</f>
        <v/>
      </c>
      <c r="I817" s="152"/>
      <c r="J817" s="152"/>
      <c r="K817" s="152"/>
      <c r="L817" s="152"/>
      <c r="M817" s="152"/>
      <c r="N817" s="152"/>
      <c r="O817" s="152"/>
      <c r="P817" s="152"/>
      <c r="Q817" s="152"/>
      <c r="R817" s="152"/>
      <c r="S817" s="152"/>
      <c r="T817" s="152"/>
      <c r="U817" s="152"/>
      <c r="V817" s="152"/>
      <c r="W817" s="152"/>
      <c r="X817" s="152"/>
      <c r="Y817" s="15" t="str">
        <f t="shared" si="24"/>
        <v/>
      </c>
      <c r="Z817" s="15" t="str">
        <f>IF(T817="","",IF(AND(T817&lt;&gt;'Tabelas auxiliares'!$B$128,T817&lt;&gt;'Tabelas auxiliares'!$B$129,T817&lt;&gt;'Tabelas auxiliares'!$C$128,T817&lt;&gt;'Tabelas auxiliares'!$C$129,T817&lt;&gt;'Tabelas auxiliares'!$D$128),"FOLHA DE PESSOAL",IF(Y817='Tabelas auxiliares'!$A$129,"CUSTEIO",IF(Y817='Tabelas auxiliares'!$A$128,"INVESTIMENTO","ERRO - VERIFICAR"))))</f>
        <v/>
      </c>
      <c r="AA817" s="26" t="str">
        <f t="shared" si="25"/>
        <v/>
      </c>
      <c r="AB817" s="155"/>
      <c r="AC817" s="155"/>
      <c r="AD817" s="155"/>
      <c r="AE817" s="31"/>
    </row>
    <row r="818" spans="1:31" x14ac:dyDescent="0.25">
      <c r="A818" s="152"/>
      <c r="B818" s="152"/>
      <c r="C818" s="152"/>
      <c r="D818" s="152"/>
      <c r="E818" s="152"/>
      <c r="F818" s="15" t="str">
        <f>IFERROR(VLOOKUP(D818,'Tabelas auxiliares'!$A$3:$B$65,2,FALSE),"")</f>
        <v/>
      </c>
      <c r="G818" s="15" t="str">
        <f>IFERROR(VLOOKUP($B818,'Tabelas auxiliares'!$A$68:$C$108,2,FALSE),"")</f>
        <v/>
      </c>
      <c r="H818" s="15" t="str">
        <f>IFERROR(VLOOKUP($B818,'Tabelas auxiliares'!$A$68:$C$108,3,FALSE),"")</f>
        <v/>
      </c>
      <c r="I818" s="152"/>
      <c r="J818" s="152"/>
      <c r="K818" s="152"/>
      <c r="L818" s="152"/>
      <c r="M818" s="152"/>
      <c r="N818" s="152"/>
      <c r="O818" s="152"/>
      <c r="P818" s="152"/>
      <c r="Q818" s="152"/>
      <c r="R818" s="152"/>
      <c r="S818" s="152"/>
      <c r="T818" s="152"/>
      <c r="U818" s="152"/>
      <c r="V818" s="152"/>
      <c r="W818" s="152"/>
      <c r="X818" s="152"/>
      <c r="Y818" s="15" t="str">
        <f t="shared" si="24"/>
        <v/>
      </c>
      <c r="Z818" s="15" t="str">
        <f>IF(T818="","",IF(AND(T818&lt;&gt;'Tabelas auxiliares'!$B$128,T818&lt;&gt;'Tabelas auxiliares'!$B$129,T818&lt;&gt;'Tabelas auxiliares'!$C$128,T818&lt;&gt;'Tabelas auxiliares'!$C$129,T818&lt;&gt;'Tabelas auxiliares'!$D$128),"FOLHA DE PESSOAL",IF(Y818='Tabelas auxiliares'!$A$129,"CUSTEIO",IF(Y818='Tabelas auxiliares'!$A$128,"INVESTIMENTO","ERRO - VERIFICAR"))))</f>
        <v/>
      </c>
      <c r="AA818" s="26" t="str">
        <f t="shared" si="25"/>
        <v/>
      </c>
      <c r="AB818" s="155"/>
      <c r="AC818" s="155"/>
      <c r="AD818" s="155"/>
      <c r="AE818" s="31"/>
    </row>
    <row r="819" spans="1:31" x14ac:dyDescent="0.25">
      <c r="A819" s="152"/>
      <c r="B819" s="152"/>
      <c r="C819" s="152"/>
      <c r="D819" s="152"/>
      <c r="E819" s="152"/>
      <c r="F819" s="15" t="str">
        <f>IFERROR(VLOOKUP(D819,'Tabelas auxiliares'!$A$3:$B$65,2,FALSE),"")</f>
        <v/>
      </c>
      <c r="G819" s="15" t="str">
        <f>IFERROR(VLOOKUP($B819,'Tabelas auxiliares'!$A$68:$C$108,2,FALSE),"")</f>
        <v/>
      </c>
      <c r="H819" s="15" t="str">
        <f>IFERROR(VLOOKUP($B819,'Tabelas auxiliares'!$A$68:$C$108,3,FALSE),"")</f>
        <v/>
      </c>
      <c r="I819" s="152"/>
      <c r="J819" s="152"/>
      <c r="K819" s="152"/>
      <c r="L819" s="152"/>
      <c r="M819" s="152"/>
      <c r="N819" s="152"/>
      <c r="O819" s="152"/>
      <c r="P819" s="152"/>
      <c r="Q819" s="152"/>
      <c r="R819" s="152"/>
      <c r="S819" s="152"/>
      <c r="T819" s="152"/>
      <c r="U819" s="152"/>
      <c r="V819" s="152"/>
      <c r="W819" s="152"/>
      <c r="X819" s="152"/>
      <c r="Y819" s="15" t="str">
        <f t="shared" si="24"/>
        <v/>
      </c>
      <c r="Z819" s="15" t="str">
        <f>IF(T819="","",IF(AND(T819&lt;&gt;'Tabelas auxiliares'!$B$128,T819&lt;&gt;'Tabelas auxiliares'!$B$129,T819&lt;&gt;'Tabelas auxiliares'!$C$128,T819&lt;&gt;'Tabelas auxiliares'!$C$129,T819&lt;&gt;'Tabelas auxiliares'!$D$128),"FOLHA DE PESSOAL",IF(Y819='Tabelas auxiliares'!$A$129,"CUSTEIO",IF(Y819='Tabelas auxiliares'!$A$128,"INVESTIMENTO","ERRO - VERIFICAR"))))</f>
        <v/>
      </c>
      <c r="AA819" s="26" t="str">
        <f t="shared" si="25"/>
        <v/>
      </c>
      <c r="AB819" s="155"/>
      <c r="AC819" s="155"/>
      <c r="AD819" s="155"/>
      <c r="AE819" s="31"/>
    </row>
    <row r="820" spans="1:31" x14ac:dyDescent="0.25">
      <c r="A820" s="152"/>
      <c r="B820" s="152"/>
      <c r="C820" s="152"/>
      <c r="D820" s="152"/>
      <c r="E820" s="152"/>
      <c r="F820" s="15" t="str">
        <f>IFERROR(VLOOKUP(D820,'Tabelas auxiliares'!$A$3:$B$65,2,FALSE),"")</f>
        <v/>
      </c>
      <c r="G820" s="15" t="str">
        <f>IFERROR(VLOOKUP($B820,'Tabelas auxiliares'!$A$68:$C$108,2,FALSE),"")</f>
        <v/>
      </c>
      <c r="H820" s="15" t="str">
        <f>IFERROR(VLOOKUP($B820,'Tabelas auxiliares'!$A$68:$C$108,3,FALSE),"")</f>
        <v/>
      </c>
      <c r="I820" s="152"/>
      <c r="J820" s="152"/>
      <c r="K820" s="152"/>
      <c r="L820" s="152"/>
      <c r="M820" s="152"/>
      <c r="N820" s="152"/>
      <c r="O820" s="152"/>
      <c r="P820" s="152"/>
      <c r="Q820" s="152"/>
      <c r="R820" s="152"/>
      <c r="S820" s="152"/>
      <c r="T820" s="152"/>
      <c r="U820" s="152"/>
      <c r="V820" s="152"/>
      <c r="W820" s="152"/>
      <c r="X820" s="152"/>
      <c r="Y820" s="15" t="str">
        <f t="shared" si="24"/>
        <v/>
      </c>
      <c r="Z820" s="15" t="str">
        <f>IF(T820="","",IF(AND(T820&lt;&gt;'Tabelas auxiliares'!$B$128,T820&lt;&gt;'Tabelas auxiliares'!$B$129,T820&lt;&gt;'Tabelas auxiliares'!$C$128,T820&lt;&gt;'Tabelas auxiliares'!$C$129,T820&lt;&gt;'Tabelas auxiliares'!$D$128),"FOLHA DE PESSOAL",IF(Y820='Tabelas auxiliares'!$A$129,"CUSTEIO",IF(Y820='Tabelas auxiliares'!$A$128,"INVESTIMENTO","ERRO - VERIFICAR"))))</f>
        <v/>
      </c>
      <c r="AA820" s="26" t="str">
        <f t="shared" si="25"/>
        <v/>
      </c>
      <c r="AB820" s="155"/>
      <c r="AC820" s="155"/>
      <c r="AD820" s="155"/>
      <c r="AE820" s="31"/>
    </row>
    <row r="821" spans="1:31" x14ac:dyDescent="0.25">
      <c r="A821" s="152"/>
      <c r="B821" s="152"/>
      <c r="C821" s="152"/>
      <c r="D821" s="152"/>
      <c r="E821" s="152"/>
      <c r="F821" s="15" t="str">
        <f>IFERROR(VLOOKUP(D821,'Tabelas auxiliares'!$A$3:$B$65,2,FALSE),"")</f>
        <v/>
      </c>
      <c r="G821" s="15" t="str">
        <f>IFERROR(VLOOKUP($B821,'Tabelas auxiliares'!$A$68:$C$108,2,FALSE),"")</f>
        <v/>
      </c>
      <c r="H821" s="15" t="str">
        <f>IFERROR(VLOOKUP($B821,'Tabelas auxiliares'!$A$68:$C$108,3,FALSE),"")</f>
        <v/>
      </c>
      <c r="I821" s="152"/>
      <c r="J821" s="152"/>
      <c r="K821" s="152"/>
      <c r="L821" s="152"/>
      <c r="M821" s="152"/>
      <c r="N821" s="152"/>
      <c r="O821" s="152"/>
      <c r="P821" s="152"/>
      <c r="Q821" s="152"/>
      <c r="R821" s="152"/>
      <c r="S821" s="152"/>
      <c r="T821" s="152"/>
      <c r="U821" s="152"/>
      <c r="V821" s="152"/>
      <c r="W821" s="152"/>
      <c r="X821" s="152"/>
      <c r="Y821" s="15" t="str">
        <f t="shared" si="24"/>
        <v/>
      </c>
      <c r="Z821" s="15" t="str">
        <f>IF(T821="","",IF(AND(T821&lt;&gt;'Tabelas auxiliares'!$B$128,T821&lt;&gt;'Tabelas auxiliares'!$B$129,T821&lt;&gt;'Tabelas auxiliares'!$C$128,T821&lt;&gt;'Tabelas auxiliares'!$C$129,T821&lt;&gt;'Tabelas auxiliares'!$D$128),"FOLHA DE PESSOAL",IF(Y821='Tabelas auxiliares'!$A$129,"CUSTEIO",IF(Y821='Tabelas auxiliares'!$A$128,"INVESTIMENTO","ERRO - VERIFICAR"))))</f>
        <v/>
      </c>
      <c r="AA821" s="26" t="str">
        <f t="shared" si="25"/>
        <v/>
      </c>
      <c r="AB821" s="155"/>
      <c r="AC821" s="155"/>
      <c r="AD821" s="155"/>
      <c r="AE821" s="31"/>
    </row>
    <row r="822" spans="1:31" x14ac:dyDescent="0.25">
      <c r="A822" s="152"/>
      <c r="B822" s="152"/>
      <c r="C822" s="152"/>
      <c r="D822" s="152"/>
      <c r="E822" s="152"/>
      <c r="F822" s="15" t="str">
        <f>IFERROR(VLOOKUP(D822,'Tabelas auxiliares'!$A$3:$B$65,2,FALSE),"")</f>
        <v/>
      </c>
      <c r="G822" s="15" t="str">
        <f>IFERROR(VLOOKUP($B822,'Tabelas auxiliares'!$A$68:$C$108,2,FALSE),"")</f>
        <v/>
      </c>
      <c r="H822" s="15" t="str">
        <f>IFERROR(VLOOKUP($B822,'Tabelas auxiliares'!$A$68:$C$108,3,FALSE),"")</f>
        <v/>
      </c>
      <c r="I822" s="152"/>
      <c r="J822" s="152"/>
      <c r="K822" s="152"/>
      <c r="L822" s="152"/>
      <c r="M822" s="152"/>
      <c r="N822" s="152"/>
      <c r="O822" s="152"/>
      <c r="P822" s="152"/>
      <c r="Q822" s="152"/>
      <c r="R822" s="152"/>
      <c r="S822" s="152"/>
      <c r="T822" s="152"/>
      <c r="U822" s="152"/>
      <c r="V822" s="152"/>
      <c r="W822" s="152"/>
      <c r="X822" s="152"/>
      <c r="Y822" s="15" t="str">
        <f t="shared" si="24"/>
        <v/>
      </c>
      <c r="Z822" s="15" t="str">
        <f>IF(T822="","",IF(AND(T822&lt;&gt;'Tabelas auxiliares'!$B$128,T822&lt;&gt;'Tabelas auxiliares'!$B$129,T822&lt;&gt;'Tabelas auxiliares'!$C$128,T822&lt;&gt;'Tabelas auxiliares'!$C$129,T822&lt;&gt;'Tabelas auxiliares'!$D$128),"FOLHA DE PESSOAL",IF(Y822='Tabelas auxiliares'!$A$129,"CUSTEIO",IF(Y822='Tabelas auxiliares'!$A$128,"INVESTIMENTO","ERRO - VERIFICAR"))))</f>
        <v/>
      </c>
      <c r="AA822" s="26" t="str">
        <f t="shared" si="25"/>
        <v/>
      </c>
      <c r="AB822" s="155"/>
      <c r="AC822" s="155"/>
      <c r="AD822" s="155"/>
      <c r="AE822" s="31"/>
    </row>
    <row r="823" spans="1:31" x14ac:dyDescent="0.25">
      <c r="A823" s="152"/>
      <c r="B823" s="152"/>
      <c r="C823" s="152"/>
      <c r="D823" s="152"/>
      <c r="E823" s="152"/>
      <c r="F823" s="15" t="str">
        <f>IFERROR(VLOOKUP(D823,'Tabelas auxiliares'!$A$3:$B$65,2,FALSE),"")</f>
        <v/>
      </c>
      <c r="G823" s="15" t="str">
        <f>IFERROR(VLOOKUP($B823,'Tabelas auxiliares'!$A$68:$C$108,2,FALSE),"")</f>
        <v/>
      </c>
      <c r="H823" s="15" t="str">
        <f>IFERROR(VLOOKUP($B823,'Tabelas auxiliares'!$A$68:$C$108,3,FALSE),"")</f>
        <v/>
      </c>
      <c r="I823" s="152"/>
      <c r="J823" s="152"/>
      <c r="K823" s="152"/>
      <c r="L823" s="152"/>
      <c r="M823" s="152"/>
      <c r="N823" s="152"/>
      <c r="O823" s="152"/>
      <c r="P823" s="152"/>
      <c r="Q823" s="152"/>
      <c r="R823" s="152"/>
      <c r="S823" s="152"/>
      <c r="T823" s="152"/>
      <c r="U823" s="152"/>
      <c r="V823" s="152"/>
      <c r="W823" s="152"/>
      <c r="X823" s="152"/>
      <c r="Y823" s="15" t="str">
        <f t="shared" si="24"/>
        <v/>
      </c>
      <c r="Z823" s="15" t="str">
        <f>IF(T823="","",IF(AND(T823&lt;&gt;'Tabelas auxiliares'!$B$128,T823&lt;&gt;'Tabelas auxiliares'!$B$129,T823&lt;&gt;'Tabelas auxiliares'!$C$128,T823&lt;&gt;'Tabelas auxiliares'!$C$129,T823&lt;&gt;'Tabelas auxiliares'!$D$128),"FOLHA DE PESSOAL",IF(Y823='Tabelas auxiliares'!$A$129,"CUSTEIO",IF(Y823='Tabelas auxiliares'!$A$128,"INVESTIMENTO","ERRO - VERIFICAR"))))</f>
        <v/>
      </c>
      <c r="AA823" s="26" t="str">
        <f t="shared" si="25"/>
        <v/>
      </c>
      <c r="AB823" s="155"/>
      <c r="AC823" s="155"/>
      <c r="AD823" s="155"/>
      <c r="AE823" s="31"/>
    </row>
    <row r="824" spans="1:31" x14ac:dyDescent="0.25">
      <c r="A824" s="152"/>
      <c r="B824" s="152"/>
      <c r="C824" s="152"/>
      <c r="D824" s="152"/>
      <c r="E824" s="152"/>
      <c r="F824" s="15" t="str">
        <f>IFERROR(VLOOKUP(D824,'Tabelas auxiliares'!$A$3:$B$65,2,FALSE),"")</f>
        <v/>
      </c>
      <c r="G824" s="15" t="str">
        <f>IFERROR(VLOOKUP($B824,'Tabelas auxiliares'!$A$68:$C$108,2,FALSE),"")</f>
        <v/>
      </c>
      <c r="H824" s="15" t="str">
        <f>IFERROR(VLOOKUP($B824,'Tabelas auxiliares'!$A$68:$C$108,3,FALSE),"")</f>
        <v/>
      </c>
      <c r="I824" s="152"/>
      <c r="J824" s="152"/>
      <c r="K824" s="152"/>
      <c r="L824" s="152"/>
      <c r="M824" s="152"/>
      <c r="N824" s="152"/>
      <c r="O824" s="152"/>
      <c r="P824" s="152"/>
      <c r="Q824" s="152"/>
      <c r="R824" s="152"/>
      <c r="S824" s="152"/>
      <c r="T824" s="152"/>
      <c r="U824" s="152"/>
      <c r="V824" s="152"/>
      <c r="W824" s="152"/>
      <c r="X824" s="152"/>
      <c r="Y824" s="15" t="str">
        <f t="shared" si="24"/>
        <v/>
      </c>
      <c r="Z824" s="15" t="str">
        <f>IF(T824="","",IF(AND(T824&lt;&gt;'Tabelas auxiliares'!$B$128,T824&lt;&gt;'Tabelas auxiliares'!$B$129,T824&lt;&gt;'Tabelas auxiliares'!$C$128,T824&lt;&gt;'Tabelas auxiliares'!$C$129,T824&lt;&gt;'Tabelas auxiliares'!$D$128),"FOLHA DE PESSOAL",IF(Y824='Tabelas auxiliares'!$A$129,"CUSTEIO",IF(Y824='Tabelas auxiliares'!$A$128,"INVESTIMENTO","ERRO - VERIFICAR"))))</f>
        <v/>
      </c>
      <c r="AA824" s="26" t="str">
        <f t="shared" si="25"/>
        <v/>
      </c>
      <c r="AB824" s="155"/>
      <c r="AC824" s="155"/>
      <c r="AD824" s="155"/>
      <c r="AE824" s="31"/>
    </row>
    <row r="825" spans="1:31" x14ac:dyDescent="0.25">
      <c r="A825" s="152"/>
      <c r="B825" s="152"/>
      <c r="C825" s="152"/>
      <c r="D825" s="152"/>
      <c r="E825" s="152"/>
      <c r="F825" s="15" t="str">
        <f>IFERROR(VLOOKUP(D825,'Tabelas auxiliares'!$A$3:$B$65,2,FALSE),"")</f>
        <v/>
      </c>
      <c r="G825" s="15" t="str">
        <f>IFERROR(VLOOKUP($B825,'Tabelas auxiliares'!$A$68:$C$108,2,FALSE),"")</f>
        <v/>
      </c>
      <c r="H825" s="15" t="str">
        <f>IFERROR(VLOOKUP($B825,'Tabelas auxiliares'!$A$68:$C$108,3,FALSE),"")</f>
        <v/>
      </c>
      <c r="I825" s="152"/>
      <c r="J825" s="152"/>
      <c r="K825" s="152"/>
      <c r="L825" s="152"/>
      <c r="M825" s="152"/>
      <c r="N825" s="152"/>
      <c r="O825" s="152"/>
      <c r="P825" s="152"/>
      <c r="Q825" s="152"/>
      <c r="R825" s="152"/>
      <c r="S825" s="152"/>
      <c r="T825" s="152"/>
      <c r="U825" s="152"/>
      <c r="V825" s="152"/>
      <c r="W825" s="152"/>
      <c r="X825" s="152"/>
      <c r="Y825" s="15" t="str">
        <f t="shared" si="24"/>
        <v/>
      </c>
      <c r="Z825" s="15" t="str">
        <f>IF(T825="","",IF(AND(T825&lt;&gt;'Tabelas auxiliares'!$B$128,T825&lt;&gt;'Tabelas auxiliares'!$B$129,T825&lt;&gt;'Tabelas auxiliares'!$C$128,T825&lt;&gt;'Tabelas auxiliares'!$C$129,T825&lt;&gt;'Tabelas auxiliares'!$D$128),"FOLHA DE PESSOAL",IF(Y825='Tabelas auxiliares'!$A$129,"CUSTEIO",IF(Y825='Tabelas auxiliares'!$A$128,"INVESTIMENTO","ERRO - VERIFICAR"))))</f>
        <v/>
      </c>
      <c r="AA825" s="26" t="str">
        <f t="shared" si="25"/>
        <v/>
      </c>
      <c r="AB825" s="155"/>
      <c r="AC825" s="155"/>
      <c r="AD825" s="155"/>
      <c r="AE825" s="31"/>
    </row>
    <row r="826" spans="1:31" x14ac:dyDescent="0.25">
      <c r="A826" s="152"/>
      <c r="B826" s="152"/>
      <c r="C826" s="152"/>
      <c r="D826" s="152"/>
      <c r="E826" s="152"/>
      <c r="F826" s="15" t="str">
        <f>IFERROR(VLOOKUP(D826,'Tabelas auxiliares'!$A$3:$B$65,2,FALSE),"")</f>
        <v/>
      </c>
      <c r="G826" s="15" t="str">
        <f>IFERROR(VLOOKUP($B826,'Tabelas auxiliares'!$A$68:$C$108,2,FALSE),"")</f>
        <v/>
      </c>
      <c r="H826" s="15" t="str">
        <f>IFERROR(VLOOKUP($B826,'Tabelas auxiliares'!$A$68:$C$108,3,FALSE),"")</f>
        <v/>
      </c>
      <c r="I826" s="152"/>
      <c r="J826" s="152"/>
      <c r="K826" s="152"/>
      <c r="L826" s="152"/>
      <c r="M826" s="152"/>
      <c r="N826" s="152"/>
      <c r="O826" s="152"/>
      <c r="P826" s="152"/>
      <c r="Q826" s="152"/>
      <c r="R826" s="152"/>
      <c r="S826" s="152"/>
      <c r="T826" s="152"/>
      <c r="U826" s="152"/>
      <c r="V826" s="152"/>
      <c r="W826" s="152"/>
      <c r="X826" s="152"/>
      <c r="Y826" s="15" t="str">
        <f t="shared" si="24"/>
        <v/>
      </c>
      <c r="Z826" s="15" t="str">
        <f>IF(T826="","",IF(AND(T826&lt;&gt;'Tabelas auxiliares'!$B$128,T826&lt;&gt;'Tabelas auxiliares'!$B$129,T826&lt;&gt;'Tabelas auxiliares'!$C$128,T826&lt;&gt;'Tabelas auxiliares'!$C$129,T826&lt;&gt;'Tabelas auxiliares'!$D$128),"FOLHA DE PESSOAL",IF(Y826='Tabelas auxiliares'!$A$129,"CUSTEIO",IF(Y826='Tabelas auxiliares'!$A$128,"INVESTIMENTO","ERRO - VERIFICAR"))))</f>
        <v/>
      </c>
      <c r="AA826" s="26" t="str">
        <f t="shared" si="25"/>
        <v/>
      </c>
      <c r="AB826" s="155"/>
      <c r="AC826" s="155"/>
      <c r="AD826" s="155"/>
      <c r="AE826" s="31"/>
    </row>
    <row r="827" spans="1:31" x14ac:dyDescent="0.25">
      <c r="A827" s="152"/>
      <c r="B827" s="152"/>
      <c r="C827" s="152"/>
      <c r="D827" s="152"/>
      <c r="E827" s="152"/>
      <c r="F827" s="15" t="str">
        <f>IFERROR(VLOOKUP(D827,'Tabelas auxiliares'!$A$3:$B$65,2,FALSE),"")</f>
        <v/>
      </c>
      <c r="G827" s="15" t="str">
        <f>IFERROR(VLOOKUP($B827,'Tabelas auxiliares'!$A$68:$C$108,2,FALSE),"")</f>
        <v/>
      </c>
      <c r="H827" s="15" t="str">
        <f>IFERROR(VLOOKUP($B827,'Tabelas auxiliares'!$A$68:$C$108,3,FALSE),"")</f>
        <v/>
      </c>
      <c r="I827" s="152"/>
      <c r="J827" s="152"/>
      <c r="K827" s="152"/>
      <c r="L827" s="152"/>
      <c r="M827" s="152"/>
      <c r="N827" s="152"/>
      <c r="O827" s="152"/>
      <c r="P827" s="152"/>
      <c r="Q827" s="152"/>
      <c r="R827" s="152"/>
      <c r="S827" s="152"/>
      <c r="T827" s="152"/>
      <c r="U827" s="152"/>
      <c r="V827" s="152"/>
      <c r="W827" s="152"/>
      <c r="X827" s="152"/>
      <c r="Y827" s="15" t="str">
        <f t="shared" si="24"/>
        <v/>
      </c>
      <c r="Z827" s="15" t="str">
        <f>IF(T827="","",IF(AND(T827&lt;&gt;'Tabelas auxiliares'!$B$128,T827&lt;&gt;'Tabelas auxiliares'!$B$129,T827&lt;&gt;'Tabelas auxiliares'!$C$128,T827&lt;&gt;'Tabelas auxiliares'!$C$129,T827&lt;&gt;'Tabelas auxiliares'!$D$128),"FOLHA DE PESSOAL",IF(Y827='Tabelas auxiliares'!$A$129,"CUSTEIO",IF(Y827='Tabelas auxiliares'!$A$128,"INVESTIMENTO","ERRO - VERIFICAR"))))</f>
        <v/>
      </c>
      <c r="AA827" s="26" t="str">
        <f t="shared" si="25"/>
        <v/>
      </c>
      <c r="AB827" s="155"/>
      <c r="AC827" s="155"/>
      <c r="AD827" s="155"/>
      <c r="AE827" s="31"/>
    </row>
    <row r="828" spans="1:31" x14ac:dyDescent="0.25">
      <c r="A828" s="152"/>
      <c r="B828" s="152"/>
      <c r="C828" s="152"/>
      <c r="D828" s="152"/>
      <c r="E828" s="152"/>
      <c r="F828" s="15" t="str">
        <f>IFERROR(VLOOKUP(D828,'Tabelas auxiliares'!$A$3:$B$65,2,FALSE),"")</f>
        <v/>
      </c>
      <c r="G828" s="15" t="str">
        <f>IFERROR(VLOOKUP($B828,'Tabelas auxiliares'!$A$68:$C$108,2,FALSE),"")</f>
        <v/>
      </c>
      <c r="H828" s="15" t="str">
        <f>IFERROR(VLOOKUP($B828,'Tabelas auxiliares'!$A$68:$C$108,3,FALSE),"")</f>
        <v/>
      </c>
      <c r="I828" s="152"/>
      <c r="J828" s="152"/>
      <c r="K828" s="152"/>
      <c r="L828" s="152"/>
      <c r="M828" s="152"/>
      <c r="N828" s="152"/>
      <c r="O828" s="152"/>
      <c r="P828" s="152"/>
      <c r="Q828" s="152"/>
      <c r="R828" s="152"/>
      <c r="S828" s="152"/>
      <c r="T828" s="152"/>
      <c r="U828" s="152"/>
      <c r="V828" s="152"/>
      <c r="W828" s="152"/>
      <c r="X828" s="152"/>
      <c r="Y828" s="15" t="str">
        <f t="shared" si="24"/>
        <v/>
      </c>
      <c r="Z828" s="15" t="str">
        <f>IF(T828="","",IF(AND(T828&lt;&gt;'Tabelas auxiliares'!$B$128,T828&lt;&gt;'Tabelas auxiliares'!$B$129,T828&lt;&gt;'Tabelas auxiliares'!$C$128,T828&lt;&gt;'Tabelas auxiliares'!$C$129,T828&lt;&gt;'Tabelas auxiliares'!$D$128),"FOLHA DE PESSOAL",IF(Y828='Tabelas auxiliares'!$A$129,"CUSTEIO",IF(Y828='Tabelas auxiliares'!$A$128,"INVESTIMENTO","ERRO - VERIFICAR"))))</f>
        <v/>
      </c>
      <c r="AA828" s="26" t="str">
        <f t="shared" si="25"/>
        <v/>
      </c>
      <c r="AB828" s="155"/>
      <c r="AC828" s="155"/>
      <c r="AD828" s="155"/>
      <c r="AE828" s="31"/>
    </row>
    <row r="829" spans="1:31" x14ac:dyDescent="0.25">
      <c r="A829" s="152"/>
      <c r="B829" s="152"/>
      <c r="C829" s="152"/>
      <c r="D829" s="152"/>
      <c r="E829" s="152"/>
      <c r="F829" s="15" t="str">
        <f>IFERROR(VLOOKUP(D829,'Tabelas auxiliares'!$A$3:$B$65,2,FALSE),"")</f>
        <v/>
      </c>
      <c r="G829" s="15" t="str">
        <f>IFERROR(VLOOKUP($B829,'Tabelas auxiliares'!$A$68:$C$108,2,FALSE),"")</f>
        <v/>
      </c>
      <c r="H829" s="15" t="str">
        <f>IFERROR(VLOOKUP($B829,'Tabelas auxiliares'!$A$68:$C$108,3,FALSE),"")</f>
        <v/>
      </c>
      <c r="I829" s="152"/>
      <c r="J829" s="152"/>
      <c r="K829" s="152"/>
      <c r="L829" s="152"/>
      <c r="M829" s="152"/>
      <c r="N829" s="152"/>
      <c r="O829" s="152"/>
      <c r="P829" s="152"/>
      <c r="Q829" s="152"/>
      <c r="R829" s="152"/>
      <c r="S829" s="152"/>
      <c r="T829" s="152"/>
      <c r="U829" s="152"/>
      <c r="V829" s="152"/>
      <c r="W829" s="152"/>
      <c r="X829" s="152"/>
      <c r="Y829" s="15" t="str">
        <f t="shared" si="24"/>
        <v/>
      </c>
      <c r="Z829" s="15" t="str">
        <f>IF(T829="","",IF(AND(T829&lt;&gt;'Tabelas auxiliares'!$B$128,T829&lt;&gt;'Tabelas auxiliares'!$B$129,T829&lt;&gt;'Tabelas auxiliares'!$C$128,T829&lt;&gt;'Tabelas auxiliares'!$C$129,T829&lt;&gt;'Tabelas auxiliares'!$D$128),"FOLHA DE PESSOAL",IF(Y829='Tabelas auxiliares'!$A$129,"CUSTEIO",IF(Y829='Tabelas auxiliares'!$A$128,"INVESTIMENTO","ERRO - VERIFICAR"))))</f>
        <v/>
      </c>
      <c r="AA829" s="26" t="str">
        <f t="shared" si="25"/>
        <v/>
      </c>
      <c r="AB829" s="155"/>
      <c r="AC829" s="155"/>
      <c r="AD829" s="155"/>
      <c r="AE829" s="31"/>
    </row>
    <row r="830" spans="1:31" x14ac:dyDescent="0.25">
      <c r="A830" s="152"/>
      <c r="B830" s="152"/>
      <c r="C830" s="152"/>
      <c r="D830" s="152"/>
      <c r="E830" s="152"/>
      <c r="F830" s="15" t="str">
        <f>IFERROR(VLOOKUP(D830,'Tabelas auxiliares'!$A$3:$B$65,2,FALSE),"")</f>
        <v/>
      </c>
      <c r="G830" s="15" t="str">
        <f>IFERROR(VLOOKUP($B830,'Tabelas auxiliares'!$A$68:$C$108,2,FALSE),"")</f>
        <v/>
      </c>
      <c r="H830" s="15" t="str">
        <f>IFERROR(VLOOKUP($B830,'Tabelas auxiliares'!$A$68:$C$108,3,FALSE),"")</f>
        <v/>
      </c>
      <c r="I830" s="152"/>
      <c r="J830" s="152"/>
      <c r="K830" s="152"/>
      <c r="L830" s="152"/>
      <c r="M830" s="152"/>
      <c r="N830" s="152"/>
      <c r="O830" s="152"/>
      <c r="P830" s="152"/>
      <c r="Q830" s="152"/>
      <c r="R830" s="152"/>
      <c r="S830" s="152"/>
      <c r="T830" s="152"/>
      <c r="U830" s="152"/>
      <c r="V830" s="152"/>
      <c r="W830" s="152"/>
      <c r="X830" s="152"/>
      <c r="Y830" s="15" t="str">
        <f t="shared" si="24"/>
        <v/>
      </c>
      <c r="Z830" s="15" t="str">
        <f>IF(T830="","",IF(AND(T830&lt;&gt;'Tabelas auxiliares'!$B$128,T830&lt;&gt;'Tabelas auxiliares'!$B$129,T830&lt;&gt;'Tabelas auxiliares'!$C$128,T830&lt;&gt;'Tabelas auxiliares'!$C$129,T830&lt;&gt;'Tabelas auxiliares'!$D$128),"FOLHA DE PESSOAL",IF(Y830='Tabelas auxiliares'!$A$129,"CUSTEIO",IF(Y830='Tabelas auxiliares'!$A$128,"INVESTIMENTO","ERRO - VERIFICAR"))))</f>
        <v/>
      </c>
      <c r="AA830" s="26" t="str">
        <f t="shared" si="25"/>
        <v/>
      </c>
      <c r="AB830" s="155"/>
      <c r="AC830" s="155"/>
      <c r="AD830" s="155"/>
      <c r="AE830" s="31"/>
    </row>
    <row r="831" spans="1:31" x14ac:dyDescent="0.25">
      <c r="A831" s="152"/>
      <c r="B831" s="152"/>
      <c r="C831" s="152"/>
      <c r="D831" s="152"/>
      <c r="E831" s="152"/>
      <c r="F831" s="15" t="str">
        <f>IFERROR(VLOOKUP(D831,'Tabelas auxiliares'!$A$3:$B$65,2,FALSE),"")</f>
        <v/>
      </c>
      <c r="G831" s="15" t="str">
        <f>IFERROR(VLOOKUP($B831,'Tabelas auxiliares'!$A$68:$C$108,2,FALSE),"")</f>
        <v/>
      </c>
      <c r="H831" s="15" t="str">
        <f>IFERROR(VLOOKUP($B831,'Tabelas auxiliares'!$A$68:$C$108,3,FALSE),"")</f>
        <v/>
      </c>
      <c r="I831" s="152"/>
      <c r="J831" s="152"/>
      <c r="K831" s="152"/>
      <c r="L831" s="152"/>
      <c r="M831" s="152"/>
      <c r="N831" s="152"/>
      <c r="O831" s="152"/>
      <c r="P831" s="152"/>
      <c r="Q831" s="152"/>
      <c r="R831" s="152"/>
      <c r="S831" s="152"/>
      <c r="T831" s="152"/>
      <c r="U831" s="152"/>
      <c r="V831" s="152"/>
      <c r="W831" s="152"/>
      <c r="X831" s="152"/>
      <c r="Y831" s="15" t="str">
        <f t="shared" si="24"/>
        <v/>
      </c>
      <c r="Z831" s="15" t="str">
        <f>IF(T831="","",IF(AND(T831&lt;&gt;'Tabelas auxiliares'!$B$128,T831&lt;&gt;'Tabelas auxiliares'!$B$129,T831&lt;&gt;'Tabelas auxiliares'!$C$128,T831&lt;&gt;'Tabelas auxiliares'!$C$129,T831&lt;&gt;'Tabelas auxiliares'!$D$128),"FOLHA DE PESSOAL",IF(Y831='Tabelas auxiliares'!$A$129,"CUSTEIO",IF(Y831='Tabelas auxiliares'!$A$128,"INVESTIMENTO","ERRO - VERIFICAR"))))</f>
        <v/>
      </c>
      <c r="AA831" s="26" t="str">
        <f t="shared" si="25"/>
        <v/>
      </c>
      <c r="AB831" s="155"/>
      <c r="AC831" s="155"/>
      <c r="AD831" s="155"/>
      <c r="AE831" s="31"/>
    </row>
    <row r="832" spans="1:31" x14ac:dyDescent="0.25">
      <c r="A832" s="152"/>
      <c r="B832" s="152"/>
      <c r="C832" s="152"/>
      <c r="D832" s="152"/>
      <c r="E832" s="152"/>
      <c r="F832" s="15" t="str">
        <f>IFERROR(VLOOKUP(D832,'Tabelas auxiliares'!$A$3:$B$65,2,FALSE),"")</f>
        <v/>
      </c>
      <c r="G832" s="15" t="str">
        <f>IFERROR(VLOOKUP($B832,'Tabelas auxiliares'!$A$68:$C$108,2,FALSE),"")</f>
        <v/>
      </c>
      <c r="H832" s="15" t="str">
        <f>IFERROR(VLOOKUP($B832,'Tabelas auxiliares'!$A$68:$C$108,3,FALSE),"")</f>
        <v/>
      </c>
      <c r="I832" s="152"/>
      <c r="J832" s="152"/>
      <c r="K832" s="152"/>
      <c r="L832" s="152"/>
      <c r="M832" s="152"/>
      <c r="N832" s="152"/>
      <c r="O832" s="152"/>
      <c r="P832" s="152"/>
      <c r="Q832" s="152"/>
      <c r="R832" s="152"/>
      <c r="S832" s="152"/>
      <c r="T832" s="152"/>
      <c r="U832" s="152"/>
      <c r="V832" s="152"/>
      <c r="W832" s="152"/>
      <c r="X832" s="152"/>
      <c r="Y832" s="15" t="str">
        <f t="shared" si="24"/>
        <v/>
      </c>
      <c r="Z832" s="15" t="str">
        <f>IF(T832="","",IF(AND(T832&lt;&gt;'Tabelas auxiliares'!$B$128,T832&lt;&gt;'Tabelas auxiliares'!$B$129,T832&lt;&gt;'Tabelas auxiliares'!$C$128,T832&lt;&gt;'Tabelas auxiliares'!$C$129,T832&lt;&gt;'Tabelas auxiliares'!$D$128),"FOLHA DE PESSOAL",IF(Y832='Tabelas auxiliares'!$A$129,"CUSTEIO",IF(Y832='Tabelas auxiliares'!$A$128,"INVESTIMENTO","ERRO - VERIFICAR"))))</f>
        <v/>
      </c>
      <c r="AA832" s="26" t="str">
        <f t="shared" si="25"/>
        <v/>
      </c>
      <c r="AB832" s="155"/>
      <c r="AC832" s="155"/>
      <c r="AD832" s="155"/>
      <c r="AE832" s="31"/>
    </row>
    <row r="833" spans="1:31" x14ac:dyDescent="0.25">
      <c r="A833" s="152"/>
      <c r="B833" s="152"/>
      <c r="C833" s="152"/>
      <c r="D833" s="152"/>
      <c r="E833" s="152"/>
      <c r="F833" s="15" t="str">
        <f>IFERROR(VLOOKUP(D833,'Tabelas auxiliares'!$A$3:$B$65,2,FALSE),"")</f>
        <v/>
      </c>
      <c r="G833" s="15" t="str">
        <f>IFERROR(VLOOKUP($B833,'Tabelas auxiliares'!$A$68:$C$108,2,FALSE),"")</f>
        <v/>
      </c>
      <c r="H833" s="15" t="str">
        <f>IFERROR(VLOOKUP($B833,'Tabelas auxiliares'!$A$68:$C$108,3,FALSE),"")</f>
        <v/>
      </c>
      <c r="I833" s="152"/>
      <c r="J833" s="152"/>
      <c r="K833" s="152"/>
      <c r="L833" s="152"/>
      <c r="M833" s="152"/>
      <c r="N833" s="152"/>
      <c r="O833" s="152"/>
      <c r="P833" s="152"/>
      <c r="Q833" s="152"/>
      <c r="R833" s="152"/>
      <c r="S833" s="152"/>
      <c r="T833" s="152"/>
      <c r="U833" s="152"/>
      <c r="V833" s="152"/>
      <c r="W833" s="152"/>
      <c r="X833" s="152"/>
      <c r="Y833" s="15" t="str">
        <f t="shared" si="24"/>
        <v/>
      </c>
      <c r="Z833" s="15" t="str">
        <f>IF(T833="","",IF(AND(T833&lt;&gt;'Tabelas auxiliares'!$B$128,T833&lt;&gt;'Tabelas auxiliares'!$B$129,T833&lt;&gt;'Tabelas auxiliares'!$C$128,T833&lt;&gt;'Tabelas auxiliares'!$C$129,T833&lt;&gt;'Tabelas auxiliares'!$D$128),"FOLHA DE PESSOAL",IF(Y833='Tabelas auxiliares'!$A$129,"CUSTEIO",IF(Y833='Tabelas auxiliares'!$A$128,"INVESTIMENTO","ERRO - VERIFICAR"))))</f>
        <v/>
      </c>
      <c r="AA833" s="26" t="str">
        <f t="shared" si="25"/>
        <v/>
      </c>
      <c r="AB833" s="155"/>
      <c r="AC833" s="155"/>
      <c r="AD833" s="155"/>
      <c r="AE833" s="31"/>
    </row>
    <row r="834" spans="1:31" x14ac:dyDescent="0.25">
      <c r="A834" s="152"/>
      <c r="B834" s="152"/>
      <c r="C834" s="152"/>
      <c r="D834" s="152"/>
      <c r="E834" s="152"/>
      <c r="F834" s="15" t="str">
        <f>IFERROR(VLOOKUP(D834,'Tabelas auxiliares'!$A$3:$B$65,2,FALSE),"")</f>
        <v/>
      </c>
      <c r="G834" s="15" t="str">
        <f>IFERROR(VLOOKUP($B834,'Tabelas auxiliares'!$A$68:$C$108,2,FALSE),"")</f>
        <v/>
      </c>
      <c r="H834" s="15" t="str">
        <f>IFERROR(VLOOKUP($B834,'Tabelas auxiliares'!$A$68:$C$108,3,FALSE),"")</f>
        <v/>
      </c>
      <c r="I834" s="152"/>
      <c r="J834" s="152"/>
      <c r="K834" s="152"/>
      <c r="L834" s="152"/>
      <c r="M834" s="152"/>
      <c r="N834" s="152"/>
      <c r="O834" s="152"/>
      <c r="P834" s="152"/>
      <c r="Q834" s="152"/>
      <c r="R834" s="152"/>
      <c r="S834" s="152"/>
      <c r="T834" s="152"/>
      <c r="U834" s="152"/>
      <c r="V834" s="152"/>
      <c r="W834" s="152"/>
      <c r="X834" s="152"/>
      <c r="Y834" s="15" t="str">
        <f t="shared" si="24"/>
        <v/>
      </c>
      <c r="Z834" s="15" t="str">
        <f>IF(T834="","",IF(AND(T834&lt;&gt;'Tabelas auxiliares'!$B$128,T834&lt;&gt;'Tabelas auxiliares'!$B$129,T834&lt;&gt;'Tabelas auxiliares'!$C$128,T834&lt;&gt;'Tabelas auxiliares'!$C$129,T834&lt;&gt;'Tabelas auxiliares'!$D$128),"FOLHA DE PESSOAL",IF(Y834='Tabelas auxiliares'!$A$129,"CUSTEIO",IF(Y834='Tabelas auxiliares'!$A$128,"INVESTIMENTO","ERRO - VERIFICAR"))))</f>
        <v/>
      </c>
      <c r="AA834" s="26" t="str">
        <f t="shared" si="25"/>
        <v/>
      </c>
      <c r="AB834" s="155"/>
      <c r="AC834" s="155"/>
      <c r="AD834" s="155"/>
      <c r="AE834" s="31"/>
    </row>
    <row r="835" spans="1:31" x14ac:dyDescent="0.25">
      <c r="A835" s="152"/>
      <c r="B835" s="152"/>
      <c r="C835" s="152"/>
      <c r="D835" s="152"/>
      <c r="E835" s="152"/>
      <c r="F835" s="15" t="str">
        <f>IFERROR(VLOOKUP(D835,'Tabelas auxiliares'!$A$3:$B$65,2,FALSE),"")</f>
        <v/>
      </c>
      <c r="G835" s="15" t="str">
        <f>IFERROR(VLOOKUP($B835,'Tabelas auxiliares'!$A$68:$C$108,2,FALSE),"")</f>
        <v/>
      </c>
      <c r="H835" s="15" t="str">
        <f>IFERROR(VLOOKUP($B835,'Tabelas auxiliares'!$A$68:$C$108,3,FALSE),"")</f>
        <v/>
      </c>
      <c r="I835" s="152"/>
      <c r="J835" s="152"/>
      <c r="K835" s="152"/>
      <c r="L835" s="152"/>
      <c r="M835" s="152"/>
      <c r="N835" s="152"/>
      <c r="O835" s="152"/>
      <c r="P835" s="152"/>
      <c r="Q835" s="152"/>
      <c r="R835" s="152"/>
      <c r="S835" s="152"/>
      <c r="T835" s="152"/>
      <c r="U835" s="152"/>
      <c r="V835" s="152"/>
      <c r="W835" s="152"/>
      <c r="X835" s="152"/>
      <c r="Y835" s="15" t="str">
        <f t="shared" si="24"/>
        <v/>
      </c>
      <c r="Z835" s="15" t="str">
        <f>IF(T835="","",IF(AND(T835&lt;&gt;'Tabelas auxiliares'!$B$128,T835&lt;&gt;'Tabelas auxiliares'!$B$129,T835&lt;&gt;'Tabelas auxiliares'!$C$128,T835&lt;&gt;'Tabelas auxiliares'!$C$129,T835&lt;&gt;'Tabelas auxiliares'!$D$128),"FOLHA DE PESSOAL",IF(Y835='Tabelas auxiliares'!$A$129,"CUSTEIO",IF(Y835='Tabelas auxiliares'!$A$128,"INVESTIMENTO","ERRO - VERIFICAR"))))</f>
        <v/>
      </c>
      <c r="AA835" s="26" t="str">
        <f t="shared" si="25"/>
        <v/>
      </c>
      <c r="AB835" s="155"/>
      <c r="AC835" s="155"/>
      <c r="AD835" s="155"/>
      <c r="AE835" s="31"/>
    </row>
    <row r="836" spans="1:31" x14ac:dyDescent="0.25">
      <c r="A836" s="152"/>
      <c r="B836" s="152"/>
      <c r="C836" s="152"/>
      <c r="D836" s="152"/>
      <c r="E836" s="152"/>
      <c r="F836" s="15" t="str">
        <f>IFERROR(VLOOKUP(D836,'Tabelas auxiliares'!$A$3:$B$65,2,FALSE),"")</f>
        <v/>
      </c>
      <c r="G836" s="15" t="str">
        <f>IFERROR(VLOOKUP($B836,'Tabelas auxiliares'!$A$68:$C$108,2,FALSE),"")</f>
        <v/>
      </c>
      <c r="H836" s="15" t="str">
        <f>IFERROR(VLOOKUP($B836,'Tabelas auxiliares'!$A$68:$C$108,3,FALSE),"")</f>
        <v/>
      </c>
      <c r="I836" s="152"/>
      <c r="J836" s="152"/>
      <c r="K836" s="152"/>
      <c r="L836" s="152"/>
      <c r="M836" s="152"/>
      <c r="N836" s="152"/>
      <c r="O836" s="152"/>
      <c r="P836" s="152"/>
      <c r="Q836" s="152"/>
      <c r="R836" s="152"/>
      <c r="S836" s="152"/>
      <c r="T836" s="152"/>
      <c r="U836" s="152"/>
      <c r="V836" s="152"/>
      <c r="W836" s="152"/>
      <c r="X836" s="152"/>
      <c r="Y836" s="15" t="str">
        <f t="shared" si="24"/>
        <v/>
      </c>
      <c r="Z836" s="15" t="str">
        <f>IF(T836="","",IF(AND(T836&lt;&gt;'Tabelas auxiliares'!$B$128,T836&lt;&gt;'Tabelas auxiliares'!$B$129,T836&lt;&gt;'Tabelas auxiliares'!$C$128,T836&lt;&gt;'Tabelas auxiliares'!$C$129,T836&lt;&gt;'Tabelas auxiliares'!$D$128),"FOLHA DE PESSOAL",IF(Y836='Tabelas auxiliares'!$A$129,"CUSTEIO",IF(Y836='Tabelas auxiliares'!$A$128,"INVESTIMENTO","ERRO - VERIFICAR"))))</f>
        <v/>
      </c>
      <c r="AA836" s="26" t="str">
        <f t="shared" si="25"/>
        <v/>
      </c>
      <c r="AB836" s="155"/>
      <c r="AC836" s="155"/>
      <c r="AD836" s="155"/>
      <c r="AE836" s="31"/>
    </row>
    <row r="837" spans="1:31" x14ac:dyDescent="0.25">
      <c r="A837" s="152"/>
      <c r="B837" s="152"/>
      <c r="C837" s="152"/>
      <c r="D837" s="152"/>
      <c r="E837" s="152"/>
      <c r="F837" s="15" t="str">
        <f>IFERROR(VLOOKUP(D837,'Tabelas auxiliares'!$A$3:$B$65,2,FALSE),"")</f>
        <v/>
      </c>
      <c r="G837" s="15" t="str">
        <f>IFERROR(VLOOKUP($B837,'Tabelas auxiliares'!$A$68:$C$108,2,FALSE),"")</f>
        <v/>
      </c>
      <c r="H837" s="15" t="str">
        <f>IFERROR(VLOOKUP($B837,'Tabelas auxiliares'!$A$68:$C$108,3,FALSE),"")</f>
        <v/>
      </c>
      <c r="I837" s="152"/>
      <c r="J837" s="152"/>
      <c r="K837" s="152"/>
      <c r="L837" s="152"/>
      <c r="M837" s="152"/>
      <c r="N837" s="152"/>
      <c r="O837" s="152"/>
      <c r="P837" s="152"/>
      <c r="Q837" s="152"/>
      <c r="R837" s="152"/>
      <c r="S837" s="152"/>
      <c r="T837" s="152"/>
      <c r="U837" s="152"/>
      <c r="V837" s="152"/>
      <c r="W837" s="152"/>
      <c r="X837" s="152"/>
      <c r="Y837" s="15" t="str">
        <f t="shared" si="24"/>
        <v/>
      </c>
      <c r="Z837" s="15" t="str">
        <f>IF(T837="","",IF(AND(T837&lt;&gt;'Tabelas auxiliares'!$B$128,T837&lt;&gt;'Tabelas auxiliares'!$B$129,T837&lt;&gt;'Tabelas auxiliares'!$C$128,T837&lt;&gt;'Tabelas auxiliares'!$C$129,T837&lt;&gt;'Tabelas auxiliares'!$D$128),"FOLHA DE PESSOAL",IF(Y837='Tabelas auxiliares'!$A$129,"CUSTEIO",IF(Y837='Tabelas auxiliares'!$A$128,"INVESTIMENTO","ERRO - VERIFICAR"))))</f>
        <v/>
      </c>
      <c r="AA837" s="26" t="str">
        <f t="shared" si="25"/>
        <v/>
      </c>
      <c r="AB837" s="155"/>
      <c r="AC837" s="155"/>
      <c r="AD837" s="155"/>
      <c r="AE837" s="31"/>
    </row>
    <row r="838" spans="1:31" x14ac:dyDescent="0.25">
      <c r="A838" s="152"/>
      <c r="B838" s="152"/>
      <c r="C838" s="152"/>
      <c r="D838" s="152"/>
      <c r="E838" s="152"/>
      <c r="F838" s="15" t="str">
        <f>IFERROR(VLOOKUP(D838,'Tabelas auxiliares'!$A$3:$B$65,2,FALSE),"")</f>
        <v/>
      </c>
      <c r="G838" s="15" t="str">
        <f>IFERROR(VLOOKUP($B838,'Tabelas auxiliares'!$A$68:$C$108,2,FALSE),"")</f>
        <v/>
      </c>
      <c r="H838" s="15" t="str">
        <f>IFERROR(VLOOKUP($B838,'Tabelas auxiliares'!$A$68:$C$108,3,FALSE),"")</f>
        <v/>
      </c>
      <c r="I838" s="152"/>
      <c r="J838" s="152"/>
      <c r="K838" s="152"/>
      <c r="L838" s="152"/>
      <c r="M838" s="152"/>
      <c r="N838" s="152"/>
      <c r="O838" s="152"/>
      <c r="P838" s="152"/>
      <c r="Q838" s="152"/>
      <c r="R838" s="152"/>
      <c r="S838" s="152"/>
      <c r="T838" s="152"/>
      <c r="U838" s="152"/>
      <c r="V838" s="152"/>
      <c r="W838" s="152"/>
      <c r="X838" s="152"/>
      <c r="Y838" s="15" t="str">
        <f t="shared" si="24"/>
        <v/>
      </c>
      <c r="Z838" s="15" t="str">
        <f>IF(T838="","",IF(AND(T838&lt;&gt;'Tabelas auxiliares'!$B$128,T838&lt;&gt;'Tabelas auxiliares'!$B$129,T838&lt;&gt;'Tabelas auxiliares'!$C$128,T838&lt;&gt;'Tabelas auxiliares'!$C$129,T838&lt;&gt;'Tabelas auxiliares'!$D$128),"FOLHA DE PESSOAL",IF(Y838='Tabelas auxiliares'!$A$129,"CUSTEIO",IF(Y838='Tabelas auxiliares'!$A$128,"INVESTIMENTO","ERRO - VERIFICAR"))))</f>
        <v/>
      </c>
      <c r="AA838" s="26" t="str">
        <f t="shared" si="25"/>
        <v/>
      </c>
      <c r="AB838" s="155"/>
      <c r="AC838" s="155"/>
      <c r="AD838" s="155"/>
      <c r="AE838" s="31"/>
    </row>
    <row r="839" spans="1:31" x14ac:dyDescent="0.25">
      <c r="A839" s="152"/>
      <c r="B839" s="152"/>
      <c r="C839" s="152"/>
      <c r="D839" s="152"/>
      <c r="E839" s="152"/>
      <c r="F839" s="15" t="str">
        <f>IFERROR(VLOOKUP(D839,'Tabelas auxiliares'!$A$3:$B$65,2,FALSE),"")</f>
        <v/>
      </c>
      <c r="G839" s="15" t="str">
        <f>IFERROR(VLOOKUP($B839,'Tabelas auxiliares'!$A$68:$C$108,2,FALSE),"")</f>
        <v/>
      </c>
      <c r="H839" s="15" t="str">
        <f>IFERROR(VLOOKUP($B839,'Tabelas auxiliares'!$A$68:$C$108,3,FALSE),"")</f>
        <v/>
      </c>
      <c r="I839" s="152"/>
      <c r="J839" s="152"/>
      <c r="K839" s="152"/>
      <c r="L839" s="152"/>
      <c r="M839" s="152"/>
      <c r="N839" s="152"/>
      <c r="O839" s="152"/>
      <c r="P839" s="152"/>
      <c r="Q839" s="152"/>
      <c r="R839" s="152"/>
      <c r="S839" s="152"/>
      <c r="T839" s="152"/>
      <c r="U839" s="152"/>
      <c r="V839" s="152"/>
      <c r="W839" s="152"/>
      <c r="X839" s="152"/>
      <c r="Y839" s="15" t="str">
        <f t="shared" si="24"/>
        <v/>
      </c>
      <c r="Z839" s="15" t="str">
        <f>IF(T839="","",IF(AND(T839&lt;&gt;'Tabelas auxiliares'!$B$128,T839&lt;&gt;'Tabelas auxiliares'!$B$129,T839&lt;&gt;'Tabelas auxiliares'!$C$128,T839&lt;&gt;'Tabelas auxiliares'!$C$129,T839&lt;&gt;'Tabelas auxiliares'!$D$128),"FOLHA DE PESSOAL",IF(Y839='Tabelas auxiliares'!$A$129,"CUSTEIO",IF(Y839='Tabelas auxiliares'!$A$128,"INVESTIMENTO","ERRO - VERIFICAR"))))</f>
        <v/>
      </c>
      <c r="AA839" s="26" t="str">
        <f t="shared" si="25"/>
        <v/>
      </c>
      <c r="AB839" s="155"/>
      <c r="AC839" s="155"/>
      <c r="AD839" s="155"/>
      <c r="AE839" s="31"/>
    </row>
    <row r="840" spans="1:31" x14ac:dyDescent="0.25">
      <c r="A840" s="152"/>
      <c r="B840" s="152"/>
      <c r="C840" s="152"/>
      <c r="D840" s="152"/>
      <c r="E840" s="152"/>
      <c r="F840" s="15" t="str">
        <f>IFERROR(VLOOKUP(D840,'Tabelas auxiliares'!$A$3:$B$65,2,FALSE),"")</f>
        <v/>
      </c>
      <c r="G840" s="15" t="str">
        <f>IFERROR(VLOOKUP($B840,'Tabelas auxiliares'!$A$68:$C$108,2,FALSE),"")</f>
        <v/>
      </c>
      <c r="H840" s="15" t="str">
        <f>IFERROR(VLOOKUP($B840,'Tabelas auxiliares'!$A$68:$C$108,3,FALSE),"")</f>
        <v/>
      </c>
      <c r="I840" s="152"/>
      <c r="J840" s="152"/>
      <c r="K840" s="152"/>
      <c r="L840" s="152"/>
      <c r="M840" s="152"/>
      <c r="N840" s="152"/>
      <c r="O840" s="152"/>
      <c r="P840" s="152"/>
      <c r="Q840" s="152"/>
      <c r="R840" s="152"/>
      <c r="S840" s="152"/>
      <c r="T840" s="152"/>
      <c r="U840" s="152"/>
      <c r="V840" s="152"/>
      <c r="W840" s="152"/>
      <c r="X840" s="152"/>
      <c r="Y840" s="15" t="str">
        <f t="shared" si="24"/>
        <v/>
      </c>
      <c r="Z840" s="15" t="str">
        <f>IF(T840="","",IF(AND(T840&lt;&gt;'Tabelas auxiliares'!$B$128,T840&lt;&gt;'Tabelas auxiliares'!$B$129,T840&lt;&gt;'Tabelas auxiliares'!$C$128,T840&lt;&gt;'Tabelas auxiliares'!$C$129,T840&lt;&gt;'Tabelas auxiliares'!$D$128),"FOLHA DE PESSOAL",IF(Y840='Tabelas auxiliares'!$A$129,"CUSTEIO",IF(Y840='Tabelas auxiliares'!$A$128,"INVESTIMENTO","ERRO - VERIFICAR"))))</f>
        <v/>
      </c>
      <c r="AA840" s="26" t="str">
        <f t="shared" si="25"/>
        <v/>
      </c>
      <c r="AB840" s="155"/>
      <c r="AC840" s="155"/>
      <c r="AD840" s="155"/>
      <c r="AE840" s="31"/>
    </row>
    <row r="841" spans="1:31" x14ac:dyDescent="0.25">
      <c r="A841" s="152"/>
      <c r="B841" s="152"/>
      <c r="C841" s="152"/>
      <c r="D841" s="152"/>
      <c r="E841" s="152"/>
      <c r="F841" s="15" t="str">
        <f>IFERROR(VLOOKUP(D841,'Tabelas auxiliares'!$A$3:$B$65,2,FALSE),"")</f>
        <v/>
      </c>
      <c r="G841" s="15" t="str">
        <f>IFERROR(VLOOKUP($B841,'Tabelas auxiliares'!$A$68:$C$108,2,FALSE),"")</f>
        <v/>
      </c>
      <c r="H841" s="15" t="str">
        <f>IFERROR(VLOOKUP($B841,'Tabelas auxiliares'!$A$68:$C$108,3,FALSE),"")</f>
        <v/>
      </c>
      <c r="I841" s="152"/>
      <c r="J841" s="152"/>
      <c r="K841" s="152"/>
      <c r="L841" s="152"/>
      <c r="M841" s="152"/>
      <c r="N841" s="152"/>
      <c r="O841" s="152"/>
      <c r="P841" s="152"/>
      <c r="Q841" s="152"/>
      <c r="R841" s="152"/>
      <c r="S841" s="152"/>
      <c r="T841" s="152"/>
      <c r="U841" s="152"/>
      <c r="V841" s="152"/>
      <c r="W841" s="152"/>
      <c r="X841" s="152"/>
      <c r="Y841" s="15" t="str">
        <f t="shared" si="24"/>
        <v/>
      </c>
      <c r="Z841" s="15" t="str">
        <f>IF(T841="","",IF(AND(T841&lt;&gt;'Tabelas auxiliares'!$B$128,T841&lt;&gt;'Tabelas auxiliares'!$B$129,T841&lt;&gt;'Tabelas auxiliares'!$C$128,T841&lt;&gt;'Tabelas auxiliares'!$C$129,T841&lt;&gt;'Tabelas auxiliares'!$D$128),"FOLHA DE PESSOAL",IF(Y841='Tabelas auxiliares'!$A$129,"CUSTEIO",IF(Y841='Tabelas auxiliares'!$A$128,"INVESTIMENTO","ERRO - VERIFICAR"))))</f>
        <v/>
      </c>
      <c r="AA841" s="26" t="str">
        <f t="shared" si="25"/>
        <v/>
      </c>
      <c r="AB841" s="155"/>
      <c r="AC841" s="155"/>
      <c r="AD841" s="155"/>
      <c r="AE841" s="31"/>
    </row>
    <row r="842" spans="1:31" x14ac:dyDescent="0.25">
      <c r="A842" s="152"/>
      <c r="B842" s="152"/>
      <c r="C842" s="152"/>
      <c r="D842" s="152"/>
      <c r="E842" s="152"/>
      <c r="F842" s="15" t="str">
        <f>IFERROR(VLOOKUP(D842,'Tabelas auxiliares'!$A$3:$B$65,2,FALSE),"")</f>
        <v/>
      </c>
      <c r="G842" s="15" t="str">
        <f>IFERROR(VLOOKUP($B842,'Tabelas auxiliares'!$A$68:$C$108,2,FALSE),"")</f>
        <v/>
      </c>
      <c r="H842" s="15" t="str">
        <f>IFERROR(VLOOKUP($B842,'Tabelas auxiliares'!$A$68:$C$108,3,FALSE),"")</f>
        <v/>
      </c>
      <c r="I842" s="152"/>
      <c r="J842" s="152"/>
      <c r="K842" s="152"/>
      <c r="L842" s="152"/>
      <c r="M842" s="152"/>
      <c r="N842" s="152"/>
      <c r="O842" s="152"/>
      <c r="P842" s="152"/>
      <c r="Q842" s="152"/>
      <c r="R842" s="152"/>
      <c r="S842" s="152"/>
      <c r="T842" s="152"/>
      <c r="U842" s="152"/>
      <c r="V842" s="152"/>
      <c r="W842" s="152"/>
      <c r="X842" s="152"/>
      <c r="Y842" s="15" t="str">
        <f t="shared" si="24"/>
        <v/>
      </c>
      <c r="Z842" s="15" t="str">
        <f>IF(T842="","",IF(AND(T842&lt;&gt;'Tabelas auxiliares'!$B$128,T842&lt;&gt;'Tabelas auxiliares'!$B$129,T842&lt;&gt;'Tabelas auxiliares'!$C$128,T842&lt;&gt;'Tabelas auxiliares'!$C$129,T842&lt;&gt;'Tabelas auxiliares'!$D$128),"FOLHA DE PESSOAL",IF(Y842='Tabelas auxiliares'!$A$129,"CUSTEIO",IF(Y842='Tabelas auxiliares'!$A$128,"INVESTIMENTO","ERRO - VERIFICAR"))))</f>
        <v/>
      </c>
      <c r="AA842" s="26" t="str">
        <f t="shared" si="25"/>
        <v/>
      </c>
      <c r="AB842" s="155"/>
      <c r="AC842" s="155"/>
      <c r="AD842" s="155"/>
      <c r="AE842" s="31"/>
    </row>
    <row r="843" spans="1:31" x14ac:dyDescent="0.25">
      <c r="A843" s="152"/>
      <c r="B843" s="152"/>
      <c r="C843" s="152"/>
      <c r="D843" s="152"/>
      <c r="E843" s="152"/>
      <c r="F843" s="15" t="str">
        <f>IFERROR(VLOOKUP(D843,'Tabelas auxiliares'!$A$3:$B$65,2,FALSE),"")</f>
        <v/>
      </c>
      <c r="G843" s="15" t="str">
        <f>IFERROR(VLOOKUP($B843,'Tabelas auxiliares'!$A$68:$C$108,2,FALSE),"")</f>
        <v/>
      </c>
      <c r="H843" s="15" t="str">
        <f>IFERROR(VLOOKUP($B843,'Tabelas auxiliares'!$A$68:$C$108,3,FALSE),"")</f>
        <v/>
      </c>
      <c r="I843" s="152"/>
      <c r="J843" s="152"/>
      <c r="K843" s="152"/>
      <c r="L843" s="152"/>
      <c r="M843" s="152"/>
      <c r="N843" s="152"/>
      <c r="O843" s="152"/>
      <c r="P843" s="152"/>
      <c r="Q843" s="152"/>
      <c r="R843" s="152"/>
      <c r="S843" s="152"/>
      <c r="T843" s="152"/>
      <c r="U843" s="152"/>
      <c r="V843" s="152"/>
      <c r="W843" s="152"/>
      <c r="X843" s="152"/>
      <c r="Y843" s="15" t="str">
        <f t="shared" si="24"/>
        <v/>
      </c>
      <c r="Z843" s="15" t="str">
        <f>IF(T843="","",IF(AND(T843&lt;&gt;'Tabelas auxiliares'!$B$128,T843&lt;&gt;'Tabelas auxiliares'!$B$129,T843&lt;&gt;'Tabelas auxiliares'!$C$128,T843&lt;&gt;'Tabelas auxiliares'!$C$129,T843&lt;&gt;'Tabelas auxiliares'!$D$128),"FOLHA DE PESSOAL",IF(Y843='Tabelas auxiliares'!$A$129,"CUSTEIO",IF(Y843='Tabelas auxiliares'!$A$128,"INVESTIMENTO","ERRO - VERIFICAR"))))</f>
        <v/>
      </c>
      <c r="AA843" s="26" t="str">
        <f t="shared" si="25"/>
        <v/>
      </c>
      <c r="AB843" s="155"/>
      <c r="AC843" s="155"/>
      <c r="AD843" s="155"/>
      <c r="AE843" s="31"/>
    </row>
    <row r="844" spans="1:31" x14ac:dyDescent="0.25">
      <c r="A844" s="152"/>
      <c r="B844" s="152"/>
      <c r="C844" s="152"/>
      <c r="D844" s="152"/>
      <c r="E844" s="152"/>
      <c r="F844" s="15" t="str">
        <f>IFERROR(VLOOKUP(D844,'Tabelas auxiliares'!$A$3:$B$65,2,FALSE),"")</f>
        <v/>
      </c>
      <c r="G844" s="15" t="str">
        <f>IFERROR(VLOOKUP($B844,'Tabelas auxiliares'!$A$68:$C$108,2,FALSE),"")</f>
        <v/>
      </c>
      <c r="H844" s="15" t="str">
        <f>IFERROR(VLOOKUP($B844,'Tabelas auxiliares'!$A$68:$C$108,3,FALSE),"")</f>
        <v/>
      </c>
      <c r="I844" s="152"/>
      <c r="J844" s="152"/>
      <c r="K844" s="152"/>
      <c r="L844" s="152"/>
      <c r="M844" s="152"/>
      <c r="N844" s="152"/>
      <c r="O844" s="152"/>
      <c r="P844" s="152"/>
      <c r="Q844" s="152"/>
      <c r="R844" s="152"/>
      <c r="S844" s="152"/>
      <c r="T844" s="152"/>
      <c r="U844" s="152"/>
      <c r="V844" s="152"/>
      <c r="W844" s="152"/>
      <c r="X844" s="152"/>
      <c r="Y844" s="15" t="str">
        <f t="shared" si="24"/>
        <v/>
      </c>
      <c r="Z844" s="15" t="str">
        <f>IF(T844="","",IF(AND(T844&lt;&gt;'Tabelas auxiliares'!$B$128,T844&lt;&gt;'Tabelas auxiliares'!$B$129,T844&lt;&gt;'Tabelas auxiliares'!$C$128,T844&lt;&gt;'Tabelas auxiliares'!$C$129,T844&lt;&gt;'Tabelas auxiliares'!$D$128),"FOLHA DE PESSOAL",IF(Y844='Tabelas auxiliares'!$A$129,"CUSTEIO",IF(Y844='Tabelas auxiliares'!$A$128,"INVESTIMENTO","ERRO - VERIFICAR"))))</f>
        <v/>
      </c>
      <c r="AA844" s="26" t="str">
        <f t="shared" si="25"/>
        <v/>
      </c>
      <c r="AB844" s="155"/>
      <c r="AC844" s="155"/>
      <c r="AD844" s="155"/>
      <c r="AE844" s="31"/>
    </row>
    <row r="845" spans="1:31" x14ac:dyDescent="0.25">
      <c r="A845" s="152"/>
      <c r="B845" s="152"/>
      <c r="C845" s="152"/>
      <c r="D845" s="152"/>
      <c r="E845" s="152"/>
      <c r="F845" s="15" t="str">
        <f>IFERROR(VLOOKUP(D845,'Tabelas auxiliares'!$A$3:$B$65,2,FALSE),"")</f>
        <v/>
      </c>
      <c r="G845" s="15" t="str">
        <f>IFERROR(VLOOKUP($B845,'Tabelas auxiliares'!$A$68:$C$108,2,FALSE),"")</f>
        <v/>
      </c>
      <c r="H845" s="15" t="str">
        <f>IFERROR(VLOOKUP($B845,'Tabelas auxiliares'!$A$68:$C$108,3,FALSE),"")</f>
        <v/>
      </c>
      <c r="I845" s="152"/>
      <c r="J845" s="152"/>
      <c r="K845" s="152"/>
      <c r="L845" s="152"/>
      <c r="M845" s="152"/>
      <c r="N845" s="152"/>
      <c r="O845" s="152"/>
      <c r="P845" s="152"/>
      <c r="Q845" s="152"/>
      <c r="R845" s="152"/>
      <c r="S845" s="152"/>
      <c r="T845" s="152"/>
      <c r="U845" s="152"/>
      <c r="V845" s="152"/>
      <c r="W845" s="152"/>
      <c r="X845" s="152"/>
      <c r="Y845" s="15" t="str">
        <f t="shared" si="24"/>
        <v/>
      </c>
      <c r="Z845" s="15" t="str">
        <f>IF(T845="","",IF(AND(T845&lt;&gt;'Tabelas auxiliares'!$B$128,T845&lt;&gt;'Tabelas auxiliares'!$B$129,T845&lt;&gt;'Tabelas auxiliares'!$C$128,T845&lt;&gt;'Tabelas auxiliares'!$C$129,T845&lt;&gt;'Tabelas auxiliares'!$D$128),"FOLHA DE PESSOAL",IF(Y845='Tabelas auxiliares'!$A$129,"CUSTEIO",IF(Y845='Tabelas auxiliares'!$A$128,"INVESTIMENTO","ERRO - VERIFICAR"))))</f>
        <v/>
      </c>
      <c r="AA845" s="26" t="str">
        <f t="shared" si="25"/>
        <v/>
      </c>
      <c r="AB845" s="155"/>
      <c r="AC845" s="155"/>
      <c r="AD845" s="155"/>
      <c r="AE845" s="31"/>
    </row>
    <row r="846" spans="1:31" x14ac:dyDescent="0.25">
      <c r="A846" s="152"/>
      <c r="B846" s="152"/>
      <c r="C846" s="152"/>
      <c r="D846" s="152"/>
      <c r="E846" s="152"/>
      <c r="F846" s="15" t="str">
        <f>IFERROR(VLOOKUP(D846,'Tabelas auxiliares'!$A$3:$B$65,2,FALSE),"")</f>
        <v/>
      </c>
      <c r="G846" s="15" t="str">
        <f>IFERROR(VLOOKUP($B846,'Tabelas auxiliares'!$A$68:$C$108,2,FALSE),"")</f>
        <v/>
      </c>
      <c r="H846" s="15" t="str">
        <f>IFERROR(VLOOKUP($B846,'Tabelas auxiliares'!$A$68:$C$108,3,FALSE),"")</f>
        <v/>
      </c>
      <c r="I846" s="152"/>
      <c r="J846" s="152"/>
      <c r="K846" s="152"/>
      <c r="L846" s="152"/>
      <c r="M846" s="152"/>
      <c r="N846" s="152"/>
      <c r="O846" s="152"/>
      <c r="P846" s="152"/>
      <c r="Q846" s="152"/>
      <c r="R846" s="152"/>
      <c r="S846" s="152"/>
      <c r="T846" s="152"/>
      <c r="U846" s="152"/>
      <c r="V846" s="152"/>
      <c r="W846" s="152"/>
      <c r="X846" s="152"/>
      <c r="Y846" s="15" t="str">
        <f t="shared" si="24"/>
        <v/>
      </c>
      <c r="Z846" s="15" t="str">
        <f>IF(T846="","",IF(AND(T846&lt;&gt;'Tabelas auxiliares'!$B$128,T846&lt;&gt;'Tabelas auxiliares'!$B$129,T846&lt;&gt;'Tabelas auxiliares'!$C$128,T846&lt;&gt;'Tabelas auxiliares'!$C$129,T846&lt;&gt;'Tabelas auxiliares'!$D$128),"FOLHA DE PESSOAL",IF(Y846='Tabelas auxiliares'!$A$129,"CUSTEIO",IF(Y846='Tabelas auxiliares'!$A$128,"INVESTIMENTO","ERRO - VERIFICAR"))))</f>
        <v/>
      </c>
      <c r="AA846" s="26" t="str">
        <f t="shared" si="25"/>
        <v/>
      </c>
      <c r="AB846" s="155"/>
      <c r="AC846" s="155"/>
      <c r="AD846" s="155"/>
      <c r="AE846" s="31"/>
    </row>
    <row r="847" spans="1:31" x14ac:dyDescent="0.25">
      <c r="A847" s="152"/>
      <c r="B847" s="152"/>
      <c r="C847" s="152"/>
      <c r="D847" s="152"/>
      <c r="E847" s="152"/>
      <c r="F847" s="15" t="str">
        <f>IFERROR(VLOOKUP(D847,'Tabelas auxiliares'!$A$3:$B$65,2,FALSE),"")</f>
        <v/>
      </c>
      <c r="G847" s="15" t="str">
        <f>IFERROR(VLOOKUP($B847,'Tabelas auxiliares'!$A$68:$C$108,2,FALSE),"")</f>
        <v/>
      </c>
      <c r="H847" s="15" t="str">
        <f>IFERROR(VLOOKUP($B847,'Tabelas auxiliares'!$A$68:$C$108,3,FALSE),"")</f>
        <v/>
      </c>
      <c r="I847" s="152"/>
      <c r="J847" s="152"/>
      <c r="K847" s="152"/>
      <c r="L847" s="152"/>
      <c r="M847" s="152"/>
      <c r="N847" s="152"/>
      <c r="O847" s="152"/>
      <c r="P847" s="152"/>
      <c r="Q847" s="152"/>
      <c r="R847" s="152"/>
      <c r="S847" s="152"/>
      <c r="T847" s="152"/>
      <c r="U847" s="152"/>
      <c r="V847" s="152"/>
      <c r="W847" s="152"/>
      <c r="X847" s="152"/>
      <c r="Y847" s="15" t="str">
        <f t="shared" si="24"/>
        <v/>
      </c>
      <c r="Z847" s="15" t="str">
        <f>IF(T847="","",IF(AND(T847&lt;&gt;'Tabelas auxiliares'!$B$128,T847&lt;&gt;'Tabelas auxiliares'!$B$129,T847&lt;&gt;'Tabelas auxiliares'!$C$128,T847&lt;&gt;'Tabelas auxiliares'!$C$129,T847&lt;&gt;'Tabelas auxiliares'!$D$128),"FOLHA DE PESSOAL",IF(Y847='Tabelas auxiliares'!$A$129,"CUSTEIO",IF(Y847='Tabelas auxiliares'!$A$128,"INVESTIMENTO","ERRO - VERIFICAR"))))</f>
        <v/>
      </c>
      <c r="AA847" s="26" t="str">
        <f t="shared" si="25"/>
        <v/>
      </c>
      <c r="AB847" s="155"/>
      <c r="AC847" s="155"/>
      <c r="AD847" s="155"/>
      <c r="AE847" s="31"/>
    </row>
    <row r="848" spans="1:31" x14ac:dyDescent="0.25">
      <c r="A848" s="152"/>
      <c r="B848" s="152"/>
      <c r="C848" s="152"/>
      <c r="D848" s="152"/>
      <c r="E848" s="152"/>
      <c r="F848" s="15" t="str">
        <f>IFERROR(VLOOKUP(D848,'Tabelas auxiliares'!$A$3:$B$65,2,FALSE),"")</f>
        <v/>
      </c>
      <c r="G848" s="15" t="str">
        <f>IFERROR(VLOOKUP($B848,'Tabelas auxiliares'!$A$68:$C$108,2,FALSE),"")</f>
        <v/>
      </c>
      <c r="H848" s="15" t="str">
        <f>IFERROR(VLOOKUP($B848,'Tabelas auxiliares'!$A$68:$C$108,3,FALSE),"")</f>
        <v/>
      </c>
      <c r="I848" s="152"/>
      <c r="J848" s="152"/>
      <c r="K848" s="152"/>
      <c r="L848" s="152"/>
      <c r="M848" s="152"/>
      <c r="N848" s="152"/>
      <c r="O848" s="152"/>
      <c r="P848" s="152"/>
      <c r="Q848" s="152"/>
      <c r="R848" s="152"/>
      <c r="S848" s="152"/>
      <c r="T848" s="152"/>
      <c r="U848" s="152"/>
      <c r="V848" s="152"/>
      <c r="W848" s="152"/>
      <c r="X848" s="152"/>
      <c r="Y848" s="15" t="str">
        <f t="shared" si="24"/>
        <v/>
      </c>
      <c r="Z848" s="15" t="str">
        <f>IF(T848="","",IF(AND(T848&lt;&gt;'Tabelas auxiliares'!$B$128,T848&lt;&gt;'Tabelas auxiliares'!$B$129,T848&lt;&gt;'Tabelas auxiliares'!$C$128,T848&lt;&gt;'Tabelas auxiliares'!$C$129,T848&lt;&gt;'Tabelas auxiliares'!$D$128),"FOLHA DE PESSOAL",IF(Y848='Tabelas auxiliares'!$A$129,"CUSTEIO",IF(Y848='Tabelas auxiliares'!$A$128,"INVESTIMENTO","ERRO - VERIFICAR"))))</f>
        <v/>
      </c>
      <c r="AA848" s="26" t="str">
        <f t="shared" si="25"/>
        <v/>
      </c>
      <c r="AB848" s="155"/>
      <c r="AC848" s="155"/>
      <c r="AD848" s="155"/>
      <c r="AE848" s="31"/>
    </row>
    <row r="849" spans="1:31" x14ac:dyDescent="0.25">
      <c r="A849" s="152"/>
      <c r="B849" s="152"/>
      <c r="C849" s="152"/>
      <c r="D849" s="152"/>
      <c r="E849" s="152"/>
      <c r="F849" s="15" t="str">
        <f>IFERROR(VLOOKUP(D849,'Tabelas auxiliares'!$A$3:$B$65,2,FALSE),"")</f>
        <v/>
      </c>
      <c r="G849" s="15" t="str">
        <f>IFERROR(VLOOKUP($B849,'Tabelas auxiliares'!$A$68:$C$108,2,FALSE),"")</f>
        <v/>
      </c>
      <c r="H849" s="15" t="str">
        <f>IFERROR(VLOOKUP($B849,'Tabelas auxiliares'!$A$68:$C$108,3,FALSE),"")</f>
        <v/>
      </c>
      <c r="I849" s="152"/>
      <c r="J849" s="152"/>
      <c r="K849" s="152"/>
      <c r="L849" s="152"/>
      <c r="M849" s="152"/>
      <c r="N849" s="152"/>
      <c r="O849" s="152"/>
      <c r="P849" s="152"/>
      <c r="Q849" s="152"/>
      <c r="R849" s="152"/>
      <c r="S849" s="152"/>
      <c r="T849" s="152"/>
      <c r="U849" s="152"/>
      <c r="V849" s="152"/>
      <c r="W849" s="152"/>
      <c r="X849" s="152"/>
      <c r="Y849" s="15" t="str">
        <f t="shared" si="24"/>
        <v/>
      </c>
      <c r="Z849" s="15" t="str">
        <f>IF(T849="","",IF(AND(T849&lt;&gt;'Tabelas auxiliares'!$B$128,T849&lt;&gt;'Tabelas auxiliares'!$B$129,T849&lt;&gt;'Tabelas auxiliares'!$C$128,T849&lt;&gt;'Tabelas auxiliares'!$C$129,T849&lt;&gt;'Tabelas auxiliares'!$D$128),"FOLHA DE PESSOAL",IF(Y849='Tabelas auxiliares'!$A$129,"CUSTEIO",IF(Y849='Tabelas auxiliares'!$A$128,"INVESTIMENTO","ERRO - VERIFICAR"))))</f>
        <v/>
      </c>
      <c r="AA849" s="26" t="str">
        <f t="shared" si="25"/>
        <v/>
      </c>
      <c r="AB849" s="155"/>
      <c r="AC849" s="155"/>
      <c r="AD849" s="155"/>
      <c r="AE849" s="31"/>
    </row>
    <row r="850" spans="1:31" x14ac:dyDescent="0.25">
      <c r="A850" s="152"/>
      <c r="B850" s="152"/>
      <c r="C850" s="152"/>
      <c r="D850" s="152"/>
      <c r="E850" s="152"/>
      <c r="F850" s="15" t="str">
        <f>IFERROR(VLOOKUP(D850,'Tabelas auxiliares'!$A$3:$B$65,2,FALSE),"")</f>
        <v/>
      </c>
      <c r="G850" s="15" t="str">
        <f>IFERROR(VLOOKUP($B850,'Tabelas auxiliares'!$A$68:$C$108,2,FALSE),"")</f>
        <v/>
      </c>
      <c r="H850" s="15" t="str">
        <f>IFERROR(VLOOKUP($B850,'Tabelas auxiliares'!$A$68:$C$108,3,FALSE),"")</f>
        <v/>
      </c>
      <c r="I850" s="152"/>
      <c r="J850" s="152"/>
      <c r="K850" s="152"/>
      <c r="L850" s="152"/>
      <c r="M850" s="152"/>
      <c r="N850" s="152"/>
      <c r="O850" s="152"/>
      <c r="P850" s="152"/>
      <c r="Q850" s="152"/>
      <c r="R850" s="152"/>
      <c r="S850" s="152"/>
      <c r="T850" s="152"/>
      <c r="U850" s="152"/>
      <c r="V850" s="152"/>
      <c r="W850" s="152"/>
      <c r="X850" s="152"/>
      <c r="Y850" s="15" t="str">
        <f t="shared" si="24"/>
        <v/>
      </c>
      <c r="Z850" s="15" t="str">
        <f>IF(T850="","",IF(AND(T850&lt;&gt;'Tabelas auxiliares'!$B$128,T850&lt;&gt;'Tabelas auxiliares'!$B$129,T850&lt;&gt;'Tabelas auxiliares'!$C$128,T850&lt;&gt;'Tabelas auxiliares'!$C$129,T850&lt;&gt;'Tabelas auxiliares'!$D$128),"FOLHA DE PESSOAL",IF(Y850='Tabelas auxiliares'!$A$129,"CUSTEIO",IF(Y850='Tabelas auxiliares'!$A$128,"INVESTIMENTO","ERRO - VERIFICAR"))))</f>
        <v/>
      </c>
      <c r="AA850" s="26" t="str">
        <f t="shared" si="25"/>
        <v/>
      </c>
      <c r="AB850" s="155"/>
      <c r="AC850" s="155"/>
      <c r="AD850" s="155"/>
      <c r="AE850" s="31"/>
    </row>
    <row r="851" spans="1:31" x14ac:dyDescent="0.25">
      <c r="A851" s="152"/>
      <c r="B851" s="152"/>
      <c r="C851" s="152"/>
      <c r="D851" s="152"/>
      <c r="E851" s="152"/>
      <c r="F851" s="15" t="str">
        <f>IFERROR(VLOOKUP(D851,'Tabelas auxiliares'!$A$3:$B$65,2,FALSE),"")</f>
        <v/>
      </c>
      <c r="G851" s="15" t="str">
        <f>IFERROR(VLOOKUP($B851,'Tabelas auxiliares'!$A$68:$C$108,2,FALSE),"")</f>
        <v/>
      </c>
      <c r="H851" s="15" t="str">
        <f>IFERROR(VLOOKUP($B851,'Tabelas auxiliares'!$A$68:$C$108,3,FALSE),"")</f>
        <v/>
      </c>
      <c r="I851" s="152"/>
      <c r="J851" s="152"/>
      <c r="K851" s="152"/>
      <c r="L851" s="152"/>
      <c r="M851" s="152"/>
      <c r="N851" s="152"/>
      <c r="O851" s="152"/>
      <c r="P851" s="152"/>
      <c r="Q851" s="152"/>
      <c r="R851" s="152"/>
      <c r="S851" s="152"/>
      <c r="T851" s="152"/>
      <c r="U851" s="152"/>
      <c r="V851" s="152"/>
      <c r="W851" s="152"/>
      <c r="X851" s="152"/>
      <c r="Y851" s="15" t="str">
        <f t="shared" si="24"/>
        <v/>
      </c>
      <c r="Z851" s="15" t="str">
        <f>IF(T851="","",IF(AND(T851&lt;&gt;'Tabelas auxiliares'!$B$128,T851&lt;&gt;'Tabelas auxiliares'!$B$129,T851&lt;&gt;'Tabelas auxiliares'!$C$128,T851&lt;&gt;'Tabelas auxiliares'!$C$129,T851&lt;&gt;'Tabelas auxiliares'!$D$128),"FOLHA DE PESSOAL",IF(Y851='Tabelas auxiliares'!$A$129,"CUSTEIO",IF(Y851='Tabelas auxiliares'!$A$128,"INVESTIMENTO","ERRO - VERIFICAR"))))</f>
        <v/>
      </c>
      <c r="AA851" s="26" t="str">
        <f t="shared" si="25"/>
        <v/>
      </c>
      <c r="AB851" s="155"/>
      <c r="AC851" s="155"/>
      <c r="AD851" s="155"/>
      <c r="AE851" s="31"/>
    </row>
    <row r="852" spans="1:31" x14ac:dyDescent="0.25">
      <c r="A852" s="152"/>
      <c r="B852" s="152"/>
      <c r="C852" s="152"/>
      <c r="D852" s="152"/>
      <c r="E852" s="152"/>
      <c r="F852" s="15" t="str">
        <f>IFERROR(VLOOKUP(D852,'Tabelas auxiliares'!$A$3:$B$65,2,FALSE),"")</f>
        <v/>
      </c>
      <c r="G852" s="15" t="str">
        <f>IFERROR(VLOOKUP($B852,'Tabelas auxiliares'!$A$68:$C$108,2,FALSE),"")</f>
        <v/>
      </c>
      <c r="H852" s="15" t="str">
        <f>IFERROR(VLOOKUP($B852,'Tabelas auxiliares'!$A$68:$C$108,3,FALSE),"")</f>
        <v/>
      </c>
      <c r="I852" s="152"/>
      <c r="J852" s="152"/>
      <c r="K852" s="152"/>
      <c r="L852" s="152"/>
      <c r="M852" s="152"/>
      <c r="N852" s="152"/>
      <c r="O852" s="152"/>
      <c r="P852" s="152"/>
      <c r="Q852" s="152"/>
      <c r="R852" s="152"/>
      <c r="S852" s="152"/>
      <c r="T852" s="152"/>
      <c r="U852" s="152"/>
      <c r="V852" s="152"/>
      <c r="W852" s="152"/>
      <c r="X852" s="152"/>
      <c r="Y852" s="15" t="str">
        <f t="shared" si="24"/>
        <v/>
      </c>
      <c r="Z852" s="15" t="str">
        <f>IF(T852="","",IF(AND(T852&lt;&gt;'Tabelas auxiliares'!$B$128,T852&lt;&gt;'Tabelas auxiliares'!$B$129,T852&lt;&gt;'Tabelas auxiliares'!$C$128,T852&lt;&gt;'Tabelas auxiliares'!$C$129,T852&lt;&gt;'Tabelas auxiliares'!$D$128),"FOLHA DE PESSOAL",IF(Y852='Tabelas auxiliares'!$A$129,"CUSTEIO",IF(Y852='Tabelas auxiliares'!$A$128,"INVESTIMENTO","ERRO - VERIFICAR"))))</f>
        <v/>
      </c>
      <c r="AA852" s="26" t="str">
        <f t="shared" si="25"/>
        <v/>
      </c>
      <c r="AB852" s="155"/>
      <c r="AC852" s="155"/>
      <c r="AD852" s="155"/>
      <c r="AE852" s="31"/>
    </row>
    <row r="853" spans="1:31" x14ac:dyDescent="0.25">
      <c r="A853" s="152"/>
      <c r="B853" s="152"/>
      <c r="C853" s="152"/>
      <c r="D853" s="152"/>
      <c r="E853" s="152"/>
      <c r="F853" s="15" t="str">
        <f>IFERROR(VLOOKUP(D853,'Tabelas auxiliares'!$A$3:$B$65,2,FALSE),"")</f>
        <v/>
      </c>
      <c r="G853" s="15" t="str">
        <f>IFERROR(VLOOKUP($B853,'Tabelas auxiliares'!$A$68:$C$108,2,FALSE),"")</f>
        <v/>
      </c>
      <c r="H853" s="15" t="str">
        <f>IFERROR(VLOOKUP($B853,'Tabelas auxiliares'!$A$68:$C$108,3,FALSE),"")</f>
        <v/>
      </c>
      <c r="I853" s="152"/>
      <c r="J853" s="152"/>
      <c r="K853" s="152"/>
      <c r="L853" s="152"/>
      <c r="M853" s="152"/>
      <c r="N853" s="152"/>
      <c r="O853" s="152"/>
      <c r="P853" s="152"/>
      <c r="Q853" s="152"/>
      <c r="R853" s="152"/>
      <c r="S853" s="152"/>
      <c r="T853" s="152"/>
      <c r="U853" s="152"/>
      <c r="V853" s="152"/>
      <c r="W853" s="152"/>
      <c r="X853" s="152"/>
      <c r="Y853" s="15" t="str">
        <f t="shared" si="24"/>
        <v/>
      </c>
      <c r="Z853" s="15" t="str">
        <f>IF(T853="","",IF(AND(T853&lt;&gt;'Tabelas auxiliares'!$B$128,T853&lt;&gt;'Tabelas auxiliares'!$B$129,T853&lt;&gt;'Tabelas auxiliares'!$C$128,T853&lt;&gt;'Tabelas auxiliares'!$C$129,T853&lt;&gt;'Tabelas auxiliares'!$D$128),"FOLHA DE PESSOAL",IF(Y853='Tabelas auxiliares'!$A$129,"CUSTEIO",IF(Y853='Tabelas auxiliares'!$A$128,"INVESTIMENTO","ERRO - VERIFICAR"))))</f>
        <v/>
      </c>
      <c r="AA853" s="26" t="str">
        <f t="shared" si="25"/>
        <v/>
      </c>
      <c r="AB853" s="155"/>
      <c r="AC853" s="155"/>
      <c r="AD853" s="155"/>
      <c r="AE853" s="31"/>
    </row>
    <row r="854" spans="1:31" x14ac:dyDescent="0.25">
      <c r="A854" s="152"/>
      <c r="B854" s="152"/>
      <c r="C854" s="152"/>
      <c r="D854" s="152"/>
      <c r="E854" s="152"/>
      <c r="F854" s="15" t="str">
        <f>IFERROR(VLOOKUP(D854,'Tabelas auxiliares'!$A$3:$B$65,2,FALSE),"")</f>
        <v/>
      </c>
      <c r="G854" s="15" t="str">
        <f>IFERROR(VLOOKUP($B854,'Tabelas auxiliares'!$A$68:$C$108,2,FALSE),"")</f>
        <v/>
      </c>
      <c r="H854" s="15" t="str">
        <f>IFERROR(VLOOKUP($B854,'Tabelas auxiliares'!$A$68:$C$108,3,FALSE),"")</f>
        <v/>
      </c>
      <c r="I854" s="152"/>
      <c r="J854" s="152"/>
      <c r="K854" s="152"/>
      <c r="L854" s="152"/>
      <c r="M854" s="152"/>
      <c r="N854" s="152"/>
      <c r="O854" s="152"/>
      <c r="P854" s="152"/>
      <c r="Q854" s="152"/>
      <c r="R854" s="152"/>
      <c r="S854" s="152"/>
      <c r="T854" s="152"/>
      <c r="U854" s="152"/>
      <c r="V854" s="152"/>
      <c r="W854" s="152"/>
      <c r="X854" s="152"/>
      <c r="Y854" s="15" t="str">
        <f t="shared" si="24"/>
        <v/>
      </c>
      <c r="Z854" s="15" t="str">
        <f>IF(T854="","",IF(AND(T854&lt;&gt;'Tabelas auxiliares'!$B$128,T854&lt;&gt;'Tabelas auxiliares'!$B$129,T854&lt;&gt;'Tabelas auxiliares'!$C$128,T854&lt;&gt;'Tabelas auxiliares'!$C$129,T854&lt;&gt;'Tabelas auxiliares'!$D$128),"FOLHA DE PESSOAL",IF(Y854='Tabelas auxiliares'!$A$129,"CUSTEIO",IF(Y854='Tabelas auxiliares'!$A$128,"INVESTIMENTO","ERRO - VERIFICAR"))))</f>
        <v/>
      </c>
      <c r="AA854" s="26" t="str">
        <f t="shared" si="25"/>
        <v/>
      </c>
      <c r="AB854" s="155"/>
      <c r="AC854" s="155"/>
      <c r="AD854" s="155"/>
      <c r="AE854" s="31"/>
    </row>
    <row r="855" spans="1:31" x14ac:dyDescent="0.25">
      <c r="A855" s="152"/>
      <c r="B855" s="152"/>
      <c r="C855" s="152"/>
      <c r="D855" s="152"/>
      <c r="E855" s="152"/>
      <c r="F855" s="15" t="str">
        <f>IFERROR(VLOOKUP(D855,'Tabelas auxiliares'!$A$3:$B$65,2,FALSE),"")</f>
        <v/>
      </c>
      <c r="G855" s="15" t="str">
        <f>IFERROR(VLOOKUP($B855,'Tabelas auxiliares'!$A$68:$C$108,2,FALSE),"")</f>
        <v/>
      </c>
      <c r="H855" s="15" t="str">
        <f>IFERROR(VLOOKUP($B855,'Tabelas auxiliares'!$A$68:$C$108,3,FALSE),"")</f>
        <v/>
      </c>
      <c r="I855" s="152"/>
      <c r="J855" s="152"/>
      <c r="K855" s="152"/>
      <c r="L855" s="152"/>
      <c r="M855" s="152"/>
      <c r="N855" s="152"/>
      <c r="O855" s="152"/>
      <c r="P855" s="152"/>
      <c r="Q855" s="152"/>
      <c r="R855" s="152"/>
      <c r="S855" s="152"/>
      <c r="T855" s="152"/>
      <c r="U855" s="152"/>
      <c r="V855" s="152"/>
      <c r="W855" s="152"/>
      <c r="X855" s="152"/>
      <c r="Y855" s="15" t="str">
        <f t="shared" si="24"/>
        <v/>
      </c>
      <c r="Z855" s="15" t="str">
        <f>IF(T855="","",IF(AND(T855&lt;&gt;'Tabelas auxiliares'!$B$128,T855&lt;&gt;'Tabelas auxiliares'!$B$129,T855&lt;&gt;'Tabelas auxiliares'!$C$128,T855&lt;&gt;'Tabelas auxiliares'!$C$129,T855&lt;&gt;'Tabelas auxiliares'!$D$128),"FOLHA DE PESSOAL",IF(Y855='Tabelas auxiliares'!$A$129,"CUSTEIO",IF(Y855='Tabelas auxiliares'!$A$128,"INVESTIMENTO","ERRO - VERIFICAR"))))</f>
        <v/>
      </c>
      <c r="AA855" s="26" t="str">
        <f t="shared" si="25"/>
        <v/>
      </c>
      <c r="AB855" s="155"/>
      <c r="AC855" s="155"/>
      <c r="AD855" s="155"/>
      <c r="AE855" s="31"/>
    </row>
    <row r="856" spans="1:31" x14ac:dyDescent="0.25">
      <c r="A856" s="152"/>
      <c r="B856" s="152"/>
      <c r="C856" s="152"/>
      <c r="D856" s="152"/>
      <c r="E856" s="152"/>
      <c r="F856" s="15" t="str">
        <f>IFERROR(VLOOKUP(D856,'Tabelas auxiliares'!$A$3:$B$65,2,FALSE),"")</f>
        <v/>
      </c>
      <c r="G856" s="15" t="str">
        <f>IFERROR(VLOOKUP($B856,'Tabelas auxiliares'!$A$68:$C$108,2,FALSE),"")</f>
        <v/>
      </c>
      <c r="H856" s="15" t="str">
        <f>IFERROR(VLOOKUP($B856,'Tabelas auxiliares'!$A$68:$C$108,3,FALSE),"")</f>
        <v/>
      </c>
      <c r="I856" s="152"/>
      <c r="J856" s="152"/>
      <c r="K856" s="152"/>
      <c r="L856" s="152"/>
      <c r="M856" s="152"/>
      <c r="N856" s="152"/>
      <c r="O856" s="152"/>
      <c r="P856" s="152"/>
      <c r="Q856" s="152"/>
      <c r="R856" s="152"/>
      <c r="S856" s="152"/>
      <c r="T856" s="152"/>
      <c r="U856" s="152"/>
      <c r="V856" s="152"/>
      <c r="W856" s="152"/>
      <c r="X856" s="152"/>
      <c r="Y856" s="15" t="str">
        <f t="shared" si="24"/>
        <v/>
      </c>
      <c r="Z856" s="15" t="str">
        <f>IF(T856="","",IF(AND(T856&lt;&gt;'Tabelas auxiliares'!$B$128,T856&lt;&gt;'Tabelas auxiliares'!$B$129,T856&lt;&gt;'Tabelas auxiliares'!$C$128,T856&lt;&gt;'Tabelas auxiliares'!$C$129,T856&lt;&gt;'Tabelas auxiliares'!$D$128),"FOLHA DE PESSOAL",IF(Y856='Tabelas auxiliares'!$A$129,"CUSTEIO",IF(Y856='Tabelas auxiliares'!$A$128,"INVESTIMENTO","ERRO - VERIFICAR"))))</f>
        <v/>
      </c>
      <c r="AA856" s="26" t="str">
        <f t="shared" si="25"/>
        <v/>
      </c>
      <c r="AB856" s="155"/>
      <c r="AC856" s="155"/>
      <c r="AD856" s="155"/>
      <c r="AE856" s="31"/>
    </row>
    <row r="857" spans="1:31" x14ac:dyDescent="0.25">
      <c r="A857" s="152"/>
      <c r="B857" s="152"/>
      <c r="C857" s="152"/>
      <c r="D857" s="152"/>
      <c r="E857" s="152"/>
      <c r="F857" s="15" t="str">
        <f>IFERROR(VLOOKUP(D857,'Tabelas auxiliares'!$A$3:$B$65,2,FALSE),"")</f>
        <v/>
      </c>
      <c r="G857" s="15" t="str">
        <f>IFERROR(VLOOKUP($B857,'Tabelas auxiliares'!$A$68:$C$108,2,FALSE),"")</f>
        <v/>
      </c>
      <c r="H857" s="15" t="str">
        <f>IFERROR(VLOOKUP($B857,'Tabelas auxiliares'!$A$68:$C$108,3,FALSE),"")</f>
        <v/>
      </c>
      <c r="I857" s="152"/>
      <c r="J857" s="152"/>
      <c r="K857" s="152"/>
      <c r="L857" s="152"/>
      <c r="M857" s="152"/>
      <c r="N857" s="152"/>
      <c r="O857" s="152"/>
      <c r="P857" s="152"/>
      <c r="Q857" s="152"/>
      <c r="R857" s="152"/>
      <c r="S857" s="152"/>
      <c r="T857" s="152"/>
      <c r="U857" s="152"/>
      <c r="V857" s="152"/>
      <c r="W857" s="152"/>
      <c r="X857" s="152"/>
      <c r="Y857" s="15" t="str">
        <f t="shared" si="24"/>
        <v/>
      </c>
      <c r="Z857" s="15" t="str">
        <f>IF(T857="","",IF(AND(T857&lt;&gt;'Tabelas auxiliares'!$B$128,T857&lt;&gt;'Tabelas auxiliares'!$B$129,T857&lt;&gt;'Tabelas auxiliares'!$C$128,T857&lt;&gt;'Tabelas auxiliares'!$C$129,T857&lt;&gt;'Tabelas auxiliares'!$D$128),"FOLHA DE PESSOAL",IF(Y857='Tabelas auxiliares'!$A$129,"CUSTEIO",IF(Y857='Tabelas auxiliares'!$A$128,"INVESTIMENTO","ERRO - VERIFICAR"))))</f>
        <v/>
      </c>
      <c r="AA857" s="26" t="str">
        <f t="shared" si="25"/>
        <v/>
      </c>
      <c r="AB857" s="155"/>
      <c r="AC857" s="155"/>
      <c r="AD857" s="155"/>
      <c r="AE857" s="31"/>
    </row>
    <row r="858" spans="1:31" x14ac:dyDescent="0.25">
      <c r="A858" s="152"/>
      <c r="B858" s="152"/>
      <c r="C858" s="152"/>
      <c r="D858" s="152"/>
      <c r="E858" s="152"/>
      <c r="F858" s="15" t="str">
        <f>IFERROR(VLOOKUP(D858,'Tabelas auxiliares'!$A$3:$B$65,2,FALSE),"")</f>
        <v/>
      </c>
      <c r="G858" s="15" t="str">
        <f>IFERROR(VLOOKUP($B858,'Tabelas auxiliares'!$A$68:$C$108,2,FALSE),"")</f>
        <v/>
      </c>
      <c r="H858" s="15" t="str">
        <f>IFERROR(VLOOKUP($B858,'Tabelas auxiliares'!$A$68:$C$108,3,FALSE),"")</f>
        <v/>
      </c>
      <c r="I858" s="152"/>
      <c r="J858" s="152"/>
      <c r="K858" s="152"/>
      <c r="L858" s="152"/>
      <c r="M858" s="152"/>
      <c r="N858" s="152"/>
      <c r="O858" s="152"/>
      <c r="P858" s="152"/>
      <c r="Q858" s="152"/>
      <c r="R858" s="152"/>
      <c r="S858" s="152"/>
      <c r="T858" s="152"/>
      <c r="U858" s="152"/>
      <c r="V858" s="152"/>
      <c r="W858" s="152"/>
      <c r="X858" s="152"/>
      <c r="Y858" s="15" t="str">
        <f t="shared" si="24"/>
        <v/>
      </c>
      <c r="Z858" s="15" t="str">
        <f>IF(T858="","",IF(AND(T858&lt;&gt;'Tabelas auxiliares'!$B$128,T858&lt;&gt;'Tabelas auxiliares'!$B$129,T858&lt;&gt;'Tabelas auxiliares'!$C$128,T858&lt;&gt;'Tabelas auxiliares'!$C$129,T858&lt;&gt;'Tabelas auxiliares'!$D$128),"FOLHA DE PESSOAL",IF(Y858='Tabelas auxiliares'!$A$129,"CUSTEIO",IF(Y858='Tabelas auxiliares'!$A$128,"INVESTIMENTO","ERRO - VERIFICAR"))))</f>
        <v/>
      </c>
      <c r="AA858" s="26" t="str">
        <f t="shared" si="25"/>
        <v/>
      </c>
      <c r="AB858" s="155"/>
      <c r="AC858" s="155"/>
      <c r="AD858" s="155"/>
      <c r="AE858" s="31"/>
    </row>
    <row r="859" spans="1:31" x14ac:dyDescent="0.25">
      <c r="A859" s="152"/>
      <c r="B859" s="152"/>
      <c r="C859" s="152"/>
      <c r="D859" s="152"/>
      <c r="E859" s="152"/>
      <c r="F859" s="15" t="str">
        <f>IFERROR(VLOOKUP(D859,'Tabelas auxiliares'!$A$3:$B$65,2,FALSE),"")</f>
        <v/>
      </c>
      <c r="G859" s="15" t="str">
        <f>IFERROR(VLOOKUP($B859,'Tabelas auxiliares'!$A$68:$C$108,2,FALSE),"")</f>
        <v/>
      </c>
      <c r="H859" s="15" t="str">
        <f>IFERROR(VLOOKUP($B859,'Tabelas auxiliares'!$A$68:$C$108,3,FALSE),"")</f>
        <v/>
      </c>
      <c r="I859" s="152"/>
      <c r="J859" s="152"/>
      <c r="K859" s="152"/>
      <c r="L859" s="152"/>
      <c r="M859" s="152"/>
      <c r="N859" s="152"/>
      <c r="O859" s="152"/>
      <c r="P859" s="152"/>
      <c r="Q859" s="152"/>
      <c r="R859" s="152"/>
      <c r="S859" s="152"/>
      <c r="T859" s="152"/>
      <c r="U859" s="152"/>
      <c r="V859" s="152"/>
      <c r="W859" s="152"/>
      <c r="X859" s="152"/>
      <c r="Y859" s="15" t="str">
        <f t="shared" si="24"/>
        <v/>
      </c>
      <c r="Z859" s="15" t="str">
        <f>IF(T859="","",IF(AND(T859&lt;&gt;'Tabelas auxiliares'!$B$128,T859&lt;&gt;'Tabelas auxiliares'!$B$129,T859&lt;&gt;'Tabelas auxiliares'!$C$128,T859&lt;&gt;'Tabelas auxiliares'!$C$129,T859&lt;&gt;'Tabelas auxiliares'!$D$128),"FOLHA DE PESSOAL",IF(Y859='Tabelas auxiliares'!$A$129,"CUSTEIO",IF(Y859='Tabelas auxiliares'!$A$128,"INVESTIMENTO","ERRO - VERIFICAR"))))</f>
        <v/>
      </c>
      <c r="AA859" s="26" t="str">
        <f t="shared" si="25"/>
        <v/>
      </c>
      <c r="AB859" s="155"/>
      <c r="AC859" s="155"/>
      <c r="AD859" s="155"/>
      <c r="AE859" s="31"/>
    </row>
    <row r="860" spans="1:31" x14ac:dyDescent="0.25">
      <c r="A860" s="152"/>
      <c r="B860" s="152"/>
      <c r="C860" s="152"/>
      <c r="D860" s="152"/>
      <c r="E860" s="152"/>
      <c r="F860" s="15" t="str">
        <f>IFERROR(VLOOKUP(D860,'Tabelas auxiliares'!$A$3:$B$65,2,FALSE),"")</f>
        <v/>
      </c>
      <c r="G860" s="15" t="str">
        <f>IFERROR(VLOOKUP($B860,'Tabelas auxiliares'!$A$68:$C$108,2,FALSE),"")</f>
        <v/>
      </c>
      <c r="H860" s="15" t="str">
        <f>IFERROR(VLOOKUP($B860,'Tabelas auxiliares'!$A$68:$C$108,3,FALSE),"")</f>
        <v/>
      </c>
      <c r="I860" s="152"/>
      <c r="J860" s="152"/>
      <c r="K860" s="152"/>
      <c r="L860" s="152"/>
      <c r="M860" s="152"/>
      <c r="N860" s="152"/>
      <c r="O860" s="152"/>
      <c r="P860" s="152"/>
      <c r="Q860" s="152"/>
      <c r="R860" s="152"/>
      <c r="S860" s="152"/>
      <c r="T860" s="152"/>
      <c r="U860" s="152"/>
      <c r="V860" s="152"/>
      <c r="W860" s="152"/>
      <c r="X860" s="152"/>
      <c r="Y860" s="15" t="str">
        <f t="shared" si="24"/>
        <v/>
      </c>
      <c r="Z860" s="15" t="str">
        <f>IF(T860="","",IF(AND(T860&lt;&gt;'Tabelas auxiliares'!$B$128,T860&lt;&gt;'Tabelas auxiliares'!$B$129,T860&lt;&gt;'Tabelas auxiliares'!$C$128,T860&lt;&gt;'Tabelas auxiliares'!$C$129,T860&lt;&gt;'Tabelas auxiliares'!$D$128),"FOLHA DE PESSOAL",IF(Y860='Tabelas auxiliares'!$A$129,"CUSTEIO",IF(Y860='Tabelas auxiliares'!$A$128,"INVESTIMENTO","ERRO - VERIFICAR"))))</f>
        <v/>
      </c>
      <c r="AA860" s="26" t="str">
        <f t="shared" si="25"/>
        <v/>
      </c>
      <c r="AB860" s="155"/>
      <c r="AC860" s="155"/>
      <c r="AD860" s="155"/>
      <c r="AE860" s="31"/>
    </row>
    <row r="861" spans="1:31" x14ac:dyDescent="0.25">
      <c r="A861" s="152"/>
      <c r="B861" s="152"/>
      <c r="C861" s="152"/>
      <c r="D861" s="152"/>
      <c r="E861" s="152"/>
      <c r="F861" s="15" t="str">
        <f>IFERROR(VLOOKUP(D861,'Tabelas auxiliares'!$A$3:$B$65,2,FALSE),"")</f>
        <v/>
      </c>
      <c r="G861" s="15" t="str">
        <f>IFERROR(VLOOKUP($B861,'Tabelas auxiliares'!$A$68:$C$108,2,FALSE),"")</f>
        <v/>
      </c>
      <c r="H861" s="15" t="str">
        <f>IFERROR(VLOOKUP($B861,'Tabelas auxiliares'!$A$68:$C$108,3,FALSE),"")</f>
        <v/>
      </c>
      <c r="I861" s="152"/>
      <c r="J861" s="152"/>
      <c r="K861" s="152"/>
      <c r="L861" s="152"/>
      <c r="M861" s="152"/>
      <c r="N861" s="152"/>
      <c r="O861" s="152"/>
      <c r="P861" s="152"/>
      <c r="Q861" s="152"/>
      <c r="R861" s="152"/>
      <c r="S861" s="152"/>
      <c r="T861" s="152"/>
      <c r="U861" s="152"/>
      <c r="V861" s="152"/>
      <c r="W861" s="152"/>
      <c r="X861" s="152"/>
      <c r="Y861" s="15" t="str">
        <f t="shared" si="24"/>
        <v/>
      </c>
      <c r="Z861" s="15" t="str">
        <f>IF(T861="","",IF(AND(T861&lt;&gt;'Tabelas auxiliares'!$B$128,T861&lt;&gt;'Tabelas auxiliares'!$B$129,T861&lt;&gt;'Tabelas auxiliares'!$C$128,T861&lt;&gt;'Tabelas auxiliares'!$C$129,T861&lt;&gt;'Tabelas auxiliares'!$D$128),"FOLHA DE PESSOAL",IF(Y861='Tabelas auxiliares'!$A$129,"CUSTEIO",IF(Y861='Tabelas auxiliares'!$A$128,"INVESTIMENTO","ERRO - VERIFICAR"))))</f>
        <v/>
      </c>
      <c r="AA861" s="26" t="str">
        <f t="shared" si="25"/>
        <v/>
      </c>
      <c r="AB861" s="155"/>
      <c r="AC861" s="155"/>
      <c r="AD861" s="155"/>
      <c r="AE861" s="31"/>
    </row>
    <row r="862" spans="1:31" x14ac:dyDescent="0.25">
      <c r="A862" s="152"/>
      <c r="B862" s="152"/>
      <c r="C862" s="152"/>
      <c r="D862" s="152"/>
      <c r="E862" s="152"/>
      <c r="F862" s="15" t="str">
        <f>IFERROR(VLOOKUP(D862,'Tabelas auxiliares'!$A$3:$B$65,2,FALSE),"")</f>
        <v/>
      </c>
      <c r="G862" s="15" t="str">
        <f>IFERROR(VLOOKUP($B862,'Tabelas auxiliares'!$A$68:$C$108,2,FALSE),"")</f>
        <v/>
      </c>
      <c r="H862" s="15" t="str">
        <f>IFERROR(VLOOKUP($B862,'Tabelas auxiliares'!$A$68:$C$108,3,FALSE),"")</f>
        <v/>
      </c>
      <c r="I862" s="152"/>
      <c r="J862" s="152"/>
      <c r="K862" s="152"/>
      <c r="L862" s="152"/>
      <c r="M862" s="152"/>
      <c r="N862" s="152"/>
      <c r="O862" s="152"/>
      <c r="P862" s="152"/>
      <c r="Q862" s="152"/>
      <c r="R862" s="152"/>
      <c r="S862" s="152"/>
      <c r="T862" s="152"/>
      <c r="U862" s="152"/>
      <c r="V862" s="152"/>
      <c r="W862" s="152"/>
      <c r="X862" s="152"/>
      <c r="Y862" s="15" t="str">
        <f t="shared" si="24"/>
        <v/>
      </c>
      <c r="Z862" s="15" t="str">
        <f>IF(T862="","",IF(AND(T862&lt;&gt;'Tabelas auxiliares'!$B$128,T862&lt;&gt;'Tabelas auxiliares'!$B$129,T862&lt;&gt;'Tabelas auxiliares'!$C$128,T862&lt;&gt;'Tabelas auxiliares'!$C$129,T862&lt;&gt;'Tabelas auxiliares'!$D$128),"FOLHA DE PESSOAL",IF(Y862='Tabelas auxiliares'!$A$129,"CUSTEIO",IF(Y862='Tabelas auxiliares'!$A$128,"INVESTIMENTO","ERRO - VERIFICAR"))))</f>
        <v/>
      </c>
      <c r="AA862" s="26" t="str">
        <f t="shared" si="25"/>
        <v/>
      </c>
      <c r="AB862" s="155"/>
      <c r="AC862" s="155"/>
      <c r="AD862" s="155"/>
      <c r="AE862" s="31"/>
    </row>
    <row r="863" spans="1:31" x14ac:dyDescent="0.25">
      <c r="A863" s="152"/>
      <c r="B863" s="152"/>
      <c r="C863" s="152"/>
      <c r="D863" s="152"/>
      <c r="E863" s="152"/>
      <c r="F863" s="15" t="str">
        <f>IFERROR(VLOOKUP(D863,'Tabelas auxiliares'!$A$3:$B$65,2,FALSE),"")</f>
        <v/>
      </c>
      <c r="G863" s="15" t="str">
        <f>IFERROR(VLOOKUP($B863,'Tabelas auxiliares'!$A$68:$C$108,2,FALSE),"")</f>
        <v/>
      </c>
      <c r="H863" s="15" t="str">
        <f>IFERROR(VLOOKUP($B863,'Tabelas auxiliares'!$A$68:$C$108,3,FALSE),"")</f>
        <v/>
      </c>
      <c r="I863" s="152"/>
      <c r="J863" s="152"/>
      <c r="K863" s="152"/>
      <c r="L863" s="152"/>
      <c r="M863" s="152"/>
      <c r="N863" s="152"/>
      <c r="O863" s="152"/>
      <c r="P863" s="152"/>
      <c r="Q863" s="152"/>
      <c r="R863" s="152"/>
      <c r="S863" s="152"/>
      <c r="T863" s="152"/>
      <c r="U863" s="152"/>
      <c r="V863" s="152"/>
      <c r="W863" s="152"/>
      <c r="X863" s="152"/>
      <c r="Y863" s="15" t="str">
        <f t="shared" si="24"/>
        <v/>
      </c>
      <c r="Z863" s="15" t="str">
        <f>IF(T863="","",IF(AND(T863&lt;&gt;'Tabelas auxiliares'!$B$128,T863&lt;&gt;'Tabelas auxiliares'!$B$129,T863&lt;&gt;'Tabelas auxiliares'!$C$128,T863&lt;&gt;'Tabelas auxiliares'!$C$129,T863&lt;&gt;'Tabelas auxiliares'!$D$128),"FOLHA DE PESSOAL",IF(Y863='Tabelas auxiliares'!$A$129,"CUSTEIO",IF(Y863='Tabelas auxiliares'!$A$128,"INVESTIMENTO","ERRO - VERIFICAR"))))</f>
        <v/>
      </c>
      <c r="AA863" s="26" t="str">
        <f t="shared" si="25"/>
        <v/>
      </c>
      <c r="AB863" s="155"/>
      <c r="AC863" s="155"/>
      <c r="AD863" s="155"/>
      <c r="AE863" s="31"/>
    </row>
    <row r="864" spans="1:31" x14ac:dyDescent="0.25">
      <c r="A864" s="152"/>
      <c r="B864" s="152"/>
      <c r="C864" s="152"/>
      <c r="D864" s="152"/>
      <c r="E864" s="152"/>
      <c r="F864" s="15" t="str">
        <f>IFERROR(VLOOKUP(D864,'Tabelas auxiliares'!$A$3:$B$65,2,FALSE),"")</f>
        <v/>
      </c>
      <c r="G864" s="15" t="str">
        <f>IFERROR(VLOOKUP($B864,'Tabelas auxiliares'!$A$68:$C$108,2,FALSE),"")</f>
        <v/>
      </c>
      <c r="H864" s="15" t="str">
        <f>IFERROR(VLOOKUP($B864,'Tabelas auxiliares'!$A$68:$C$108,3,FALSE),"")</f>
        <v/>
      </c>
      <c r="I864" s="152"/>
      <c r="J864" s="152"/>
      <c r="K864" s="152"/>
      <c r="L864" s="152"/>
      <c r="M864" s="152"/>
      <c r="N864" s="152"/>
      <c r="O864" s="152"/>
      <c r="P864" s="152"/>
      <c r="Q864" s="152"/>
      <c r="R864" s="152"/>
      <c r="S864" s="152"/>
      <c r="T864" s="152"/>
      <c r="U864" s="152"/>
      <c r="V864" s="152"/>
      <c r="W864" s="152"/>
      <c r="X864" s="152"/>
      <c r="Y864" s="15" t="str">
        <f t="shared" si="24"/>
        <v/>
      </c>
      <c r="Z864" s="15" t="str">
        <f>IF(T864="","",IF(AND(T864&lt;&gt;'Tabelas auxiliares'!$B$128,T864&lt;&gt;'Tabelas auxiliares'!$B$129,T864&lt;&gt;'Tabelas auxiliares'!$C$128,T864&lt;&gt;'Tabelas auxiliares'!$C$129,T864&lt;&gt;'Tabelas auxiliares'!$D$128),"FOLHA DE PESSOAL",IF(Y864='Tabelas auxiliares'!$A$129,"CUSTEIO",IF(Y864='Tabelas auxiliares'!$A$128,"INVESTIMENTO","ERRO - VERIFICAR"))))</f>
        <v/>
      </c>
      <c r="AA864" s="26" t="str">
        <f t="shared" si="25"/>
        <v/>
      </c>
      <c r="AB864" s="155"/>
      <c r="AC864" s="155"/>
      <c r="AD864" s="155"/>
      <c r="AE864" s="31"/>
    </row>
    <row r="865" spans="1:31" x14ac:dyDescent="0.25">
      <c r="A865" s="152"/>
      <c r="B865" s="152"/>
      <c r="C865" s="152"/>
      <c r="D865" s="152"/>
      <c r="E865" s="152"/>
      <c r="F865" s="15" t="str">
        <f>IFERROR(VLOOKUP(D865,'Tabelas auxiliares'!$A$3:$B$65,2,FALSE),"")</f>
        <v/>
      </c>
      <c r="G865" s="15" t="str">
        <f>IFERROR(VLOOKUP($B865,'Tabelas auxiliares'!$A$68:$C$108,2,FALSE),"")</f>
        <v/>
      </c>
      <c r="H865" s="15" t="str">
        <f>IFERROR(VLOOKUP($B865,'Tabelas auxiliares'!$A$68:$C$108,3,FALSE),"")</f>
        <v/>
      </c>
      <c r="I865" s="152"/>
      <c r="J865" s="152"/>
      <c r="K865" s="152"/>
      <c r="L865" s="152"/>
      <c r="M865" s="152"/>
      <c r="N865" s="152"/>
      <c r="O865" s="152"/>
      <c r="P865" s="152"/>
      <c r="Q865" s="152"/>
      <c r="R865" s="152"/>
      <c r="S865" s="152"/>
      <c r="T865" s="152"/>
      <c r="U865" s="152"/>
      <c r="V865" s="152"/>
      <c r="W865" s="152"/>
      <c r="X865" s="152"/>
      <c r="Y865" s="15" t="str">
        <f t="shared" si="24"/>
        <v/>
      </c>
      <c r="Z865" s="15" t="str">
        <f>IF(T865="","",IF(AND(T865&lt;&gt;'Tabelas auxiliares'!$B$128,T865&lt;&gt;'Tabelas auxiliares'!$B$129,T865&lt;&gt;'Tabelas auxiliares'!$C$128,T865&lt;&gt;'Tabelas auxiliares'!$C$129,T865&lt;&gt;'Tabelas auxiliares'!$D$128),"FOLHA DE PESSOAL",IF(Y865='Tabelas auxiliares'!$A$129,"CUSTEIO",IF(Y865='Tabelas auxiliares'!$A$128,"INVESTIMENTO","ERRO - VERIFICAR"))))</f>
        <v/>
      </c>
      <c r="AA865" s="26" t="str">
        <f t="shared" si="25"/>
        <v/>
      </c>
      <c r="AB865" s="155"/>
      <c r="AC865" s="155"/>
      <c r="AD865" s="155"/>
      <c r="AE865" s="31"/>
    </row>
    <row r="866" spans="1:31" x14ac:dyDescent="0.25">
      <c r="A866" s="152"/>
      <c r="B866" s="152"/>
      <c r="C866" s="152"/>
      <c r="D866" s="152"/>
      <c r="E866" s="152"/>
      <c r="F866" s="15" t="str">
        <f>IFERROR(VLOOKUP(D866,'Tabelas auxiliares'!$A$3:$B$65,2,FALSE),"")</f>
        <v/>
      </c>
      <c r="G866" s="15" t="str">
        <f>IFERROR(VLOOKUP($B866,'Tabelas auxiliares'!$A$68:$C$108,2,FALSE),"")</f>
        <v/>
      </c>
      <c r="H866" s="15" t="str">
        <f>IFERROR(VLOOKUP($B866,'Tabelas auxiliares'!$A$68:$C$108,3,FALSE),"")</f>
        <v/>
      </c>
      <c r="I866" s="152"/>
      <c r="J866" s="152"/>
      <c r="K866" s="152"/>
      <c r="L866" s="152"/>
      <c r="M866" s="152"/>
      <c r="N866" s="152"/>
      <c r="O866" s="152"/>
      <c r="P866" s="152"/>
      <c r="Q866" s="152"/>
      <c r="R866" s="152"/>
      <c r="S866" s="152"/>
      <c r="T866" s="152"/>
      <c r="U866" s="152"/>
      <c r="V866" s="152"/>
      <c r="W866" s="152"/>
      <c r="X866" s="152"/>
      <c r="Y866" s="15" t="str">
        <f t="shared" si="24"/>
        <v/>
      </c>
      <c r="Z866" s="15" t="str">
        <f>IF(T866="","",IF(AND(T866&lt;&gt;'Tabelas auxiliares'!$B$128,T866&lt;&gt;'Tabelas auxiliares'!$B$129,T866&lt;&gt;'Tabelas auxiliares'!$C$128,T866&lt;&gt;'Tabelas auxiliares'!$C$129,T866&lt;&gt;'Tabelas auxiliares'!$D$128),"FOLHA DE PESSOAL",IF(Y866='Tabelas auxiliares'!$A$129,"CUSTEIO",IF(Y866='Tabelas auxiliares'!$A$128,"INVESTIMENTO","ERRO - VERIFICAR"))))</f>
        <v/>
      </c>
      <c r="AA866" s="26" t="str">
        <f t="shared" si="25"/>
        <v/>
      </c>
      <c r="AB866" s="155"/>
      <c r="AC866" s="155"/>
      <c r="AD866" s="155"/>
      <c r="AE866" s="31"/>
    </row>
    <row r="867" spans="1:31" x14ac:dyDescent="0.25">
      <c r="A867" s="152"/>
      <c r="B867" s="152"/>
      <c r="C867" s="152"/>
      <c r="D867" s="152"/>
      <c r="E867" s="152"/>
      <c r="F867" s="15" t="str">
        <f>IFERROR(VLOOKUP(D867,'Tabelas auxiliares'!$A$3:$B$65,2,FALSE),"")</f>
        <v/>
      </c>
      <c r="G867" s="15" t="str">
        <f>IFERROR(VLOOKUP($B867,'Tabelas auxiliares'!$A$68:$C$108,2,FALSE),"")</f>
        <v/>
      </c>
      <c r="H867" s="15" t="str">
        <f>IFERROR(VLOOKUP($B867,'Tabelas auxiliares'!$A$68:$C$108,3,FALSE),"")</f>
        <v/>
      </c>
      <c r="I867" s="152"/>
      <c r="J867" s="152"/>
      <c r="K867" s="152"/>
      <c r="L867" s="152"/>
      <c r="M867" s="152"/>
      <c r="N867" s="152"/>
      <c r="O867" s="152"/>
      <c r="P867" s="152"/>
      <c r="Q867" s="152"/>
      <c r="R867" s="152"/>
      <c r="S867" s="152"/>
      <c r="T867" s="152"/>
      <c r="U867" s="152"/>
      <c r="V867" s="152"/>
      <c r="W867" s="152"/>
      <c r="X867" s="152"/>
      <c r="Y867" s="15" t="str">
        <f t="shared" si="24"/>
        <v/>
      </c>
      <c r="Z867" s="15" t="str">
        <f>IF(T867="","",IF(AND(T867&lt;&gt;'Tabelas auxiliares'!$B$128,T867&lt;&gt;'Tabelas auxiliares'!$B$129,T867&lt;&gt;'Tabelas auxiliares'!$C$128,T867&lt;&gt;'Tabelas auxiliares'!$C$129,T867&lt;&gt;'Tabelas auxiliares'!$D$128),"FOLHA DE PESSOAL",IF(Y867='Tabelas auxiliares'!$A$129,"CUSTEIO",IF(Y867='Tabelas auxiliares'!$A$128,"INVESTIMENTO","ERRO - VERIFICAR"))))</f>
        <v/>
      </c>
      <c r="AA867" s="26" t="str">
        <f t="shared" si="25"/>
        <v/>
      </c>
      <c r="AB867" s="155"/>
      <c r="AC867" s="155"/>
      <c r="AD867" s="155"/>
      <c r="AE867" s="31"/>
    </row>
    <row r="868" spans="1:31" x14ac:dyDescent="0.25">
      <c r="A868" s="152"/>
      <c r="B868" s="152"/>
      <c r="C868" s="152"/>
      <c r="D868" s="152"/>
      <c r="E868" s="152"/>
      <c r="F868" s="15" t="str">
        <f>IFERROR(VLOOKUP(D868,'Tabelas auxiliares'!$A$3:$B$65,2,FALSE),"")</f>
        <v/>
      </c>
      <c r="G868" s="15" t="str">
        <f>IFERROR(VLOOKUP($B868,'Tabelas auxiliares'!$A$68:$C$108,2,FALSE),"")</f>
        <v/>
      </c>
      <c r="H868" s="15" t="str">
        <f>IFERROR(VLOOKUP($B868,'Tabelas auxiliares'!$A$68:$C$108,3,FALSE),"")</f>
        <v/>
      </c>
      <c r="I868" s="152"/>
      <c r="J868" s="152"/>
      <c r="K868" s="152"/>
      <c r="L868" s="152"/>
      <c r="M868" s="152"/>
      <c r="N868" s="152"/>
      <c r="O868" s="152"/>
      <c r="P868" s="152"/>
      <c r="Q868" s="152"/>
      <c r="R868" s="152"/>
      <c r="S868" s="152"/>
      <c r="T868" s="152"/>
      <c r="U868" s="152"/>
      <c r="V868" s="152"/>
      <c r="W868" s="152"/>
      <c r="X868" s="152"/>
      <c r="Y868" s="15" t="str">
        <f t="shared" si="24"/>
        <v/>
      </c>
      <c r="Z868" s="15" t="str">
        <f>IF(T868="","",IF(AND(T868&lt;&gt;'Tabelas auxiliares'!$B$128,T868&lt;&gt;'Tabelas auxiliares'!$B$129,T868&lt;&gt;'Tabelas auxiliares'!$C$128,T868&lt;&gt;'Tabelas auxiliares'!$C$129,T868&lt;&gt;'Tabelas auxiliares'!$D$128),"FOLHA DE PESSOAL",IF(Y868='Tabelas auxiliares'!$A$129,"CUSTEIO",IF(Y868='Tabelas auxiliares'!$A$128,"INVESTIMENTO","ERRO - VERIFICAR"))))</f>
        <v/>
      </c>
      <c r="AA868" s="26" t="str">
        <f t="shared" si="25"/>
        <v/>
      </c>
      <c r="AB868" s="155"/>
      <c r="AC868" s="155"/>
      <c r="AD868" s="155"/>
      <c r="AE868" s="31"/>
    </row>
    <row r="869" spans="1:31" x14ac:dyDescent="0.25">
      <c r="A869" s="152"/>
      <c r="B869" s="152"/>
      <c r="C869" s="152"/>
      <c r="D869" s="152"/>
      <c r="E869" s="152"/>
      <c r="F869" s="15" t="str">
        <f>IFERROR(VLOOKUP(D869,'Tabelas auxiliares'!$A$3:$B$65,2,FALSE),"")</f>
        <v/>
      </c>
      <c r="G869" s="15" t="str">
        <f>IFERROR(VLOOKUP($B869,'Tabelas auxiliares'!$A$68:$C$108,2,FALSE),"")</f>
        <v/>
      </c>
      <c r="H869" s="15" t="str">
        <f>IFERROR(VLOOKUP($B869,'Tabelas auxiliares'!$A$68:$C$108,3,FALSE),"")</f>
        <v/>
      </c>
      <c r="I869" s="152"/>
      <c r="J869" s="152"/>
      <c r="K869" s="152"/>
      <c r="L869" s="152"/>
      <c r="M869" s="152"/>
      <c r="N869" s="152"/>
      <c r="O869" s="152"/>
      <c r="P869" s="152"/>
      <c r="Q869" s="152"/>
      <c r="R869" s="152"/>
      <c r="S869" s="152"/>
      <c r="T869" s="152"/>
      <c r="U869" s="152"/>
      <c r="V869" s="152"/>
      <c r="W869" s="152"/>
      <c r="X869" s="152"/>
      <c r="Y869" s="15" t="str">
        <f t="shared" si="24"/>
        <v/>
      </c>
      <c r="Z869" s="15" t="str">
        <f>IF(T869="","",IF(AND(T869&lt;&gt;'Tabelas auxiliares'!$B$128,T869&lt;&gt;'Tabelas auxiliares'!$B$129,T869&lt;&gt;'Tabelas auxiliares'!$C$128,T869&lt;&gt;'Tabelas auxiliares'!$C$129,T869&lt;&gt;'Tabelas auxiliares'!$D$128),"FOLHA DE PESSOAL",IF(Y869='Tabelas auxiliares'!$A$129,"CUSTEIO",IF(Y869='Tabelas auxiliares'!$A$128,"INVESTIMENTO","ERRO - VERIFICAR"))))</f>
        <v/>
      </c>
      <c r="AA869" s="26" t="str">
        <f t="shared" si="25"/>
        <v/>
      </c>
      <c r="AB869" s="155"/>
      <c r="AC869" s="155"/>
      <c r="AD869" s="155"/>
      <c r="AE869" s="31"/>
    </row>
    <row r="870" spans="1:31" x14ac:dyDescent="0.25">
      <c r="A870" s="152"/>
      <c r="B870" s="152"/>
      <c r="C870" s="152"/>
      <c r="D870" s="152"/>
      <c r="E870" s="152"/>
      <c r="F870" s="15" t="str">
        <f>IFERROR(VLOOKUP(D870,'Tabelas auxiliares'!$A$3:$B$65,2,FALSE),"")</f>
        <v/>
      </c>
      <c r="G870" s="15" t="str">
        <f>IFERROR(VLOOKUP($B870,'Tabelas auxiliares'!$A$68:$C$108,2,FALSE),"")</f>
        <v/>
      </c>
      <c r="H870" s="15" t="str">
        <f>IFERROR(VLOOKUP($B870,'Tabelas auxiliares'!$A$68:$C$108,3,FALSE),"")</f>
        <v/>
      </c>
      <c r="I870" s="152"/>
      <c r="J870" s="152"/>
      <c r="K870" s="152"/>
      <c r="L870" s="152"/>
      <c r="M870" s="152"/>
      <c r="N870" s="152"/>
      <c r="O870" s="152"/>
      <c r="P870" s="152"/>
      <c r="Q870" s="152"/>
      <c r="R870" s="152"/>
      <c r="S870" s="152"/>
      <c r="T870" s="152"/>
      <c r="U870" s="152"/>
      <c r="V870" s="152"/>
      <c r="W870" s="152"/>
      <c r="X870" s="152"/>
      <c r="Y870" s="15" t="str">
        <f t="shared" si="24"/>
        <v/>
      </c>
      <c r="Z870" s="15" t="str">
        <f>IF(T870="","",IF(AND(T870&lt;&gt;'Tabelas auxiliares'!$B$128,T870&lt;&gt;'Tabelas auxiliares'!$B$129,T870&lt;&gt;'Tabelas auxiliares'!$C$128,T870&lt;&gt;'Tabelas auxiliares'!$C$129,T870&lt;&gt;'Tabelas auxiliares'!$D$128),"FOLHA DE PESSOAL",IF(Y870='Tabelas auxiliares'!$A$129,"CUSTEIO",IF(Y870='Tabelas auxiliares'!$A$128,"INVESTIMENTO","ERRO - VERIFICAR"))))</f>
        <v/>
      </c>
      <c r="AA870" s="26" t="str">
        <f t="shared" si="25"/>
        <v/>
      </c>
      <c r="AB870" s="155"/>
      <c r="AC870" s="155"/>
      <c r="AD870" s="155"/>
      <c r="AE870" s="31"/>
    </row>
    <row r="871" spans="1:31" x14ac:dyDescent="0.25">
      <c r="A871" s="152"/>
      <c r="B871" s="152"/>
      <c r="C871" s="152"/>
      <c r="D871" s="152"/>
      <c r="E871" s="152"/>
      <c r="F871" s="15" t="str">
        <f>IFERROR(VLOOKUP(D871,'Tabelas auxiliares'!$A$3:$B$65,2,FALSE),"")</f>
        <v/>
      </c>
      <c r="G871" s="15" t="str">
        <f>IFERROR(VLOOKUP($B871,'Tabelas auxiliares'!$A$68:$C$108,2,FALSE),"")</f>
        <v/>
      </c>
      <c r="H871" s="15" t="str">
        <f>IFERROR(VLOOKUP($B871,'Tabelas auxiliares'!$A$68:$C$108,3,FALSE),"")</f>
        <v/>
      </c>
      <c r="I871" s="152"/>
      <c r="J871" s="152"/>
      <c r="K871" s="152"/>
      <c r="L871" s="152"/>
      <c r="M871" s="152"/>
      <c r="N871" s="152"/>
      <c r="O871" s="152"/>
      <c r="P871" s="152"/>
      <c r="Q871" s="152"/>
      <c r="R871" s="152"/>
      <c r="S871" s="152"/>
      <c r="T871" s="152"/>
      <c r="U871" s="152"/>
      <c r="V871" s="152"/>
      <c r="W871" s="152"/>
      <c r="X871" s="152"/>
      <c r="Y871" s="15" t="str">
        <f t="shared" si="24"/>
        <v/>
      </c>
      <c r="Z871" s="15" t="str">
        <f>IF(T871="","",IF(AND(T871&lt;&gt;'Tabelas auxiliares'!$B$128,T871&lt;&gt;'Tabelas auxiliares'!$B$129,T871&lt;&gt;'Tabelas auxiliares'!$C$128,T871&lt;&gt;'Tabelas auxiliares'!$C$129,T871&lt;&gt;'Tabelas auxiliares'!$D$128),"FOLHA DE PESSOAL",IF(Y871='Tabelas auxiliares'!$A$129,"CUSTEIO",IF(Y871='Tabelas auxiliares'!$A$128,"INVESTIMENTO","ERRO - VERIFICAR"))))</f>
        <v/>
      </c>
      <c r="AA871" s="26" t="str">
        <f t="shared" si="25"/>
        <v/>
      </c>
      <c r="AB871" s="155"/>
      <c r="AC871" s="155"/>
      <c r="AD871" s="155"/>
      <c r="AE871" s="31"/>
    </row>
    <row r="872" spans="1:31" x14ac:dyDescent="0.25">
      <c r="A872" s="152"/>
      <c r="B872" s="152"/>
      <c r="C872" s="152"/>
      <c r="D872" s="152"/>
      <c r="E872" s="152"/>
      <c r="F872" s="15" t="str">
        <f>IFERROR(VLOOKUP(D872,'Tabelas auxiliares'!$A$3:$B$65,2,FALSE),"")</f>
        <v/>
      </c>
      <c r="G872" s="15" t="str">
        <f>IFERROR(VLOOKUP($B872,'Tabelas auxiliares'!$A$68:$C$108,2,FALSE),"")</f>
        <v/>
      </c>
      <c r="H872" s="15" t="str">
        <f>IFERROR(VLOOKUP($B872,'Tabelas auxiliares'!$A$68:$C$108,3,FALSE),"")</f>
        <v/>
      </c>
      <c r="I872" s="152"/>
      <c r="J872" s="152"/>
      <c r="K872" s="152"/>
      <c r="L872" s="152"/>
      <c r="M872" s="152"/>
      <c r="N872" s="152"/>
      <c r="O872" s="152"/>
      <c r="P872" s="152"/>
      <c r="Q872" s="152"/>
      <c r="R872" s="152"/>
      <c r="S872" s="152"/>
      <c r="T872" s="152"/>
      <c r="U872" s="152"/>
      <c r="V872" s="152"/>
      <c r="W872" s="152"/>
      <c r="X872" s="152"/>
      <c r="Y872" s="15" t="str">
        <f t="shared" si="24"/>
        <v/>
      </c>
      <c r="Z872" s="15" t="str">
        <f>IF(T872="","",IF(AND(T872&lt;&gt;'Tabelas auxiliares'!$B$128,T872&lt;&gt;'Tabelas auxiliares'!$B$129,T872&lt;&gt;'Tabelas auxiliares'!$C$128,T872&lt;&gt;'Tabelas auxiliares'!$C$129,T872&lt;&gt;'Tabelas auxiliares'!$D$128),"FOLHA DE PESSOAL",IF(Y872='Tabelas auxiliares'!$A$129,"CUSTEIO",IF(Y872='Tabelas auxiliares'!$A$128,"INVESTIMENTO","ERRO - VERIFICAR"))))</f>
        <v/>
      </c>
      <c r="AA872" s="26" t="str">
        <f t="shared" si="25"/>
        <v/>
      </c>
      <c r="AB872" s="155"/>
      <c r="AC872" s="155"/>
      <c r="AD872" s="155"/>
      <c r="AE872" s="31"/>
    </row>
    <row r="873" spans="1:31" x14ac:dyDescent="0.25">
      <c r="A873" s="152"/>
      <c r="B873" s="152"/>
      <c r="C873" s="152"/>
      <c r="D873" s="152"/>
      <c r="E873" s="152"/>
      <c r="F873" s="15" t="str">
        <f>IFERROR(VLOOKUP(D873,'Tabelas auxiliares'!$A$3:$B$65,2,FALSE),"")</f>
        <v/>
      </c>
      <c r="G873" s="15" t="str">
        <f>IFERROR(VLOOKUP($B873,'Tabelas auxiliares'!$A$68:$C$108,2,FALSE),"")</f>
        <v/>
      </c>
      <c r="H873" s="15" t="str">
        <f>IFERROR(VLOOKUP($B873,'Tabelas auxiliares'!$A$68:$C$108,3,FALSE),"")</f>
        <v/>
      </c>
      <c r="I873" s="152"/>
      <c r="J873" s="152"/>
      <c r="K873" s="152"/>
      <c r="L873" s="152"/>
      <c r="M873" s="152"/>
      <c r="N873" s="152"/>
      <c r="O873" s="152"/>
      <c r="P873" s="152"/>
      <c r="Q873" s="152"/>
      <c r="R873" s="152"/>
      <c r="S873" s="152"/>
      <c r="T873" s="152"/>
      <c r="U873" s="152"/>
      <c r="V873" s="152"/>
      <c r="W873" s="152"/>
      <c r="X873" s="152"/>
      <c r="Y873" s="15" t="str">
        <f t="shared" si="24"/>
        <v/>
      </c>
      <c r="Z873" s="15" t="str">
        <f>IF(T873="","",IF(AND(T873&lt;&gt;'Tabelas auxiliares'!$B$128,T873&lt;&gt;'Tabelas auxiliares'!$B$129,T873&lt;&gt;'Tabelas auxiliares'!$C$128,T873&lt;&gt;'Tabelas auxiliares'!$C$129,T873&lt;&gt;'Tabelas auxiliares'!$D$128),"FOLHA DE PESSOAL",IF(Y873='Tabelas auxiliares'!$A$129,"CUSTEIO",IF(Y873='Tabelas auxiliares'!$A$128,"INVESTIMENTO","ERRO - VERIFICAR"))))</f>
        <v/>
      </c>
      <c r="AA873" s="26" t="str">
        <f t="shared" si="25"/>
        <v/>
      </c>
      <c r="AB873" s="155"/>
      <c r="AC873" s="155"/>
      <c r="AD873" s="155"/>
      <c r="AE873" s="31"/>
    </row>
    <row r="874" spans="1:31" x14ac:dyDescent="0.25">
      <c r="A874" s="152"/>
      <c r="B874" s="152"/>
      <c r="C874" s="152"/>
      <c r="D874" s="152"/>
      <c r="E874" s="152"/>
      <c r="F874" s="15" t="str">
        <f>IFERROR(VLOOKUP(D874,'Tabelas auxiliares'!$A$3:$B$65,2,FALSE),"")</f>
        <v/>
      </c>
      <c r="G874" s="15" t="str">
        <f>IFERROR(VLOOKUP($B874,'Tabelas auxiliares'!$A$68:$C$108,2,FALSE),"")</f>
        <v/>
      </c>
      <c r="H874" s="15" t="str">
        <f>IFERROR(VLOOKUP($B874,'Tabelas auxiliares'!$A$68:$C$108,3,FALSE),"")</f>
        <v/>
      </c>
      <c r="I874" s="152"/>
      <c r="J874" s="152"/>
      <c r="K874" s="152"/>
      <c r="L874" s="152"/>
      <c r="M874" s="152"/>
      <c r="N874" s="152"/>
      <c r="O874" s="152"/>
      <c r="P874" s="152"/>
      <c r="Q874" s="152"/>
      <c r="R874" s="152"/>
      <c r="S874" s="152"/>
      <c r="T874" s="152"/>
      <c r="U874" s="152"/>
      <c r="V874" s="152"/>
      <c r="W874" s="152"/>
      <c r="X874" s="152"/>
      <c r="Y874" s="15" t="str">
        <f t="shared" si="24"/>
        <v/>
      </c>
      <c r="Z874" s="15" t="str">
        <f>IF(T874="","",IF(AND(T874&lt;&gt;'Tabelas auxiliares'!$B$128,T874&lt;&gt;'Tabelas auxiliares'!$B$129,T874&lt;&gt;'Tabelas auxiliares'!$C$128,T874&lt;&gt;'Tabelas auxiliares'!$C$129,T874&lt;&gt;'Tabelas auxiliares'!$D$128),"FOLHA DE PESSOAL",IF(Y874='Tabelas auxiliares'!$A$129,"CUSTEIO",IF(Y874='Tabelas auxiliares'!$A$128,"INVESTIMENTO","ERRO - VERIFICAR"))))</f>
        <v/>
      </c>
      <c r="AA874" s="26" t="str">
        <f t="shared" si="25"/>
        <v/>
      </c>
      <c r="AB874" s="155"/>
      <c r="AC874" s="155"/>
      <c r="AD874" s="155"/>
      <c r="AE874" s="31"/>
    </row>
    <row r="875" spans="1:31" x14ac:dyDescent="0.25">
      <c r="A875" s="152"/>
      <c r="B875" s="152"/>
      <c r="C875" s="152"/>
      <c r="D875" s="152"/>
      <c r="E875" s="152"/>
      <c r="F875" s="15" t="str">
        <f>IFERROR(VLOOKUP(D875,'Tabelas auxiliares'!$A$3:$B$65,2,FALSE),"")</f>
        <v/>
      </c>
      <c r="G875" s="15" t="str">
        <f>IFERROR(VLOOKUP($B875,'Tabelas auxiliares'!$A$68:$C$108,2,FALSE),"")</f>
        <v/>
      </c>
      <c r="H875" s="15" t="str">
        <f>IFERROR(VLOOKUP($B875,'Tabelas auxiliares'!$A$68:$C$108,3,FALSE),"")</f>
        <v/>
      </c>
      <c r="I875" s="152"/>
      <c r="J875" s="152"/>
      <c r="K875" s="152"/>
      <c r="L875" s="152"/>
      <c r="M875" s="152"/>
      <c r="N875" s="152"/>
      <c r="O875" s="152"/>
      <c r="P875" s="152"/>
      <c r="Q875" s="152"/>
      <c r="R875" s="152"/>
      <c r="S875" s="152"/>
      <c r="T875" s="152"/>
      <c r="U875" s="152"/>
      <c r="V875" s="152"/>
      <c r="W875" s="152"/>
      <c r="X875" s="152"/>
      <c r="Y875" s="15" t="str">
        <f t="shared" si="24"/>
        <v/>
      </c>
      <c r="Z875" s="15" t="str">
        <f>IF(T875="","",IF(AND(T875&lt;&gt;'Tabelas auxiliares'!$B$128,T875&lt;&gt;'Tabelas auxiliares'!$B$129,T875&lt;&gt;'Tabelas auxiliares'!$C$128,T875&lt;&gt;'Tabelas auxiliares'!$C$129,T875&lt;&gt;'Tabelas auxiliares'!$D$128),"FOLHA DE PESSOAL",IF(Y875='Tabelas auxiliares'!$A$129,"CUSTEIO",IF(Y875='Tabelas auxiliares'!$A$128,"INVESTIMENTO","ERRO - VERIFICAR"))))</f>
        <v/>
      </c>
      <c r="AA875" s="26" t="str">
        <f t="shared" si="25"/>
        <v/>
      </c>
      <c r="AB875" s="155"/>
      <c r="AC875" s="155"/>
      <c r="AD875" s="155"/>
      <c r="AE875" s="31"/>
    </row>
    <row r="876" spans="1:31" x14ac:dyDescent="0.25">
      <c r="A876" s="152"/>
      <c r="B876" s="152"/>
      <c r="C876" s="152"/>
      <c r="D876" s="152"/>
      <c r="E876" s="152"/>
      <c r="F876" s="15" t="str">
        <f>IFERROR(VLOOKUP(D876,'Tabelas auxiliares'!$A$3:$B$65,2,FALSE),"")</f>
        <v/>
      </c>
      <c r="G876" s="15" t="str">
        <f>IFERROR(VLOOKUP($B876,'Tabelas auxiliares'!$A$68:$C$108,2,FALSE),"")</f>
        <v/>
      </c>
      <c r="H876" s="15" t="str">
        <f>IFERROR(VLOOKUP($B876,'Tabelas auxiliares'!$A$68:$C$108,3,FALSE),"")</f>
        <v/>
      </c>
      <c r="I876" s="152"/>
      <c r="J876" s="152"/>
      <c r="K876" s="152"/>
      <c r="L876" s="152"/>
      <c r="M876" s="152"/>
      <c r="N876" s="152"/>
      <c r="O876" s="152"/>
      <c r="P876" s="152"/>
      <c r="Q876" s="152"/>
      <c r="R876" s="152"/>
      <c r="S876" s="152"/>
      <c r="T876" s="152"/>
      <c r="U876" s="152"/>
      <c r="V876" s="152"/>
      <c r="W876" s="152"/>
      <c r="X876" s="152"/>
      <c r="Y876" s="15" t="str">
        <f t="shared" ref="Y876:Y939" si="26">LEFT(V876,1)</f>
        <v/>
      </c>
      <c r="Z876" s="15" t="str">
        <f>IF(T876="","",IF(AND(T876&lt;&gt;'Tabelas auxiliares'!$B$128,T876&lt;&gt;'Tabelas auxiliares'!$B$129,T876&lt;&gt;'Tabelas auxiliares'!$C$128,T876&lt;&gt;'Tabelas auxiliares'!$C$129,T876&lt;&gt;'Tabelas auxiliares'!$D$128),"FOLHA DE PESSOAL",IF(Y876='Tabelas auxiliares'!$A$129,"CUSTEIO",IF(Y876='Tabelas auxiliares'!$A$128,"INVESTIMENTO","ERRO - VERIFICAR"))))</f>
        <v/>
      </c>
      <c r="AA876" s="26" t="str">
        <f t="shared" si="25"/>
        <v/>
      </c>
      <c r="AB876" s="155"/>
      <c r="AC876" s="155"/>
      <c r="AD876" s="155"/>
      <c r="AE876" s="31"/>
    </row>
    <row r="877" spans="1:31" x14ac:dyDescent="0.25">
      <c r="A877" s="152"/>
      <c r="B877" s="152"/>
      <c r="C877" s="152"/>
      <c r="D877" s="152"/>
      <c r="E877" s="152"/>
      <c r="F877" s="15" t="str">
        <f>IFERROR(VLOOKUP(D877,'Tabelas auxiliares'!$A$3:$B$65,2,FALSE),"")</f>
        <v/>
      </c>
      <c r="G877" s="15" t="str">
        <f>IFERROR(VLOOKUP($B877,'Tabelas auxiliares'!$A$68:$C$108,2,FALSE),"")</f>
        <v/>
      </c>
      <c r="H877" s="15" t="str">
        <f>IFERROR(VLOOKUP($B877,'Tabelas auxiliares'!$A$68:$C$108,3,FALSE),"")</f>
        <v/>
      </c>
      <c r="I877" s="152"/>
      <c r="J877" s="152"/>
      <c r="K877" s="152"/>
      <c r="L877" s="152"/>
      <c r="M877" s="152"/>
      <c r="N877" s="152"/>
      <c r="O877" s="152"/>
      <c r="P877" s="152"/>
      <c r="Q877" s="152"/>
      <c r="R877" s="152"/>
      <c r="S877" s="152"/>
      <c r="T877" s="152"/>
      <c r="U877" s="152"/>
      <c r="V877" s="152"/>
      <c r="W877" s="152"/>
      <c r="X877" s="152"/>
      <c r="Y877" s="15" t="str">
        <f t="shared" si="26"/>
        <v/>
      </c>
      <c r="Z877" s="15" t="str">
        <f>IF(T877="","",IF(AND(T877&lt;&gt;'Tabelas auxiliares'!$B$128,T877&lt;&gt;'Tabelas auxiliares'!$B$129,T877&lt;&gt;'Tabelas auxiliares'!$C$128,T877&lt;&gt;'Tabelas auxiliares'!$C$129,T877&lt;&gt;'Tabelas auxiliares'!$D$128),"FOLHA DE PESSOAL",IF(Y877='Tabelas auxiliares'!$A$129,"CUSTEIO",IF(Y877='Tabelas auxiliares'!$A$128,"INVESTIMENTO","ERRO - VERIFICAR"))))</f>
        <v/>
      </c>
      <c r="AA877" s="26" t="str">
        <f t="shared" ref="AA877:AA940" si="27">IF(AB877+AC877+AD877&lt;&gt;0,AB877+AC877+AD877,"")</f>
        <v/>
      </c>
      <c r="AB877" s="155"/>
      <c r="AC877" s="155"/>
      <c r="AD877" s="155"/>
      <c r="AE877" s="31"/>
    </row>
    <row r="878" spans="1:31" x14ac:dyDescent="0.25">
      <c r="A878" s="152"/>
      <c r="B878" s="152"/>
      <c r="C878" s="152"/>
      <c r="D878" s="152"/>
      <c r="E878" s="152"/>
      <c r="F878" s="15" t="str">
        <f>IFERROR(VLOOKUP(D878,'Tabelas auxiliares'!$A$3:$B$65,2,FALSE),"")</f>
        <v/>
      </c>
      <c r="G878" s="15" t="str">
        <f>IFERROR(VLOOKUP($B878,'Tabelas auxiliares'!$A$68:$C$108,2,FALSE),"")</f>
        <v/>
      </c>
      <c r="H878" s="15" t="str">
        <f>IFERROR(VLOOKUP($B878,'Tabelas auxiliares'!$A$68:$C$108,3,FALSE),"")</f>
        <v/>
      </c>
      <c r="I878" s="152"/>
      <c r="J878" s="152"/>
      <c r="K878" s="152"/>
      <c r="L878" s="152"/>
      <c r="M878" s="152"/>
      <c r="N878" s="152"/>
      <c r="O878" s="152"/>
      <c r="P878" s="152"/>
      <c r="Q878" s="152"/>
      <c r="R878" s="152"/>
      <c r="S878" s="152"/>
      <c r="T878" s="152"/>
      <c r="U878" s="152"/>
      <c r="V878" s="152"/>
      <c r="W878" s="152"/>
      <c r="X878" s="152"/>
      <c r="Y878" s="15" t="str">
        <f t="shared" si="26"/>
        <v/>
      </c>
      <c r="Z878" s="15" t="str">
        <f>IF(T878="","",IF(AND(T878&lt;&gt;'Tabelas auxiliares'!$B$128,T878&lt;&gt;'Tabelas auxiliares'!$B$129,T878&lt;&gt;'Tabelas auxiliares'!$C$128,T878&lt;&gt;'Tabelas auxiliares'!$C$129,T878&lt;&gt;'Tabelas auxiliares'!$D$128),"FOLHA DE PESSOAL",IF(Y878='Tabelas auxiliares'!$A$129,"CUSTEIO",IF(Y878='Tabelas auxiliares'!$A$128,"INVESTIMENTO","ERRO - VERIFICAR"))))</f>
        <v/>
      </c>
      <c r="AA878" s="26" t="str">
        <f t="shared" si="27"/>
        <v/>
      </c>
      <c r="AB878" s="155"/>
      <c r="AC878" s="155"/>
      <c r="AD878" s="155"/>
      <c r="AE878" s="31"/>
    </row>
    <row r="879" spans="1:31" x14ac:dyDescent="0.25">
      <c r="A879" s="152"/>
      <c r="B879" s="152"/>
      <c r="C879" s="152"/>
      <c r="D879" s="152"/>
      <c r="E879" s="152"/>
      <c r="F879" s="15" t="str">
        <f>IFERROR(VLOOKUP(D879,'Tabelas auxiliares'!$A$3:$B$65,2,FALSE),"")</f>
        <v/>
      </c>
      <c r="G879" s="15" t="str">
        <f>IFERROR(VLOOKUP($B879,'Tabelas auxiliares'!$A$68:$C$108,2,FALSE),"")</f>
        <v/>
      </c>
      <c r="H879" s="15" t="str">
        <f>IFERROR(VLOOKUP($B879,'Tabelas auxiliares'!$A$68:$C$108,3,FALSE),"")</f>
        <v/>
      </c>
      <c r="I879" s="152"/>
      <c r="J879" s="152"/>
      <c r="K879" s="152"/>
      <c r="L879" s="152"/>
      <c r="M879" s="152"/>
      <c r="N879" s="152"/>
      <c r="O879" s="152"/>
      <c r="P879" s="152"/>
      <c r="Q879" s="152"/>
      <c r="R879" s="152"/>
      <c r="S879" s="152"/>
      <c r="T879" s="152"/>
      <c r="U879" s="152"/>
      <c r="V879" s="152"/>
      <c r="W879" s="152"/>
      <c r="X879" s="152"/>
      <c r="Y879" s="15" t="str">
        <f t="shared" si="26"/>
        <v/>
      </c>
      <c r="Z879" s="15" t="str">
        <f>IF(T879="","",IF(AND(T879&lt;&gt;'Tabelas auxiliares'!$B$128,T879&lt;&gt;'Tabelas auxiliares'!$B$129,T879&lt;&gt;'Tabelas auxiliares'!$C$128,T879&lt;&gt;'Tabelas auxiliares'!$C$129,T879&lt;&gt;'Tabelas auxiliares'!$D$128),"FOLHA DE PESSOAL",IF(Y879='Tabelas auxiliares'!$A$129,"CUSTEIO",IF(Y879='Tabelas auxiliares'!$A$128,"INVESTIMENTO","ERRO - VERIFICAR"))))</f>
        <v/>
      </c>
      <c r="AA879" s="26" t="str">
        <f t="shared" si="27"/>
        <v/>
      </c>
      <c r="AB879" s="155"/>
      <c r="AC879" s="155"/>
      <c r="AD879" s="155"/>
      <c r="AE879" s="31"/>
    </row>
    <row r="880" spans="1:31" x14ac:dyDescent="0.25">
      <c r="A880" s="152"/>
      <c r="B880" s="152"/>
      <c r="C880" s="152"/>
      <c r="D880" s="152"/>
      <c r="E880" s="152"/>
      <c r="F880" s="15" t="str">
        <f>IFERROR(VLOOKUP(D880,'Tabelas auxiliares'!$A$3:$B$65,2,FALSE),"")</f>
        <v/>
      </c>
      <c r="G880" s="15" t="str">
        <f>IFERROR(VLOOKUP($B880,'Tabelas auxiliares'!$A$68:$C$108,2,FALSE),"")</f>
        <v/>
      </c>
      <c r="H880" s="15" t="str">
        <f>IFERROR(VLOOKUP($B880,'Tabelas auxiliares'!$A$68:$C$108,3,FALSE),"")</f>
        <v/>
      </c>
      <c r="I880" s="152"/>
      <c r="J880" s="152"/>
      <c r="K880" s="152"/>
      <c r="L880" s="152"/>
      <c r="M880" s="152"/>
      <c r="N880" s="152"/>
      <c r="O880" s="152"/>
      <c r="P880" s="152"/>
      <c r="Q880" s="152"/>
      <c r="R880" s="152"/>
      <c r="S880" s="152"/>
      <c r="T880" s="152"/>
      <c r="U880" s="152"/>
      <c r="V880" s="152"/>
      <c r="W880" s="152"/>
      <c r="X880" s="152"/>
      <c r="Y880" s="15" t="str">
        <f t="shared" si="26"/>
        <v/>
      </c>
      <c r="Z880" s="15" t="str">
        <f>IF(T880="","",IF(AND(T880&lt;&gt;'Tabelas auxiliares'!$B$128,T880&lt;&gt;'Tabelas auxiliares'!$B$129,T880&lt;&gt;'Tabelas auxiliares'!$C$128,T880&lt;&gt;'Tabelas auxiliares'!$C$129,T880&lt;&gt;'Tabelas auxiliares'!$D$128),"FOLHA DE PESSOAL",IF(Y880='Tabelas auxiliares'!$A$129,"CUSTEIO",IF(Y880='Tabelas auxiliares'!$A$128,"INVESTIMENTO","ERRO - VERIFICAR"))))</f>
        <v/>
      </c>
      <c r="AA880" s="26" t="str">
        <f t="shared" si="27"/>
        <v/>
      </c>
      <c r="AB880" s="155"/>
      <c r="AC880" s="155"/>
      <c r="AD880" s="155"/>
      <c r="AE880" s="31"/>
    </row>
    <row r="881" spans="1:31" x14ac:dyDescent="0.25">
      <c r="A881" s="152"/>
      <c r="B881" s="152"/>
      <c r="C881" s="152"/>
      <c r="D881" s="152"/>
      <c r="E881" s="152"/>
      <c r="F881" s="15" t="str">
        <f>IFERROR(VLOOKUP(D881,'Tabelas auxiliares'!$A$3:$B$65,2,FALSE),"")</f>
        <v/>
      </c>
      <c r="G881" s="15" t="str">
        <f>IFERROR(VLOOKUP($B881,'Tabelas auxiliares'!$A$68:$C$108,2,FALSE),"")</f>
        <v/>
      </c>
      <c r="H881" s="15" t="str">
        <f>IFERROR(VLOOKUP($B881,'Tabelas auxiliares'!$A$68:$C$108,3,FALSE),"")</f>
        <v/>
      </c>
      <c r="I881" s="152"/>
      <c r="J881" s="152"/>
      <c r="K881" s="152"/>
      <c r="L881" s="152"/>
      <c r="M881" s="152"/>
      <c r="N881" s="152"/>
      <c r="O881" s="152"/>
      <c r="P881" s="152"/>
      <c r="Q881" s="152"/>
      <c r="R881" s="152"/>
      <c r="S881" s="152"/>
      <c r="T881" s="152"/>
      <c r="U881" s="152"/>
      <c r="V881" s="152"/>
      <c r="W881" s="152"/>
      <c r="X881" s="152"/>
      <c r="Y881" s="15" t="str">
        <f t="shared" si="26"/>
        <v/>
      </c>
      <c r="Z881" s="15" t="str">
        <f>IF(T881="","",IF(AND(T881&lt;&gt;'Tabelas auxiliares'!$B$128,T881&lt;&gt;'Tabelas auxiliares'!$B$129,T881&lt;&gt;'Tabelas auxiliares'!$C$128,T881&lt;&gt;'Tabelas auxiliares'!$C$129,T881&lt;&gt;'Tabelas auxiliares'!$D$128),"FOLHA DE PESSOAL",IF(Y881='Tabelas auxiliares'!$A$129,"CUSTEIO",IF(Y881='Tabelas auxiliares'!$A$128,"INVESTIMENTO","ERRO - VERIFICAR"))))</f>
        <v/>
      </c>
      <c r="AA881" s="26" t="str">
        <f t="shared" si="27"/>
        <v/>
      </c>
      <c r="AB881" s="155"/>
      <c r="AC881" s="155"/>
      <c r="AD881" s="155"/>
      <c r="AE881" s="31"/>
    </row>
    <row r="882" spans="1:31" x14ac:dyDescent="0.25">
      <c r="A882" s="152"/>
      <c r="B882" s="152"/>
      <c r="C882" s="152"/>
      <c r="D882" s="152"/>
      <c r="E882" s="152"/>
      <c r="F882" s="15" t="str">
        <f>IFERROR(VLOOKUP(D882,'Tabelas auxiliares'!$A$3:$B$65,2,FALSE),"")</f>
        <v/>
      </c>
      <c r="G882" s="15" t="str">
        <f>IFERROR(VLOOKUP($B882,'Tabelas auxiliares'!$A$68:$C$108,2,FALSE),"")</f>
        <v/>
      </c>
      <c r="H882" s="15" t="str">
        <f>IFERROR(VLOOKUP($B882,'Tabelas auxiliares'!$A$68:$C$108,3,FALSE),"")</f>
        <v/>
      </c>
      <c r="I882" s="152"/>
      <c r="J882" s="152"/>
      <c r="K882" s="152"/>
      <c r="L882" s="152"/>
      <c r="M882" s="152"/>
      <c r="N882" s="152"/>
      <c r="O882" s="152"/>
      <c r="P882" s="152"/>
      <c r="Q882" s="152"/>
      <c r="R882" s="152"/>
      <c r="S882" s="152"/>
      <c r="T882" s="152"/>
      <c r="U882" s="152"/>
      <c r="V882" s="152"/>
      <c r="W882" s="152"/>
      <c r="X882" s="152"/>
      <c r="Y882" s="15" t="str">
        <f t="shared" si="26"/>
        <v/>
      </c>
      <c r="Z882" s="15" t="str">
        <f>IF(T882="","",IF(AND(T882&lt;&gt;'Tabelas auxiliares'!$B$128,T882&lt;&gt;'Tabelas auxiliares'!$B$129,T882&lt;&gt;'Tabelas auxiliares'!$C$128,T882&lt;&gt;'Tabelas auxiliares'!$C$129,T882&lt;&gt;'Tabelas auxiliares'!$D$128),"FOLHA DE PESSOAL",IF(Y882='Tabelas auxiliares'!$A$129,"CUSTEIO",IF(Y882='Tabelas auxiliares'!$A$128,"INVESTIMENTO","ERRO - VERIFICAR"))))</f>
        <v/>
      </c>
      <c r="AA882" s="26" t="str">
        <f t="shared" si="27"/>
        <v/>
      </c>
      <c r="AB882" s="155"/>
      <c r="AC882" s="155"/>
      <c r="AD882" s="155"/>
      <c r="AE882" s="31"/>
    </row>
    <row r="883" spans="1:31" x14ac:dyDescent="0.25">
      <c r="A883" s="152"/>
      <c r="B883" s="152"/>
      <c r="C883" s="152"/>
      <c r="D883" s="152"/>
      <c r="E883" s="152"/>
      <c r="F883" s="15" t="str">
        <f>IFERROR(VLOOKUP(D883,'Tabelas auxiliares'!$A$3:$B$65,2,FALSE),"")</f>
        <v/>
      </c>
      <c r="G883" s="15" t="str">
        <f>IFERROR(VLOOKUP($B883,'Tabelas auxiliares'!$A$68:$C$108,2,FALSE),"")</f>
        <v/>
      </c>
      <c r="H883" s="15" t="str">
        <f>IFERROR(VLOOKUP($B883,'Tabelas auxiliares'!$A$68:$C$108,3,FALSE),"")</f>
        <v/>
      </c>
      <c r="I883" s="152"/>
      <c r="J883" s="152"/>
      <c r="K883" s="152"/>
      <c r="L883" s="152"/>
      <c r="M883" s="152"/>
      <c r="N883" s="152"/>
      <c r="O883" s="152"/>
      <c r="P883" s="152"/>
      <c r="Q883" s="152"/>
      <c r="R883" s="152"/>
      <c r="S883" s="152"/>
      <c r="T883" s="152"/>
      <c r="U883" s="152"/>
      <c r="V883" s="152"/>
      <c r="W883" s="152"/>
      <c r="X883" s="152"/>
      <c r="Y883" s="15" t="str">
        <f t="shared" si="26"/>
        <v/>
      </c>
      <c r="Z883" s="15" t="str">
        <f>IF(T883="","",IF(AND(T883&lt;&gt;'Tabelas auxiliares'!$B$128,T883&lt;&gt;'Tabelas auxiliares'!$B$129,T883&lt;&gt;'Tabelas auxiliares'!$C$128,T883&lt;&gt;'Tabelas auxiliares'!$C$129,T883&lt;&gt;'Tabelas auxiliares'!$D$128),"FOLHA DE PESSOAL",IF(Y883='Tabelas auxiliares'!$A$129,"CUSTEIO",IF(Y883='Tabelas auxiliares'!$A$128,"INVESTIMENTO","ERRO - VERIFICAR"))))</f>
        <v/>
      </c>
      <c r="AA883" s="26" t="str">
        <f t="shared" si="27"/>
        <v/>
      </c>
      <c r="AB883" s="155"/>
      <c r="AC883" s="155"/>
      <c r="AD883" s="155"/>
      <c r="AE883" s="31"/>
    </row>
    <row r="884" spans="1:31" x14ac:dyDescent="0.25">
      <c r="A884" s="152"/>
      <c r="B884" s="152"/>
      <c r="C884" s="152"/>
      <c r="D884" s="152"/>
      <c r="E884" s="152"/>
      <c r="F884" s="15" t="str">
        <f>IFERROR(VLOOKUP(D884,'Tabelas auxiliares'!$A$3:$B$65,2,FALSE),"")</f>
        <v/>
      </c>
      <c r="G884" s="15" t="str">
        <f>IFERROR(VLOOKUP($B884,'Tabelas auxiliares'!$A$68:$C$108,2,FALSE),"")</f>
        <v/>
      </c>
      <c r="H884" s="15" t="str">
        <f>IFERROR(VLOOKUP($B884,'Tabelas auxiliares'!$A$68:$C$108,3,FALSE),"")</f>
        <v/>
      </c>
      <c r="I884" s="152"/>
      <c r="J884" s="152"/>
      <c r="K884" s="152"/>
      <c r="L884" s="152"/>
      <c r="M884" s="152"/>
      <c r="N884" s="152"/>
      <c r="O884" s="152"/>
      <c r="P884" s="152"/>
      <c r="Q884" s="152"/>
      <c r="R884" s="152"/>
      <c r="S884" s="152"/>
      <c r="T884" s="152"/>
      <c r="U884" s="152"/>
      <c r="V884" s="152"/>
      <c r="W884" s="152"/>
      <c r="X884" s="152"/>
      <c r="Y884" s="15" t="str">
        <f t="shared" si="26"/>
        <v/>
      </c>
      <c r="Z884" s="15" t="str">
        <f>IF(T884="","",IF(AND(T884&lt;&gt;'Tabelas auxiliares'!$B$128,T884&lt;&gt;'Tabelas auxiliares'!$B$129,T884&lt;&gt;'Tabelas auxiliares'!$C$128,T884&lt;&gt;'Tabelas auxiliares'!$C$129,T884&lt;&gt;'Tabelas auxiliares'!$D$128),"FOLHA DE PESSOAL",IF(Y884='Tabelas auxiliares'!$A$129,"CUSTEIO",IF(Y884='Tabelas auxiliares'!$A$128,"INVESTIMENTO","ERRO - VERIFICAR"))))</f>
        <v/>
      </c>
      <c r="AA884" s="26" t="str">
        <f t="shared" si="27"/>
        <v/>
      </c>
      <c r="AB884" s="155"/>
      <c r="AC884" s="155"/>
      <c r="AD884" s="155"/>
      <c r="AE884" s="31"/>
    </row>
    <row r="885" spans="1:31" x14ac:dyDescent="0.25">
      <c r="A885" s="152"/>
      <c r="B885" s="152"/>
      <c r="C885" s="152"/>
      <c r="D885" s="152"/>
      <c r="E885" s="152"/>
      <c r="F885" s="15" t="str">
        <f>IFERROR(VLOOKUP(D885,'Tabelas auxiliares'!$A$3:$B$65,2,FALSE),"")</f>
        <v/>
      </c>
      <c r="G885" s="15" t="str">
        <f>IFERROR(VLOOKUP($B885,'Tabelas auxiliares'!$A$68:$C$108,2,FALSE),"")</f>
        <v/>
      </c>
      <c r="H885" s="15" t="str">
        <f>IFERROR(VLOOKUP($B885,'Tabelas auxiliares'!$A$68:$C$108,3,FALSE),"")</f>
        <v/>
      </c>
      <c r="I885" s="152"/>
      <c r="J885" s="152"/>
      <c r="K885" s="152"/>
      <c r="L885" s="152"/>
      <c r="M885" s="152"/>
      <c r="N885" s="152"/>
      <c r="O885" s="152"/>
      <c r="P885" s="152"/>
      <c r="Q885" s="152"/>
      <c r="R885" s="152"/>
      <c r="S885" s="152"/>
      <c r="T885" s="152"/>
      <c r="U885" s="152"/>
      <c r="V885" s="152"/>
      <c r="W885" s="152"/>
      <c r="X885" s="152"/>
      <c r="Y885" s="15" t="str">
        <f t="shared" si="26"/>
        <v/>
      </c>
      <c r="Z885" s="15" t="str">
        <f>IF(T885="","",IF(AND(T885&lt;&gt;'Tabelas auxiliares'!$B$128,T885&lt;&gt;'Tabelas auxiliares'!$B$129,T885&lt;&gt;'Tabelas auxiliares'!$C$128,T885&lt;&gt;'Tabelas auxiliares'!$C$129,T885&lt;&gt;'Tabelas auxiliares'!$D$128),"FOLHA DE PESSOAL",IF(Y885='Tabelas auxiliares'!$A$129,"CUSTEIO",IF(Y885='Tabelas auxiliares'!$A$128,"INVESTIMENTO","ERRO - VERIFICAR"))))</f>
        <v/>
      </c>
      <c r="AA885" s="26" t="str">
        <f t="shared" si="27"/>
        <v/>
      </c>
      <c r="AB885" s="155"/>
      <c r="AC885" s="155"/>
      <c r="AD885" s="155"/>
      <c r="AE885" s="31"/>
    </row>
    <row r="886" spans="1:31" x14ac:dyDescent="0.25">
      <c r="A886" s="152"/>
      <c r="B886" s="152"/>
      <c r="C886" s="152"/>
      <c r="D886" s="152"/>
      <c r="E886" s="152"/>
      <c r="F886" s="15" t="str">
        <f>IFERROR(VLOOKUP(D886,'Tabelas auxiliares'!$A$3:$B$65,2,FALSE),"")</f>
        <v/>
      </c>
      <c r="G886" s="15" t="str">
        <f>IFERROR(VLOOKUP($B886,'Tabelas auxiliares'!$A$68:$C$108,2,FALSE),"")</f>
        <v/>
      </c>
      <c r="H886" s="15" t="str">
        <f>IFERROR(VLOOKUP($B886,'Tabelas auxiliares'!$A$68:$C$108,3,FALSE),"")</f>
        <v/>
      </c>
      <c r="I886" s="152"/>
      <c r="J886" s="152"/>
      <c r="K886" s="152"/>
      <c r="L886" s="152"/>
      <c r="M886" s="152"/>
      <c r="N886" s="152"/>
      <c r="O886" s="152"/>
      <c r="P886" s="152"/>
      <c r="Q886" s="152"/>
      <c r="R886" s="152"/>
      <c r="S886" s="152"/>
      <c r="T886" s="152"/>
      <c r="U886" s="152"/>
      <c r="V886" s="152"/>
      <c r="W886" s="152"/>
      <c r="X886" s="152"/>
      <c r="Y886" s="15" t="str">
        <f t="shared" si="26"/>
        <v/>
      </c>
      <c r="Z886" s="15" t="str">
        <f>IF(T886="","",IF(AND(T886&lt;&gt;'Tabelas auxiliares'!$B$128,T886&lt;&gt;'Tabelas auxiliares'!$B$129,T886&lt;&gt;'Tabelas auxiliares'!$C$128,T886&lt;&gt;'Tabelas auxiliares'!$C$129,T886&lt;&gt;'Tabelas auxiliares'!$D$128),"FOLHA DE PESSOAL",IF(Y886='Tabelas auxiliares'!$A$129,"CUSTEIO",IF(Y886='Tabelas auxiliares'!$A$128,"INVESTIMENTO","ERRO - VERIFICAR"))))</f>
        <v/>
      </c>
      <c r="AA886" s="26" t="str">
        <f t="shared" si="27"/>
        <v/>
      </c>
      <c r="AB886" s="155"/>
      <c r="AC886" s="155"/>
      <c r="AD886" s="155"/>
      <c r="AE886" s="31"/>
    </row>
    <row r="887" spans="1:31" x14ac:dyDescent="0.25">
      <c r="A887" s="152"/>
      <c r="B887" s="152"/>
      <c r="C887" s="152"/>
      <c r="D887" s="152"/>
      <c r="E887" s="152"/>
      <c r="F887" s="15" t="str">
        <f>IFERROR(VLOOKUP(D887,'Tabelas auxiliares'!$A$3:$B$65,2,FALSE),"")</f>
        <v/>
      </c>
      <c r="G887" s="15" t="str">
        <f>IFERROR(VLOOKUP($B887,'Tabelas auxiliares'!$A$68:$C$108,2,FALSE),"")</f>
        <v/>
      </c>
      <c r="H887" s="15" t="str">
        <f>IFERROR(VLOOKUP($B887,'Tabelas auxiliares'!$A$68:$C$108,3,FALSE),"")</f>
        <v/>
      </c>
      <c r="I887" s="152"/>
      <c r="J887" s="152"/>
      <c r="K887" s="152"/>
      <c r="L887" s="152"/>
      <c r="M887" s="152"/>
      <c r="N887" s="152"/>
      <c r="O887" s="152"/>
      <c r="P887" s="152"/>
      <c r="Q887" s="152"/>
      <c r="R887" s="152"/>
      <c r="S887" s="152"/>
      <c r="T887" s="152"/>
      <c r="U887" s="152"/>
      <c r="V887" s="152"/>
      <c r="W887" s="152"/>
      <c r="X887" s="152"/>
      <c r="Y887" s="15" t="str">
        <f t="shared" si="26"/>
        <v/>
      </c>
      <c r="Z887" s="15" t="str">
        <f>IF(T887="","",IF(AND(T887&lt;&gt;'Tabelas auxiliares'!$B$128,T887&lt;&gt;'Tabelas auxiliares'!$B$129,T887&lt;&gt;'Tabelas auxiliares'!$C$128,T887&lt;&gt;'Tabelas auxiliares'!$C$129,T887&lt;&gt;'Tabelas auxiliares'!$D$128),"FOLHA DE PESSOAL",IF(Y887='Tabelas auxiliares'!$A$129,"CUSTEIO",IF(Y887='Tabelas auxiliares'!$A$128,"INVESTIMENTO","ERRO - VERIFICAR"))))</f>
        <v/>
      </c>
      <c r="AA887" s="26" t="str">
        <f t="shared" si="27"/>
        <v/>
      </c>
      <c r="AB887" s="155"/>
      <c r="AC887" s="155"/>
      <c r="AD887" s="155"/>
      <c r="AE887" s="31"/>
    </row>
    <row r="888" spans="1:31" x14ac:dyDescent="0.25">
      <c r="A888" s="152"/>
      <c r="B888" s="152"/>
      <c r="C888" s="152"/>
      <c r="D888" s="152"/>
      <c r="E888" s="152"/>
      <c r="F888" s="15" t="str">
        <f>IFERROR(VLOOKUP(D888,'Tabelas auxiliares'!$A$3:$B$65,2,FALSE),"")</f>
        <v/>
      </c>
      <c r="G888" s="15" t="str">
        <f>IFERROR(VLOOKUP($B888,'Tabelas auxiliares'!$A$68:$C$108,2,FALSE),"")</f>
        <v/>
      </c>
      <c r="H888" s="15" t="str">
        <f>IFERROR(VLOOKUP($B888,'Tabelas auxiliares'!$A$68:$C$108,3,FALSE),"")</f>
        <v/>
      </c>
      <c r="I888" s="152"/>
      <c r="J888" s="152"/>
      <c r="K888" s="152"/>
      <c r="L888" s="152"/>
      <c r="M888" s="152"/>
      <c r="N888" s="152"/>
      <c r="O888" s="152"/>
      <c r="P888" s="152"/>
      <c r="Q888" s="152"/>
      <c r="R888" s="152"/>
      <c r="S888" s="152"/>
      <c r="T888" s="152"/>
      <c r="U888" s="152"/>
      <c r="V888" s="152"/>
      <c r="W888" s="152"/>
      <c r="X888" s="152"/>
      <c r="Y888" s="15" t="str">
        <f t="shared" si="26"/>
        <v/>
      </c>
      <c r="Z888" s="15" t="str">
        <f>IF(T888="","",IF(AND(T888&lt;&gt;'Tabelas auxiliares'!$B$128,T888&lt;&gt;'Tabelas auxiliares'!$B$129,T888&lt;&gt;'Tabelas auxiliares'!$C$128,T888&lt;&gt;'Tabelas auxiliares'!$C$129,T888&lt;&gt;'Tabelas auxiliares'!$D$128),"FOLHA DE PESSOAL",IF(Y888='Tabelas auxiliares'!$A$129,"CUSTEIO",IF(Y888='Tabelas auxiliares'!$A$128,"INVESTIMENTO","ERRO - VERIFICAR"))))</f>
        <v/>
      </c>
      <c r="AA888" s="26" t="str">
        <f t="shared" si="27"/>
        <v/>
      </c>
      <c r="AB888" s="155"/>
      <c r="AC888" s="155"/>
      <c r="AD888" s="155"/>
      <c r="AE888" s="31"/>
    </row>
    <row r="889" spans="1:31" x14ac:dyDescent="0.25">
      <c r="A889" s="152"/>
      <c r="B889" s="152"/>
      <c r="C889" s="152"/>
      <c r="D889" s="152"/>
      <c r="E889" s="152"/>
      <c r="F889" s="15" t="str">
        <f>IFERROR(VLOOKUP(D889,'Tabelas auxiliares'!$A$3:$B$65,2,FALSE),"")</f>
        <v/>
      </c>
      <c r="G889" s="15" t="str">
        <f>IFERROR(VLOOKUP($B889,'Tabelas auxiliares'!$A$68:$C$108,2,FALSE),"")</f>
        <v/>
      </c>
      <c r="H889" s="15" t="str">
        <f>IFERROR(VLOOKUP($B889,'Tabelas auxiliares'!$A$68:$C$108,3,FALSE),"")</f>
        <v/>
      </c>
      <c r="I889" s="152"/>
      <c r="J889" s="152"/>
      <c r="K889" s="152"/>
      <c r="L889" s="152"/>
      <c r="M889" s="152"/>
      <c r="N889" s="152"/>
      <c r="O889" s="152"/>
      <c r="P889" s="152"/>
      <c r="Q889" s="152"/>
      <c r="R889" s="152"/>
      <c r="S889" s="152"/>
      <c r="T889" s="152"/>
      <c r="U889" s="152"/>
      <c r="V889" s="152"/>
      <c r="W889" s="152"/>
      <c r="X889" s="152"/>
      <c r="Y889" s="15" t="str">
        <f t="shared" si="26"/>
        <v/>
      </c>
      <c r="Z889" s="15" t="str">
        <f>IF(T889="","",IF(AND(T889&lt;&gt;'Tabelas auxiliares'!$B$128,T889&lt;&gt;'Tabelas auxiliares'!$B$129,T889&lt;&gt;'Tabelas auxiliares'!$C$128,T889&lt;&gt;'Tabelas auxiliares'!$C$129,T889&lt;&gt;'Tabelas auxiliares'!$D$128),"FOLHA DE PESSOAL",IF(Y889='Tabelas auxiliares'!$A$129,"CUSTEIO",IF(Y889='Tabelas auxiliares'!$A$128,"INVESTIMENTO","ERRO - VERIFICAR"))))</f>
        <v/>
      </c>
      <c r="AA889" s="26" t="str">
        <f t="shared" si="27"/>
        <v/>
      </c>
      <c r="AB889" s="155"/>
      <c r="AC889" s="155"/>
      <c r="AD889" s="155"/>
      <c r="AE889" s="31"/>
    </row>
    <row r="890" spans="1:31" x14ac:dyDescent="0.25">
      <c r="A890" s="152"/>
      <c r="B890" s="152"/>
      <c r="C890" s="152"/>
      <c r="D890" s="152"/>
      <c r="E890" s="152"/>
      <c r="F890" s="15" t="str">
        <f>IFERROR(VLOOKUP(D890,'Tabelas auxiliares'!$A$3:$B$65,2,FALSE),"")</f>
        <v/>
      </c>
      <c r="G890" s="15" t="str">
        <f>IFERROR(VLOOKUP($B890,'Tabelas auxiliares'!$A$68:$C$108,2,FALSE),"")</f>
        <v/>
      </c>
      <c r="H890" s="15" t="str">
        <f>IFERROR(VLOOKUP($B890,'Tabelas auxiliares'!$A$68:$C$108,3,FALSE),"")</f>
        <v/>
      </c>
      <c r="I890" s="152"/>
      <c r="J890" s="152"/>
      <c r="K890" s="152"/>
      <c r="L890" s="152"/>
      <c r="M890" s="152"/>
      <c r="N890" s="152"/>
      <c r="O890" s="152"/>
      <c r="P890" s="152"/>
      <c r="Q890" s="152"/>
      <c r="R890" s="152"/>
      <c r="S890" s="152"/>
      <c r="T890" s="152"/>
      <c r="U890" s="152"/>
      <c r="V890" s="152"/>
      <c r="W890" s="152"/>
      <c r="X890" s="152"/>
      <c r="Y890" s="15" t="str">
        <f t="shared" si="26"/>
        <v/>
      </c>
      <c r="Z890" s="15" t="str">
        <f>IF(T890="","",IF(AND(T890&lt;&gt;'Tabelas auxiliares'!$B$128,T890&lt;&gt;'Tabelas auxiliares'!$B$129,T890&lt;&gt;'Tabelas auxiliares'!$C$128,T890&lt;&gt;'Tabelas auxiliares'!$C$129,T890&lt;&gt;'Tabelas auxiliares'!$D$128),"FOLHA DE PESSOAL",IF(Y890='Tabelas auxiliares'!$A$129,"CUSTEIO",IF(Y890='Tabelas auxiliares'!$A$128,"INVESTIMENTO","ERRO - VERIFICAR"))))</f>
        <v/>
      </c>
      <c r="AA890" s="26" t="str">
        <f t="shared" si="27"/>
        <v/>
      </c>
      <c r="AB890" s="155"/>
      <c r="AC890" s="155"/>
      <c r="AD890" s="155"/>
      <c r="AE890" s="31"/>
    </row>
    <row r="891" spans="1:31" x14ac:dyDescent="0.25">
      <c r="A891" s="152"/>
      <c r="B891" s="152"/>
      <c r="C891" s="152"/>
      <c r="D891" s="152"/>
      <c r="E891" s="152"/>
      <c r="F891" s="15" t="str">
        <f>IFERROR(VLOOKUP(D891,'Tabelas auxiliares'!$A$3:$B$65,2,FALSE),"")</f>
        <v/>
      </c>
      <c r="G891" s="15" t="str">
        <f>IFERROR(VLOOKUP($B891,'Tabelas auxiliares'!$A$68:$C$108,2,FALSE),"")</f>
        <v/>
      </c>
      <c r="H891" s="15" t="str">
        <f>IFERROR(VLOOKUP($B891,'Tabelas auxiliares'!$A$68:$C$108,3,FALSE),"")</f>
        <v/>
      </c>
      <c r="I891" s="152"/>
      <c r="J891" s="152"/>
      <c r="K891" s="152"/>
      <c r="L891" s="152"/>
      <c r="M891" s="152"/>
      <c r="N891" s="152"/>
      <c r="O891" s="152"/>
      <c r="P891" s="152"/>
      <c r="Q891" s="152"/>
      <c r="R891" s="152"/>
      <c r="S891" s="152"/>
      <c r="T891" s="152"/>
      <c r="U891" s="152"/>
      <c r="V891" s="152"/>
      <c r="W891" s="152"/>
      <c r="X891" s="152"/>
      <c r="Y891" s="15" t="str">
        <f t="shared" si="26"/>
        <v/>
      </c>
      <c r="Z891" s="15" t="str">
        <f>IF(T891="","",IF(AND(T891&lt;&gt;'Tabelas auxiliares'!$B$128,T891&lt;&gt;'Tabelas auxiliares'!$B$129,T891&lt;&gt;'Tabelas auxiliares'!$C$128,T891&lt;&gt;'Tabelas auxiliares'!$C$129,T891&lt;&gt;'Tabelas auxiliares'!$D$128),"FOLHA DE PESSOAL",IF(Y891='Tabelas auxiliares'!$A$129,"CUSTEIO",IF(Y891='Tabelas auxiliares'!$A$128,"INVESTIMENTO","ERRO - VERIFICAR"))))</f>
        <v/>
      </c>
      <c r="AA891" s="26" t="str">
        <f t="shared" si="27"/>
        <v/>
      </c>
      <c r="AB891" s="155"/>
      <c r="AC891" s="155"/>
      <c r="AD891" s="155"/>
      <c r="AE891" s="31"/>
    </row>
    <row r="892" spans="1:31" x14ac:dyDescent="0.25">
      <c r="A892" s="152"/>
      <c r="B892" s="152"/>
      <c r="C892" s="152"/>
      <c r="D892" s="152"/>
      <c r="E892" s="152"/>
      <c r="F892" s="15" t="str">
        <f>IFERROR(VLOOKUP(D892,'Tabelas auxiliares'!$A$3:$B$65,2,FALSE),"")</f>
        <v/>
      </c>
      <c r="G892" s="15" t="str">
        <f>IFERROR(VLOOKUP($B892,'Tabelas auxiliares'!$A$68:$C$108,2,FALSE),"")</f>
        <v/>
      </c>
      <c r="H892" s="15" t="str">
        <f>IFERROR(VLOOKUP($B892,'Tabelas auxiliares'!$A$68:$C$108,3,FALSE),"")</f>
        <v/>
      </c>
      <c r="I892" s="152"/>
      <c r="J892" s="152"/>
      <c r="K892" s="152"/>
      <c r="L892" s="152"/>
      <c r="M892" s="152"/>
      <c r="N892" s="152"/>
      <c r="O892" s="152"/>
      <c r="P892" s="152"/>
      <c r="Q892" s="152"/>
      <c r="R892" s="152"/>
      <c r="S892" s="152"/>
      <c r="T892" s="152"/>
      <c r="U892" s="152"/>
      <c r="V892" s="152"/>
      <c r="W892" s="152"/>
      <c r="X892" s="152"/>
      <c r="Y892" s="15" t="str">
        <f t="shared" si="26"/>
        <v/>
      </c>
      <c r="Z892" s="15" t="str">
        <f>IF(T892="","",IF(AND(T892&lt;&gt;'Tabelas auxiliares'!$B$128,T892&lt;&gt;'Tabelas auxiliares'!$B$129,T892&lt;&gt;'Tabelas auxiliares'!$C$128,T892&lt;&gt;'Tabelas auxiliares'!$C$129,T892&lt;&gt;'Tabelas auxiliares'!$D$128),"FOLHA DE PESSOAL",IF(Y892='Tabelas auxiliares'!$A$129,"CUSTEIO",IF(Y892='Tabelas auxiliares'!$A$128,"INVESTIMENTO","ERRO - VERIFICAR"))))</f>
        <v/>
      </c>
      <c r="AA892" s="26" t="str">
        <f t="shared" si="27"/>
        <v/>
      </c>
      <c r="AB892" s="155"/>
      <c r="AC892" s="155"/>
      <c r="AD892" s="155"/>
      <c r="AE892" s="31"/>
    </row>
    <row r="893" spans="1:31" x14ac:dyDescent="0.25">
      <c r="A893" s="152"/>
      <c r="B893" s="152"/>
      <c r="C893" s="152"/>
      <c r="D893" s="152"/>
      <c r="E893" s="152"/>
      <c r="F893" s="15" t="str">
        <f>IFERROR(VLOOKUP(D893,'Tabelas auxiliares'!$A$3:$B$65,2,FALSE),"")</f>
        <v/>
      </c>
      <c r="G893" s="15" t="str">
        <f>IFERROR(VLOOKUP($B893,'Tabelas auxiliares'!$A$68:$C$108,2,FALSE),"")</f>
        <v/>
      </c>
      <c r="H893" s="15" t="str">
        <f>IFERROR(VLOOKUP($B893,'Tabelas auxiliares'!$A$68:$C$108,3,FALSE),"")</f>
        <v/>
      </c>
      <c r="I893" s="152"/>
      <c r="J893" s="152"/>
      <c r="K893" s="152"/>
      <c r="L893" s="152"/>
      <c r="M893" s="152"/>
      <c r="N893" s="152"/>
      <c r="O893" s="152"/>
      <c r="P893" s="152"/>
      <c r="Q893" s="152"/>
      <c r="R893" s="152"/>
      <c r="S893" s="152"/>
      <c r="T893" s="152"/>
      <c r="U893" s="152"/>
      <c r="V893" s="152"/>
      <c r="W893" s="152"/>
      <c r="X893" s="152"/>
      <c r="Y893" s="15" t="str">
        <f t="shared" si="26"/>
        <v/>
      </c>
      <c r="Z893" s="15" t="str">
        <f>IF(T893="","",IF(AND(T893&lt;&gt;'Tabelas auxiliares'!$B$128,T893&lt;&gt;'Tabelas auxiliares'!$B$129,T893&lt;&gt;'Tabelas auxiliares'!$C$128,T893&lt;&gt;'Tabelas auxiliares'!$C$129,T893&lt;&gt;'Tabelas auxiliares'!$D$128),"FOLHA DE PESSOAL",IF(Y893='Tabelas auxiliares'!$A$129,"CUSTEIO",IF(Y893='Tabelas auxiliares'!$A$128,"INVESTIMENTO","ERRO - VERIFICAR"))))</f>
        <v/>
      </c>
      <c r="AA893" s="26" t="str">
        <f t="shared" si="27"/>
        <v/>
      </c>
      <c r="AB893" s="155"/>
      <c r="AC893" s="155"/>
      <c r="AD893" s="155"/>
      <c r="AE893" s="31"/>
    </row>
    <row r="894" spans="1:31" x14ac:dyDescent="0.25">
      <c r="A894" s="152"/>
      <c r="B894" s="152"/>
      <c r="C894" s="152"/>
      <c r="D894" s="152"/>
      <c r="E894" s="152"/>
      <c r="F894" s="15" t="str">
        <f>IFERROR(VLOOKUP(D894,'Tabelas auxiliares'!$A$3:$B$65,2,FALSE),"")</f>
        <v/>
      </c>
      <c r="G894" s="15" t="str">
        <f>IFERROR(VLOOKUP($B894,'Tabelas auxiliares'!$A$68:$C$108,2,FALSE),"")</f>
        <v/>
      </c>
      <c r="H894" s="15" t="str">
        <f>IFERROR(VLOOKUP($B894,'Tabelas auxiliares'!$A$68:$C$108,3,FALSE),"")</f>
        <v/>
      </c>
      <c r="I894" s="152"/>
      <c r="J894" s="152"/>
      <c r="K894" s="152"/>
      <c r="L894" s="152"/>
      <c r="M894" s="152"/>
      <c r="N894" s="152"/>
      <c r="O894" s="152"/>
      <c r="P894" s="152"/>
      <c r="Q894" s="152"/>
      <c r="R894" s="152"/>
      <c r="S894" s="152"/>
      <c r="T894" s="152"/>
      <c r="U894" s="152"/>
      <c r="V894" s="152"/>
      <c r="W894" s="152"/>
      <c r="X894" s="152"/>
      <c r="Y894" s="15" t="str">
        <f t="shared" si="26"/>
        <v/>
      </c>
      <c r="Z894" s="15" t="str">
        <f>IF(T894="","",IF(AND(T894&lt;&gt;'Tabelas auxiliares'!$B$128,T894&lt;&gt;'Tabelas auxiliares'!$B$129,T894&lt;&gt;'Tabelas auxiliares'!$C$128,T894&lt;&gt;'Tabelas auxiliares'!$C$129,T894&lt;&gt;'Tabelas auxiliares'!$D$128),"FOLHA DE PESSOAL",IF(Y894='Tabelas auxiliares'!$A$129,"CUSTEIO",IF(Y894='Tabelas auxiliares'!$A$128,"INVESTIMENTO","ERRO - VERIFICAR"))))</f>
        <v/>
      </c>
      <c r="AA894" s="26" t="str">
        <f t="shared" si="27"/>
        <v/>
      </c>
      <c r="AB894" s="155"/>
      <c r="AC894" s="155"/>
      <c r="AD894" s="155"/>
      <c r="AE894" s="31"/>
    </row>
    <row r="895" spans="1:31" x14ac:dyDescent="0.25">
      <c r="A895" s="152"/>
      <c r="B895" s="152"/>
      <c r="C895" s="152"/>
      <c r="D895" s="152"/>
      <c r="E895" s="152"/>
      <c r="F895" s="15" t="str">
        <f>IFERROR(VLOOKUP(D895,'Tabelas auxiliares'!$A$3:$B$65,2,FALSE),"")</f>
        <v/>
      </c>
      <c r="G895" s="15" t="str">
        <f>IFERROR(VLOOKUP($B895,'Tabelas auxiliares'!$A$68:$C$108,2,FALSE),"")</f>
        <v/>
      </c>
      <c r="H895" s="15" t="str">
        <f>IFERROR(VLOOKUP($B895,'Tabelas auxiliares'!$A$68:$C$108,3,FALSE),"")</f>
        <v/>
      </c>
      <c r="I895" s="152"/>
      <c r="J895" s="152"/>
      <c r="K895" s="152"/>
      <c r="L895" s="152"/>
      <c r="M895" s="152"/>
      <c r="N895" s="152"/>
      <c r="O895" s="152"/>
      <c r="P895" s="152"/>
      <c r="Q895" s="152"/>
      <c r="R895" s="152"/>
      <c r="S895" s="152"/>
      <c r="T895" s="152"/>
      <c r="U895" s="152"/>
      <c r="V895" s="152"/>
      <c r="W895" s="152"/>
      <c r="X895" s="152"/>
      <c r="Y895" s="15" t="str">
        <f t="shared" si="26"/>
        <v/>
      </c>
      <c r="Z895" s="15" t="str">
        <f>IF(T895="","",IF(AND(T895&lt;&gt;'Tabelas auxiliares'!$B$128,T895&lt;&gt;'Tabelas auxiliares'!$B$129,T895&lt;&gt;'Tabelas auxiliares'!$C$128,T895&lt;&gt;'Tabelas auxiliares'!$C$129,T895&lt;&gt;'Tabelas auxiliares'!$D$128),"FOLHA DE PESSOAL",IF(Y895='Tabelas auxiliares'!$A$129,"CUSTEIO",IF(Y895='Tabelas auxiliares'!$A$128,"INVESTIMENTO","ERRO - VERIFICAR"))))</f>
        <v/>
      </c>
      <c r="AA895" s="26" t="str">
        <f t="shared" si="27"/>
        <v/>
      </c>
      <c r="AB895" s="155"/>
      <c r="AC895" s="155"/>
      <c r="AD895" s="155"/>
      <c r="AE895" s="31"/>
    </row>
    <row r="896" spans="1:31" x14ac:dyDescent="0.25">
      <c r="A896" s="152"/>
      <c r="B896" s="152"/>
      <c r="C896" s="152"/>
      <c r="D896" s="152"/>
      <c r="E896" s="152"/>
      <c r="F896" s="15" t="str">
        <f>IFERROR(VLOOKUP(D896,'Tabelas auxiliares'!$A$3:$B$65,2,FALSE),"")</f>
        <v/>
      </c>
      <c r="G896" s="15" t="str">
        <f>IFERROR(VLOOKUP($B896,'Tabelas auxiliares'!$A$68:$C$108,2,FALSE),"")</f>
        <v/>
      </c>
      <c r="H896" s="15" t="str">
        <f>IFERROR(VLOOKUP($B896,'Tabelas auxiliares'!$A$68:$C$108,3,FALSE),"")</f>
        <v/>
      </c>
      <c r="I896" s="152"/>
      <c r="J896" s="152"/>
      <c r="K896" s="152"/>
      <c r="L896" s="152"/>
      <c r="M896" s="152"/>
      <c r="N896" s="152"/>
      <c r="O896" s="152"/>
      <c r="P896" s="152"/>
      <c r="Q896" s="152"/>
      <c r="R896" s="152"/>
      <c r="S896" s="152"/>
      <c r="T896" s="152"/>
      <c r="U896" s="152"/>
      <c r="V896" s="152"/>
      <c r="W896" s="152"/>
      <c r="X896" s="152"/>
      <c r="Y896" s="15" t="str">
        <f t="shared" si="26"/>
        <v/>
      </c>
      <c r="Z896" s="15" t="str">
        <f>IF(T896="","",IF(AND(T896&lt;&gt;'Tabelas auxiliares'!$B$128,T896&lt;&gt;'Tabelas auxiliares'!$B$129,T896&lt;&gt;'Tabelas auxiliares'!$C$128,T896&lt;&gt;'Tabelas auxiliares'!$C$129,T896&lt;&gt;'Tabelas auxiliares'!$D$128),"FOLHA DE PESSOAL",IF(Y896='Tabelas auxiliares'!$A$129,"CUSTEIO",IF(Y896='Tabelas auxiliares'!$A$128,"INVESTIMENTO","ERRO - VERIFICAR"))))</f>
        <v/>
      </c>
      <c r="AA896" s="26" t="str">
        <f t="shared" si="27"/>
        <v/>
      </c>
      <c r="AB896" s="155"/>
      <c r="AC896" s="155"/>
      <c r="AD896" s="155"/>
      <c r="AE896" s="31"/>
    </row>
    <row r="897" spans="1:31" x14ac:dyDescent="0.25">
      <c r="A897" s="152"/>
      <c r="B897" s="152"/>
      <c r="C897" s="152"/>
      <c r="D897" s="152"/>
      <c r="E897" s="152"/>
      <c r="F897" s="15" t="str">
        <f>IFERROR(VLOOKUP(D897,'Tabelas auxiliares'!$A$3:$B$65,2,FALSE),"")</f>
        <v/>
      </c>
      <c r="G897" s="15" t="str">
        <f>IFERROR(VLOOKUP($B897,'Tabelas auxiliares'!$A$68:$C$108,2,FALSE),"")</f>
        <v/>
      </c>
      <c r="H897" s="15" t="str">
        <f>IFERROR(VLOOKUP($B897,'Tabelas auxiliares'!$A$68:$C$108,3,FALSE),"")</f>
        <v/>
      </c>
      <c r="I897" s="152"/>
      <c r="J897" s="152"/>
      <c r="K897" s="152"/>
      <c r="L897" s="152"/>
      <c r="M897" s="152"/>
      <c r="N897" s="152"/>
      <c r="O897" s="152"/>
      <c r="P897" s="152"/>
      <c r="Q897" s="152"/>
      <c r="R897" s="152"/>
      <c r="S897" s="152"/>
      <c r="T897" s="152"/>
      <c r="U897" s="152"/>
      <c r="V897" s="152"/>
      <c r="W897" s="152"/>
      <c r="X897" s="152"/>
      <c r="Y897" s="15" t="str">
        <f t="shared" si="26"/>
        <v/>
      </c>
      <c r="Z897" s="15" t="str">
        <f>IF(T897="","",IF(AND(T897&lt;&gt;'Tabelas auxiliares'!$B$128,T897&lt;&gt;'Tabelas auxiliares'!$B$129,T897&lt;&gt;'Tabelas auxiliares'!$C$128,T897&lt;&gt;'Tabelas auxiliares'!$C$129,T897&lt;&gt;'Tabelas auxiliares'!$D$128),"FOLHA DE PESSOAL",IF(Y897='Tabelas auxiliares'!$A$129,"CUSTEIO",IF(Y897='Tabelas auxiliares'!$A$128,"INVESTIMENTO","ERRO - VERIFICAR"))))</f>
        <v/>
      </c>
      <c r="AA897" s="26" t="str">
        <f t="shared" si="27"/>
        <v/>
      </c>
      <c r="AB897" s="155"/>
      <c r="AC897" s="155"/>
      <c r="AD897" s="155"/>
      <c r="AE897" s="31"/>
    </row>
    <row r="898" spans="1:31" x14ac:dyDescent="0.25">
      <c r="A898" s="152"/>
      <c r="B898" s="152"/>
      <c r="C898" s="152"/>
      <c r="D898" s="152"/>
      <c r="E898" s="152"/>
      <c r="F898" s="15" t="str">
        <f>IFERROR(VLOOKUP(D898,'Tabelas auxiliares'!$A$3:$B$65,2,FALSE),"")</f>
        <v/>
      </c>
      <c r="G898" s="15" t="str">
        <f>IFERROR(VLOOKUP($B898,'Tabelas auxiliares'!$A$68:$C$108,2,FALSE),"")</f>
        <v/>
      </c>
      <c r="H898" s="15" t="str">
        <f>IFERROR(VLOOKUP($B898,'Tabelas auxiliares'!$A$68:$C$108,3,FALSE),"")</f>
        <v/>
      </c>
      <c r="I898" s="152"/>
      <c r="J898" s="152"/>
      <c r="K898" s="152"/>
      <c r="L898" s="152"/>
      <c r="M898" s="152"/>
      <c r="N898" s="152"/>
      <c r="O898" s="152"/>
      <c r="P898" s="152"/>
      <c r="Q898" s="152"/>
      <c r="R898" s="152"/>
      <c r="S898" s="152"/>
      <c r="T898" s="152"/>
      <c r="U898" s="152"/>
      <c r="V898" s="152"/>
      <c r="W898" s="152"/>
      <c r="X898" s="152"/>
      <c r="Y898" s="15" t="str">
        <f t="shared" si="26"/>
        <v/>
      </c>
      <c r="Z898" s="15" t="str">
        <f>IF(T898="","",IF(AND(T898&lt;&gt;'Tabelas auxiliares'!$B$128,T898&lt;&gt;'Tabelas auxiliares'!$B$129,T898&lt;&gt;'Tabelas auxiliares'!$C$128,T898&lt;&gt;'Tabelas auxiliares'!$C$129,T898&lt;&gt;'Tabelas auxiliares'!$D$128),"FOLHA DE PESSOAL",IF(Y898='Tabelas auxiliares'!$A$129,"CUSTEIO",IF(Y898='Tabelas auxiliares'!$A$128,"INVESTIMENTO","ERRO - VERIFICAR"))))</f>
        <v/>
      </c>
      <c r="AA898" s="26" t="str">
        <f t="shared" si="27"/>
        <v/>
      </c>
      <c r="AB898" s="155"/>
      <c r="AC898" s="155"/>
      <c r="AD898" s="155"/>
      <c r="AE898" s="31"/>
    </row>
    <row r="899" spans="1:31" x14ac:dyDescent="0.25">
      <c r="A899" s="152"/>
      <c r="B899" s="152"/>
      <c r="C899" s="152"/>
      <c r="D899" s="152"/>
      <c r="E899" s="152"/>
      <c r="F899" s="15" t="str">
        <f>IFERROR(VLOOKUP(D899,'Tabelas auxiliares'!$A$3:$B$65,2,FALSE),"")</f>
        <v/>
      </c>
      <c r="G899" s="15" t="str">
        <f>IFERROR(VLOOKUP($B899,'Tabelas auxiliares'!$A$68:$C$108,2,FALSE),"")</f>
        <v/>
      </c>
      <c r="H899" s="15" t="str">
        <f>IFERROR(VLOOKUP($B899,'Tabelas auxiliares'!$A$68:$C$108,3,FALSE),"")</f>
        <v/>
      </c>
      <c r="I899" s="152"/>
      <c r="J899" s="152"/>
      <c r="K899" s="152"/>
      <c r="L899" s="152"/>
      <c r="M899" s="152"/>
      <c r="N899" s="152"/>
      <c r="O899" s="152"/>
      <c r="P899" s="152"/>
      <c r="Q899" s="152"/>
      <c r="R899" s="152"/>
      <c r="S899" s="152"/>
      <c r="T899" s="152"/>
      <c r="U899" s="152"/>
      <c r="V899" s="152"/>
      <c r="W899" s="152"/>
      <c r="X899" s="152"/>
      <c r="Y899" s="15" t="str">
        <f t="shared" si="26"/>
        <v/>
      </c>
      <c r="Z899" s="15" t="str">
        <f>IF(T899="","",IF(AND(T899&lt;&gt;'Tabelas auxiliares'!$B$128,T899&lt;&gt;'Tabelas auxiliares'!$B$129,T899&lt;&gt;'Tabelas auxiliares'!$C$128,T899&lt;&gt;'Tabelas auxiliares'!$C$129,T899&lt;&gt;'Tabelas auxiliares'!$D$128),"FOLHA DE PESSOAL",IF(Y899='Tabelas auxiliares'!$A$129,"CUSTEIO",IF(Y899='Tabelas auxiliares'!$A$128,"INVESTIMENTO","ERRO - VERIFICAR"))))</f>
        <v/>
      </c>
      <c r="AA899" s="26" t="str">
        <f t="shared" si="27"/>
        <v/>
      </c>
      <c r="AB899" s="155"/>
      <c r="AC899" s="155"/>
      <c r="AD899" s="155"/>
      <c r="AE899" s="31"/>
    </row>
    <row r="900" spans="1:31" x14ac:dyDescent="0.25">
      <c r="A900" s="152"/>
      <c r="B900" s="152"/>
      <c r="C900" s="152"/>
      <c r="D900" s="152"/>
      <c r="E900" s="152"/>
      <c r="F900" s="15" t="str">
        <f>IFERROR(VLOOKUP(D900,'Tabelas auxiliares'!$A$3:$B$65,2,FALSE),"")</f>
        <v/>
      </c>
      <c r="G900" s="15" t="str">
        <f>IFERROR(VLOOKUP($B900,'Tabelas auxiliares'!$A$68:$C$108,2,FALSE),"")</f>
        <v/>
      </c>
      <c r="H900" s="15" t="str">
        <f>IFERROR(VLOOKUP($B900,'Tabelas auxiliares'!$A$68:$C$108,3,FALSE),"")</f>
        <v/>
      </c>
      <c r="I900" s="152"/>
      <c r="J900" s="152"/>
      <c r="K900" s="152"/>
      <c r="L900" s="152"/>
      <c r="M900" s="152"/>
      <c r="N900" s="152"/>
      <c r="O900" s="152"/>
      <c r="P900" s="152"/>
      <c r="Q900" s="152"/>
      <c r="R900" s="152"/>
      <c r="S900" s="152"/>
      <c r="T900" s="152"/>
      <c r="U900" s="152"/>
      <c r="V900" s="152"/>
      <c r="W900" s="152"/>
      <c r="X900" s="152"/>
      <c r="Y900" s="15" t="str">
        <f t="shared" si="26"/>
        <v/>
      </c>
      <c r="Z900" s="15" t="str">
        <f>IF(T900="","",IF(AND(T900&lt;&gt;'Tabelas auxiliares'!$B$128,T900&lt;&gt;'Tabelas auxiliares'!$B$129,T900&lt;&gt;'Tabelas auxiliares'!$C$128,T900&lt;&gt;'Tabelas auxiliares'!$C$129,T900&lt;&gt;'Tabelas auxiliares'!$D$128),"FOLHA DE PESSOAL",IF(Y900='Tabelas auxiliares'!$A$129,"CUSTEIO",IF(Y900='Tabelas auxiliares'!$A$128,"INVESTIMENTO","ERRO - VERIFICAR"))))</f>
        <v/>
      </c>
      <c r="AA900" s="26" t="str">
        <f t="shared" si="27"/>
        <v/>
      </c>
      <c r="AB900" s="155"/>
      <c r="AC900" s="155"/>
      <c r="AD900" s="155"/>
      <c r="AE900" s="31"/>
    </row>
    <row r="901" spans="1:31" x14ac:dyDescent="0.25">
      <c r="A901" s="152"/>
      <c r="B901" s="152"/>
      <c r="C901" s="152"/>
      <c r="D901" s="152"/>
      <c r="E901" s="152"/>
      <c r="F901" s="15" t="str">
        <f>IFERROR(VLOOKUP(D901,'Tabelas auxiliares'!$A$3:$B$65,2,FALSE),"")</f>
        <v/>
      </c>
      <c r="G901" s="15" t="str">
        <f>IFERROR(VLOOKUP($B901,'Tabelas auxiliares'!$A$68:$C$108,2,FALSE),"")</f>
        <v/>
      </c>
      <c r="H901" s="15" t="str">
        <f>IFERROR(VLOOKUP($B901,'Tabelas auxiliares'!$A$68:$C$108,3,FALSE),"")</f>
        <v/>
      </c>
      <c r="I901" s="152"/>
      <c r="J901" s="152"/>
      <c r="K901" s="152"/>
      <c r="L901" s="152"/>
      <c r="M901" s="152"/>
      <c r="N901" s="152"/>
      <c r="O901" s="152"/>
      <c r="P901" s="152"/>
      <c r="Q901" s="152"/>
      <c r="R901" s="152"/>
      <c r="S901" s="152"/>
      <c r="T901" s="152"/>
      <c r="U901" s="152"/>
      <c r="V901" s="152"/>
      <c r="W901" s="152"/>
      <c r="X901" s="152"/>
      <c r="Y901" s="15" t="str">
        <f t="shared" si="26"/>
        <v/>
      </c>
      <c r="Z901" s="15" t="str">
        <f>IF(T901="","",IF(AND(T901&lt;&gt;'Tabelas auxiliares'!$B$128,T901&lt;&gt;'Tabelas auxiliares'!$B$129,T901&lt;&gt;'Tabelas auxiliares'!$C$128,T901&lt;&gt;'Tabelas auxiliares'!$C$129,T901&lt;&gt;'Tabelas auxiliares'!$D$128),"FOLHA DE PESSOAL",IF(Y901='Tabelas auxiliares'!$A$129,"CUSTEIO",IF(Y901='Tabelas auxiliares'!$A$128,"INVESTIMENTO","ERRO - VERIFICAR"))))</f>
        <v/>
      </c>
      <c r="AA901" s="26" t="str">
        <f t="shared" si="27"/>
        <v/>
      </c>
      <c r="AB901" s="155"/>
      <c r="AC901" s="155"/>
      <c r="AD901" s="155"/>
      <c r="AE901" s="31"/>
    </row>
    <row r="902" spans="1:31" x14ac:dyDescent="0.25">
      <c r="A902" s="152"/>
      <c r="B902" s="152"/>
      <c r="C902" s="152"/>
      <c r="D902" s="152"/>
      <c r="E902" s="152"/>
      <c r="F902" s="15" t="str">
        <f>IFERROR(VLOOKUP(D902,'Tabelas auxiliares'!$A$3:$B$65,2,FALSE),"")</f>
        <v/>
      </c>
      <c r="G902" s="15" t="str">
        <f>IFERROR(VLOOKUP($B902,'Tabelas auxiliares'!$A$68:$C$108,2,FALSE),"")</f>
        <v/>
      </c>
      <c r="H902" s="15" t="str">
        <f>IFERROR(VLOOKUP($B902,'Tabelas auxiliares'!$A$68:$C$108,3,FALSE),"")</f>
        <v/>
      </c>
      <c r="I902" s="152"/>
      <c r="J902" s="152"/>
      <c r="K902" s="152"/>
      <c r="L902" s="152"/>
      <c r="M902" s="152"/>
      <c r="N902" s="152"/>
      <c r="O902" s="152"/>
      <c r="P902" s="152"/>
      <c r="Q902" s="152"/>
      <c r="R902" s="152"/>
      <c r="S902" s="152"/>
      <c r="T902" s="152"/>
      <c r="U902" s="152"/>
      <c r="V902" s="152"/>
      <c r="W902" s="152"/>
      <c r="X902" s="152"/>
      <c r="Y902" s="15" t="str">
        <f t="shared" si="26"/>
        <v/>
      </c>
      <c r="Z902" s="15" t="str">
        <f>IF(T902="","",IF(AND(T902&lt;&gt;'Tabelas auxiliares'!$B$128,T902&lt;&gt;'Tabelas auxiliares'!$B$129,T902&lt;&gt;'Tabelas auxiliares'!$C$128,T902&lt;&gt;'Tabelas auxiliares'!$C$129,T902&lt;&gt;'Tabelas auxiliares'!$D$128),"FOLHA DE PESSOAL",IF(Y902='Tabelas auxiliares'!$A$129,"CUSTEIO",IF(Y902='Tabelas auxiliares'!$A$128,"INVESTIMENTO","ERRO - VERIFICAR"))))</f>
        <v/>
      </c>
      <c r="AA902" s="26" t="str">
        <f t="shared" si="27"/>
        <v/>
      </c>
      <c r="AB902" s="155"/>
      <c r="AC902" s="155"/>
      <c r="AD902" s="155"/>
      <c r="AE902" s="31"/>
    </row>
    <row r="903" spans="1:31" x14ac:dyDescent="0.25">
      <c r="A903" s="152"/>
      <c r="B903" s="152"/>
      <c r="C903" s="152"/>
      <c r="D903" s="152"/>
      <c r="E903" s="152"/>
      <c r="F903" s="15" t="str">
        <f>IFERROR(VLOOKUP(D903,'Tabelas auxiliares'!$A$3:$B$65,2,FALSE),"")</f>
        <v/>
      </c>
      <c r="G903" s="15" t="str">
        <f>IFERROR(VLOOKUP($B903,'Tabelas auxiliares'!$A$68:$C$108,2,FALSE),"")</f>
        <v/>
      </c>
      <c r="H903" s="15" t="str">
        <f>IFERROR(VLOOKUP($B903,'Tabelas auxiliares'!$A$68:$C$108,3,FALSE),"")</f>
        <v/>
      </c>
      <c r="I903" s="152"/>
      <c r="J903" s="152"/>
      <c r="K903" s="152"/>
      <c r="L903" s="152"/>
      <c r="M903" s="152"/>
      <c r="N903" s="152"/>
      <c r="O903" s="152"/>
      <c r="P903" s="152"/>
      <c r="Q903" s="152"/>
      <c r="R903" s="152"/>
      <c r="S903" s="152"/>
      <c r="T903" s="152"/>
      <c r="U903" s="152"/>
      <c r="V903" s="152"/>
      <c r="W903" s="152"/>
      <c r="X903" s="152"/>
      <c r="Y903" s="15" t="str">
        <f t="shared" si="26"/>
        <v/>
      </c>
      <c r="Z903" s="15" t="str">
        <f>IF(T903="","",IF(AND(T903&lt;&gt;'Tabelas auxiliares'!$B$128,T903&lt;&gt;'Tabelas auxiliares'!$B$129,T903&lt;&gt;'Tabelas auxiliares'!$C$128,T903&lt;&gt;'Tabelas auxiliares'!$C$129,T903&lt;&gt;'Tabelas auxiliares'!$D$128),"FOLHA DE PESSOAL",IF(Y903='Tabelas auxiliares'!$A$129,"CUSTEIO",IF(Y903='Tabelas auxiliares'!$A$128,"INVESTIMENTO","ERRO - VERIFICAR"))))</f>
        <v/>
      </c>
      <c r="AA903" s="26" t="str">
        <f t="shared" si="27"/>
        <v/>
      </c>
      <c r="AB903" s="155"/>
      <c r="AC903" s="155"/>
      <c r="AD903" s="155"/>
      <c r="AE903" s="31"/>
    </row>
    <row r="904" spans="1:31" x14ac:dyDescent="0.25">
      <c r="A904" s="152"/>
      <c r="B904" s="152"/>
      <c r="C904" s="152"/>
      <c r="D904" s="152"/>
      <c r="E904" s="152"/>
      <c r="F904" s="15" t="str">
        <f>IFERROR(VLOOKUP(D904,'Tabelas auxiliares'!$A$3:$B$65,2,FALSE),"")</f>
        <v/>
      </c>
      <c r="G904" s="15" t="str">
        <f>IFERROR(VLOOKUP($B904,'Tabelas auxiliares'!$A$68:$C$108,2,FALSE),"")</f>
        <v/>
      </c>
      <c r="H904" s="15" t="str">
        <f>IFERROR(VLOOKUP($B904,'Tabelas auxiliares'!$A$68:$C$108,3,FALSE),"")</f>
        <v/>
      </c>
      <c r="I904" s="152"/>
      <c r="J904" s="152"/>
      <c r="K904" s="152"/>
      <c r="L904" s="152"/>
      <c r="M904" s="152"/>
      <c r="N904" s="152"/>
      <c r="O904" s="152"/>
      <c r="P904" s="152"/>
      <c r="Q904" s="152"/>
      <c r="R904" s="152"/>
      <c r="S904" s="152"/>
      <c r="T904" s="152"/>
      <c r="U904" s="152"/>
      <c r="V904" s="152"/>
      <c r="W904" s="152"/>
      <c r="X904" s="152"/>
      <c r="Y904" s="15" t="str">
        <f t="shared" si="26"/>
        <v/>
      </c>
      <c r="Z904" s="15" t="str">
        <f>IF(T904="","",IF(AND(T904&lt;&gt;'Tabelas auxiliares'!$B$128,T904&lt;&gt;'Tabelas auxiliares'!$B$129,T904&lt;&gt;'Tabelas auxiliares'!$C$128,T904&lt;&gt;'Tabelas auxiliares'!$C$129,T904&lt;&gt;'Tabelas auxiliares'!$D$128),"FOLHA DE PESSOAL",IF(Y904='Tabelas auxiliares'!$A$129,"CUSTEIO",IF(Y904='Tabelas auxiliares'!$A$128,"INVESTIMENTO","ERRO - VERIFICAR"))))</f>
        <v/>
      </c>
      <c r="AA904" s="26" t="str">
        <f t="shared" si="27"/>
        <v/>
      </c>
      <c r="AB904" s="155"/>
      <c r="AC904" s="155"/>
      <c r="AD904" s="155"/>
      <c r="AE904" s="31"/>
    </row>
    <row r="905" spans="1:31" x14ac:dyDescent="0.25">
      <c r="A905" s="152"/>
      <c r="B905" s="152"/>
      <c r="C905" s="152"/>
      <c r="D905" s="152"/>
      <c r="E905" s="152"/>
      <c r="F905" s="15" t="str">
        <f>IFERROR(VLOOKUP(D905,'Tabelas auxiliares'!$A$3:$B$65,2,FALSE),"")</f>
        <v/>
      </c>
      <c r="G905" s="15" t="str">
        <f>IFERROR(VLOOKUP($B905,'Tabelas auxiliares'!$A$68:$C$108,2,FALSE),"")</f>
        <v/>
      </c>
      <c r="H905" s="15" t="str">
        <f>IFERROR(VLOOKUP($B905,'Tabelas auxiliares'!$A$68:$C$108,3,FALSE),"")</f>
        <v/>
      </c>
      <c r="I905" s="152"/>
      <c r="J905" s="152"/>
      <c r="K905" s="152"/>
      <c r="L905" s="152"/>
      <c r="M905" s="152"/>
      <c r="N905" s="152"/>
      <c r="O905" s="152"/>
      <c r="P905" s="152"/>
      <c r="Q905" s="152"/>
      <c r="R905" s="152"/>
      <c r="S905" s="152"/>
      <c r="T905" s="152"/>
      <c r="U905" s="152"/>
      <c r="V905" s="152"/>
      <c r="W905" s="152"/>
      <c r="X905" s="152"/>
      <c r="Y905" s="15" t="str">
        <f t="shared" si="26"/>
        <v/>
      </c>
      <c r="Z905" s="15" t="str">
        <f>IF(T905="","",IF(AND(T905&lt;&gt;'Tabelas auxiliares'!$B$128,T905&lt;&gt;'Tabelas auxiliares'!$B$129,T905&lt;&gt;'Tabelas auxiliares'!$C$128,T905&lt;&gt;'Tabelas auxiliares'!$C$129,T905&lt;&gt;'Tabelas auxiliares'!$D$128),"FOLHA DE PESSOAL",IF(Y905='Tabelas auxiliares'!$A$129,"CUSTEIO",IF(Y905='Tabelas auxiliares'!$A$128,"INVESTIMENTO","ERRO - VERIFICAR"))))</f>
        <v/>
      </c>
      <c r="AA905" s="26" t="str">
        <f t="shared" si="27"/>
        <v/>
      </c>
      <c r="AB905" s="155"/>
      <c r="AC905" s="155"/>
      <c r="AD905" s="155"/>
      <c r="AE905" s="31"/>
    </row>
    <row r="906" spans="1:31" x14ac:dyDescent="0.25">
      <c r="A906" s="152"/>
      <c r="B906" s="152"/>
      <c r="C906" s="152"/>
      <c r="D906" s="152"/>
      <c r="E906" s="152"/>
      <c r="F906" s="15" t="str">
        <f>IFERROR(VLOOKUP(D906,'Tabelas auxiliares'!$A$3:$B$65,2,FALSE),"")</f>
        <v/>
      </c>
      <c r="G906" s="15" t="str">
        <f>IFERROR(VLOOKUP($B906,'Tabelas auxiliares'!$A$68:$C$108,2,FALSE),"")</f>
        <v/>
      </c>
      <c r="H906" s="15" t="str">
        <f>IFERROR(VLOOKUP($B906,'Tabelas auxiliares'!$A$68:$C$108,3,FALSE),"")</f>
        <v/>
      </c>
      <c r="I906" s="152"/>
      <c r="J906" s="152"/>
      <c r="K906" s="152"/>
      <c r="L906" s="152"/>
      <c r="M906" s="152"/>
      <c r="N906" s="152"/>
      <c r="O906" s="152"/>
      <c r="P906" s="152"/>
      <c r="Q906" s="152"/>
      <c r="R906" s="152"/>
      <c r="S906" s="152"/>
      <c r="T906" s="152"/>
      <c r="U906" s="152"/>
      <c r="V906" s="152"/>
      <c r="W906" s="152"/>
      <c r="X906" s="152"/>
      <c r="Y906" s="15" t="str">
        <f t="shared" si="26"/>
        <v/>
      </c>
      <c r="Z906" s="15" t="str">
        <f>IF(T906="","",IF(AND(T906&lt;&gt;'Tabelas auxiliares'!$B$128,T906&lt;&gt;'Tabelas auxiliares'!$B$129,T906&lt;&gt;'Tabelas auxiliares'!$C$128,T906&lt;&gt;'Tabelas auxiliares'!$C$129,T906&lt;&gt;'Tabelas auxiliares'!$D$128),"FOLHA DE PESSOAL",IF(Y906='Tabelas auxiliares'!$A$129,"CUSTEIO",IF(Y906='Tabelas auxiliares'!$A$128,"INVESTIMENTO","ERRO - VERIFICAR"))))</f>
        <v/>
      </c>
      <c r="AA906" s="26" t="str">
        <f t="shared" si="27"/>
        <v/>
      </c>
      <c r="AB906" s="155"/>
      <c r="AC906" s="155"/>
      <c r="AD906" s="155"/>
      <c r="AE906" s="31"/>
    </row>
    <row r="907" spans="1:31" x14ac:dyDescent="0.25">
      <c r="A907" s="152"/>
      <c r="B907" s="152"/>
      <c r="C907" s="152"/>
      <c r="D907" s="152"/>
      <c r="E907" s="152"/>
      <c r="F907" s="15" t="str">
        <f>IFERROR(VLOOKUP(D907,'Tabelas auxiliares'!$A$3:$B$65,2,FALSE),"")</f>
        <v/>
      </c>
      <c r="G907" s="15" t="str">
        <f>IFERROR(VLOOKUP($B907,'Tabelas auxiliares'!$A$68:$C$108,2,FALSE),"")</f>
        <v/>
      </c>
      <c r="H907" s="15" t="str">
        <f>IFERROR(VLOOKUP($B907,'Tabelas auxiliares'!$A$68:$C$108,3,FALSE),"")</f>
        <v/>
      </c>
      <c r="I907" s="152"/>
      <c r="J907" s="152"/>
      <c r="K907" s="152"/>
      <c r="L907" s="152"/>
      <c r="M907" s="152"/>
      <c r="N907" s="152"/>
      <c r="O907" s="152"/>
      <c r="P907" s="152"/>
      <c r="Q907" s="152"/>
      <c r="R907" s="152"/>
      <c r="S907" s="152"/>
      <c r="T907" s="152"/>
      <c r="U907" s="152"/>
      <c r="V907" s="152"/>
      <c r="W907" s="152"/>
      <c r="X907" s="152"/>
      <c r="Y907" s="15" t="str">
        <f t="shared" si="26"/>
        <v/>
      </c>
      <c r="Z907" s="15" t="str">
        <f>IF(T907="","",IF(AND(T907&lt;&gt;'Tabelas auxiliares'!$B$128,T907&lt;&gt;'Tabelas auxiliares'!$B$129,T907&lt;&gt;'Tabelas auxiliares'!$C$128,T907&lt;&gt;'Tabelas auxiliares'!$C$129,T907&lt;&gt;'Tabelas auxiliares'!$D$128),"FOLHA DE PESSOAL",IF(Y907='Tabelas auxiliares'!$A$129,"CUSTEIO",IF(Y907='Tabelas auxiliares'!$A$128,"INVESTIMENTO","ERRO - VERIFICAR"))))</f>
        <v/>
      </c>
      <c r="AA907" s="26" t="str">
        <f t="shared" si="27"/>
        <v/>
      </c>
      <c r="AB907" s="155"/>
      <c r="AC907" s="155"/>
      <c r="AD907" s="155"/>
      <c r="AE907" s="31"/>
    </row>
    <row r="908" spans="1:31" x14ac:dyDescent="0.25">
      <c r="A908" s="152"/>
      <c r="B908" s="152"/>
      <c r="C908" s="152"/>
      <c r="D908" s="152"/>
      <c r="E908" s="152"/>
      <c r="F908" s="15" t="str">
        <f>IFERROR(VLOOKUP(D908,'Tabelas auxiliares'!$A$3:$B$65,2,FALSE),"")</f>
        <v/>
      </c>
      <c r="G908" s="15" t="str">
        <f>IFERROR(VLOOKUP($B908,'Tabelas auxiliares'!$A$68:$C$108,2,FALSE),"")</f>
        <v/>
      </c>
      <c r="H908" s="15" t="str">
        <f>IFERROR(VLOOKUP($B908,'Tabelas auxiliares'!$A$68:$C$108,3,FALSE),"")</f>
        <v/>
      </c>
      <c r="I908" s="152"/>
      <c r="J908" s="152"/>
      <c r="K908" s="152"/>
      <c r="L908" s="152"/>
      <c r="M908" s="152"/>
      <c r="N908" s="152"/>
      <c r="O908" s="152"/>
      <c r="P908" s="152"/>
      <c r="Q908" s="152"/>
      <c r="R908" s="152"/>
      <c r="S908" s="152"/>
      <c r="T908" s="152"/>
      <c r="U908" s="152"/>
      <c r="V908" s="152"/>
      <c r="W908" s="152"/>
      <c r="X908" s="152"/>
      <c r="Y908" s="15" t="str">
        <f t="shared" si="26"/>
        <v/>
      </c>
      <c r="Z908" s="15" t="str">
        <f>IF(T908="","",IF(AND(T908&lt;&gt;'Tabelas auxiliares'!$B$128,T908&lt;&gt;'Tabelas auxiliares'!$B$129,T908&lt;&gt;'Tabelas auxiliares'!$C$128,T908&lt;&gt;'Tabelas auxiliares'!$C$129,T908&lt;&gt;'Tabelas auxiliares'!$D$128),"FOLHA DE PESSOAL",IF(Y908='Tabelas auxiliares'!$A$129,"CUSTEIO",IF(Y908='Tabelas auxiliares'!$A$128,"INVESTIMENTO","ERRO - VERIFICAR"))))</f>
        <v/>
      </c>
      <c r="AA908" s="26" t="str">
        <f t="shared" si="27"/>
        <v/>
      </c>
      <c r="AB908" s="155"/>
      <c r="AC908" s="155"/>
      <c r="AD908" s="155"/>
      <c r="AE908" s="31"/>
    </row>
    <row r="909" spans="1:31" x14ac:dyDescent="0.25">
      <c r="A909" s="152"/>
      <c r="B909" s="152"/>
      <c r="C909" s="152"/>
      <c r="D909" s="152"/>
      <c r="E909" s="152"/>
      <c r="F909" s="15" t="str">
        <f>IFERROR(VLOOKUP(D909,'Tabelas auxiliares'!$A$3:$B$65,2,FALSE),"")</f>
        <v/>
      </c>
      <c r="G909" s="15" t="str">
        <f>IFERROR(VLOOKUP($B909,'Tabelas auxiliares'!$A$68:$C$108,2,FALSE),"")</f>
        <v/>
      </c>
      <c r="H909" s="15" t="str">
        <f>IFERROR(VLOOKUP($B909,'Tabelas auxiliares'!$A$68:$C$108,3,FALSE),"")</f>
        <v/>
      </c>
      <c r="I909" s="152"/>
      <c r="J909" s="152"/>
      <c r="K909" s="152"/>
      <c r="L909" s="152"/>
      <c r="M909" s="152"/>
      <c r="N909" s="152"/>
      <c r="O909" s="152"/>
      <c r="P909" s="152"/>
      <c r="Q909" s="152"/>
      <c r="R909" s="152"/>
      <c r="S909" s="152"/>
      <c r="T909" s="152"/>
      <c r="U909" s="152"/>
      <c r="V909" s="152"/>
      <c r="W909" s="152"/>
      <c r="X909" s="152"/>
      <c r="Y909" s="15" t="str">
        <f t="shared" si="26"/>
        <v/>
      </c>
      <c r="Z909" s="15" t="str">
        <f>IF(T909="","",IF(AND(T909&lt;&gt;'Tabelas auxiliares'!$B$128,T909&lt;&gt;'Tabelas auxiliares'!$B$129,T909&lt;&gt;'Tabelas auxiliares'!$C$128,T909&lt;&gt;'Tabelas auxiliares'!$C$129,T909&lt;&gt;'Tabelas auxiliares'!$D$128),"FOLHA DE PESSOAL",IF(Y909='Tabelas auxiliares'!$A$129,"CUSTEIO",IF(Y909='Tabelas auxiliares'!$A$128,"INVESTIMENTO","ERRO - VERIFICAR"))))</f>
        <v/>
      </c>
      <c r="AA909" s="26" t="str">
        <f t="shared" si="27"/>
        <v/>
      </c>
      <c r="AB909" s="155"/>
      <c r="AC909" s="155"/>
      <c r="AD909" s="155"/>
      <c r="AE909" s="31"/>
    </row>
    <row r="910" spans="1:31" x14ac:dyDescent="0.25">
      <c r="A910" s="152"/>
      <c r="B910" s="152"/>
      <c r="C910" s="152"/>
      <c r="D910" s="152"/>
      <c r="E910" s="152"/>
      <c r="F910" s="15" t="str">
        <f>IFERROR(VLOOKUP(D910,'Tabelas auxiliares'!$A$3:$B$65,2,FALSE),"")</f>
        <v/>
      </c>
      <c r="G910" s="15" t="str">
        <f>IFERROR(VLOOKUP($B910,'Tabelas auxiliares'!$A$68:$C$108,2,FALSE),"")</f>
        <v/>
      </c>
      <c r="H910" s="15" t="str">
        <f>IFERROR(VLOOKUP($B910,'Tabelas auxiliares'!$A$68:$C$108,3,FALSE),"")</f>
        <v/>
      </c>
      <c r="I910" s="152"/>
      <c r="J910" s="152"/>
      <c r="K910" s="152"/>
      <c r="L910" s="152"/>
      <c r="M910" s="152"/>
      <c r="N910" s="152"/>
      <c r="O910" s="152"/>
      <c r="P910" s="152"/>
      <c r="Q910" s="152"/>
      <c r="R910" s="152"/>
      <c r="S910" s="152"/>
      <c r="T910" s="152"/>
      <c r="U910" s="152"/>
      <c r="V910" s="152"/>
      <c r="W910" s="152"/>
      <c r="X910" s="152"/>
      <c r="Y910" s="15" t="str">
        <f t="shared" si="26"/>
        <v/>
      </c>
      <c r="Z910" s="15" t="str">
        <f>IF(T910="","",IF(AND(T910&lt;&gt;'Tabelas auxiliares'!$B$128,T910&lt;&gt;'Tabelas auxiliares'!$B$129,T910&lt;&gt;'Tabelas auxiliares'!$C$128,T910&lt;&gt;'Tabelas auxiliares'!$C$129,T910&lt;&gt;'Tabelas auxiliares'!$D$128),"FOLHA DE PESSOAL",IF(Y910='Tabelas auxiliares'!$A$129,"CUSTEIO",IF(Y910='Tabelas auxiliares'!$A$128,"INVESTIMENTO","ERRO - VERIFICAR"))))</f>
        <v/>
      </c>
      <c r="AA910" s="26" t="str">
        <f t="shared" si="27"/>
        <v/>
      </c>
      <c r="AB910" s="155"/>
      <c r="AC910" s="155"/>
      <c r="AD910" s="155"/>
      <c r="AE910" s="31"/>
    </row>
    <row r="911" spans="1:31" x14ac:dyDescent="0.25">
      <c r="A911" s="152"/>
      <c r="B911" s="152"/>
      <c r="C911" s="152"/>
      <c r="D911" s="152"/>
      <c r="E911" s="152"/>
      <c r="F911" s="15" t="str">
        <f>IFERROR(VLOOKUP(D911,'Tabelas auxiliares'!$A$3:$B$65,2,FALSE),"")</f>
        <v/>
      </c>
      <c r="G911" s="15" t="str">
        <f>IFERROR(VLOOKUP($B911,'Tabelas auxiliares'!$A$68:$C$108,2,FALSE),"")</f>
        <v/>
      </c>
      <c r="H911" s="15" t="str">
        <f>IFERROR(VLOOKUP($B911,'Tabelas auxiliares'!$A$68:$C$108,3,FALSE),"")</f>
        <v/>
      </c>
      <c r="I911" s="152"/>
      <c r="J911" s="152"/>
      <c r="K911" s="152"/>
      <c r="L911" s="152"/>
      <c r="M911" s="152"/>
      <c r="N911" s="152"/>
      <c r="O911" s="152"/>
      <c r="P911" s="152"/>
      <c r="Q911" s="152"/>
      <c r="R911" s="152"/>
      <c r="S911" s="152"/>
      <c r="T911" s="152"/>
      <c r="U911" s="152"/>
      <c r="V911" s="152"/>
      <c r="W911" s="152"/>
      <c r="X911" s="152"/>
      <c r="Y911" s="15" t="str">
        <f t="shared" si="26"/>
        <v/>
      </c>
      <c r="Z911" s="15" t="str">
        <f>IF(T911="","",IF(AND(T911&lt;&gt;'Tabelas auxiliares'!$B$128,T911&lt;&gt;'Tabelas auxiliares'!$B$129,T911&lt;&gt;'Tabelas auxiliares'!$C$128,T911&lt;&gt;'Tabelas auxiliares'!$C$129,T911&lt;&gt;'Tabelas auxiliares'!$D$128),"FOLHA DE PESSOAL",IF(Y911='Tabelas auxiliares'!$A$129,"CUSTEIO",IF(Y911='Tabelas auxiliares'!$A$128,"INVESTIMENTO","ERRO - VERIFICAR"))))</f>
        <v/>
      </c>
      <c r="AA911" s="26" t="str">
        <f t="shared" si="27"/>
        <v/>
      </c>
      <c r="AB911" s="155"/>
      <c r="AC911" s="155"/>
      <c r="AD911" s="155"/>
      <c r="AE911" s="31"/>
    </row>
    <row r="912" spans="1:31" x14ac:dyDescent="0.25">
      <c r="A912" s="152"/>
      <c r="B912" s="152"/>
      <c r="C912" s="152"/>
      <c r="D912" s="152"/>
      <c r="E912" s="152"/>
      <c r="F912" s="15" t="str">
        <f>IFERROR(VLOOKUP(D912,'Tabelas auxiliares'!$A$3:$B$65,2,FALSE),"")</f>
        <v/>
      </c>
      <c r="G912" s="15" t="str">
        <f>IFERROR(VLOOKUP($B912,'Tabelas auxiliares'!$A$68:$C$108,2,FALSE),"")</f>
        <v/>
      </c>
      <c r="H912" s="15" t="str">
        <f>IFERROR(VLOOKUP($B912,'Tabelas auxiliares'!$A$68:$C$108,3,FALSE),"")</f>
        <v/>
      </c>
      <c r="I912" s="152"/>
      <c r="J912" s="152"/>
      <c r="K912" s="152"/>
      <c r="L912" s="152"/>
      <c r="M912" s="152"/>
      <c r="N912" s="152"/>
      <c r="O912" s="152"/>
      <c r="P912" s="152"/>
      <c r="Q912" s="152"/>
      <c r="R912" s="152"/>
      <c r="S912" s="152"/>
      <c r="T912" s="152"/>
      <c r="U912" s="152"/>
      <c r="V912" s="152"/>
      <c r="W912" s="152"/>
      <c r="X912" s="152"/>
      <c r="Y912" s="15" t="str">
        <f t="shared" si="26"/>
        <v/>
      </c>
      <c r="Z912" s="15" t="str">
        <f>IF(T912="","",IF(AND(T912&lt;&gt;'Tabelas auxiliares'!$B$128,T912&lt;&gt;'Tabelas auxiliares'!$B$129,T912&lt;&gt;'Tabelas auxiliares'!$C$128,T912&lt;&gt;'Tabelas auxiliares'!$C$129,T912&lt;&gt;'Tabelas auxiliares'!$D$128),"FOLHA DE PESSOAL",IF(Y912='Tabelas auxiliares'!$A$129,"CUSTEIO",IF(Y912='Tabelas auxiliares'!$A$128,"INVESTIMENTO","ERRO - VERIFICAR"))))</f>
        <v/>
      </c>
      <c r="AA912" s="26" t="str">
        <f t="shared" si="27"/>
        <v/>
      </c>
      <c r="AB912" s="155"/>
      <c r="AC912" s="155"/>
      <c r="AD912" s="155"/>
      <c r="AE912" s="31"/>
    </row>
    <row r="913" spans="1:31" x14ac:dyDescent="0.25">
      <c r="A913" s="152"/>
      <c r="B913" s="152"/>
      <c r="C913" s="152"/>
      <c r="D913" s="152"/>
      <c r="E913" s="152"/>
      <c r="F913" s="15" t="str">
        <f>IFERROR(VLOOKUP(D913,'Tabelas auxiliares'!$A$3:$B$65,2,FALSE),"")</f>
        <v/>
      </c>
      <c r="G913" s="15" t="str">
        <f>IFERROR(VLOOKUP($B913,'Tabelas auxiliares'!$A$68:$C$108,2,FALSE),"")</f>
        <v/>
      </c>
      <c r="H913" s="15" t="str">
        <f>IFERROR(VLOOKUP($B913,'Tabelas auxiliares'!$A$68:$C$108,3,FALSE),"")</f>
        <v/>
      </c>
      <c r="I913" s="152"/>
      <c r="J913" s="152"/>
      <c r="K913" s="152"/>
      <c r="L913" s="152"/>
      <c r="M913" s="152"/>
      <c r="N913" s="152"/>
      <c r="O913" s="152"/>
      <c r="P913" s="152"/>
      <c r="Q913" s="152"/>
      <c r="R913" s="152"/>
      <c r="S913" s="152"/>
      <c r="T913" s="152"/>
      <c r="U913" s="152"/>
      <c r="V913" s="152"/>
      <c r="W913" s="152"/>
      <c r="X913" s="152"/>
      <c r="Y913" s="15" t="str">
        <f t="shared" si="26"/>
        <v/>
      </c>
      <c r="Z913" s="15" t="str">
        <f>IF(T913="","",IF(AND(T913&lt;&gt;'Tabelas auxiliares'!$B$128,T913&lt;&gt;'Tabelas auxiliares'!$B$129,T913&lt;&gt;'Tabelas auxiliares'!$C$128,T913&lt;&gt;'Tabelas auxiliares'!$C$129,T913&lt;&gt;'Tabelas auxiliares'!$D$128),"FOLHA DE PESSOAL",IF(Y913='Tabelas auxiliares'!$A$129,"CUSTEIO",IF(Y913='Tabelas auxiliares'!$A$128,"INVESTIMENTO","ERRO - VERIFICAR"))))</f>
        <v/>
      </c>
      <c r="AA913" s="26" t="str">
        <f t="shared" si="27"/>
        <v/>
      </c>
      <c r="AB913" s="155"/>
      <c r="AC913" s="155"/>
      <c r="AD913" s="155"/>
      <c r="AE913" s="31"/>
    </row>
    <row r="914" spans="1:31" x14ac:dyDescent="0.25">
      <c r="A914" s="152"/>
      <c r="B914" s="152"/>
      <c r="C914" s="152"/>
      <c r="D914" s="152"/>
      <c r="E914" s="152"/>
      <c r="F914" s="15" t="str">
        <f>IFERROR(VLOOKUP(D914,'Tabelas auxiliares'!$A$3:$B$65,2,FALSE),"")</f>
        <v/>
      </c>
      <c r="G914" s="15" t="str">
        <f>IFERROR(VLOOKUP($B914,'Tabelas auxiliares'!$A$68:$C$108,2,FALSE),"")</f>
        <v/>
      </c>
      <c r="H914" s="15" t="str">
        <f>IFERROR(VLOOKUP($B914,'Tabelas auxiliares'!$A$68:$C$108,3,FALSE),"")</f>
        <v/>
      </c>
      <c r="I914" s="152"/>
      <c r="J914" s="152"/>
      <c r="K914" s="152"/>
      <c r="L914" s="152"/>
      <c r="M914" s="152"/>
      <c r="N914" s="152"/>
      <c r="O914" s="152"/>
      <c r="P914" s="152"/>
      <c r="Q914" s="152"/>
      <c r="R914" s="152"/>
      <c r="S914" s="152"/>
      <c r="T914" s="152"/>
      <c r="U914" s="152"/>
      <c r="V914" s="152"/>
      <c r="W914" s="152"/>
      <c r="X914" s="152"/>
      <c r="Y914" s="15" t="str">
        <f t="shared" si="26"/>
        <v/>
      </c>
      <c r="Z914" s="15" t="str">
        <f>IF(T914="","",IF(AND(T914&lt;&gt;'Tabelas auxiliares'!$B$128,T914&lt;&gt;'Tabelas auxiliares'!$B$129,T914&lt;&gt;'Tabelas auxiliares'!$C$128,T914&lt;&gt;'Tabelas auxiliares'!$C$129,T914&lt;&gt;'Tabelas auxiliares'!$D$128),"FOLHA DE PESSOAL",IF(Y914='Tabelas auxiliares'!$A$129,"CUSTEIO",IF(Y914='Tabelas auxiliares'!$A$128,"INVESTIMENTO","ERRO - VERIFICAR"))))</f>
        <v/>
      </c>
      <c r="AA914" s="26" t="str">
        <f t="shared" si="27"/>
        <v/>
      </c>
      <c r="AB914" s="155"/>
      <c r="AC914" s="155"/>
      <c r="AD914" s="155"/>
      <c r="AE914" s="31"/>
    </row>
    <row r="915" spans="1:31" x14ac:dyDescent="0.25">
      <c r="A915" s="152"/>
      <c r="B915" s="152"/>
      <c r="C915" s="152"/>
      <c r="D915" s="152"/>
      <c r="E915" s="152"/>
      <c r="F915" s="15" t="str">
        <f>IFERROR(VLOOKUP(D915,'Tabelas auxiliares'!$A$3:$B$65,2,FALSE),"")</f>
        <v/>
      </c>
      <c r="G915" s="15" t="str">
        <f>IFERROR(VLOOKUP($B915,'Tabelas auxiliares'!$A$68:$C$108,2,FALSE),"")</f>
        <v/>
      </c>
      <c r="H915" s="15" t="str">
        <f>IFERROR(VLOOKUP($B915,'Tabelas auxiliares'!$A$68:$C$108,3,FALSE),"")</f>
        <v/>
      </c>
      <c r="I915" s="152"/>
      <c r="J915" s="152"/>
      <c r="K915" s="152"/>
      <c r="L915" s="152"/>
      <c r="M915" s="152"/>
      <c r="N915" s="152"/>
      <c r="O915" s="152"/>
      <c r="P915" s="152"/>
      <c r="Q915" s="152"/>
      <c r="R915" s="152"/>
      <c r="S915" s="152"/>
      <c r="T915" s="152"/>
      <c r="U915" s="152"/>
      <c r="V915" s="152"/>
      <c r="W915" s="152"/>
      <c r="X915" s="152"/>
      <c r="Y915" s="15" t="str">
        <f t="shared" si="26"/>
        <v/>
      </c>
      <c r="Z915" s="15" t="str">
        <f>IF(T915="","",IF(AND(T915&lt;&gt;'Tabelas auxiliares'!$B$128,T915&lt;&gt;'Tabelas auxiliares'!$B$129,T915&lt;&gt;'Tabelas auxiliares'!$C$128,T915&lt;&gt;'Tabelas auxiliares'!$C$129,T915&lt;&gt;'Tabelas auxiliares'!$D$128),"FOLHA DE PESSOAL",IF(Y915='Tabelas auxiliares'!$A$129,"CUSTEIO",IF(Y915='Tabelas auxiliares'!$A$128,"INVESTIMENTO","ERRO - VERIFICAR"))))</f>
        <v/>
      </c>
      <c r="AA915" s="26" t="str">
        <f t="shared" si="27"/>
        <v/>
      </c>
      <c r="AB915" s="155"/>
      <c r="AC915" s="155"/>
      <c r="AD915" s="155"/>
      <c r="AE915" s="31"/>
    </row>
    <row r="916" spans="1:31" x14ac:dyDescent="0.25">
      <c r="A916" s="152"/>
      <c r="B916" s="152"/>
      <c r="C916" s="152"/>
      <c r="D916" s="152"/>
      <c r="E916" s="152"/>
      <c r="F916" s="15" t="str">
        <f>IFERROR(VLOOKUP(D916,'Tabelas auxiliares'!$A$3:$B$65,2,FALSE),"")</f>
        <v/>
      </c>
      <c r="G916" s="15" t="str">
        <f>IFERROR(VLOOKUP($B916,'Tabelas auxiliares'!$A$68:$C$108,2,FALSE),"")</f>
        <v/>
      </c>
      <c r="H916" s="15" t="str">
        <f>IFERROR(VLOOKUP($B916,'Tabelas auxiliares'!$A$68:$C$108,3,FALSE),"")</f>
        <v/>
      </c>
      <c r="I916" s="152"/>
      <c r="J916" s="152"/>
      <c r="K916" s="152"/>
      <c r="L916" s="152"/>
      <c r="M916" s="152"/>
      <c r="N916" s="152"/>
      <c r="O916" s="152"/>
      <c r="P916" s="152"/>
      <c r="Q916" s="152"/>
      <c r="R916" s="152"/>
      <c r="S916" s="152"/>
      <c r="T916" s="152"/>
      <c r="U916" s="152"/>
      <c r="V916" s="152"/>
      <c r="W916" s="152"/>
      <c r="X916" s="152"/>
      <c r="Y916" s="15" t="str">
        <f t="shared" si="26"/>
        <v/>
      </c>
      <c r="Z916" s="15" t="str">
        <f>IF(T916="","",IF(AND(T916&lt;&gt;'Tabelas auxiliares'!$B$128,T916&lt;&gt;'Tabelas auxiliares'!$B$129,T916&lt;&gt;'Tabelas auxiliares'!$C$128,T916&lt;&gt;'Tabelas auxiliares'!$C$129,T916&lt;&gt;'Tabelas auxiliares'!$D$128),"FOLHA DE PESSOAL",IF(Y916='Tabelas auxiliares'!$A$129,"CUSTEIO",IF(Y916='Tabelas auxiliares'!$A$128,"INVESTIMENTO","ERRO - VERIFICAR"))))</f>
        <v/>
      </c>
      <c r="AA916" s="26" t="str">
        <f t="shared" si="27"/>
        <v/>
      </c>
      <c r="AB916" s="155"/>
      <c r="AC916" s="155"/>
      <c r="AD916" s="155"/>
      <c r="AE916" s="31"/>
    </row>
    <row r="917" spans="1:31" x14ac:dyDescent="0.25">
      <c r="A917" s="152"/>
      <c r="B917" s="152"/>
      <c r="C917" s="152"/>
      <c r="D917" s="152"/>
      <c r="E917" s="152"/>
      <c r="F917" s="15" t="str">
        <f>IFERROR(VLOOKUP(D917,'Tabelas auxiliares'!$A$3:$B$65,2,FALSE),"")</f>
        <v/>
      </c>
      <c r="G917" s="15" t="str">
        <f>IFERROR(VLOOKUP($B917,'Tabelas auxiliares'!$A$68:$C$108,2,FALSE),"")</f>
        <v/>
      </c>
      <c r="H917" s="15" t="str">
        <f>IFERROR(VLOOKUP($B917,'Tabelas auxiliares'!$A$68:$C$108,3,FALSE),"")</f>
        <v/>
      </c>
      <c r="I917" s="152"/>
      <c r="J917" s="152"/>
      <c r="K917" s="152"/>
      <c r="L917" s="152"/>
      <c r="M917" s="152"/>
      <c r="N917" s="152"/>
      <c r="O917" s="152"/>
      <c r="P917" s="152"/>
      <c r="Q917" s="152"/>
      <c r="R917" s="152"/>
      <c r="S917" s="152"/>
      <c r="T917" s="152"/>
      <c r="U917" s="152"/>
      <c r="V917" s="152"/>
      <c r="W917" s="152"/>
      <c r="X917" s="152"/>
      <c r="Y917" s="15" t="str">
        <f t="shared" si="26"/>
        <v/>
      </c>
      <c r="Z917" s="15" t="str">
        <f>IF(T917="","",IF(AND(T917&lt;&gt;'Tabelas auxiliares'!$B$128,T917&lt;&gt;'Tabelas auxiliares'!$B$129,T917&lt;&gt;'Tabelas auxiliares'!$C$128,T917&lt;&gt;'Tabelas auxiliares'!$C$129,T917&lt;&gt;'Tabelas auxiliares'!$D$128),"FOLHA DE PESSOAL",IF(Y917='Tabelas auxiliares'!$A$129,"CUSTEIO",IF(Y917='Tabelas auxiliares'!$A$128,"INVESTIMENTO","ERRO - VERIFICAR"))))</f>
        <v/>
      </c>
      <c r="AA917" s="26" t="str">
        <f t="shared" si="27"/>
        <v/>
      </c>
      <c r="AB917" s="155"/>
      <c r="AC917" s="155"/>
      <c r="AD917" s="155"/>
      <c r="AE917" s="31"/>
    </row>
    <row r="918" spans="1:31" x14ac:dyDescent="0.25">
      <c r="A918" s="152"/>
      <c r="B918" s="152"/>
      <c r="C918" s="152"/>
      <c r="D918" s="152"/>
      <c r="E918" s="152"/>
      <c r="F918" s="15" t="str">
        <f>IFERROR(VLOOKUP(D918,'Tabelas auxiliares'!$A$3:$B$65,2,FALSE),"")</f>
        <v/>
      </c>
      <c r="G918" s="15" t="str">
        <f>IFERROR(VLOOKUP($B918,'Tabelas auxiliares'!$A$68:$C$108,2,FALSE),"")</f>
        <v/>
      </c>
      <c r="H918" s="15" t="str">
        <f>IFERROR(VLOOKUP($B918,'Tabelas auxiliares'!$A$68:$C$108,3,FALSE),"")</f>
        <v/>
      </c>
      <c r="I918" s="152"/>
      <c r="J918" s="152"/>
      <c r="K918" s="152"/>
      <c r="L918" s="152"/>
      <c r="M918" s="152"/>
      <c r="N918" s="152"/>
      <c r="O918" s="152"/>
      <c r="P918" s="152"/>
      <c r="Q918" s="152"/>
      <c r="R918" s="152"/>
      <c r="S918" s="152"/>
      <c r="T918" s="152"/>
      <c r="U918" s="152"/>
      <c r="V918" s="152"/>
      <c r="W918" s="152"/>
      <c r="X918" s="152"/>
      <c r="Y918" s="15" t="str">
        <f t="shared" si="26"/>
        <v/>
      </c>
      <c r="Z918" s="15" t="str">
        <f>IF(T918="","",IF(AND(T918&lt;&gt;'Tabelas auxiliares'!$B$128,T918&lt;&gt;'Tabelas auxiliares'!$B$129,T918&lt;&gt;'Tabelas auxiliares'!$C$128,T918&lt;&gt;'Tabelas auxiliares'!$C$129,T918&lt;&gt;'Tabelas auxiliares'!$D$128),"FOLHA DE PESSOAL",IF(Y918='Tabelas auxiliares'!$A$129,"CUSTEIO",IF(Y918='Tabelas auxiliares'!$A$128,"INVESTIMENTO","ERRO - VERIFICAR"))))</f>
        <v/>
      </c>
      <c r="AA918" s="26" t="str">
        <f t="shared" si="27"/>
        <v/>
      </c>
      <c r="AB918" s="155"/>
      <c r="AC918" s="155"/>
      <c r="AD918" s="155"/>
      <c r="AE918" s="31"/>
    </row>
    <row r="919" spans="1:31" x14ac:dyDescent="0.25">
      <c r="A919" s="152"/>
      <c r="B919" s="152"/>
      <c r="C919" s="152"/>
      <c r="D919" s="152"/>
      <c r="E919" s="152"/>
      <c r="F919" s="15" t="str">
        <f>IFERROR(VLOOKUP(D919,'Tabelas auxiliares'!$A$3:$B$65,2,FALSE),"")</f>
        <v/>
      </c>
      <c r="G919" s="15" t="str">
        <f>IFERROR(VLOOKUP($B919,'Tabelas auxiliares'!$A$68:$C$108,2,FALSE),"")</f>
        <v/>
      </c>
      <c r="H919" s="15" t="str">
        <f>IFERROR(VLOOKUP($B919,'Tabelas auxiliares'!$A$68:$C$108,3,FALSE),"")</f>
        <v/>
      </c>
      <c r="I919" s="152"/>
      <c r="J919" s="152"/>
      <c r="K919" s="152"/>
      <c r="L919" s="152"/>
      <c r="M919" s="152"/>
      <c r="N919" s="152"/>
      <c r="O919" s="152"/>
      <c r="P919" s="152"/>
      <c r="Q919" s="152"/>
      <c r="R919" s="152"/>
      <c r="S919" s="152"/>
      <c r="T919" s="152"/>
      <c r="U919" s="152"/>
      <c r="V919" s="152"/>
      <c r="W919" s="152"/>
      <c r="X919" s="152"/>
      <c r="Y919" s="15" t="str">
        <f t="shared" si="26"/>
        <v/>
      </c>
      <c r="Z919" s="15" t="str">
        <f>IF(T919="","",IF(AND(T919&lt;&gt;'Tabelas auxiliares'!$B$128,T919&lt;&gt;'Tabelas auxiliares'!$B$129,T919&lt;&gt;'Tabelas auxiliares'!$C$128,T919&lt;&gt;'Tabelas auxiliares'!$C$129,T919&lt;&gt;'Tabelas auxiliares'!$D$128),"FOLHA DE PESSOAL",IF(Y919='Tabelas auxiliares'!$A$129,"CUSTEIO",IF(Y919='Tabelas auxiliares'!$A$128,"INVESTIMENTO","ERRO - VERIFICAR"))))</f>
        <v/>
      </c>
      <c r="AA919" s="26" t="str">
        <f t="shared" si="27"/>
        <v/>
      </c>
      <c r="AB919" s="155"/>
      <c r="AC919" s="155"/>
      <c r="AD919" s="155"/>
      <c r="AE919" s="31"/>
    </row>
    <row r="920" spans="1:31" x14ac:dyDescent="0.25">
      <c r="A920" s="152"/>
      <c r="B920" s="152"/>
      <c r="C920" s="152"/>
      <c r="D920" s="152"/>
      <c r="E920" s="152"/>
      <c r="F920" s="15" t="str">
        <f>IFERROR(VLOOKUP(D920,'Tabelas auxiliares'!$A$3:$B$65,2,FALSE),"")</f>
        <v/>
      </c>
      <c r="G920" s="15" t="str">
        <f>IFERROR(VLOOKUP($B920,'Tabelas auxiliares'!$A$68:$C$108,2,FALSE),"")</f>
        <v/>
      </c>
      <c r="H920" s="15" t="str">
        <f>IFERROR(VLOOKUP($B920,'Tabelas auxiliares'!$A$68:$C$108,3,FALSE),"")</f>
        <v/>
      </c>
      <c r="I920" s="152"/>
      <c r="J920" s="152"/>
      <c r="K920" s="152"/>
      <c r="L920" s="152"/>
      <c r="M920" s="152"/>
      <c r="N920" s="152"/>
      <c r="O920" s="152"/>
      <c r="P920" s="152"/>
      <c r="Q920" s="152"/>
      <c r="R920" s="152"/>
      <c r="S920" s="152"/>
      <c r="T920" s="152"/>
      <c r="U920" s="152"/>
      <c r="V920" s="152"/>
      <c r="W920" s="152"/>
      <c r="X920" s="152"/>
      <c r="Y920" s="15" t="str">
        <f t="shared" si="26"/>
        <v/>
      </c>
      <c r="Z920" s="15" t="str">
        <f>IF(T920="","",IF(AND(T920&lt;&gt;'Tabelas auxiliares'!$B$128,T920&lt;&gt;'Tabelas auxiliares'!$B$129,T920&lt;&gt;'Tabelas auxiliares'!$C$128,T920&lt;&gt;'Tabelas auxiliares'!$C$129,T920&lt;&gt;'Tabelas auxiliares'!$D$128),"FOLHA DE PESSOAL",IF(Y920='Tabelas auxiliares'!$A$129,"CUSTEIO",IF(Y920='Tabelas auxiliares'!$A$128,"INVESTIMENTO","ERRO - VERIFICAR"))))</f>
        <v/>
      </c>
      <c r="AA920" s="26" t="str">
        <f t="shared" si="27"/>
        <v/>
      </c>
      <c r="AB920" s="155"/>
      <c r="AC920" s="155"/>
      <c r="AD920" s="155"/>
      <c r="AE920" s="31"/>
    </row>
    <row r="921" spans="1:31" x14ac:dyDescent="0.25">
      <c r="A921" s="152"/>
      <c r="B921" s="152"/>
      <c r="C921" s="152"/>
      <c r="D921" s="152"/>
      <c r="E921" s="152"/>
      <c r="F921" s="15" t="str">
        <f>IFERROR(VLOOKUP(D921,'Tabelas auxiliares'!$A$3:$B$65,2,FALSE),"")</f>
        <v/>
      </c>
      <c r="G921" s="15" t="str">
        <f>IFERROR(VLOOKUP($B921,'Tabelas auxiliares'!$A$68:$C$108,2,FALSE),"")</f>
        <v/>
      </c>
      <c r="H921" s="15" t="str">
        <f>IFERROR(VLOOKUP($B921,'Tabelas auxiliares'!$A$68:$C$108,3,FALSE),"")</f>
        <v/>
      </c>
      <c r="I921" s="152"/>
      <c r="J921" s="152"/>
      <c r="K921" s="152"/>
      <c r="L921" s="152"/>
      <c r="M921" s="152"/>
      <c r="N921" s="152"/>
      <c r="O921" s="152"/>
      <c r="P921" s="152"/>
      <c r="Q921" s="152"/>
      <c r="R921" s="152"/>
      <c r="S921" s="152"/>
      <c r="T921" s="152"/>
      <c r="U921" s="152"/>
      <c r="V921" s="152"/>
      <c r="W921" s="152"/>
      <c r="X921" s="152"/>
      <c r="Y921" s="15" t="str">
        <f t="shared" si="26"/>
        <v/>
      </c>
      <c r="Z921" s="15" t="str">
        <f>IF(T921="","",IF(AND(T921&lt;&gt;'Tabelas auxiliares'!$B$128,T921&lt;&gt;'Tabelas auxiliares'!$B$129,T921&lt;&gt;'Tabelas auxiliares'!$C$128,T921&lt;&gt;'Tabelas auxiliares'!$C$129,T921&lt;&gt;'Tabelas auxiliares'!$D$128),"FOLHA DE PESSOAL",IF(Y921='Tabelas auxiliares'!$A$129,"CUSTEIO",IF(Y921='Tabelas auxiliares'!$A$128,"INVESTIMENTO","ERRO - VERIFICAR"))))</f>
        <v/>
      </c>
      <c r="AA921" s="26" t="str">
        <f t="shared" si="27"/>
        <v/>
      </c>
      <c r="AB921" s="155"/>
      <c r="AC921" s="155"/>
      <c r="AD921" s="155"/>
      <c r="AE921" s="31"/>
    </row>
    <row r="922" spans="1:31" x14ac:dyDescent="0.25">
      <c r="A922" s="152"/>
      <c r="B922" s="152"/>
      <c r="C922" s="152"/>
      <c r="D922" s="152"/>
      <c r="E922" s="152"/>
      <c r="F922" s="15" t="str">
        <f>IFERROR(VLOOKUP(D922,'Tabelas auxiliares'!$A$3:$B$65,2,FALSE),"")</f>
        <v/>
      </c>
      <c r="G922" s="15" t="str">
        <f>IFERROR(VLOOKUP($B922,'Tabelas auxiliares'!$A$68:$C$108,2,FALSE),"")</f>
        <v/>
      </c>
      <c r="H922" s="15" t="str">
        <f>IFERROR(VLOOKUP($B922,'Tabelas auxiliares'!$A$68:$C$108,3,FALSE),"")</f>
        <v/>
      </c>
      <c r="I922" s="152"/>
      <c r="J922" s="152"/>
      <c r="K922" s="152"/>
      <c r="L922" s="152"/>
      <c r="M922" s="152"/>
      <c r="N922" s="152"/>
      <c r="O922" s="152"/>
      <c r="P922" s="152"/>
      <c r="Q922" s="152"/>
      <c r="R922" s="152"/>
      <c r="S922" s="152"/>
      <c r="T922" s="152"/>
      <c r="U922" s="152"/>
      <c r="V922" s="152"/>
      <c r="W922" s="152"/>
      <c r="X922" s="152"/>
      <c r="Y922" s="15" t="str">
        <f t="shared" si="26"/>
        <v/>
      </c>
      <c r="Z922" s="15" t="str">
        <f>IF(T922="","",IF(AND(T922&lt;&gt;'Tabelas auxiliares'!$B$128,T922&lt;&gt;'Tabelas auxiliares'!$B$129,T922&lt;&gt;'Tabelas auxiliares'!$C$128,T922&lt;&gt;'Tabelas auxiliares'!$C$129,T922&lt;&gt;'Tabelas auxiliares'!$D$128),"FOLHA DE PESSOAL",IF(Y922='Tabelas auxiliares'!$A$129,"CUSTEIO",IF(Y922='Tabelas auxiliares'!$A$128,"INVESTIMENTO","ERRO - VERIFICAR"))))</f>
        <v/>
      </c>
      <c r="AA922" s="26" t="str">
        <f t="shared" si="27"/>
        <v/>
      </c>
      <c r="AB922" s="155"/>
      <c r="AC922" s="155"/>
      <c r="AD922" s="155"/>
      <c r="AE922" s="31"/>
    </row>
    <row r="923" spans="1:31" x14ac:dyDescent="0.25">
      <c r="A923" s="152"/>
      <c r="B923" s="152"/>
      <c r="C923" s="152"/>
      <c r="D923" s="152"/>
      <c r="E923" s="152"/>
      <c r="F923" s="15" t="str">
        <f>IFERROR(VLOOKUP(D923,'Tabelas auxiliares'!$A$3:$B$65,2,FALSE),"")</f>
        <v/>
      </c>
      <c r="G923" s="15" t="str">
        <f>IFERROR(VLOOKUP($B923,'Tabelas auxiliares'!$A$68:$C$108,2,FALSE),"")</f>
        <v/>
      </c>
      <c r="H923" s="15" t="str">
        <f>IFERROR(VLOOKUP($B923,'Tabelas auxiliares'!$A$68:$C$108,3,FALSE),"")</f>
        <v/>
      </c>
      <c r="I923" s="152"/>
      <c r="J923" s="152"/>
      <c r="K923" s="152"/>
      <c r="L923" s="152"/>
      <c r="M923" s="152"/>
      <c r="N923" s="152"/>
      <c r="O923" s="152"/>
      <c r="P923" s="152"/>
      <c r="Q923" s="152"/>
      <c r="R923" s="152"/>
      <c r="S923" s="152"/>
      <c r="T923" s="152"/>
      <c r="U923" s="152"/>
      <c r="V923" s="152"/>
      <c r="W923" s="152"/>
      <c r="X923" s="152"/>
      <c r="Y923" s="15" t="str">
        <f t="shared" si="26"/>
        <v/>
      </c>
      <c r="Z923" s="15" t="str">
        <f>IF(T923="","",IF(AND(T923&lt;&gt;'Tabelas auxiliares'!$B$128,T923&lt;&gt;'Tabelas auxiliares'!$B$129,T923&lt;&gt;'Tabelas auxiliares'!$C$128,T923&lt;&gt;'Tabelas auxiliares'!$C$129,T923&lt;&gt;'Tabelas auxiliares'!$D$128),"FOLHA DE PESSOAL",IF(Y923='Tabelas auxiliares'!$A$129,"CUSTEIO",IF(Y923='Tabelas auxiliares'!$A$128,"INVESTIMENTO","ERRO - VERIFICAR"))))</f>
        <v/>
      </c>
      <c r="AA923" s="26" t="str">
        <f t="shared" si="27"/>
        <v/>
      </c>
      <c r="AB923" s="155"/>
      <c r="AC923" s="155"/>
      <c r="AD923" s="155"/>
      <c r="AE923" s="31"/>
    </row>
    <row r="924" spans="1:31" x14ac:dyDescent="0.25">
      <c r="A924" s="152"/>
      <c r="B924" s="152"/>
      <c r="C924" s="152"/>
      <c r="D924" s="152"/>
      <c r="E924" s="152"/>
      <c r="F924" s="15" t="str">
        <f>IFERROR(VLOOKUP(D924,'Tabelas auxiliares'!$A$3:$B$65,2,FALSE),"")</f>
        <v/>
      </c>
      <c r="G924" s="15" t="str">
        <f>IFERROR(VLOOKUP($B924,'Tabelas auxiliares'!$A$68:$C$108,2,FALSE),"")</f>
        <v/>
      </c>
      <c r="H924" s="15" t="str">
        <f>IFERROR(VLOOKUP($B924,'Tabelas auxiliares'!$A$68:$C$108,3,FALSE),"")</f>
        <v/>
      </c>
      <c r="I924" s="152"/>
      <c r="J924" s="152"/>
      <c r="K924" s="152"/>
      <c r="L924" s="152"/>
      <c r="M924" s="152"/>
      <c r="N924" s="152"/>
      <c r="O924" s="152"/>
      <c r="P924" s="152"/>
      <c r="Q924" s="152"/>
      <c r="R924" s="152"/>
      <c r="S924" s="152"/>
      <c r="T924" s="152"/>
      <c r="U924" s="152"/>
      <c r="V924" s="152"/>
      <c r="W924" s="152"/>
      <c r="X924" s="152"/>
      <c r="Y924" s="15" t="str">
        <f t="shared" si="26"/>
        <v/>
      </c>
      <c r="Z924" s="15" t="str">
        <f>IF(T924="","",IF(AND(T924&lt;&gt;'Tabelas auxiliares'!$B$128,T924&lt;&gt;'Tabelas auxiliares'!$B$129,T924&lt;&gt;'Tabelas auxiliares'!$C$128,T924&lt;&gt;'Tabelas auxiliares'!$C$129,T924&lt;&gt;'Tabelas auxiliares'!$D$128),"FOLHA DE PESSOAL",IF(Y924='Tabelas auxiliares'!$A$129,"CUSTEIO",IF(Y924='Tabelas auxiliares'!$A$128,"INVESTIMENTO","ERRO - VERIFICAR"))))</f>
        <v/>
      </c>
      <c r="AA924" s="26" t="str">
        <f t="shared" si="27"/>
        <v/>
      </c>
      <c r="AB924" s="155"/>
      <c r="AC924" s="155"/>
      <c r="AD924" s="155"/>
      <c r="AE924" s="31"/>
    </row>
    <row r="925" spans="1:31" x14ac:dyDescent="0.25">
      <c r="A925" s="152"/>
      <c r="B925" s="152"/>
      <c r="C925" s="152"/>
      <c r="D925" s="152"/>
      <c r="E925" s="152"/>
      <c r="F925" s="15" t="str">
        <f>IFERROR(VLOOKUP(D925,'Tabelas auxiliares'!$A$3:$B$65,2,FALSE),"")</f>
        <v/>
      </c>
      <c r="G925" s="15" t="str">
        <f>IFERROR(VLOOKUP($B925,'Tabelas auxiliares'!$A$68:$C$108,2,FALSE),"")</f>
        <v/>
      </c>
      <c r="H925" s="15" t="str">
        <f>IFERROR(VLOOKUP($B925,'Tabelas auxiliares'!$A$68:$C$108,3,FALSE),"")</f>
        <v/>
      </c>
      <c r="I925" s="152"/>
      <c r="J925" s="152"/>
      <c r="K925" s="152"/>
      <c r="L925" s="152"/>
      <c r="M925" s="152"/>
      <c r="N925" s="152"/>
      <c r="O925" s="152"/>
      <c r="P925" s="152"/>
      <c r="Q925" s="152"/>
      <c r="R925" s="152"/>
      <c r="S925" s="152"/>
      <c r="T925" s="152"/>
      <c r="U925" s="152"/>
      <c r="V925" s="152"/>
      <c r="W925" s="152"/>
      <c r="X925" s="152"/>
      <c r="Y925" s="15" t="str">
        <f t="shared" si="26"/>
        <v/>
      </c>
      <c r="Z925" s="15" t="str">
        <f>IF(T925="","",IF(AND(T925&lt;&gt;'Tabelas auxiliares'!$B$128,T925&lt;&gt;'Tabelas auxiliares'!$B$129,T925&lt;&gt;'Tabelas auxiliares'!$C$128,T925&lt;&gt;'Tabelas auxiliares'!$C$129,T925&lt;&gt;'Tabelas auxiliares'!$D$128),"FOLHA DE PESSOAL",IF(Y925='Tabelas auxiliares'!$A$129,"CUSTEIO",IF(Y925='Tabelas auxiliares'!$A$128,"INVESTIMENTO","ERRO - VERIFICAR"))))</f>
        <v/>
      </c>
      <c r="AA925" s="26" t="str">
        <f t="shared" si="27"/>
        <v/>
      </c>
      <c r="AB925" s="155"/>
      <c r="AC925" s="155"/>
      <c r="AD925" s="155"/>
      <c r="AE925" s="31"/>
    </row>
    <row r="926" spans="1:31" x14ac:dyDescent="0.25">
      <c r="A926" s="152"/>
      <c r="B926" s="152"/>
      <c r="C926" s="152"/>
      <c r="D926" s="152"/>
      <c r="E926" s="152"/>
      <c r="F926" s="15" t="str">
        <f>IFERROR(VLOOKUP(D926,'Tabelas auxiliares'!$A$3:$B$65,2,FALSE),"")</f>
        <v/>
      </c>
      <c r="G926" s="15" t="str">
        <f>IFERROR(VLOOKUP($B926,'Tabelas auxiliares'!$A$68:$C$108,2,FALSE),"")</f>
        <v/>
      </c>
      <c r="H926" s="15" t="str">
        <f>IFERROR(VLOOKUP($B926,'Tabelas auxiliares'!$A$68:$C$108,3,FALSE),"")</f>
        <v/>
      </c>
      <c r="I926" s="152"/>
      <c r="J926" s="152"/>
      <c r="K926" s="152"/>
      <c r="L926" s="152"/>
      <c r="M926" s="152"/>
      <c r="N926" s="152"/>
      <c r="O926" s="152"/>
      <c r="P926" s="152"/>
      <c r="Q926" s="152"/>
      <c r="R926" s="152"/>
      <c r="S926" s="152"/>
      <c r="T926" s="152"/>
      <c r="U926" s="152"/>
      <c r="V926" s="152"/>
      <c r="W926" s="152"/>
      <c r="X926" s="152"/>
      <c r="Y926" s="15" t="str">
        <f t="shared" si="26"/>
        <v/>
      </c>
      <c r="Z926" s="15" t="str">
        <f>IF(T926="","",IF(AND(T926&lt;&gt;'Tabelas auxiliares'!$B$128,T926&lt;&gt;'Tabelas auxiliares'!$B$129,T926&lt;&gt;'Tabelas auxiliares'!$C$128,T926&lt;&gt;'Tabelas auxiliares'!$C$129,T926&lt;&gt;'Tabelas auxiliares'!$D$128),"FOLHA DE PESSOAL",IF(Y926='Tabelas auxiliares'!$A$129,"CUSTEIO",IF(Y926='Tabelas auxiliares'!$A$128,"INVESTIMENTO","ERRO - VERIFICAR"))))</f>
        <v/>
      </c>
      <c r="AA926" s="26" t="str">
        <f t="shared" si="27"/>
        <v/>
      </c>
      <c r="AB926" s="155"/>
      <c r="AC926" s="155"/>
      <c r="AD926" s="155"/>
      <c r="AE926" s="31"/>
    </row>
    <row r="927" spans="1:31" x14ac:dyDescent="0.25">
      <c r="A927" s="152"/>
      <c r="B927" s="152"/>
      <c r="C927" s="152"/>
      <c r="D927" s="152"/>
      <c r="E927" s="152"/>
      <c r="F927" s="15" t="str">
        <f>IFERROR(VLOOKUP(D927,'Tabelas auxiliares'!$A$3:$B$65,2,FALSE),"")</f>
        <v/>
      </c>
      <c r="G927" s="15" t="str">
        <f>IFERROR(VLOOKUP($B927,'Tabelas auxiliares'!$A$68:$C$108,2,FALSE),"")</f>
        <v/>
      </c>
      <c r="H927" s="15" t="str">
        <f>IFERROR(VLOOKUP($B927,'Tabelas auxiliares'!$A$68:$C$108,3,FALSE),"")</f>
        <v/>
      </c>
      <c r="I927" s="152"/>
      <c r="J927" s="152"/>
      <c r="K927" s="152"/>
      <c r="L927" s="152"/>
      <c r="M927" s="152"/>
      <c r="N927" s="152"/>
      <c r="O927" s="152"/>
      <c r="P927" s="152"/>
      <c r="Q927" s="152"/>
      <c r="R927" s="152"/>
      <c r="S927" s="152"/>
      <c r="T927" s="152"/>
      <c r="U927" s="152"/>
      <c r="V927" s="152"/>
      <c r="W927" s="152"/>
      <c r="X927" s="152"/>
      <c r="Y927" s="15" t="str">
        <f t="shared" si="26"/>
        <v/>
      </c>
      <c r="Z927" s="15" t="str">
        <f>IF(T927="","",IF(AND(T927&lt;&gt;'Tabelas auxiliares'!$B$128,T927&lt;&gt;'Tabelas auxiliares'!$B$129,T927&lt;&gt;'Tabelas auxiliares'!$C$128,T927&lt;&gt;'Tabelas auxiliares'!$C$129,T927&lt;&gt;'Tabelas auxiliares'!$D$128),"FOLHA DE PESSOAL",IF(Y927='Tabelas auxiliares'!$A$129,"CUSTEIO",IF(Y927='Tabelas auxiliares'!$A$128,"INVESTIMENTO","ERRO - VERIFICAR"))))</f>
        <v/>
      </c>
      <c r="AA927" s="26" t="str">
        <f t="shared" si="27"/>
        <v/>
      </c>
      <c r="AB927" s="155"/>
      <c r="AC927" s="155"/>
      <c r="AD927" s="155"/>
      <c r="AE927" s="31"/>
    </row>
    <row r="928" spans="1:31" x14ac:dyDescent="0.25">
      <c r="A928" s="152"/>
      <c r="B928" s="152"/>
      <c r="C928" s="152"/>
      <c r="D928" s="152"/>
      <c r="E928" s="152"/>
      <c r="F928" s="15" t="str">
        <f>IFERROR(VLOOKUP(D928,'Tabelas auxiliares'!$A$3:$B$65,2,FALSE),"")</f>
        <v/>
      </c>
      <c r="G928" s="15" t="str">
        <f>IFERROR(VLOOKUP($B928,'Tabelas auxiliares'!$A$68:$C$108,2,FALSE),"")</f>
        <v/>
      </c>
      <c r="H928" s="15" t="str">
        <f>IFERROR(VLOOKUP($B928,'Tabelas auxiliares'!$A$68:$C$108,3,FALSE),"")</f>
        <v/>
      </c>
      <c r="I928" s="152"/>
      <c r="J928" s="152"/>
      <c r="K928" s="152"/>
      <c r="L928" s="152"/>
      <c r="M928" s="152"/>
      <c r="N928" s="152"/>
      <c r="O928" s="152"/>
      <c r="P928" s="152"/>
      <c r="Q928" s="152"/>
      <c r="R928" s="152"/>
      <c r="S928" s="152"/>
      <c r="T928" s="152"/>
      <c r="U928" s="152"/>
      <c r="V928" s="152"/>
      <c r="W928" s="152"/>
      <c r="X928" s="152"/>
      <c r="Y928" s="15" t="str">
        <f t="shared" si="26"/>
        <v/>
      </c>
      <c r="Z928" s="15" t="str">
        <f>IF(T928="","",IF(AND(T928&lt;&gt;'Tabelas auxiliares'!$B$128,T928&lt;&gt;'Tabelas auxiliares'!$B$129,T928&lt;&gt;'Tabelas auxiliares'!$C$128,T928&lt;&gt;'Tabelas auxiliares'!$C$129,T928&lt;&gt;'Tabelas auxiliares'!$D$128),"FOLHA DE PESSOAL",IF(Y928='Tabelas auxiliares'!$A$129,"CUSTEIO",IF(Y928='Tabelas auxiliares'!$A$128,"INVESTIMENTO","ERRO - VERIFICAR"))))</f>
        <v/>
      </c>
      <c r="AA928" s="26" t="str">
        <f t="shared" si="27"/>
        <v/>
      </c>
      <c r="AB928" s="155"/>
      <c r="AC928" s="155"/>
      <c r="AD928" s="155"/>
      <c r="AE928" s="31"/>
    </row>
    <row r="929" spans="1:31" x14ac:dyDescent="0.25">
      <c r="A929" s="152"/>
      <c r="B929" s="152"/>
      <c r="C929" s="152"/>
      <c r="D929" s="152"/>
      <c r="E929" s="152"/>
      <c r="F929" s="15" t="str">
        <f>IFERROR(VLOOKUP(D929,'Tabelas auxiliares'!$A$3:$B$65,2,FALSE),"")</f>
        <v/>
      </c>
      <c r="G929" s="15" t="str">
        <f>IFERROR(VLOOKUP($B929,'Tabelas auxiliares'!$A$68:$C$108,2,FALSE),"")</f>
        <v/>
      </c>
      <c r="H929" s="15" t="str">
        <f>IFERROR(VLOOKUP($B929,'Tabelas auxiliares'!$A$68:$C$108,3,FALSE),"")</f>
        <v/>
      </c>
      <c r="I929" s="152"/>
      <c r="J929" s="152"/>
      <c r="K929" s="152"/>
      <c r="L929" s="152"/>
      <c r="M929" s="152"/>
      <c r="N929" s="152"/>
      <c r="O929" s="152"/>
      <c r="P929" s="152"/>
      <c r="Q929" s="152"/>
      <c r="R929" s="152"/>
      <c r="S929" s="152"/>
      <c r="T929" s="152"/>
      <c r="U929" s="152"/>
      <c r="V929" s="152"/>
      <c r="W929" s="152"/>
      <c r="X929" s="152"/>
      <c r="Y929" s="15" t="str">
        <f t="shared" si="26"/>
        <v/>
      </c>
      <c r="Z929" s="15" t="str">
        <f>IF(T929="","",IF(AND(T929&lt;&gt;'Tabelas auxiliares'!$B$128,T929&lt;&gt;'Tabelas auxiliares'!$B$129,T929&lt;&gt;'Tabelas auxiliares'!$C$128,T929&lt;&gt;'Tabelas auxiliares'!$C$129,T929&lt;&gt;'Tabelas auxiliares'!$D$128),"FOLHA DE PESSOAL",IF(Y929='Tabelas auxiliares'!$A$129,"CUSTEIO",IF(Y929='Tabelas auxiliares'!$A$128,"INVESTIMENTO","ERRO - VERIFICAR"))))</f>
        <v/>
      </c>
      <c r="AA929" s="26" t="str">
        <f t="shared" si="27"/>
        <v/>
      </c>
      <c r="AB929" s="155"/>
      <c r="AC929" s="155"/>
      <c r="AD929" s="155"/>
      <c r="AE929" s="31"/>
    </row>
    <row r="930" spans="1:31" x14ac:dyDescent="0.25">
      <c r="A930" s="152"/>
      <c r="B930" s="152"/>
      <c r="C930" s="152"/>
      <c r="D930" s="152"/>
      <c r="E930" s="152"/>
      <c r="F930" s="15" t="str">
        <f>IFERROR(VLOOKUP(D930,'Tabelas auxiliares'!$A$3:$B$65,2,FALSE),"")</f>
        <v/>
      </c>
      <c r="G930" s="15" t="str">
        <f>IFERROR(VLOOKUP($B930,'Tabelas auxiliares'!$A$68:$C$108,2,FALSE),"")</f>
        <v/>
      </c>
      <c r="H930" s="15" t="str">
        <f>IFERROR(VLOOKUP($B930,'Tabelas auxiliares'!$A$68:$C$108,3,FALSE),"")</f>
        <v/>
      </c>
      <c r="I930" s="152"/>
      <c r="J930" s="152"/>
      <c r="K930" s="152"/>
      <c r="L930" s="152"/>
      <c r="M930" s="152"/>
      <c r="N930" s="152"/>
      <c r="O930" s="152"/>
      <c r="P930" s="152"/>
      <c r="Q930" s="152"/>
      <c r="R930" s="152"/>
      <c r="S930" s="152"/>
      <c r="T930" s="152"/>
      <c r="U930" s="152"/>
      <c r="V930" s="152"/>
      <c r="W930" s="152"/>
      <c r="X930" s="152"/>
      <c r="Y930" s="15" t="str">
        <f t="shared" si="26"/>
        <v/>
      </c>
      <c r="Z930" s="15" t="str">
        <f>IF(T930="","",IF(AND(T930&lt;&gt;'Tabelas auxiliares'!$B$128,T930&lt;&gt;'Tabelas auxiliares'!$B$129,T930&lt;&gt;'Tabelas auxiliares'!$C$128,T930&lt;&gt;'Tabelas auxiliares'!$C$129,T930&lt;&gt;'Tabelas auxiliares'!$D$128),"FOLHA DE PESSOAL",IF(Y930='Tabelas auxiliares'!$A$129,"CUSTEIO",IF(Y930='Tabelas auxiliares'!$A$128,"INVESTIMENTO","ERRO - VERIFICAR"))))</f>
        <v/>
      </c>
      <c r="AA930" s="26" t="str">
        <f t="shared" si="27"/>
        <v/>
      </c>
      <c r="AB930" s="155"/>
      <c r="AC930" s="155"/>
      <c r="AD930" s="155"/>
      <c r="AE930" s="31"/>
    </row>
    <row r="931" spans="1:31" x14ac:dyDescent="0.25">
      <c r="A931" s="152"/>
      <c r="B931" s="152"/>
      <c r="C931" s="152"/>
      <c r="D931" s="152"/>
      <c r="E931" s="152"/>
      <c r="F931" s="15" t="str">
        <f>IFERROR(VLOOKUP(D931,'Tabelas auxiliares'!$A$3:$B$65,2,FALSE),"")</f>
        <v/>
      </c>
      <c r="G931" s="15" t="str">
        <f>IFERROR(VLOOKUP($B931,'Tabelas auxiliares'!$A$68:$C$108,2,FALSE),"")</f>
        <v/>
      </c>
      <c r="H931" s="15" t="str">
        <f>IFERROR(VLOOKUP($B931,'Tabelas auxiliares'!$A$68:$C$108,3,FALSE),"")</f>
        <v/>
      </c>
      <c r="I931" s="152"/>
      <c r="J931" s="152"/>
      <c r="K931" s="152"/>
      <c r="L931" s="152"/>
      <c r="M931" s="152"/>
      <c r="N931" s="152"/>
      <c r="O931" s="152"/>
      <c r="P931" s="152"/>
      <c r="Q931" s="152"/>
      <c r="R931" s="152"/>
      <c r="S931" s="152"/>
      <c r="T931" s="152"/>
      <c r="U931" s="152"/>
      <c r="V931" s="152"/>
      <c r="W931" s="152"/>
      <c r="X931" s="152"/>
      <c r="Y931" s="15" t="str">
        <f t="shared" si="26"/>
        <v/>
      </c>
      <c r="Z931" s="15" t="str">
        <f>IF(T931="","",IF(AND(T931&lt;&gt;'Tabelas auxiliares'!$B$128,T931&lt;&gt;'Tabelas auxiliares'!$B$129,T931&lt;&gt;'Tabelas auxiliares'!$C$128,T931&lt;&gt;'Tabelas auxiliares'!$C$129,T931&lt;&gt;'Tabelas auxiliares'!$D$128),"FOLHA DE PESSOAL",IF(Y931='Tabelas auxiliares'!$A$129,"CUSTEIO",IF(Y931='Tabelas auxiliares'!$A$128,"INVESTIMENTO","ERRO - VERIFICAR"))))</f>
        <v/>
      </c>
      <c r="AA931" s="26" t="str">
        <f t="shared" si="27"/>
        <v/>
      </c>
      <c r="AB931" s="155"/>
      <c r="AC931" s="155"/>
      <c r="AD931" s="155"/>
      <c r="AE931" s="31"/>
    </row>
    <row r="932" spans="1:31" x14ac:dyDescent="0.25">
      <c r="A932" s="152"/>
      <c r="B932" s="152"/>
      <c r="C932" s="152"/>
      <c r="D932" s="152"/>
      <c r="E932" s="152"/>
      <c r="F932" s="15" t="str">
        <f>IFERROR(VLOOKUP(D932,'Tabelas auxiliares'!$A$3:$B$65,2,FALSE),"")</f>
        <v/>
      </c>
      <c r="G932" s="15" t="str">
        <f>IFERROR(VLOOKUP($B932,'Tabelas auxiliares'!$A$68:$C$108,2,FALSE),"")</f>
        <v/>
      </c>
      <c r="H932" s="15" t="str">
        <f>IFERROR(VLOOKUP($B932,'Tabelas auxiliares'!$A$68:$C$108,3,FALSE),"")</f>
        <v/>
      </c>
      <c r="I932" s="152"/>
      <c r="J932" s="152"/>
      <c r="K932" s="152"/>
      <c r="L932" s="152"/>
      <c r="M932" s="152"/>
      <c r="N932" s="152"/>
      <c r="O932" s="152"/>
      <c r="P932" s="152"/>
      <c r="Q932" s="152"/>
      <c r="R932" s="152"/>
      <c r="S932" s="152"/>
      <c r="T932" s="152"/>
      <c r="U932" s="152"/>
      <c r="V932" s="152"/>
      <c r="W932" s="152"/>
      <c r="X932" s="152"/>
      <c r="Y932" s="15" t="str">
        <f t="shared" si="26"/>
        <v/>
      </c>
      <c r="Z932" s="15" t="str">
        <f>IF(T932="","",IF(AND(T932&lt;&gt;'Tabelas auxiliares'!$B$128,T932&lt;&gt;'Tabelas auxiliares'!$B$129,T932&lt;&gt;'Tabelas auxiliares'!$C$128,T932&lt;&gt;'Tabelas auxiliares'!$C$129,T932&lt;&gt;'Tabelas auxiliares'!$D$128),"FOLHA DE PESSOAL",IF(Y932='Tabelas auxiliares'!$A$129,"CUSTEIO",IF(Y932='Tabelas auxiliares'!$A$128,"INVESTIMENTO","ERRO - VERIFICAR"))))</f>
        <v/>
      </c>
      <c r="AA932" s="26" t="str">
        <f t="shared" si="27"/>
        <v/>
      </c>
      <c r="AB932" s="155"/>
      <c r="AC932" s="155"/>
      <c r="AD932" s="155"/>
      <c r="AE932" s="31"/>
    </row>
    <row r="933" spans="1:31" x14ac:dyDescent="0.25">
      <c r="A933" s="152"/>
      <c r="B933" s="152"/>
      <c r="C933" s="152"/>
      <c r="D933" s="152"/>
      <c r="E933" s="152"/>
      <c r="F933" s="15" t="str">
        <f>IFERROR(VLOOKUP(D933,'Tabelas auxiliares'!$A$3:$B$65,2,FALSE),"")</f>
        <v/>
      </c>
      <c r="G933" s="15" t="str">
        <f>IFERROR(VLOOKUP($B933,'Tabelas auxiliares'!$A$68:$C$108,2,FALSE),"")</f>
        <v/>
      </c>
      <c r="H933" s="15" t="str">
        <f>IFERROR(VLOOKUP($B933,'Tabelas auxiliares'!$A$68:$C$108,3,FALSE),"")</f>
        <v/>
      </c>
      <c r="I933" s="152"/>
      <c r="J933" s="152"/>
      <c r="K933" s="152"/>
      <c r="L933" s="152"/>
      <c r="M933" s="152"/>
      <c r="N933" s="152"/>
      <c r="O933" s="152"/>
      <c r="P933" s="152"/>
      <c r="Q933" s="152"/>
      <c r="R933" s="152"/>
      <c r="S933" s="152"/>
      <c r="T933" s="152"/>
      <c r="U933" s="152"/>
      <c r="V933" s="152"/>
      <c r="W933" s="152"/>
      <c r="X933" s="152"/>
      <c r="Y933" s="15" t="str">
        <f t="shared" si="26"/>
        <v/>
      </c>
      <c r="Z933" s="15" t="str">
        <f>IF(T933="","",IF(AND(T933&lt;&gt;'Tabelas auxiliares'!$B$128,T933&lt;&gt;'Tabelas auxiliares'!$B$129,T933&lt;&gt;'Tabelas auxiliares'!$C$128,T933&lt;&gt;'Tabelas auxiliares'!$C$129,T933&lt;&gt;'Tabelas auxiliares'!$D$128),"FOLHA DE PESSOAL",IF(Y933='Tabelas auxiliares'!$A$129,"CUSTEIO",IF(Y933='Tabelas auxiliares'!$A$128,"INVESTIMENTO","ERRO - VERIFICAR"))))</f>
        <v/>
      </c>
      <c r="AA933" s="26" t="str">
        <f t="shared" si="27"/>
        <v/>
      </c>
      <c r="AB933" s="155"/>
      <c r="AC933" s="155"/>
      <c r="AD933" s="155"/>
      <c r="AE933" s="31"/>
    </row>
    <row r="934" spans="1:31" x14ac:dyDescent="0.25">
      <c r="A934" s="152"/>
      <c r="B934" s="152"/>
      <c r="C934" s="152"/>
      <c r="D934" s="152"/>
      <c r="E934" s="152"/>
      <c r="F934" s="15" t="str">
        <f>IFERROR(VLOOKUP(D934,'Tabelas auxiliares'!$A$3:$B$65,2,FALSE),"")</f>
        <v/>
      </c>
      <c r="G934" s="15" t="str">
        <f>IFERROR(VLOOKUP($B934,'Tabelas auxiliares'!$A$68:$C$108,2,FALSE),"")</f>
        <v/>
      </c>
      <c r="H934" s="15" t="str">
        <f>IFERROR(VLOOKUP($B934,'Tabelas auxiliares'!$A$68:$C$108,3,FALSE),"")</f>
        <v/>
      </c>
      <c r="I934" s="152"/>
      <c r="J934" s="152"/>
      <c r="K934" s="152"/>
      <c r="L934" s="152"/>
      <c r="M934" s="152"/>
      <c r="N934" s="152"/>
      <c r="O934" s="152"/>
      <c r="P934" s="152"/>
      <c r="Q934" s="152"/>
      <c r="R934" s="152"/>
      <c r="S934" s="152"/>
      <c r="T934" s="152"/>
      <c r="U934" s="152"/>
      <c r="V934" s="152"/>
      <c r="W934" s="152"/>
      <c r="X934" s="152"/>
      <c r="Y934" s="15" t="str">
        <f t="shared" si="26"/>
        <v/>
      </c>
      <c r="Z934" s="15" t="str">
        <f>IF(T934="","",IF(AND(T934&lt;&gt;'Tabelas auxiliares'!$B$128,T934&lt;&gt;'Tabelas auxiliares'!$B$129,T934&lt;&gt;'Tabelas auxiliares'!$C$128,T934&lt;&gt;'Tabelas auxiliares'!$C$129,T934&lt;&gt;'Tabelas auxiliares'!$D$128),"FOLHA DE PESSOAL",IF(Y934='Tabelas auxiliares'!$A$129,"CUSTEIO",IF(Y934='Tabelas auxiliares'!$A$128,"INVESTIMENTO","ERRO - VERIFICAR"))))</f>
        <v/>
      </c>
      <c r="AA934" s="26" t="str">
        <f t="shared" si="27"/>
        <v/>
      </c>
      <c r="AB934" s="155"/>
      <c r="AC934" s="155"/>
      <c r="AD934" s="155"/>
      <c r="AE934" s="31"/>
    </row>
    <row r="935" spans="1:31" x14ac:dyDescent="0.25">
      <c r="A935" s="152"/>
      <c r="B935" s="152"/>
      <c r="C935" s="152"/>
      <c r="D935" s="152"/>
      <c r="E935" s="152"/>
      <c r="F935" s="15" t="str">
        <f>IFERROR(VLOOKUP(D935,'Tabelas auxiliares'!$A$3:$B$65,2,FALSE),"")</f>
        <v/>
      </c>
      <c r="G935" s="15" t="str">
        <f>IFERROR(VLOOKUP($B935,'Tabelas auxiliares'!$A$68:$C$108,2,FALSE),"")</f>
        <v/>
      </c>
      <c r="H935" s="15" t="str">
        <f>IFERROR(VLOOKUP($B935,'Tabelas auxiliares'!$A$68:$C$108,3,FALSE),"")</f>
        <v/>
      </c>
      <c r="I935" s="152"/>
      <c r="J935" s="152"/>
      <c r="K935" s="152"/>
      <c r="L935" s="152"/>
      <c r="M935" s="152"/>
      <c r="N935" s="152"/>
      <c r="O935" s="152"/>
      <c r="P935" s="152"/>
      <c r="Q935" s="152"/>
      <c r="R935" s="152"/>
      <c r="S935" s="152"/>
      <c r="T935" s="152"/>
      <c r="U935" s="152"/>
      <c r="V935" s="152"/>
      <c r="W935" s="152"/>
      <c r="X935" s="152"/>
      <c r="Y935" s="15" t="str">
        <f t="shared" si="26"/>
        <v/>
      </c>
      <c r="Z935" s="15" t="str">
        <f>IF(T935="","",IF(AND(T935&lt;&gt;'Tabelas auxiliares'!$B$128,T935&lt;&gt;'Tabelas auxiliares'!$B$129,T935&lt;&gt;'Tabelas auxiliares'!$C$128,T935&lt;&gt;'Tabelas auxiliares'!$C$129,T935&lt;&gt;'Tabelas auxiliares'!$D$128),"FOLHA DE PESSOAL",IF(Y935='Tabelas auxiliares'!$A$129,"CUSTEIO",IF(Y935='Tabelas auxiliares'!$A$128,"INVESTIMENTO","ERRO - VERIFICAR"))))</f>
        <v/>
      </c>
      <c r="AA935" s="26" t="str">
        <f t="shared" si="27"/>
        <v/>
      </c>
      <c r="AB935" s="155"/>
      <c r="AC935" s="155"/>
      <c r="AD935" s="155"/>
      <c r="AE935" s="31"/>
    </row>
    <row r="936" spans="1:31" x14ac:dyDescent="0.25">
      <c r="A936" s="152"/>
      <c r="B936" s="152"/>
      <c r="C936" s="152"/>
      <c r="D936" s="152"/>
      <c r="E936" s="152"/>
      <c r="F936" s="15" t="str">
        <f>IFERROR(VLOOKUP(D936,'Tabelas auxiliares'!$A$3:$B$65,2,FALSE),"")</f>
        <v/>
      </c>
      <c r="G936" s="15" t="str">
        <f>IFERROR(VLOOKUP($B936,'Tabelas auxiliares'!$A$68:$C$108,2,FALSE),"")</f>
        <v/>
      </c>
      <c r="H936" s="15" t="str">
        <f>IFERROR(VLOOKUP($B936,'Tabelas auxiliares'!$A$68:$C$108,3,FALSE),"")</f>
        <v/>
      </c>
      <c r="I936" s="152"/>
      <c r="J936" s="152"/>
      <c r="K936" s="152"/>
      <c r="L936" s="152"/>
      <c r="M936" s="152"/>
      <c r="N936" s="152"/>
      <c r="O936" s="152"/>
      <c r="P936" s="152"/>
      <c r="Q936" s="152"/>
      <c r="R936" s="152"/>
      <c r="S936" s="152"/>
      <c r="T936" s="152"/>
      <c r="U936" s="152"/>
      <c r="V936" s="152"/>
      <c r="W936" s="152"/>
      <c r="X936" s="152"/>
      <c r="Y936" s="15" t="str">
        <f t="shared" si="26"/>
        <v/>
      </c>
      <c r="Z936" s="15" t="str">
        <f>IF(T936="","",IF(AND(T936&lt;&gt;'Tabelas auxiliares'!$B$128,T936&lt;&gt;'Tabelas auxiliares'!$B$129,T936&lt;&gt;'Tabelas auxiliares'!$C$128,T936&lt;&gt;'Tabelas auxiliares'!$C$129,T936&lt;&gt;'Tabelas auxiliares'!$D$128),"FOLHA DE PESSOAL",IF(Y936='Tabelas auxiliares'!$A$129,"CUSTEIO",IF(Y936='Tabelas auxiliares'!$A$128,"INVESTIMENTO","ERRO - VERIFICAR"))))</f>
        <v/>
      </c>
      <c r="AA936" s="26" t="str">
        <f t="shared" si="27"/>
        <v/>
      </c>
      <c r="AB936" s="155"/>
      <c r="AC936" s="155"/>
      <c r="AD936" s="155"/>
      <c r="AE936" s="31"/>
    </row>
    <row r="937" spans="1:31" x14ac:dyDescent="0.25">
      <c r="A937" s="152"/>
      <c r="B937" s="152"/>
      <c r="C937" s="152"/>
      <c r="D937" s="152"/>
      <c r="E937" s="152"/>
      <c r="F937" s="15" t="str">
        <f>IFERROR(VLOOKUP(D937,'Tabelas auxiliares'!$A$3:$B$65,2,FALSE),"")</f>
        <v/>
      </c>
      <c r="G937" s="15" t="str">
        <f>IFERROR(VLOOKUP($B937,'Tabelas auxiliares'!$A$68:$C$108,2,FALSE),"")</f>
        <v/>
      </c>
      <c r="H937" s="15" t="str">
        <f>IFERROR(VLOOKUP($B937,'Tabelas auxiliares'!$A$68:$C$108,3,FALSE),"")</f>
        <v/>
      </c>
      <c r="I937" s="152"/>
      <c r="J937" s="152"/>
      <c r="K937" s="152"/>
      <c r="L937" s="152"/>
      <c r="M937" s="152"/>
      <c r="N937" s="152"/>
      <c r="O937" s="152"/>
      <c r="P937" s="152"/>
      <c r="Q937" s="152"/>
      <c r="R937" s="152"/>
      <c r="S937" s="152"/>
      <c r="T937" s="152"/>
      <c r="U937" s="152"/>
      <c r="V937" s="152"/>
      <c r="W937" s="152"/>
      <c r="X937" s="152"/>
      <c r="Y937" s="15" t="str">
        <f t="shared" si="26"/>
        <v/>
      </c>
      <c r="Z937" s="15" t="str">
        <f>IF(T937="","",IF(AND(T937&lt;&gt;'Tabelas auxiliares'!$B$128,T937&lt;&gt;'Tabelas auxiliares'!$B$129,T937&lt;&gt;'Tabelas auxiliares'!$C$128,T937&lt;&gt;'Tabelas auxiliares'!$C$129,T937&lt;&gt;'Tabelas auxiliares'!$D$128),"FOLHA DE PESSOAL",IF(Y937='Tabelas auxiliares'!$A$129,"CUSTEIO",IF(Y937='Tabelas auxiliares'!$A$128,"INVESTIMENTO","ERRO - VERIFICAR"))))</f>
        <v/>
      </c>
      <c r="AA937" s="26" t="str">
        <f t="shared" si="27"/>
        <v/>
      </c>
      <c r="AB937" s="155"/>
      <c r="AC937" s="155"/>
      <c r="AD937" s="155"/>
      <c r="AE937" s="31"/>
    </row>
    <row r="938" spans="1:31" x14ac:dyDescent="0.25">
      <c r="A938" s="152"/>
      <c r="B938" s="152"/>
      <c r="C938" s="152"/>
      <c r="D938" s="152"/>
      <c r="E938" s="152"/>
      <c r="F938" s="15" t="str">
        <f>IFERROR(VLOOKUP(D938,'Tabelas auxiliares'!$A$3:$B$65,2,FALSE),"")</f>
        <v/>
      </c>
      <c r="G938" s="15" t="str">
        <f>IFERROR(VLOOKUP($B938,'Tabelas auxiliares'!$A$68:$C$108,2,FALSE),"")</f>
        <v/>
      </c>
      <c r="H938" s="15" t="str">
        <f>IFERROR(VLOOKUP($B938,'Tabelas auxiliares'!$A$68:$C$108,3,FALSE),"")</f>
        <v/>
      </c>
      <c r="I938" s="152"/>
      <c r="J938" s="152"/>
      <c r="K938" s="152"/>
      <c r="L938" s="152"/>
      <c r="M938" s="152"/>
      <c r="N938" s="152"/>
      <c r="O938" s="152"/>
      <c r="P938" s="152"/>
      <c r="Q938" s="152"/>
      <c r="R938" s="152"/>
      <c r="S938" s="152"/>
      <c r="T938" s="152"/>
      <c r="U938" s="152"/>
      <c r="V938" s="152"/>
      <c r="W938" s="152"/>
      <c r="X938" s="152"/>
      <c r="Y938" s="15" t="str">
        <f t="shared" si="26"/>
        <v/>
      </c>
      <c r="Z938" s="15" t="str">
        <f>IF(T938="","",IF(AND(T938&lt;&gt;'Tabelas auxiliares'!$B$128,T938&lt;&gt;'Tabelas auxiliares'!$B$129,T938&lt;&gt;'Tabelas auxiliares'!$C$128,T938&lt;&gt;'Tabelas auxiliares'!$C$129,T938&lt;&gt;'Tabelas auxiliares'!$D$128),"FOLHA DE PESSOAL",IF(Y938='Tabelas auxiliares'!$A$129,"CUSTEIO",IF(Y938='Tabelas auxiliares'!$A$128,"INVESTIMENTO","ERRO - VERIFICAR"))))</f>
        <v/>
      </c>
      <c r="AA938" s="26" t="str">
        <f t="shared" si="27"/>
        <v/>
      </c>
      <c r="AB938" s="155"/>
      <c r="AC938" s="155"/>
      <c r="AD938" s="155"/>
      <c r="AE938" s="31"/>
    </row>
    <row r="939" spans="1:31" x14ac:dyDescent="0.25">
      <c r="A939" s="152"/>
      <c r="B939" s="152"/>
      <c r="C939" s="152"/>
      <c r="D939" s="152"/>
      <c r="E939" s="152"/>
      <c r="F939" s="15" t="str">
        <f>IFERROR(VLOOKUP(D939,'Tabelas auxiliares'!$A$3:$B$65,2,FALSE),"")</f>
        <v/>
      </c>
      <c r="G939" s="15" t="str">
        <f>IFERROR(VLOOKUP($B939,'Tabelas auxiliares'!$A$68:$C$108,2,FALSE),"")</f>
        <v/>
      </c>
      <c r="H939" s="15" t="str">
        <f>IFERROR(VLOOKUP($B939,'Tabelas auxiliares'!$A$68:$C$108,3,FALSE),"")</f>
        <v/>
      </c>
      <c r="I939" s="152"/>
      <c r="J939" s="152"/>
      <c r="K939" s="152"/>
      <c r="L939" s="152"/>
      <c r="M939" s="152"/>
      <c r="N939" s="152"/>
      <c r="O939" s="152"/>
      <c r="P939" s="152"/>
      <c r="Q939" s="152"/>
      <c r="R939" s="152"/>
      <c r="S939" s="152"/>
      <c r="T939" s="152"/>
      <c r="U939" s="152"/>
      <c r="V939" s="152"/>
      <c r="W939" s="152"/>
      <c r="X939" s="152"/>
      <c r="Y939" s="15" t="str">
        <f t="shared" si="26"/>
        <v/>
      </c>
      <c r="Z939" s="15" t="str">
        <f>IF(T939="","",IF(AND(T939&lt;&gt;'Tabelas auxiliares'!$B$128,T939&lt;&gt;'Tabelas auxiliares'!$B$129,T939&lt;&gt;'Tabelas auxiliares'!$C$128,T939&lt;&gt;'Tabelas auxiliares'!$C$129,T939&lt;&gt;'Tabelas auxiliares'!$D$128),"FOLHA DE PESSOAL",IF(Y939='Tabelas auxiliares'!$A$129,"CUSTEIO",IF(Y939='Tabelas auxiliares'!$A$128,"INVESTIMENTO","ERRO - VERIFICAR"))))</f>
        <v/>
      </c>
      <c r="AA939" s="26" t="str">
        <f t="shared" si="27"/>
        <v/>
      </c>
      <c r="AB939" s="155"/>
      <c r="AC939" s="155"/>
      <c r="AD939" s="155"/>
      <c r="AE939" s="31"/>
    </row>
    <row r="940" spans="1:31" x14ac:dyDescent="0.25">
      <c r="A940" s="152"/>
      <c r="B940" s="152"/>
      <c r="C940" s="152"/>
      <c r="D940" s="152"/>
      <c r="E940" s="152"/>
      <c r="F940" s="15" t="str">
        <f>IFERROR(VLOOKUP(D940,'Tabelas auxiliares'!$A$3:$B$65,2,FALSE),"")</f>
        <v/>
      </c>
      <c r="G940" s="15" t="str">
        <f>IFERROR(VLOOKUP($B940,'Tabelas auxiliares'!$A$68:$C$108,2,FALSE),"")</f>
        <v/>
      </c>
      <c r="H940" s="15" t="str">
        <f>IFERROR(VLOOKUP($B940,'Tabelas auxiliares'!$A$68:$C$108,3,FALSE),"")</f>
        <v/>
      </c>
      <c r="I940" s="152"/>
      <c r="J940" s="152"/>
      <c r="K940" s="152"/>
      <c r="L940" s="152"/>
      <c r="M940" s="152"/>
      <c r="N940" s="152"/>
      <c r="O940" s="152"/>
      <c r="P940" s="152"/>
      <c r="Q940" s="152"/>
      <c r="R940" s="152"/>
      <c r="S940" s="152"/>
      <c r="T940" s="152"/>
      <c r="U940" s="152"/>
      <c r="V940" s="152"/>
      <c r="W940" s="152"/>
      <c r="X940" s="152"/>
      <c r="Y940" s="15" t="str">
        <f t="shared" ref="Y940:Y1003" si="28">LEFT(V940,1)</f>
        <v/>
      </c>
      <c r="Z940" s="15" t="str">
        <f>IF(T940="","",IF(AND(T940&lt;&gt;'Tabelas auxiliares'!$B$128,T940&lt;&gt;'Tabelas auxiliares'!$B$129,T940&lt;&gt;'Tabelas auxiliares'!$C$128,T940&lt;&gt;'Tabelas auxiliares'!$C$129,T940&lt;&gt;'Tabelas auxiliares'!$D$128),"FOLHA DE PESSOAL",IF(Y940='Tabelas auxiliares'!$A$129,"CUSTEIO",IF(Y940='Tabelas auxiliares'!$A$128,"INVESTIMENTO","ERRO - VERIFICAR"))))</f>
        <v/>
      </c>
      <c r="AA940" s="26" t="str">
        <f t="shared" si="27"/>
        <v/>
      </c>
      <c r="AB940" s="155"/>
      <c r="AC940" s="155"/>
      <c r="AD940" s="155"/>
      <c r="AE940" s="31"/>
    </row>
    <row r="941" spans="1:31" x14ac:dyDescent="0.25">
      <c r="A941" s="152"/>
      <c r="B941" s="152"/>
      <c r="C941" s="152"/>
      <c r="D941" s="152"/>
      <c r="E941" s="152"/>
      <c r="F941" s="15" t="str">
        <f>IFERROR(VLOOKUP(D941,'Tabelas auxiliares'!$A$3:$B$65,2,FALSE),"")</f>
        <v/>
      </c>
      <c r="G941" s="15" t="str">
        <f>IFERROR(VLOOKUP($B941,'Tabelas auxiliares'!$A$68:$C$108,2,FALSE),"")</f>
        <v/>
      </c>
      <c r="H941" s="15" t="str">
        <f>IFERROR(VLOOKUP($B941,'Tabelas auxiliares'!$A$68:$C$108,3,FALSE),"")</f>
        <v/>
      </c>
      <c r="I941" s="152"/>
      <c r="J941" s="152"/>
      <c r="K941" s="152"/>
      <c r="L941" s="152"/>
      <c r="M941" s="152"/>
      <c r="N941" s="152"/>
      <c r="O941" s="152"/>
      <c r="P941" s="152"/>
      <c r="Q941" s="152"/>
      <c r="R941" s="152"/>
      <c r="S941" s="152"/>
      <c r="T941" s="152"/>
      <c r="U941" s="152"/>
      <c r="V941" s="152"/>
      <c r="W941" s="152"/>
      <c r="X941" s="152"/>
      <c r="Y941" s="15" t="str">
        <f t="shared" si="28"/>
        <v/>
      </c>
      <c r="Z941" s="15" t="str">
        <f>IF(T941="","",IF(AND(T941&lt;&gt;'Tabelas auxiliares'!$B$128,T941&lt;&gt;'Tabelas auxiliares'!$B$129,T941&lt;&gt;'Tabelas auxiliares'!$C$128,T941&lt;&gt;'Tabelas auxiliares'!$C$129,T941&lt;&gt;'Tabelas auxiliares'!$D$128),"FOLHA DE PESSOAL",IF(Y941='Tabelas auxiliares'!$A$129,"CUSTEIO",IF(Y941='Tabelas auxiliares'!$A$128,"INVESTIMENTO","ERRO - VERIFICAR"))))</f>
        <v/>
      </c>
      <c r="AA941" s="26" t="str">
        <f t="shared" ref="AA941:AA1004" si="29">IF(AB941+AC941+AD941&lt;&gt;0,AB941+AC941+AD941,"")</f>
        <v/>
      </c>
      <c r="AB941" s="155"/>
      <c r="AC941" s="155"/>
      <c r="AD941" s="155"/>
      <c r="AE941" s="31"/>
    </row>
    <row r="942" spans="1:31" x14ac:dyDescent="0.25">
      <c r="A942" s="152"/>
      <c r="B942" s="152"/>
      <c r="C942" s="152"/>
      <c r="D942" s="152"/>
      <c r="E942" s="152"/>
      <c r="F942" s="15" t="str">
        <f>IFERROR(VLOOKUP(D942,'Tabelas auxiliares'!$A$3:$B$65,2,FALSE),"")</f>
        <v/>
      </c>
      <c r="G942" s="15" t="str">
        <f>IFERROR(VLOOKUP($B942,'Tabelas auxiliares'!$A$68:$C$108,2,FALSE),"")</f>
        <v/>
      </c>
      <c r="H942" s="15" t="str">
        <f>IFERROR(VLOOKUP($B942,'Tabelas auxiliares'!$A$68:$C$108,3,FALSE),"")</f>
        <v/>
      </c>
      <c r="I942" s="152"/>
      <c r="J942" s="152"/>
      <c r="K942" s="152"/>
      <c r="L942" s="152"/>
      <c r="M942" s="152"/>
      <c r="N942" s="152"/>
      <c r="O942" s="152"/>
      <c r="P942" s="152"/>
      <c r="Q942" s="152"/>
      <c r="R942" s="152"/>
      <c r="S942" s="152"/>
      <c r="T942" s="152"/>
      <c r="U942" s="152"/>
      <c r="V942" s="152"/>
      <c r="W942" s="152"/>
      <c r="X942" s="152"/>
      <c r="Y942" s="15" t="str">
        <f t="shared" si="28"/>
        <v/>
      </c>
      <c r="Z942" s="15" t="str">
        <f>IF(T942="","",IF(AND(T942&lt;&gt;'Tabelas auxiliares'!$B$128,T942&lt;&gt;'Tabelas auxiliares'!$B$129,T942&lt;&gt;'Tabelas auxiliares'!$C$128,T942&lt;&gt;'Tabelas auxiliares'!$C$129,T942&lt;&gt;'Tabelas auxiliares'!$D$128),"FOLHA DE PESSOAL",IF(Y942='Tabelas auxiliares'!$A$129,"CUSTEIO",IF(Y942='Tabelas auxiliares'!$A$128,"INVESTIMENTO","ERRO - VERIFICAR"))))</f>
        <v/>
      </c>
      <c r="AA942" s="26" t="str">
        <f t="shared" si="29"/>
        <v/>
      </c>
      <c r="AB942" s="155"/>
      <c r="AC942" s="155"/>
      <c r="AD942" s="155"/>
      <c r="AE942" s="31"/>
    </row>
    <row r="943" spans="1:31" x14ac:dyDescent="0.25">
      <c r="A943" s="152"/>
      <c r="B943" s="152"/>
      <c r="C943" s="152"/>
      <c r="D943" s="152"/>
      <c r="E943" s="152"/>
      <c r="F943" s="15" t="str">
        <f>IFERROR(VLOOKUP(D943,'Tabelas auxiliares'!$A$3:$B$65,2,FALSE),"")</f>
        <v/>
      </c>
      <c r="G943" s="15" t="str">
        <f>IFERROR(VLOOKUP($B943,'Tabelas auxiliares'!$A$68:$C$108,2,FALSE),"")</f>
        <v/>
      </c>
      <c r="H943" s="15" t="str">
        <f>IFERROR(VLOOKUP($B943,'Tabelas auxiliares'!$A$68:$C$108,3,FALSE),"")</f>
        <v/>
      </c>
      <c r="I943" s="152"/>
      <c r="J943" s="152"/>
      <c r="K943" s="152"/>
      <c r="L943" s="152"/>
      <c r="M943" s="152"/>
      <c r="N943" s="152"/>
      <c r="O943" s="152"/>
      <c r="P943" s="152"/>
      <c r="Q943" s="152"/>
      <c r="R943" s="152"/>
      <c r="S943" s="152"/>
      <c r="T943" s="152"/>
      <c r="U943" s="152"/>
      <c r="V943" s="152"/>
      <c r="W943" s="152"/>
      <c r="X943" s="152"/>
      <c r="Y943" s="15" t="str">
        <f t="shared" si="28"/>
        <v/>
      </c>
      <c r="Z943" s="15" t="str">
        <f>IF(T943="","",IF(AND(T943&lt;&gt;'Tabelas auxiliares'!$B$128,T943&lt;&gt;'Tabelas auxiliares'!$B$129,T943&lt;&gt;'Tabelas auxiliares'!$C$128,T943&lt;&gt;'Tabelas auxiliares'!$C$129,T943&lt;&gt;'Tabelas auxiliares'!$D$128),"FOLHA DE PESSOAL",IF(Y943='Tabelas auxiliares'!$A$129,"CUSTEIO",IF(Y943='Tabelas auxiliares'!$A$128,"INVESTIMENTO","ERRO - VERIFICAR"))))</f>
        <v/>
      </c>
      <c r="AA943" s="26" t="str">
        <f t="shared" si="29"/>
        <v/>
      </c>
      <c r="AB943" s="155"/>
      <c r="AC943" s="155"/>
      <c r="AD943" s="155"/>
      <c r="AE943" s="31"/>
    </row>
    <row r="944" spans="1:31" x14ac:dyDescent="0.25">
      <c r="A944" s="152"/>
      <c r="B944" s="152"/>
      <c r="C944" s="152"/>
      <c r="D944" s="152"/>
      <c r="E944" s="152"/>
      <c r="F944" s="15" t="str">
        <f>IFERROR(VLOOKUP(D944,'Tabelas auxiliares'!$A$3:$B$65,2,FALSE),"")</f>
        <v/>
      </c>
      <c r="G944" s="15" t="str">
        <f>IFERROR(VLOOKUP($B944,'Tabelas auxiliares'!$A$68:$C$108,2,FALSE),"")</f>
        <v/>
      </c>
      <c r="H944" s="15" t="str">
        <f>IFERROR(VLOOKUP($B944,'Tabelas auxiliares'!$A$68:$C$108,3,FALSE),"")</f>
        <v/>
      </c>
      <c r="I944" s="152"/>
      <c r="J944" s="152"/>
      <c r="K944" s="152"/>
      <c r="L944" s="152"/>
      <c r="M944" s="152"/>
      <c r="N944" s="152"/>
      <c r="O944" s="152"/>
      <c r="P944" s="152"/>
      <c r="Q944" s="152"/>
      <c r="R944" s="152"/>
      <c r="S944" s="152"/>
      <c r="T944" s="152"/>
      <c r="U944" s="152"/>
      <c r="V944" s="152"/>
      <c r="W944" s="152"/>
      <c r="X944" s="152"/>
      <c r="Y944" s="15" t="str">
        <f t="shared" si="28"/>
        <v/>
      </c>
      <c r="Z944" s="15" t="str">
        <f>IF(T944="","",IF(AND(T944&lt;&gt;'Tabelas auxiliares'!$B$128,T944&lt;&gt;'Tabelas auxiliares'!$B$129,T944&lt;&gt;'Tabelas auxiliares'!$C$128,T944&lt;&gt;'Tabelas auxiliares'!$C$129,T944&lt;&gt;'Tabelas auxiliares'!$D$128),"FOLHA DE PESSOAL",IF(Y944='Tabelas auxiliares'!$A$129,"CUSTEIO",IF(Y944='Tabelas auxiliares'!$A$128,"INVESTIMENTO","ERRO - VERIFICAR"))))</f>
        <v/>
      </c>
      <c r="AA944" s="26" t="str">
        <f t="shared" si="29"/>
        <v/>
      </c>
      <c r="AB944" s="155"/>
      <c r="AC944" s="155"/>
      <c r="AD944" s="155"/>
      <c r="AE944" s="31"/>
    </row>
    <row r="945" spans="1:31" x14ac:dyDescent="0.25">
      <c r="A945" s="152"/>
      <c r="B945" s="152"/>
      <c r="C945" s="152"/>
      <c r="D945" s="152"/>
      <c r="E945" s="152"/>
      <c r="F945" s="15" t="str">
        <f>IFERROR(VLOOKUP(D945,'Tabelas auxiliares'!$A$3:$B$65,2,FALSE),"")</f>
        <v/>
      </c>
      <c r="G945" s="15" t="str">
        <f>IFERROR(VLOOKUP($B945,'Tabelas auxiliares'!$A$68:$C$108,2,FALSE),"")</f>
        <v/>
      </c>
      <c r="H945" s="15" t="str">
        <f>IFERROR(VLOOKUP($B945,'Tabelas auxiliares'!$A$68:$C$108,3,FALSE),"")</f>
        <v/>
      </c>
      <c r="I945" s="152"/>
      <c r="J945" s="152"/>
      <c r="K945" s="152"/>
      <c r="L945" s="152"/>
      <c r="M945" s="152"/>
      <c r="N945" s="152"/>
      <c r="O945" s="152"/>
      <c r="P945" s="152"/>
      <c r="Q945" s="152"/>
      <c r="R945" s="152"/>
      <c r="S945" s="152"/>
      <c r="T945" s="152"/>
      <c r="U945" s="152"/>
      <c r="V945" s="152"/>
      <c r="W945" s="152"/>
      <c r="X945" s="152"/>
      <c r="Y945" s="15" t="str">
        <f t="shared" si="28"/>
        <v/>
      </c>
      <c r="Z945" s="15" t="str">
        <f>IF(T945="","",IF(AND(T945&lt;&gt;'Tabelas auxiliares'!$B$128,T945&lt;&gt;'Tabelas auxiliares'!$B$129,T945&lt;&gt;'Tabelas auxiliares'!$C$128,T945&lt;&gt;'Tabelas auxiliares'!$C$129,T945&lt;&gt;'Tabelas auxiliares'!$D$128),"FOLHA DE PESSOAL",IF(Y945='Tabelas auxiliares'!$A$129,"CUSTEIO",IF(Y945='Tabelas auxiliares'!$A$128,"INVESTIMENTO","ERRO - VERIFICAR"))))</f>
        <v/>
      </c>
      <c r="AA945" s="26" t="str">
        <f t="shared" si="29"/>
        <v/>
      </c>
      <c r="AB945" s="155"/>
      <c r="AC945" s="155"/>
      <c r="AD945" s="155"/>
      <c r="AE945" s="31"/>
    </row>
    <row r="946" spans="1:31" x14ac:dyDescent="0.25">
      <c r="A946" s="152"/>
      <c r="B946" s="152"/>
      <c r="C946" s="152"/>
      <c r="D946" s="152"/>
      <c r="E946" s="152"/>
      <c r="F946" s="15" t="str">
        <f>IFERROR(VLOOKUP(D946,'Tabelas auxiliares'!$A$3:$B$65,2,FALSE),"")</f>
        <v/>
      </c>
      <c r="G946" s="15" t="str">
        <f>IFERROR(VLOOKUP($B946,'Tabelas auxiliares'!$A$68:$C$108,2,FALSE),"")</f>
        <v/>
      </c>
      <c r="H946" s="15" t="str">
        <f>IFERROR(VLOOKUP($B946,'Tabelas auxiliares'!$A$68:$C$108,3,FALSE),"")</f>
        <v/>
      </c>
      <c r="I946" s="152"/>
      <c r="J946" s="152"/>
      <c r="K946" s="152"/>
      <c r="L946" s="152"/>
      <c r="M946" s="152"/>
      <c r="N946" s="152"/>
      <c r="O946" s="152"/>
      <c r="P946" s="152"/>
      <c r="Q946" s="152"/>
      <c r="R946" s="152"/>
      <c r="S946" s="152"/>
      <c r="T946" s="152"/>
      <c r="U946" s="152"/>
      <c r="V946" s="152"/>
      <c r="W946" s="152"/>
      <c r="X946" s="152"/>
      <c r="Y946" s="15" t="str">
        <f t="shared" si="28"/>
        <v/>
      </c>
      <c r="Z946" s="15" t="str">
        <f>IF(T946="","",IF(AND(T946&lt;&gt;'Tabelas auxiliares'!$B$128,T946&lt;&gt;'Tabelas auxiliares'!$B$129,T946&lt;&gt;'Tabelas auxiliares'!$C$128,T946&lt;&gt;'Tabelas auxiliares'!$C$129,T946&lt;&gt;'Tabelas auxiliares'!$D$128),"FOLHA DE PESSOAL",IF(Y946='Tabelas auxiliares'!$A$129,"CUSTEIO",IF(Y946='Tabelas auxiliares'!$A$128,"INVESTIMENTO","ERRO - VERIFICAR"))))</f>
        <v/>
      </c>
      <c r="AA946" s="26" t="str">
        <f t="shared" si="29"/>
        <v/>
      </c>
      <c r="AB946" s="155"/>
      <c r="AC946" s="155"/>
      <c r="AD946" s="155"/>
      <c r="AE946" s="31"/>
    </row>
    <row r="947" spans="1:31" x14ac:dyDescent="0.25">
      <c r="A947" s="152"/>
      <c r="B947" s="152"/>
      <c r="C947" s="152"/>
      <c r="D947" s="152"/>
      <c r="E947" s="152"/>
      <c r="F947" s="15" t="str">
        <f>IFERROR(VLOOKUP(D947,'Tabelas auxiliares'!$A$3:$B$65,2,FALSE),"")</f>
        <v/>
      </c>
      <c r="G947" s="15" t="str">
        <f>IFERROR(VLOOKUP($B947,'Tabelas auxiliares'!$A$68:$C$108,2,FALSE),"")</f>
        <v/>
      </c>
      <c r="H947" s="15" t="str">
        <f>IFERROR(VLOOKUP($B947,'Tabelas auxiliares'!$A$68:$C$108,3,FALSE),"")</f>
        <v/>
      </c>
      <c r="I947" s="152"/>
      <c r="J947" s="152"/>
      <c r="K947" s="152"/>
      <c r="L947" s="152"/>
      <c r="M947" s="152"/>
      <c r="N947" s="152"/>
      <c r="O947" s="152"/>
      <c r="P947" s="152"/>
      <c r="Q947" s="152"/>
      <c r="R947" s="152"/>
      <c r="S947" s="152"/>
      <c r="T947" s="152"/>
      <c r="U947" s="152"/>
      <c r="V947" s="152"/>
      <c r="W947" s="152"/>
      <c r="X947" s="152"/>
      <c r="Y947" s="15" t="str">
        <f t="shared" si="28"/>
        <v/>
      </c>
      <c r="Z947" s="15" t="str">
        <f>IF(T947="","",IF(AND(T947&lt;&gt;'Tabelas auxiliares'!$B$128,T947&lt;&gt;'Tabelas auxiliares'!$B$129,T947&lt;&gt;'Tabelas auxiliares'!$C$128,T947&lt;&gt;'Tabelas auxiliares'!$C$129,T947&lt;&gt;'Tabelas auxiliares'!$D$128),"FOLHA DE PESSOAL",IF(Y947='Tabelas auxiliares'!$A$129,"CUSTEIO",IF(Y947='Tabelas auxiliares'!$A$128,"INVESTIMENTO","ERRO - VERIFICAR"))))</f>
        <v/>
      </c>
      <c r="AA947" s="26" t="str">
        <f t="shared" si="29"/>
        <v/>
      </c>
      <c r="AB947" s="155"/>
      <c r="AC947" s="155"/>
      <c r="AD947" s="155"/>
      <c r="AE947" s="31"/>
    </row>
    <row r="948" spans="1:31" x14ac:dyDescent="0.25">
      <c r="A948" s="152"/>
      <c r="B948" s="152"/>
      <c r="C948" s="152"/>
      <c r="D948" s="152"/>
      <c r="E948" s="152"/>
      <c r="F948" s="15" t="str">
        <f>IFERROR(VLOOKUP(D948,'Tabelas auxiliares'!$A$3:$B$65,2,FALSE),"")</f>
        <v/>
      </c>
      <c r="G948" s="15" t="str">
        <f>IFERROR(VLOOKUP($B948,'Tabelas auxiliares'!$A$68:$C$108,2,FALSE),"")</f>
        <v/>
      </c>
      <c r="H948" s="15" t="str">
        <f>IFERROR(VLOOKUP($B948,'Tabelas auxiliares'!$A$68:$C$108,3,FALSE),"")</f>
        <v/>
      </c>
      <c r="I948" s="152"/>
      <c r="J948" s="152"/>
      <c r="K948" s="152"/>
      <c r="L948" s="152"/>
      <c r="M948" s="152"/>
      <c r="N948" s="152"/>
      <c r="O948" s="152"/>
      <c r="P948" s="152"/>
      <c r="Q948" s="152"/>
      <c r="R948" s="152"/>
      <c r="S948" s="152"/>
      <c r="T948" s="152"/>
      <c r="U948" s="152"/>
      <c r="V948" s="152"/>
      <c r="W948" s="152"/>
      <c r="X948" s="152"/>
      <c r="Y948" s="15" t="str">
        <f t="shared" si="28"/>
        <v/>
      </c>
      <c r="Z948" s="15" t="str">
        <f>IF(T948="","",IF(AND(T948&lt;&gt;'Tabelas auxiliares'!$B$128,T948&lt;&gt;'Tabelas auxiliares'!$B$129,T948&lt;&gt;'Tabelas auxiliares'!$C$128,T948&lt;&gt;'Tabelas auxiliares'!$C$129,T948&lt;&gt;'Tabelas auxiliares'!$D$128),"FOLHA DE PESSOAL",IF(Y948='Tabelas auxiliares'!$A$129,"CUSTEIO",IF(Y948='Tabelas auxiliares'!$A$128,"INVESTIMENTO","ERRO - VERIFICAR"))))</f>
        <v/>
      </c>
      <c r="AA948" s="26" t="str">
        <f t="shared" si="29"/>
        <v/>
      </c>
      <c r="AB948" s="155"/>
      <c r="AC948" s="155"/>
      <c r="AD948" s="155"/>
      <c r="AE948" s="31"/>
    </row>
    <row r="949" spans="1:31" x14ac:dyDescent="0.25">
      <c r="A949" s="152"/>
      <c r="B949" s="152"/>
      <c r="C949" s="152"/>
      <c r="D949" s="152"/>
      <c r="E949" s="152"/>
      <c r="F949" s="15" t="str">
        <f>IFERROR(VLOOKUP(D949,'Tabelas auxiliares'!$A$3:$B$65,2,FALSE),"")</f>
        <v/>
      </c>
      <c r="G949" s="15" t="str">
        <f>IFERROR(VLOOKUP($B949,'Tabelas auxiliares'!$A$68:$C$108,2,FALSE),"")</f>
        <v/>
      </c>
      <c r="H949" s="15" t="str">
        <f>IFERROR(VLOOKUP($B949,'Tabelas auxiliares'!$A$68:$C$108,3,FALSE),"")</f>
        <v/>
      </c>
      <c r="I949" s="152"/>
      <c r="J949" s="152"/>
      <c r="K949" s="152"/>
      <c r="L949" s="152"/>
      <c r="M949" s="152"/>
      <c r="N949" s="152"/>
      <c r="O949" s="152"/>
      <c r="P949" s="152"/>
      <c r="Q949" s="152"/>
      <c r="R949" s="152"/>
      <c r="S949" s="152"/>
      <c r="T949" s="152"/>
      <c r="U949" s="152"/>
      <c r="V949" s="152"/>
      <c r="W949" s="152"/>
      <c r="X949" s="152"/>
      <c r="Y949" s="15" t="str">
        <f t="shared" si="28"/>
        <v/>
      </c>
      <c r="Z949" s="15" t="str">
        <f>IF(T949="","",IF(AND(T949&lt;&gt;'Tabelas auxiliares'!$B$128,T949&lt;&gt;'Tabelas auxiliares'!$B$129,T949&lt;&gt;'Tabelas auxiliares'!$C$128,T949&lt;&gt;'Tabelas auxiliares'!$C$129,T949&lt;&gt;'Tabelas auxiliares'!$D$128),"FOLHA DE PESSOAL",IF(Y949='Tabelas auxiliares'!$A$129,"CUSTEIO",IF(Y949='Tabelas auxiliares'!$A$128,"INVESTIMENTO","ERRO - VERIFICAR"))))</f>
        <v/>
      </c>
      <c r="AA949" s="26" t="str">
        <f t="shared" si="29"/>
        <v/>
      </c>
      <c r="AB949" s="155"/>
      <c r="AC949" s="155"/>
      <c r="AD949" s="155"/>
      <c r="AE949" s="31"/>
    </row>
    <row r="950" spans="1:31" x14ac:dyDescent="0.25">
      <c r="A950" s="152"/>
      <c r="B950" s="152"/>
      <c r="C950" s="152"/>
      <c r="D950" s="152"/>
      <c r="E950" s="152"/>
      <c r="F950" s="15" t="str">
        <f>IFERROR(VLOOKUP(D950,'Tabelas auxiliares'!$A$3:$B$65,2,FALSE),"")</f>
        <v/>
      </c>
      <c r="G950" s="15" t="str">
        <f>IFERROR(VLOOKUP($B950,'Tabelas auxiliares'!$A$68:$C$108,2,FALSE),"")</f>
        <v/>
      </c>
      <c r="H950" s="15" t="str">
        <f>IFERROR(VLOOKUP($B950,'Tabelas auxiliares'!$A$68:$C$108,3,FALSE),"")</f>
        <v/>
      </c>
      <c r="I950" s="152"/>
      <c r="J950" s="152"/>
      <c r="K950" s="152"/>
      <c r="L950" s="152"/>
      <c r="M950" s="152"/>
      <c r="N950" s="152"/>
      <c r="O950" s="152"/>
      <c r="P950" s="152"/>
      <c r="Q950" s="152"/>
      <c r="R950" s="152"/>
      <c r="S950" s="152"/>
      <c r="T950" s="152"/>
      <c r="U950" s="152"/>
      <c r="V950" s="152"/>
      <c r="W950" s="152"/>
      <c r="X950" s="152"/>
      <c r="Y950" s="15" t="str">
        <f t="shared" si="28"/>
        <v/>
      </c>
      <c r="Z950" s="15" t="str">
        <f>IF(T950="","",IF(AND(T950&lt;&gt;'Tabelas auxiliares'!$B$128,T950&lt;&gt;'Tabelas auxiliares'!$B$129,T950&lt;&gt;'Tabelas auxiliares'!$C$128,T950&lt;&gt;'Tabelas auxiliares'!$C$129,T950&lt;&gt;'Tabelas auxiliares'!$D$128),"FOLHA DE PESSOAL",IF(Y950='Tabelas auxiliares'!$A$129,"CUSTEIO",IF(Y950='Tabelas auxiliares'!$A$128,"INVESTIMENTO","ERRO - VERIFICAR"))))</f>
        <v/>
      </c>
      <c r="AA950" s="26" t="str">
        <f t="shared" si="29"/>
        <v/>
      </c>
      <c r="AB950" s="155"/>
      <c r="AC950" s="155"/>
      <c r="AD950" s="155"/>
      <c r="AE950" s="31"/>
    </row>
    <row r="951" spans="1:31" x14ac:dyDescent="0.25">
      <c r="A951" s="152"/>
      <c r="B951" s="152"/>
      <c r="C951" s="152"/>
      <c r="D951" s="152"/>
      <c r="E951" s="152"/>
      <c r="F951" s="15" t="str">
        <f>IFERROR(VLOOKUP(D951,'Tabelas auxiliares'!$A$3:$B$65,2,FALSE),"")</f>
        <v/>
      </c>
      <c r="G951" s="15" t="str">
        <f>IFERROR(VLOOKUP($B951,'Tabelas auxiliares'!$A$68:$C$108,2,FALSE),"")</f>
        <v/>
      </c>
      <c r="H951" s="15" t="str">
        <f>IFERROR(VLOOKUP($B951,'Tabelas auxiliares'!$A$68:$C$108,3,FALSE),"")</f>
        <v/>
      </c>
      <c r="I951" s="152"/>
      <c r="J951" s="152"/>
      <c r="K951" s="152"/>
      <c r="L951" s="152"/>
      <c r="M951" s="152"/>
      <c r="N951" s="152"/>
      <c r="O951" s="152"/>
      <c r="P951" s="152"/>
      <c r="Q951" s="152"/>
      <c r="R951" s="152"/>
      <c r="S951" s="152"/>
      <c r="T951" s="152"/>
      <c r="U951" s="152"/>
      <c r="V951" s="152"/>
      <c r="W951" s="152"/>
      <c r="X951" s="152"/>
      <c r="Y951" s="15" t="str">
        <f t="shared" si="28"/>
        <v/>
      </c>
      <c r="Z951" s="15" t="str">
        <f>IF(T951="","",IF(AND(T951&lt;&gt;'Tabelas auxiliares'!$B$128,T951&lt;&gt;'Tabelas auxiliares'!$B$129,T951&lt;&gt;'Tabelas auxiliares'!$C$128,T951&lt;&gt;'Tabelas auxiliares'!$C$129,T951&lt;&gt;'Tabelas auxiliares'!$D$128),"FOLHA DE PESSOAL",IF(Y951='Tabelas auxiliares'!$A$129,"CUSTEIO",IF(Y951='Tabelas auxiliares'!$A$128,"INVESTIMENTO","ERRO - VERIFICAR"))))</f>
        <v/>
      </c>
      <c r="AA951" s="26" t="str">
        <f t="shared" si="29"/>
        <v/>
      </c>
      <c r="AB951" s="155"/>
      <c r="AC951" s="155"/>
      <c r="AD951" s="155"/>
      <c r="AE951" s="31"/>
    </row>
    <row r="952" spans="1:31" x14ac:dyDescent="0.25">
      <c r="A952" s="152"/>
      <c r="B952" s="152"/>
      <c r="C952" s="152"/>
      <c r="D952" s="152"/>
      <c r="E952" s="152"/>
      <c r="F952" s="15" t="str">
        <f>IFERROR(VLOOKUP(D952,'Tabelas auxiliares'!$A$3:$B$65,2,FALSE),"")</f>
        <v/>
      </c>
      <c r="G952" s="15" t="str">
        <f>IFERROR(VLOOKUP($B952,'Tabelas auxiliares'!$A$68:$C$108,2,FALSE),"")</f>
        <v/>
      </c>
      <c r="H952" s="15" t="str">
        <f>IFERROR(VLOOKUP($B952,'Tabelas auxiliares'!$A$68:$C$108,3,FALSE),"")</f>
        <v/>
      </c>
      <c r="I952" s="152"/>
      <c r="J952" s="152"/>
      <c r="K952" s="152"/>
      <c r="L952" s="152"/>
      <c r="M952" s="152"/>
      <c r="N952" s="152"/>
      <c r="O952" s="152"/>
      <c r="P952" s="152"/>
      <c r="Q952" s="152"/>
      <c r="R952" s="152"/>
      <c r="S952" s="152"/>
      <c r="T952" s="152"/>
      <c r="U952" s="152"/>
      <c r="V952" s="152"/>
      <c r="W952" s="152"/>
      <c r="X952" s="152"/>
      <c r="Y952" s="15" t="str">
        <f t="shared" si="28"/>
        <v/>
      </c>
      <c r="Z952" s="15" t="str">
        <f>IF(T952="","",IF(AND(T952&lt;&gt;'Tabelas auxiliares'!$B$128,T952&lt;&gt;'Tabelas auxiliares'!$B$129,T952&lt;&gt;'Tabelas auxiliares'!$C$128,T952&lt;&gt;'Tabelas auxiliares'!$C$129,T952&lt;&gt;'Tabelas auxiliares'!$D$128),"FOLHA DE PESSOAL",IF(Y952='Tabelas auxiliares'!$A$129,"CUSTEIO",IF(Y952='Tabelas auxiliares'!$A$128,"INVESTIMENTO","ERRO - VERIFICAR"))))</f>
        <v/>
      </c>
      <c r="AA952" s="26" t="str">
        <f t="shared" si="29"/>
        <v/>
      </c>
      <c r="AB952" s="155"/>
      <c r="AC952" s="155"/>
      <c r="AD952" s="155"/>
      <c r="AE952" s="31"/>
    </row>
    <row r="953" spans="1:31" x14ac:dyDescent="0.25">
      <c r="A953" s="152"/>
      <c r="B953" s="152"/>
      <c r="C953" s="152"/>
      <c r="D953" s="152"/>
      <c r="E953" s="152"/>
      <c r="F953" s="15" t="str">
        <f>IFERROR(VLOOKUP(D953,'Tabelas auxiliares'!$A$3:$B$65,2,FALSE),"")</f>
        <v/>
      </c>
      <c r="G953" s="15" t="str">
        <f>IFERROR(VLOOKUP($B953,'Tabelas auxiliares'!$A$68:$C$108,2,FALSE),"")</f>
        <v/>
      </c>
      <c r="H953" s="15" t="str">
        <f>IFERROR(VLOOKUP($B953,'Tabelas auxiliares'!$A$68:$C$108,3,FALSE),"")</f>
        <v/>
      </c>
      <c r="I953" s="152"/>
      <c r="J953" s="152"/>
      <c r="K953" s="152"/>
      <c r="L953" s="152"/>
      <c r="M953" s="152"/>
      <c r="N953" s="152"/>
      <c r="O953" s="152"/>
      <c r="P953" s="152"/>
      <c r="Q953" s="152"/>
      <c r="R953" s="152"/>
      <c r="S953" s="152"/>
      <c r="T953" s="152"/>
      <c r="U953" s="152"/>
      <c r="V953" s="152"/>
      <c r="W953" s="152"/>
      <c r="X953" s="152"/>
      <c r="Y953" s="15" t="str">
        <f t="shared" si="28"/>
        <v/>
      </c>
      <c r="Z953" s="15" t="str">
        <f>IF(T953="","",IF(AND(T953&lt;&gt;'Tabelas auxiliares'!$B$128,T953&lt;&gt;'Tabelas auxiliares'!$B$129,T953&lt;&gt;'Tabelas auxiliares'!$C$128,T953&lt;&gt;'Tabelas auxiliares'!$C$129,T953&lt;&gt;'Tabelas auxiliares'!$D$128),"FOLHA DE PESSOAL",IF(Y953='Tabelas auxiliares'!$A$129,"CUSTEIO",IF(Y953='Tabelas auxiliares'!$A$128,"INVESTIMENTO","ERRO - VERIFICAR"))))</f>
        <v/>
      </c>
      <c r="AA953" s="26" t="str">
        <f t="shared" si="29"/>
        <v/>
      </c>
      <c r="AB953" s="155"/>
      <c r="AC953" s="155"/>
      <c r="AD953" s="155"/>
      <c r="AE953" s="31"/>
    </row>
    <row r="954" spans="1:31" x14ac:dyDescent="0.25">
      <c r="A954" s="152"/>
      <c r="B954" s="152"/>
      <c r="C954" s="152"/>
      <c r="D954" s="152"/>
      <c r="E954" s="152"/>
      <c r="F954" s="15" t="str">
        <f>IFERROR(VLOOKUP(D954,'Tabelas auxiliares'!$A$3:$B$65,2,FALSE),"")</f>
        <v/>
      </c>
      <c r="G954" s="15" t="str">
        <f>IFERROR(VLOOKUP($B954,'Tabelas auxiliares'!$A$68:$C$108,2,FALSE),"")</f>
        <v/>
      </c>
      <c r="H954" s="15" t="str">
        <f>IFERROR(VLOOKUP($B954,'Tabelas auxiliares'!$A$68:$C$108,3,FALSE),"")</f>
        <v/>
      </c>
      <c r="I954" s="152"/>
      <c r="J954" s="152"/>
      <c r="K954" s="152"/>
      <c r="L954" s="152"/>
      <c r="M954" s="152"/>
      <c r="N954" s="152"/>
      <c r="O954" s="152"/>
      <c r="P954" s="152"/>
      <c r="Q954" s="152"/>
      <c r="R954" s="152"/>
      <c r="S954" s="152"/>
      <c r="T954" s="152"/>
      <c r="U954" s="152"/>
      <c r="V954" s="152"/>
      <c r="W954" s="152"/>
      <c r="X954" s="152"/>
      <c r="Y954" s="15" t="str">
        <f t="shared" si="28"/>
        <v/>
      </c>
      <c r="Z954" s="15" t="str">
        <f>IF(T954="","",IF(AND(T954&lt;&gt;'Tabelas auxiliares'!$B$128,T954&lt;&gt;'Tabelas auxiliares'!$B$129,T954&lt;&gt;'Tabelas auxiliares'!$C$128,T954&lt;&gt;'Tabelas auxiliares'!$C$129,T954&lt;&gt;'Tabelas auxiliares'!$D$128),"FOLHA DE PESSOAL",IF(Y954='Tabelas auxiliares'!$A$129,"CUSTEIO",IF(Y954='Tabelas auxiliares'!$A$128,"INVESTIMENTO","ERRO - VERIFICAR"))))</f>
        <v/>
      </c>
      <c r="AA954" s="26" t="str">
        <f t="shared" si="29"/>
        <v/>
      </c>
      <c r="AB954" s="155"/>
      <c r="AC954" s="155"/>
      <c r="AD954" s="155"/>
      <c r="AE954" s="31"/>
    </row>
    <row r="955" spans="1:31" x14ac:dyDescent="0.25">
      <c r="A955" s="152"/>
      <c r="B955" s="152"/>
      <c r="C955" s="152"/>
      <c r="D955" s="152"/>
      <c r="E955" s="152"/>
      <c r="F955" s="15" t="str">
        <f>IFERROR(VLOOKUP(D955,'Tabelas auxiliares'!$A$3:$B$65,2,FALSE),"")</f>
        <v/>
      </c>
      <c r="G955" s="15" t="str">
        <f>IFERROR(VLOOKUP($B955,'Tabelas auxiliares'!$A$68:$C$108,2,FALSE),"")</f>
        <v/>
      </c>
      <c r="H955" s="15" t="str">
        <f>IFERROR(VLOOKUP($B955,'Tabelas auxiliares'!$A$68:$C$108,3,FALSE),"")</f>
        <v/>
      </c>
      <c r="I955" s="152"/>
      <c r="J955" s="152"/>
      <c r="K955" s="152"/>
      <c r="L955" s="152"/>
      <c r="M955" s="152"/>
      <c r="N955" s="152"/>
      <c r="O955" s="152"/>
      <c r="P955" s="152"/>
      <c r="Q955" s="152"/>
      <c r="R955" s="152"/>
      <c r="S955" s="152"/>
      <c r="T955" s="152"/>
      <c r="U955" s="152"/>
      <c r="V955" s="152"/>
      <c r="W955" s="152"/>
      <c r="X955" s="152"/>
      <c r="Y955" s="15" t="str">
        <f t="shared" si="28"/>
        <v/>
      </c>
      <c r="Z955" s="15" t="str">
        <f>IF(T955="","",IF(AND(T955&lt;&gt;'Tabelas auxiliares'!$B$128,T955&lt;&gt;'Tabelas auxiliares'!$B$129,T955&lt;&gt;'Tabelas auxiliares'!$C$128,T955&lt;&gt;'Tabelas auxiliares'!$C$129,T955&lt;&gt;'Tabelas auxiliares'!$D$128),"FOLHA DE PESSOAL",IF(Y955='Tabelas auxiliares'!$A$129,"CUSTEIO",IF(Y955='Tabelas auxiliares'!$A$128,"INVESTIMENTO","ERRO - VERIFICAR"))))</f>
        <v/>
      </c>
      <c r="AA955" s="26" t="str">
        <f t="shared" si="29"/>
        <v/>
      </c>
      <c r="AB955" s="155"/>
      <c r="AC955" s="155"/>
      <c r="AD955" s="155"/>
      <c r="AE955" s="31"/>
    </row>
    <row r="956" spans="1:31" x14ac:dyDescent="0.25">
      <c r="A956" s="152"/>
      <c r="B956" s="152"/>
      <c r="C956" s="152"/>
      <c r="D956" s="152"/>
      <c r="E956" s="152"/>
      <c r="F956" s="15" t="str">
        <f>IFERROR(VLOOKUP(D956,'Tabelas auxiliares'!$A$3:$B$65,2,FALSE),"")</f>
        <v/>
      </c>
      <c r="G956" s="15" t="str">
        <f>IFERROR(VLOOKUP($B956,'Tabelas auxiliares'!$A$68:$C$108,2,FALSE),"")</f>
        <v/>
      </c>
      <c r="H956" s="15" t="str">
        <f>IFERROR(VLOOKUP($B956,'Tabelas auxiliares'!$A$68:$C$108,3,FALSE),"")</f>
        <v/>
      </c>
      <c r="I956" s="152"/>
      <c r="J956" s="152"/>
      <c r="K956" s="152"/>
      <c r="L956" s="152"/>
      <c r="M956" s="152"/>
      <c r="N956" s="152"/>
      <c r="O956" s="152"/>
      <c r="P956" s="152"/>
      <c r="Q956" s="152"/>
      <c r="R956" s="152"/>
      <c r="S956" s="152"/>
      <c r="T956" s="152"/>
      <c r="U956" s="152"/>
      <c r="V956" s="152"/>
      <c r="W956" s="152"/>
      <c r="X956" s="152"/>
      <c r="Y956" s="15" t="str">
        <f t="shared" si="28"/>
        <v/>
      </c>
      <c r="Z956" s="15" t="str">
        <f>IF(T956="","",IF(AND(T956&lt;&gt;'Tabelas auxiliares'!$B$128,T956&lt;&gt;'Tabelas auxiliares'!$B$129,T956&lt;&gt;'Tabelas auxiliares'!$C$128,T956&lt;&gt;'Tabelas auxiliares'!$C$129,T956&lt;&gt;'Tabelas auxiliares'!$D$128),"FOLHA DE PESSOAL",IF(Y956='Tabelas auxiliares'!$A$129,"CUSTEIO",IF(Y956='Tabelas auxiliares'!$A$128,"INVESTIMENTO","ERRO - VERIFICAR"))))</f>
        <v/>
      </c>
      <c r="AA956" s="26" t="str">
        <f t="shared" si="29"/>
        <v/>
      </c>
      <c r="AB956" s="155"/>
      <c r="AC956" s="155"/>
      <c r="AD956" s="155"/>
      <c r="AE956" s="31"/>
    </row>
    <row r="957" spans="1:31" x14ac:dyDescent="0.25">
      <c r="A957" s="152"/>
      <c r="B957" s="152"/>
      <c r="C957" s="152"/>
      <c r="D957" s="152"/>
      <c r="E957" s="152"/>
      <c r="F957" s="15" t="str">
        <f>IFERROR(VLOOKUP(D957,'Tabelas auxiliares'!$A$3:$B$65,2,FALSE),"")</f>
        <v/>
      </c>
      <c r="G957" s="15" t="str">
        <f>IFERROR(VLOOKUP($B957,'Tabelas auxiliares'!$A$68:$C$108,2,FALSE),"")</f>
        <v/>
      </c>
      <c r="H957" s="15" t="str">
        <f>IFERROR(VLOOKUP($B957,'Tabelas auxiliares'!$A$68:$C$108,3,FALSE),"")</f>
        <v/>
      </c>
      <c r="I957" s="152"/>
      <c r="J957" s="152"/>
      <c r="K957" s="152"/>
      <c r="L957" s="152"/>
      <c r="M957" s="152"/>
      <c r="N957" s="152"/>
      <c r="O957" s="152"/>
      <c r="P957" s="152"/>
      <c r="Q957" s="152"/>
      <c r="R957" s="152"/>
      <c r="S957" s="152"/>
      <c r="T957" s="152"/>
      <c r="U957" s="152"/>
      <c r="V957" s="152"/>
      <c r="W957" s="152"/>
      <c r="X957" s="152"/>
      <c r="Y957" s="15" t="str">
        <f t="shared" si="28"/>
        <v/>
      </c>
      <c r="Z957" s="15" t="str">
        <f>IF(T957="","",IF(AND(T957&lt;&gt;'Tabelas auxiliares'!$B$128,T957&lt;&gt;'Tabelas auxiliares'!$B$129,T957&lt;&gt;'Tabelas auxiliares'!$C$128,T957&lt;&gt;'Tabelas auxiliares'!$C$129,T957&lt;&gt;'Tabelas auxiliares'!$D$128),"FOLHA DE PESSOAL",IF(Y957='Tabelas auxiliares'!$A$129,"CUSTEIO",IF(Y957='Tabelas auxiliares'!$A$128,"INVESTIMENTO","ERRO - VERIFICAR"))))</f>
        <v/>
      </c>
      <c r="AA957" s="26" t="str">
        <f t="shared" si="29"/>
        <v/>
      </c>
      <c r="AB957" s="155"/>
      <c r="AC957" s="155"/>
      <c r="AD957" s="155"/>
      <c r="AE957" s="31"/>
    </row>
    <row r="958" spans="1:31" x14ac:dyDescent="0.25">
      <c r="A958" s="152"/>
      <c r="B958" s="152"/>
      <c r="C958" s="152"/>
      <c r="D958" s="152"/>
      <c r="E958" s="152"/>
      <c r="F958" s="15" t="str">
        <f>IFERROR(VLOOKUP(D958,'Tabelas auxiliares'!$A$3:$B$65,2,FALSE),"")</f>
        <v/>
      </c>
      <c r="G958" s="15" t="str">
        <f>IFERROR(VLOOKUP($B958,'Tabelas auxiliares'!$A$68:$C$108,2,FALSE),"")</f>
        <v/>
      </c>
      <c r="H958" s="15" t="str">
        <f>IFERROR(VLOOKUP($B958,'Tabelas auxiliares'!$A$68:$C$108,3,FALSE),"")</f>
        <v/>
      </c>
      <c r="I958" s="152"/>
      <c r="J958" s="152"/>
      <c r="K958" s="152"/>
      <c r="L958" s="152"/>
      <c r="M958" s="152"/>
      <c r="N958" s="152"/>
      <c r="O958" s="152"/>
      <c r="P958" s="152"/>
      <c r="Q958" s="152"/>
      <c r="R958" s="152"/>
      <c r="S958" s="152"/>
      <c r="T958" s="152"/>
      <c r="U958" s="152"/>
      <c r="V958" s="152"/>
      <c r="W958" s="152"/>
      <c r="X958" s="152"/>
      <c r="Y958" s="15" t="str">
        <f t="shared" si="28"/>
        <v/>
      </c>
      <c r="Z958" s="15" t="str">
        <f>IF(T958="","",IF(AND(T958&lt;&gt;'Tabelas auxiliares'!$B$128,T958&lt;&gt;'Tabelas auxiliares'!$B$129,T958&lt;&gt;'Tabelas auxiliares'!$C$128,T958&lt;&gt;'Tabelas auxiliares'!$C$129,T958&lt;&gt;'Tabelas auxiliares'!$D$128),"FOLHA DE PESSOAL",IF(Y958='Tabelas auxiliares'!$A$129,"CUSTEIO",IF(Y958='Tabelas auxiliares'!$A$128,"INVESTIMENTO","ERRO - VERIFICAR"))))</f>
        <v/>
      </c>
      <c r="AA958" s="26" t="str">
        <f t="shared" si="29"/>
        <v/>
      </c>
      <c r="AB958" s="155"/>
      <c r="AC958" s="155"/>
      <c r="AD958" s="155"/>
      <c r="AE958" s="31"/>
    </row>
    <row r="959" spans="1:31" x14ac:dyDescent="0.25">
      <c r="A959" s="152"/>
      <c r="B959" s="152"/>
      <c r="C959" s="152"/>
      <c r="D959" s="152"/>
      <c r="E959" s="152"/>
      <c r="F959" s="15" t="str">
        <f>IFERROR(VLOOKUP(D959,'Tabelas auxiliares'!$A$3:$B$65,2,FALSE),"")</f>
        <v/>
      </c>
      <c r="G959" s="15" t="str">
        <f>IFERROR(VLOOKUP($B959,'Tabelas auxiliares'!$A$68:$C$108,2,FALSE),"")</f>
        <v/>
      </c>
      <c r="H959" s="15" t="str">
        <f>IFERROR(VLOOKUP($B959,'Tabelas auxiliares'!$A$68:$C$108,3,FALSE),"")</f>
        <v/>
      </c>
      <c r="I959" s="152"/>
      <c r="J959" s="152"/>
      <c r="K959" s="152"/>
      <c r="L959" s="152"/>
      <c r="M959" s="152"/>
      <c r="N959" s="152"/>
      <c r="O959" s="152"/>
      <c r="P959" s="152"/>
      <c r="Q959" s="152"/>
      <c r="R959" s="152"/>
      <c r="S959" s="152"/>
      <c r="T959" s="152"/>
      <c r="U959" s="152"/>
      <c r="V959" s="152"/>
      <c r="W959" s="152"/>
      <c r="X959" s="152"/>
      <c r="Y959" s="15" t="str">
        <f t="shared" si="28"/>
        <v/>
      </c>
      <c r="Z959" s="15" t="str">
        <f>IF(T959="","",IF(AND(T959&lt;&gt;'Tabelas auxiliares'!$B$128,T959&lt;&gt;'Tabelas auxiliares'!$B$129,T959&lt;&gt;'Tabelas auxiliares'!$C$128,T959&lt;&gt;'Tabelas auxiliares'!$C$129,T959&lt;&gt;'Tabelas auxiliares'!$D$128),"FOLHA DE PESSOAL",IF(Y959='Tabelas auxiliares'!$A$129,"CUSTEIO",IF(Y959='Tabelas auxiliares'!$A$128,"INVESTIMENTO","ERRO - VERIFICAR"))))</f>
        <v/>
      </c>
      <c r="AA959" s="26" t="str">
        <f t="shared" si="29"/>
        <v/>
      </c>
      <c r="AB959" s="155"/>
      <c r="AC959" s="155"/>
      <c r="AD959" s="155"/>
      <c r="AE959" s="31"/>
    </row>
    <row r="960" spans="1:31" x14ac:dyDescent="0.25">
      <c r="A960" s="152"/>
      <c r="B960" s="152"/>
      <c r="C960" s="152"/>
      <c r="D960" s="152"/>
      <c r="E960" s="152"/>
      <c r="F960" s="15" t="str">
        <f>IFERROR(VLOOKUP(D960,'Tabelas auxiliares'!$A$3:$B$65,2,FALSE),"")</f>
        <v/>
      </c>
      <c r="G960" s="15" t="str">
        <f>IFERROR(VLOOKUP($B960,'Tabelas auxiliares'!$A$68:$C$108,2,FALSE),"")</f>
        <v/>
      </c>
      <c r="H960" s="15" t="str">
        <f>IFERROR(VLOOKUP($B960,'Tabelas auxiliares'!$A$68:$C$108,3,FALSE),"")</f>
        <v/>
      </c>
      <c r="I960" s="152"/>
      <c r="J960" s="152"/>
      <c r="K960" s="152"/>
      <c r="L960" s="152"/>
      <c r="M960" s="152"/>
      <c r="N960" s="152"/>
      <c r="O960" s="152"/>
      <c r="P960" s="152"/>
      <c r="Q960" s="152"/>
      <c r="R960" s="152"/>
      <c r="S960" s="152"/>
      <c r="T960" s="152"/>
      <c r="U960" s="152"/>
      <c r="V960" s="152"/>
      <c r="W960" s="152"/>
      <c r="X960" s="152"/>
      <c r="Y960" s="15" t="str">
        <f t="shared" si="28"/>
        <v/>
      </c>
      <c r="Z960" s="15" t="str">
        <f>IF(T960="","",IF(AND(T960&lt;&gt;'Tabelas auxiliares'!$B$128,T960&lt;&gt;'Tabelas auxiliares'!$B$129,T960&lt;&gt;'Tabelas auxiliares'!$C$128,T960&lt;&gt;'Tabelas auxiliares'!$C$129,T960&lt;&gt;'Tabelas auxiliares'!$D$128),"FOLHA DE PESSOAL",IF(Y960='Tabelas auxiliares'!$A$129,"CUSTEIO",IF(Y960='Tabelas auxiliares'!$A$128,"INVESTIMENTO","ERRO - VERIFICAR"))))</f>
        <v/>
      </c>
      <c r="AA960" s="26" t="str">
        <f t="shared" si="29"/>
        <v/>
      </c>
      <c r="AB960" s="155"/>
      <c r="AC960" s="155"/>
      <c r="AD960" s="155"/>
      <c r="AE960" s="31"/>
    </row>
    <row r="961" spans="1:31" x14ac:dyDescent="0.25">
      <c r="A961" s="152"/>
      <c r="B961" s="152"/>
      <c r="C961" s="152"/>
      <c r="D961" s="152"/>
      <c r="E961" s="152"/>
      <c r="F961" s="15" t="str">
        <f>IFERROR(VLOOKUP(D961,'Tabelas auxiliares'!$A$3:$B$65,2,FALSE),"")</f>
        <v/>
      </c>
      <c r="G961" s="15" t="str">
        <f>IFERROR(VLOOKUP($B961,'Tabelas auxiliares'!$A$68:$C$108,2,FALSE),"")</f>
        <v/>
      </c>
      <c r="H961" s="15" t="str">
        <f>IFERROR(VLOOKUP($B961,'Tabelas auxiliares'!$A$68:$C$108,3,FALSE),"")</f>
        <v/>
      </c>
      <c r="I961" s="152"/>
      <c r="J961" s="152"/>
      <c r="K961" s="152"/>
      <c r="L961" s="152"/>
      <c r="M961" s="152"/>
      <c r="N961" s="152"/>
      <c r="O961" s="152"/>
      <c r="P961" s="152"/>
      <c r="Q961" s="152"/>
      <c r="R961" s="152"/>
      <c r="S961" s="152"/>
      <c r="T961" s="152"/>
      <c r="U961" s="152"/>
      <c r="V961" s="152"/>
      <c r="W961" s="152"/>
      <c r="X961" s="152"/>
      <c r="Y961" s="15" t="str">
        <f t="shared" si="28"/>
        <v/>
      </c>
      <c r="Z961" s="15" t="str">
        <f>IF(T961="","",IF(AND(T961&lt;&gt;'Tabelas auxiliares'!$B$128,T961&lt;&gt;'Tabelas auxiliares'!$B$129,T961&lt;&gt;'Tabelas auxiliares'!$C$128,T961&lt;&gt;'Tabelas auxiliares'!$C$129,T961&lt;&gt;'Tabelas auxiliares'!$D$128),"FOLHA DE PESSOAL",IF(Y961='Tabelas auxiliares'!$A$129,"CUSTEIO",IF(Y961='Tabelas auxiliares'!$A$128,"INVESTIMENTO","ERRO - VERIFICAR"))))</f>
        <v/>
      </c>
      <c r="AA961" s="26" t="str">
        <f t="shared" si="29"/>
        <v/>
      </c>
      <c r="AB961" s="155"/>
      <c r="AC961" s="155"/>
      <c r="AD961" s="155"/>
      <c r="AE961" s="31"/>
    </row>
    <row r="962" spans="1:31" x14ac:dyDescent="0.25">
      <c r="A962" s="152"/>
      <c r="B962" s="152"/>
      <c r="C962" s="152"/>
      <c r="D962" s="152"/>
      <c r="E962" s="152"/>
      <c r="F962" s="15" t="str">
        <f>IFERROR(VLOOKUP(D962,'Tabelas auxiliares'!$A$3:$B$65,2,FALSE),"")</f>
        <v/>
      </c>
      <c r="G962" s="15" t="str">
        <f>IFERROR(VLOOKUP($B962,'Tabelas auxiliares'!$A$68:$C$108,2,FALSE),"")</f>
        <v/>
      </c>
      <c r="H962" s="15" t="str">
        <f>IFERROR(VLOOKUP($B962,'Tabelas auxiliares'!$A$68:$C$108,3,FALSE),"")</f>
        <v/>
      </c>
      <c r="I962" s="152"/>
      <c r="J962" s="152"/>
      <c r="K962" s="152"/>
      <c r="L962" s="152"/>
      <c r="M962" s="152"/>
      <c r="N962" s="152"/>
      <c r="O962" s="152"/>
      <c r="P962" s="152"/>
      <c r="Q962" s="152"/>
      <c r="R962" s="152"/>
      <c r="S962" s="152"/>
      <c r="T962" s="152"/>
      <c r="U962" s="152"/>
      <c r="V962" s="152"/>
      <c r="W962" s="152"/>
      <c r="X962" s="152"/>
      <c r="Y962" s="15" t="str">
        <f t="shared" si="28"/>
        <v/>
      </c>
      <c r="Z962" s="15" t="str">
        <f>IF(T962="","",IF(AND(T962&lt;&gt;'Tabelas auxiliares'!$B$128,T962&lt;&gt;'Tabelas auxiliares'!$B$129,T962&lt;&gt;'Tabelas auxiliares'!$C$128,T962&lt;&gt;'Tabelas auxiliares'!$C$129,T962&lt;&gt;'Tabelas auxiliares'!$D$128),"FOLHA DE PESSOAL",IF(Y962='Tabelas auxiliares'!$A$129,"CUSTEIO",IF(Y962='Tabelas auxiliares'!$A$128,"INVESTIMENTO","ERRO - VERIFICAR"))))</f>
        <v/>
      </c>
      <c r="AA962" s="26" t="str">
        <f t="shared" si="29"/>
        <v/>
      </c>
      <c r="AB962" s="155"/>
      <c r="AC962" s="155"/>
      <c r="AD962" s="155"/>
      <c r="AE962" s="31"/>
    </row>
    <row r="963" spans="1:31" x14ac:dyDescent="0.25">
      <c r="A963" s="152"/>
      <c r="B963" s="152"/>
      <c r="C963" s="152"/>
      <c r="D963" s="152"/>
      <c r="E963" s="152"/>
      <c r="F963" s="15" t="str">
        <f>IFERROR(VLOOKUP(D963,'Tabelas auxiliares'!$A$3:$B$65,2,FALSE),"")</f>
        <v/>
      </c>
      <c r="G963" s="15" t="str">
        <f>IFERROR(VLOOKUP($B963,'Tabelas auxiliares'!$A$68:$C$108,2,FALSE),"")</f>
        <v/>
      </c>
      <c r="H963" s="15" t="str">
        <f>IFERROR(VLOOKUP($B963,'Tabelas auxiliares'!$A$68:$C$108,3,FALSE),"")</f>
        <v/>
      </c>
      <c r="I963" s="152"/>
      <c r="J963" s="152"/>
      <c r="K963" s="152"/>
      <c r="L963" s="152"/>
      <c r="M963" s="152"/>
      <c r="N963" s="152"/>
      <c r="O963" s="152"/>
      <c r="P963" s="152"/>
      <c r="Q963" s="152"/>
      <c r="R963" s="152"/>
      <c r="S963" s="152"/>
      <c r="T963" s="152"/>
      <c r="U963" s="152"/>
      <c r="V963" s="152"/>
      <c r="W963" s="152"/>
      <c r="X963" s="152"/>
      <c r="Y963" s="15" t="str">
        <f t="shared" si="28"/>
        <v/>
      </c>
      <c r="Z963" s="15" t="str">
        <f>IF(T963="","",IF(AND(T963&lt;&gt;'Tabelas auxiliares'!$B$128,T963&lt;&gt;'Tabelas auxiliares'!$B$129,T963&lt;&gt;'Tabelas auxiliares'!$C$128,T963&lt;&gt;'Tabelas auxiliares'!$C$129,T963&lt;&gt;'Tabelas auxiliares'!$D$128),"FOLHA DE PESSOAL",IF(Y963='Tabelas auxiliares'!$A$129,"CUSTEIO",IF(Y963='Tabelas auxiliares'!$A$128,"INVESTIMENTO","ERRO - VERIFICAR"))))</f>
        <v/>
      </c>
      <c r="AA963" s="26" t="str">
        <f t="shared" si="29"/>
        <v/>
      </c>
      <c r="AB963" s="155"/>
      <c r="AC963" s="155"/>
      <c r="AD963" s="155"/>
      <c r="AE963" s="31"/>
    </row>
    <row r="964" spans="1:31" x14ac:dyDescent="0.25">
      <c r="A964" s="152"/>
      <c r="B964" s="152"/>
      <c r="C964" s="152"/>
      <c r="D964" s="152"/>
      <c r="E964" s="152"/>
      <c r="F964" s="15" t="str">
        <f>IFERROR(VLOOKUP(D964,'Tabelas auxiliares'!$A$3:$B$65,2,FALSE),"")</f>
        <v/>
      </c>
      <c r="G964" s="15" t="str">
        <f>IFERROR(VLOOKUP($B964,'Tabelas auxiliares'!$A$68:$C$108,2,FALSE),"")</f>
        <v/>
      </c>
      <c r="H964" s="15" t="str">
        <f>IFERROR(VLOOKUP($B964,'Tabelas auxiliares'!$A$68:$C$108,3,FALSE),"")</f>
        <v/>
      </c>
      <c r="I964" s="152"/>
      <c r="J964" s="152"/>
      <c r="K964" s="152"/>
      <c r="L964" s="152"/>
      <c r="M964" s="152"/>
      <c r="N964" s="152"/>
      <c r="O964" s="152"/>
      <c r="P964" s="152"/>
      <c r="Q964" s="152"/>
      <c r="R964" s="152"/>
      <c r="S964" s="152"/>
      <c r="T964" s="152"/>
      <c r="U964" s="152"/>
      <c r="V964" s="152"/>
      <c r="W964" s="152"/>
      <c r="X964" s="152"/>
      <c r="Y964" s="15" t="str">
        <f t="shared" si="28"/>
        <v/>
      </c>
      <c r="Z964" s="15" t="str">
        <f>IF(T964="","",IF(AND(T964&lt;&gt;'Tabelas auxiliares'!$B$128,T964&lt;&gt;'Tabelas auxiliares'!$B$129,T964&lt;&gt;'Tabelas auxiliares'!$C$128,T964&lt;&gt;'Tabelas auxiliares'!$C$129,T964&lt;&gt;'Tabelas auxiliares'!$D$128),"FOLHA DE PESSOAL",IF(Y964='Tabelas auxiliares'!$A$129,"CUSTEIO",IF(Y964='Tabelas auxiliares'!$A$128,"INVESTIMENTO","ERRO - VERIFICAR"))))</f>
        <v/>
      </c>
      <c r="AA964" s="26" t="str">
        <f t="shared" si="29"/>
        <v/>
      </c>
      <c r="AB964" s="155"/>
      <c r="AC964" s="155"/>
      <c r="AD964" s="155"/>
      <c r="AE964" s="31"/>
    </row>
    <row r="965" spans="1:31" x14ac:dyDescent="0.25">
      <c r="A965" s="152"/>
      <c r="B965" s="152"/>
      <c r="C965" s="152"/>
      <c r="D965" s="152"/>
      <c r="E965" s="152"/>
      <c r="F965" s="15" t="str">
        <f>IFERROR(VLOOKUP(D965,'Tabelas auxiliares'!$A$3:$B$65,2,FALSE),"")</f>
        <v/>
      </c>
      <c r="G965" s="15" t="str">
        <f>IFERROR(VLOOKUP($B965,'Tabelas auxiliares'!$A$68:$C$108,2,FALSE),"")</f>
        <v/>
      </c>
      <c r="H965" s="15" t="str">
        <f>IFERROR(VLOOKUP($B965,'Tabelas auxiliares'!$A$68:$C$108,3,FALSE),"")</f>
        <v/>
      </c>
      <c r="I965" s="152"/>
      <c r="J965" s="152"/>
      <c r="K965" s="152"/>
      <c r="L965" s="152"/>
      <c r="M965" s="152"/>
      <c r="N965" s="152"/>
      <c r="O965" s="152"/>
      <c r="P965" s="152"/>
      <c r="Q965" s="152"/>
      <c r="R965" s="152"/>
      <c r="S965" s="152"/>
      <c r="T965" s="152"/>
      <c r="U965" s="152"/>
      <c r="V965" s="152"/>
      <c r="W965" s="152"/>
      <c r="X965" s="152"/>
      <c r="Y965" s="15" t="str">
        <f t="shared" si="28"/>
        <v/>
      </c>
      <c r="Z965" s="15" t="str">
        <f>IF(T965="","",IF(AND(T965&lt;&gt;'Tabelas auxiliares'!$B$128,T965&lt;&gt;'Tabelas auxiliares'!$B$129,T965&lt;&gt;'Tabelas auxiliares'!$C$128,T965&lt;&gt;'Tabelas auxiliares'!$C$129,T965&lt;&gt;'Tabelas auxiliares'!$D$128),"FOLHA DE PESSOAL",IF(Y965='Tabelas auxiliares'!$A$129,"CUSTEIO",IF(Y965='Tabelas auxiliares'!$A$128,"INVESTIMENTO","ERRO - VERIFICAR"))))</f>
        <v/>
      </c>
      <c r="AA965" s="26" t="str">
        <f t="shared" si="29"/>
        <v/>
      </c>
      <c r="AB965" s="155"/>
      <c r="AC965" s="155"/>
      <c r="AD965" s="155"/>
      <c r="AE965" s="31"/>
    </row>
    <row r="966" spans="1:31" x14ac:dyDescent="0.25">
      <c r="A966" s="152"/>
      <c r="B966" s="152"/>
      <c r="C966" s="152"/>
      <c r="D966" s="152"/>
      <c r="E966" s="152"/>
      <c r="F966" s="15" t="str">
        <f>IFERROR(VLOOKUP(D966,'Tabelas auxiliares'!$A$3:$B$65,2,FALSE),"")</f>
        <v/>
      </c>
      <c r="G966" s="15" t="str">
        <f>IFERROR(VLOOKUP($B966,'Tabelas auxiliares'!$A$68:$C$108,2,FALSE),"")</f>
        <v/>
      </c>
      <c r="H966" s="15" t="str">
        <f>IFERROR(VLOOKUP($B966,'Tabelas auxiliares'!$A$68:$C$108,3,FALSE),"")</f>
        <v/>
      </c>
      <c r="I966" s="152"/>
      <c r="J966" s="152"/>
      <c r="K966" s="152"/>
      <c r="L966" s="152"/>
      <c r="M966" s="152"/>
      <c r="N966" s="152"/>
      <c r="O966" s="152"/>
      <c r="P966" s="152"/>
      <c r="Q966" s="152"/>
      <c r="R966" s="152"/>
      <c r="S966" s="152"/>
      <c r="T966" s="152"/>
      <c r="U966" s="152"/>
      <c r="V966" s="152"/>
      <c r="W966" s="152"/>
      <c r="X966" s="152"/>
      <c r="Y966" s="15" t="str">
        <f t="shared" si="28"/>
        <v/>
      </c>
      <c r="Z966" s="15" t="str">
        <f>IF(T966="","",IF(AND(T966&lt;&gt;'Tabelas auxiliares'!$B$128,T966&lt;&gt;'Tabelas auxiliares'!$B$129,T966&lt;&gt;'Tabelas auxiliares'!$C$128,T966&lt;&gt;'Tabelas auxiliares'!$C$129,T966&lt;&gt;'Tabelas auxiliares'!$D$128),"FOLHA DE PESSOAL",IF(Y966='Tabelas auxiliares'!$A$129,"CUSTEIO",IF(Y966='Tabelas auxiliares'!$A$128,"INVESTIMENTO","ERRO - VERIFICAR"))))</f>
        <v/>
      </c>
      <c r="AA966" s="26" t="str">
        <f t="shared" si="29"/>
        <v/>
      </c>
      <c r="AB966" s="155"/>
      <c r="AC966" s="155"/>
      <c r="AD966" s="155"/>
      <c r="AE966" s="31"/>
    </row>
    <row r="967" spans="1:31" x14ac:dyDescent="0.25">
      <c r="A967" s="152"/>
      <c r="B967" s="152"/>
      <c r="C967" s="152"/>
      <c r="D967" s="152"/>
      <c r="E967" s="152"/>
      <c r="F967" s="15" t="str">
        <f>IFERROR(VLOOKUP(D967,'Tabelas auxiliares'!$A$3:$B$65,2,FALSE),"")</f>
        <v/>
      </c>
      <c r="G967" s="15" t="str">
        <f>IFERROR(VLOOKUP($B967,'Tabelas auxiliares'!$A$68:$C$108,2,FALSE),"")</f>
        <v/>
      </c>
      <c r="H967" s="15" t="str">
        <f>IFERROR(VLOOKUP($B967,'Tabelas auxiliares'!$A$68:$C$108,3,FALSE),"")</f>
        <v/>
      </c>
      <c r="I967" s="152"/>
      <c r="J967" s="152"/>
      <c r="K967" s="152"/>
      <c r="L967" s="152"/>
      <c r="M967" s="152"/>
      <c r="N967" s="152"/>
      <c r="O967" s="152"/>
      <c r="P967" s="152"/>
      <c r="Q967" s="152"/>
      <c r="R967" s="152"/>
      <c r="S967" s="152"/>
      <c r="T967" s="152"/>
      <c r="U967" s="152"/>
      <c r="V967" s="152"/>
      <c r="W967" s="152"/>
      <c r="X967" s="152"/>
      <c r="Y967" s="15" t="str">
        <f t="shared" si="28"/>
        <v/>
      </c>
      <c r="Z967" s="15" t="str">
        <f>IF(T967="","",IF(AND(T967&lt;&gt;'Tabelas auxiliares'!$B$128,T967&lt;&gt;'Tabelas auxiliares'!$B$129,T967&lt;&gt;'Tabelas auxiliares'!$C$128,T967&lt;&gt;'Tabelas auxiliares'!$C$129,T967&lt;&gt;'Tabelas auxiliares'!$D$128),"FOLHA DE PESSOAL",IF(Y967='Tabelas auxiliares'!$A$129,"CUSTEIO",IF(Y967='Tabelas auxiliares'!$A$128,"INVESTIMENTO","ERRO - VERIFICAR"))))</f>
        <v/>
      </c>
      <c r="AA967" s="26" t="str">
        <f t="shared" si="29"/>
        <v/>
      </c>
      <c r="AB967" s="155"/>
      <c r="AC967" s="155"/>
      <c r="AD967" s="155"/>
      <c r="AE967" s="31"/>
    </row>
    <row r="968" spans="1:31" x14ac:dyDescent="0.25">
      <c r="A968" s="152"/>
      <c r="B968" s="152"/>
      <c r="C968" s="152"/>
      <c r="D968" s="152"/>
      <c r="E968" s="152"/>
      <c r="F968" s="15" t="str">
        <f>IFERROR(VLOOKUP(D968,'Tabelas auxiliares'!$A$3:$B$65,2,FALSE),"")</f>
        <v/>
      </c>
      <c r="G968" s="15" t="str">
        <f>IFERROR(VLOOKUP($B968,'Tabelas auxiliares'!$A$68:$C$108,2,FALSE),"")</f>
        <v/>
      </c>
      <c r="H968" s="15" t="str">
        <f>IFERROR(VLOOKUP($B968,'Tabelas auxiliares'!$A$68:$C$108,3,FALSE),"")</f>
        <v/>
      </c>
      <c r="I968" s="152"/>
      <c r="J968" s="152"/>
      <c r="K968" s="152"/>
      <c r="L968" s="152"/>
      <c r="M968" s="152"/>
      <c r="N968" s="152"/>
      <c r="O968" s="152"/>
      <c r="P968" s="152"/>
      <c r="Q968" s="152"/>
      <c r="R968" s="152"/>
      <c r="S968" s="152"/>
      <c r="T968" s="152"/>
      <c r="U968" s="152"/>
      <c r="V968" s="152"/>
      <c r="W968" s="152"/>
      <c r="X968" s="152"/>
      <c r="Y968" s="15" t="str">
        <f t="shared" si="28"/>
        <v/>
      </c>
      <c r="Z968" s="15" t="str">
        <f>IF(T968="","",IF(AND(T968&lt;&gt;'Tabelas auxiliares'!$B$128,T968&lt;&gt;'Tabelas auxiliares'!$B$129,T968&lt;&gt;'Tabelas auxiliares'!$C$128,T968&lt;&gt;'Tabelas auxiliares'!$C$129,T968&lt;&gt;'Tabelas auxiliares'!$D$128),"FOLHA DE PESSOAL",IF(Y968='Tabelas auxiliares'!$A$129,"CUSTEIO",IF(Y968='Tabelas auxiliares'!$A$128,"INVESTIMENTO","ERRO - VERIFICAR"))))</f>
        <v/>
      </c>
      <c r="AA968" s="26" t="str">
        <f t="shared" si="29"/>
        <v/>
      </c>
      <c r="AB968" s="155"/>
      <c r="AC968" s="155"/>
      <c r="AD968" s="155"/>
      <c r="AE968" s="31"/>
    </row>
    <row r="969" spans="1:31" x14ac:dyDescent="0.25">
      <c r="A969" s="152"/>
      <c r="B969" s="152"/>
      <c r="C969" s="152"/>
      <c r="D969" s="152"/>
      <c r="E969" s="152"/>
      <c r="F969" s="15" t="str">
        <f>IFERROR(VLOOKUP(D969,'Tabelas auxiliares'!$A$3:$B$65,2,FALSE),"")</f>
        <v/>
      </c>
      <c r="G969" s="15" t="str">
        <f>IFERROR(VLOOKUP($B969,'Tabelas auxiliares'!$A$68:$C$108,2,FALSE),"")</f>
        <v/>
      </c>
      <c r="H969" s="15" t="str">
        <f>IFERROR(VLOOKUP($B969,'Tabelas auxiliares'!$A$68:$C$108,3,FALSE),"")</f>
        <v/>
      </c>
      <c r="I969" s="152"/>
      <c r="J969" s="152"/>
      <c r="K969" s="152"/>
      <c r="L969" s="152"/>
      <c r="M969" s="152"/>
      <c r="N969" s="152"/>
      <c r="O969" s="152"/>
      <c r="P969" s="152"/>
      <c r="Q969" s="152"/>
      <c r="R969" s="152"/>
      <c r="S969" s="152"/>
      <c r="T969" s="152"/>
      <c r="U969" s="152"/>
      <c r="V969" s="152"/>
      <c r="W969" s="152"/>
      <c r="X969" s="152"/>
      <c r="Y969" s="15" t="str">
        <f t="shared" si="28"/>
        <v/>
      </c>
      <c r="Z969" s="15" t="str">
        <f>IF(T969="","",IF(AND(T969&lt;&gt;'Tabelas auxiliares'!$B$128,T969&lt;&gt;'Tabelas auxiliares'!$B$129,T969&lt;&gt;'Tabelas auxiliares'!$C$128,T969&lt;&gt;'Tabelas auxiliares'!$C$129,T969&lt;&gt;'Tabelas auxiliares'!$D$128),"FOLHA DE PESSOAL",IF(Y969='Tabelas auxiliares'!$A$129,"CUSTEIO",IF(Y969='Tabelas auxiliares'!$A$128,"INVESTIMENTO","ERRO - VERIFICAR"))))</f>
        <v/>
      </c>
      <c r="AA969" s="26" t="str">
        <f t="shared" si="29"/>
        <v/>
      </c>
      <c r="AB969" s="155"/>
      <c r="AC969" s="155"/>
      <c r="AD969" s="155"/>
      <c r="AE969" s="31"/>
    </row>
    <row r="970" spans="1:31" x14ac:dyDescent="0.25">
      <c r="A970" s="152"/>
      <c r="B970" s="152"/>
      <c r="C970" s="152"/>
      <c r="D970" s="152"/>
      <c r="E970" s="152"/>
      <c r="F970" s="15" t="str">
        <f>IFERROR(VLOOKUP(D970,'Tabelas auxiliares'!$A$3:$B$65,2,FALSE),"")</f>
        <v/>
      </c>
      <c r="G970" s="15" t="str">
        <f>IFERROR(VLOOKUP($B970,'Tabelas auxiliares'!$A$68:$C$108,2,FALSE),"")</f>
        <v/>
      </c>
      <c r="H970" s="15" t="str">
        <f>IFERROR(VLOOKUP($B970,'Tabelas auxiliares'!$A$68:$C$108,3,FALSE),"")</f>
        <v/>
      </c>
      <c r="I970" s="152"/>
      <c r="J970" s="152"/>
      <c r="K970" s="152"/>
      <c r="L970" s="152"/>
      <c r="M970" s="152"/>
      <c r="N970" s="152"/>
      <c r="O970" s="152"/>
      <c r="P970" s="152"/>
      <c r="Q970" s="152"/>
      <c r="R970" s="152"/>
      <c r="S970" s="152"/>
      <c r="T970" s="152"/>
      <c r="U970" s="152"/>
      <c r="V970" s="152"/>
      <c r="W970" s="152"/>
      <c r="X970" s="152"/>
      <c r="Y970" s="15" t="str">
        <f t="shared" si="28"/>
        <v/>
      </c>
      <c r="Z970" s="15" t="str">
        <f>IF(T970="","",IF(AND(T970&lt;&gt;'Tabelas auxiliares'!$B$128,T970&lt;&gt;'Tabelas auxiliares'!$B$129,T970&lt;&gt;'Tabelas auxiliares'!$C$128,T970&lt;&gt;'Tabelas auxiliares'!$C$129,T970&lt;&gt;'Tabelas auxiliares'!$D$128),"FOLHA DE PESSOAL",IF(Y970='Tabelas auxiliares'!$A$129,"CUSTEIO",IF(Y970='Tabelas auxiliares'!$A$128,"INVESTIMENTO","ERRO - VERIFICAR"))))</f>
        <v/>
      </c>
      <c r="AA970" s="26" t="str">
        <f t="shared" si="29"/>
        <v/>
      </c>
      <c r="AB970" s="155"/>
      <c r="AC970" s="155"/>
      <c r="AD970" s="155"/>
      <c r="AE970" s="31"/>
    </row>
    <row r="971" spans="1:31" x14ac:dyDescent="0.25">
      <c r="A971" s="152"/>
      <c r="B971" s="152"/>
      <c r="C971" s="152"/>
      <c r="D971" s="152"/>
      <c r="E971" s="152"/>
      <c r="F971" s="15" t="str">
        <f>IFERROR(VLOOKUP(D971,'Tabelas auxiliares'!$A$3:$B$65,2,FALSE),"")</f>
        <v/>
      </c>
      <c r="G971" s="15" t="str">
        <f>IFERROR(VLOOKUP($B971,'Tabelas auxiliares'!$A$68:$C$108,2,FALSE),"")</f>
        <v/>
      </c>
      <c r="H971" s="15" t="str">
        <f>IFERROR(VLOOKUP($B971,'Tabelas auxiliares'!$A$68:$C$108,3,FALSE),"")</f>
        <v/>
      </c>
      <c r="I971" s="152"/>
      <c r="J971" s="152"/>
      <c r="K971" s="152"/>
      <c r="L971" s="152"/>
      <c r="M971" s="152"/>
      <c r="N971" s="152"/>
      <c r="O971" s="152"/>
      <c r="P971" s="152"/>
      <c r="Q971" s="152"/>
      <c r="R971" s="152"/>
      <c r="S971" s="152"/>
      <c r="T971" s="152"/>
      <c r="U971" s="152"/>
      <c r="V971" s="152"/>
      <c r="W971" s="152"/>
      <c r="X971" s="152"/>
      <c r="Y971" s="15" t="str">
        <f t="shared" si="28"/>
        <v/>
      </c>
      <c r="Z971" s="15" t="str">
        <f>IF(T971="","",IF(AND(T971&lt;&gt;'Tabelas auxiliares'!$B$128,T971&lt;&gt;'Tabelas auxiliares'!$B$129,T971&lt;&gt;'Tabelas auxiliares'!$C$128,T971&lt;&gt;'Tabelas auxiliares'!$C$129,T971&lt;&gt;'Tabelas auxiliares'!$D$128),"FOLHA DE PESSOAL",IF(Y971='Tabelas auxiliares'!$A$129,"CUSTEIO",IF(Y971='Tabelas auxiliares'!$A$128,"INVESTIMENTO","ERRO - VERIFICAR"))))</f>
        <v/>
      </c>
      <c r="AA971" s="26" t="str">
        <f t="shared" si="29"/>
        <v/>
      </c>
      <c r="AB971" s="155"/>
      <c r="AC971" s="155"/>
      <c r="AD971" s="155"/>
      <c r="AE971" s="31"/>
    </row>
    <row r="972" spans="1:31" x14ac:dyDescent="0.25">
      <c r="A972" s="152"/>
      <c r="B972" s="152"/>
      <c r="C972" s="152"/>
      <c r="D972" s="152"/>
      <c r="E972" s="152"/>
      <c r="F972" s="15" t="str">
        <f>IFERROR(VLOOKUP(D972,'Tabelas auxiliares'!$A$3:$B$65,2,FALSE),"")</f>
        <v/>
      </c>
      <c r="G972" s="15" t="str">
        <f>IFERROR(VLOOKUP($B972,'Tabelas auxiliares'!$A$68:$C$108,2,FALSE),"")</f>
        <v/>
      </c>
      <c r="H972" s="15" t="str">
        <f>IFERROR(VLOOKUP($B972,'Tabelas auxiliares'!$A$68:$C$108,3,FALSE),"")</f>
        <v/>
      </c>
      <c r="I972" s="152"/>
      <c r="J972" s="152"/>
      <c r="K972" s="152"/>
      <c r="L972" s="152"/>
      <c r="M972" s="152"/>
      <c r="N972" s="152"/>
      <c r="O972" s="152"/>
      <c r="P972" s="152"/>
      <c r="Q972" s="152"/>
      <c r="R972" s="152"/>
      <c r="S972" s="152"/>
      <c r="T972" s="152"/>
      <c r="U972" s="152"/>
      <c r="V972" s="152"/>
      <c r="W972" s="152"/>
      <c r="X972" s="152"/>
      <c r="Y972" s="15" t="str">
        <f t="shared" si="28"/>
        <v/>
      </c>
      <c r="Z972" s="15" t="str">
        <f>IF(T972="","",IF(AND(T972&lt;&gt;'Tabelas auxiliares'!$B$128,T972&lt;&gt;'Tabelas auxiliares'!$B$129,T972&lt;&gt;'Tabelas auxiliares'!$C$128,T972&lt;&gt;'Tabelas auxiliares'!$C$129,T972&lt;&gt;'Tabelas auxiliares'!$D$128),"FOLHA DE PESSOAL",IF(Y972='Tabelas auxiliares'!$A$129,"CUSTEIO",IF(Y972='Tabelas auxiliares'!$A$128,"INVESTIMENTO","ERRO - VERIFICAR"))))</f>
        <v/>
      </c>
      <c r="AA972" s="26" t="str">
        <f t="shared" si="29"/>
        <v/>
      </c>
      <c r="AB972" s="155"/>
      <c r="AC972" s="155"/>
      <c r="AD972" s="155"/>
      <c r="AE972" s="31"/>
    </row>
    <row r="973" spans="1:31" x14ac:dyDescent="0.25">
      <c r="A973" s="152"/>
      <c r="B973" s="152"/>
      <c r="C973" s="152"/>
      <c r="D973" s="152"/>
      <c r="E973" s="152"/>
      <c r="F973" s="15" t="str">
        <f>IFERROR(VLOOKUP(D973,'Tabelas auxiliares'!$A$3:$B$65,2,FALSE),"")</f>
        <v/>
      </c>
      <c r="G973" s="15" t="str">
        <f>IFERROR(VLOOKUP($B973,'Tabelas auxiliares'!$A$68:$C$108,2,FALSE),"")</f>
        <v/>
      </c>
      <c r="H973" s="15" t="str">
        <f>IFERROR(VLOOKUP($B973,'Tabelas auxiliares'!$A$68:$C$108,3,FALSE),"")</f>
        <v/>
      </c>
      <c r="I973" s="152"/>
      <c r="J973" s="152"/>
      <c r="K973" s="152"/>
      <c r="L973" s="152"/>
      <c r="M973" s="152"/>
      <c r="N973" s="152"/>
      <c r="O973" s="152"/>
      <c r="P973" s="152"/>
      <c r="Q973" s="152"/>
      <c r="R973" s="152"/>
      <c r="S973" s="152"/>
      <c r="T973" s="152"/>
      <c r="U973" s="152"/>
      <c r="V973" s="152"/>
      <c r="W973" s="152"/>
      <c r="X973" s="152"/>
      <c r="Y973" s="15" t="str">
        <f t="shared" si="28"/>
        <v/>
      </c>
      <c r="Z973" s="15" t="str">
        <f>IF(T973="","",IF(AND(T973&lt;&gt;'Tabelas auxiliares'!$B$128,T973&lt;&gt;'Tabelas auxiliares'!$B$129,T973&lt;&gt;'Tabelas auxiliares'!$C$128,T973&lt;&gt;'Tabelas auxiliares'!$C$129,T973&lt;&gt;'Tabelas auxiliares'!$D$128),"FOLHA DE PESSOAL",IF(Y973='Tabelas auxiliares'!$A$129,"CUSTEIO",IF(Y973='Tabelas auxiliares'!$A$128,"INVESTIMENTO","ERRO - VERIFICAR"))))</f>
        <v/>
      </c>
      <c r="AA973" s="26" t="str">
        <f t="shared" si="29"/>
        <v/>
      </c>
      <c r="AB973" s="155"/>
      <c r="AC973" s="155"/>
      <c r="AD973" s="155"/>
      <c r="AE973" s="31"/>
    </row>
    <row r="974" spans="1:31" x14ac:dyDescent="0.25">
      <c r="A974" s="152"/>
      <c r="B974" s="152"/>
      <c r="C974" s="152"/>
      <c r="D974" s="152"/>
      <c r="E974" s="152"/>
      <c r="F974" s="15" t="str">
        <f>IFERROR(VLOOKUP(D974,'Tabelas auxiliares'!$A$3:$B$65,2,FALSE),"")</f>
        <v/>
      </c>
      <c r="G974" s="15" t="str">
        <f>IFERROR(VLOOKUP($B974,'Tabelas auxiliares'!$A$68:$C$108,2,FALSE),"")</f>
        <v/>
      </c>
      <c r="H974" s="15" t="str">
        <f>IFERROR(VLOOKUP($B974,'Tabelas auxiliares'!$A$68:$C$108,3,FALSE),"")</f>
        <v/>
      </c>
      <c r="I974" s="152"/>
      <c r="J974" s="152"/>
      <c r="K974" s="152"/>
      <c r="L974" s="152"/>
      <c r="M974" s="152"/>
      <c r="N974" s="152"/>
      <c r="O974" s="152"/>
      <c r="P974" s="152"/>
      <c r="Q974" s="152"/>
      <c r="R974" s="152"/>
      <c r="S974" s="152"/>
      <c r="T974" s="152"/>
      <c r="U974" s="152"/>
      <c r="V974" s="152"/>
      <c r="W974" s="152"/>
      <c r="X974" s="152"/>
      <c r="Y974" s="15" t="str">
        <f t="shared" si="28"/>
        <v/>
      </c>
      <c r="Z974" s="15" t="str">
        <f>IF(T974="","",IF(AND(T974&lt;&gt;'Tabelas auxiliares'!$B$128,T974&lt;&gt;'Tabelas auxiliares'!$B$129,T974&lt;&gt;'Tabelas auxiliares'!$C$128,T974&lt;&gt;'Tabelas auxiliares'!$C$129,T974&lt;&gt;'Tabelas auxiliares'!$D$128),"FOLHA DE PESSOAL",IF(Y974='Tabelas auxiliares'!$A$129,"CUSTEIO",IF(Y974='Tabelas auxiliares'!$A$128,"INVESTIMENTO","ERRO - VERIFICAR"))))</f>
        <v/>
      </c>
      <c r="AA974" s="26" t="str">
        <f t="shared" si="29"/>
        <v/>
      </c>
      <c r="AB974" s="155"/>
      <c r="AC974" s="155"/>
      <c r="AD974" s="155"/>
      <c r="AE974" s="31"/>
    </row>
    <row r="975" spans="1:31" x14ac:dyDescent="0.25">
      <c r="A975" s="152"/>
      <c r="B975" s="152"/>
      <c r="C975" s="152"/>
      <c r="D975" s="152"/>
      <c r="E975" s="152"/>
      <c r="F975" s="15" t="str">
        <f>IFERROR(VLOOKUP(D975,'Tabelas auxiliares'!$A$3:$B$65,2,FALSE),"")</f>
        <v/>
      </c>
      <c r="G975" s="15" t="str">
        <f>IFERROR(VLOOKUP($B975,'Tabelas auxiliares'!$A$68:$C$108,2,FALSE),"")</f>
        <v/>
      </c>
      <c r="H975" s="15" t="str">
        <f>IFERROR(VLOOKUP($B975,'Tabelas auxiliares'!$A$68:$C$108,3,FALSE),"")</f>
        <v/>
      </c>
      <c r="I975" s="152"/>
      <c r="J975" s="152"/>
      <c r="K975" s="152"/>
      <c r="L975" s="152"/>
      <c r="M975" s="152"/>
      <c r="N975" s="152"/>
      <c r="O975" s="152"/>
      <c r="P975" s="152"/>
      <c r="Q975" s="152"/>
      <c r="R975" s="152"/>
      <c r="S975" s="152"/>
      <c r="T975" s="152"/>
      <c r="U975" s="152"/>
      <c r="V975" s="152"/>
      <c r="W975" s="152"/>
      <c r="X975" s="152"/>
      <c r="Y975" s="15" t="str">
        <f t="shared" si="28"/>
        <v/>
      </c>
      <c r="Z975" s="15" t="str">
        <f>IF(T975="","",IF(AND(T975&lt;&gt;'Tabelas auxiliares'!$B$128,T975&lt;&gt;'Tabelas auxiliares'!$B$129,T975&lt;&gt;'Tabelas auxiliares'!$C$128,T975&lt;&gt;'Tabelas auxiliares'!$C$129,T975&lt;&gt;'Tabelas auxiliares'!$D$128),"FOLHA DE PESSOAL",IF(Y975='Tabelas auxiliares'!$A$129,"CUSTEIO",IF(Y975='Tabelas auxiliares'!$A$128,"INVESTIMENTO","ERRO - VERIFICAR"))))</f>
        <v/>
      </c>
      <c r="AA975" s="26" t="str">
        <f t="shared" si="29"/>
        <v/>
      </c>
      <c r="AB975" s="155"/>
      <c r="AC975" s="155"/>
      <c r="AD975" s="155"/>
      <c r="AE975" s="31"/>
    </row>
    <row r="976" spans="1:31" x14ac:dyDescent="0.25">
      <c r="A976" s="152"/>
      <c r="B976" s="152"/>
      <c r="C976" s="152"/>
      <c r="D976" s="152"/>
      <c r="E976" s="152"/>
      <c r="F976" s="15" t="str">
        <f>IFERROR(VLOOKUP(D976,'Tabelas auxiliares'!$A$3:$B$65,2,FALSE),"")</f>
        <v/>
      </c>
      <c r="G976" s="15" t="str">
        <f>IFERROR(VLOOKUP($B976,'Tabelas auxiliares'!$A$68:$C$108,2,FALSE),"")</f>
        <v/>
      </c>
      <c r="H976" s="15" t="str">
        <f>IFERROR(VLOOKUP($B976,'Tabelas auxiliares'!$A$68:$C$108,3,FALSE),"")</f>
        <v/>
      </c>
      <c r="I976" s="152"/>
      <c r="J976" s="152"/>
      <c r="K976" s="152"/>
      <c r="L976" s="152"/>
      <c r="M976" s="152"/>
      <c r="N976" s="152"/>
      <c r="O976" s="152"/>
      <c r="P976" s="152"/>
      <c r="Q976" s="152"/>
      <c r="R976" s="152"/>
      <c r="S976" s="152"/>
      <c r="T976" s="152"/>
      <c r="U976" s="152"/>
      <c r="V976" s="152"/>
      <c r="W976" s="152"/>
      <c r="X976" s="152"/>
      <c r="Y976" s="15" t="str">
        <f t="shared" si="28"/>
        <v/>
      </c>
      <c r="Z976" s="15" t="str">
        <f>IF(T976="","",IF(AND(T976&lt;&gt;'Tabelas auxiliares'!$B$128,T976&lt;&gt;'Tabelas auxiliares'!$B$129,T976&lt;&gt;'Tabelas auxiliares'!$C$128,T976&lt;&gt;'Tabelas auxiliares'!$C$129,T976&lt;&gt;'Tabelas auxiliares'!$D$128),"FOLHA DE PESSOAL",IF(Y976='Tabelas auxiliares'!$A$129,"CUSTEIO",IF(Y976='Tabelas auxiliares'!$A$128,"INVESTIMENTO","ERRO - VERIFICAR"))))</f>
        <v/>
      </c>
      <c r="AA976" s="26" t="str">
        <f t="shared" si="29"/>
        <v/>
      </c>
      <c r="AB976" s="155"/>
      <c r="AC976" s="155"/>
      <c r="AD976" s="155"/>
      <c r="AE976" s="31"/>
    </row>
    <row r="977" spans="1:31" x14ac:dyDescent="0.25">
      <c r="A977" s="152"/>
      <c r="B977" s="152"/>
      <c r="C977" s="152"/>
      <c r="D977" s="152"/>
      <c r="E977" s="152"/>
      <c r="F977" s="15" t="str">
        <f>IFERROR(VLOOKUP(D977,'Tabelas auxiliares'!$A$3:$B$65,2,FALSE),"")</f>
        <v/>
      </c>
      <c r="G977" s="15" t="str">
        <f>IFERROR(VLOOKUP($B977,'Tabelas auxiliares'!$A$68:$C$108,2,FALSE),"")</f>
        <v/>
      </c>
      <c r="H977" s="15" t="str">
        <f>IFERROR(VLOOKUP($B977,'Tabelas auxiliares'!$A$68:$C$108,3,FALSE),"")</f>
        <v/>
      </c>
      <c r="I977" s="152"/>
      <c r="J977" s="152"/>
      <c r="K977" s="152"/>
      <c r="L977" s="152"/>
      <c r="M977" s="152"/>
      <c r="N977" s="152"/>
      <c r="O977" s="152"/>
      <c r="P977" s="152"/>
      <c r="Q977" s="152"/>
      <c r="R977" s="152"/>
      <c r="S977" s="152"/>
      <c r="T977" s="152"/>
      <c r="U977" s="152"/>
      <c r="V977" s="152"/>
      <c r="W977" s="152"/>
      <c r="X977" s="152"/>
      <c r="Y977" s="15" t="str">
        <f t="shared" si="28"/>
        <v/>
      </c>
      <c r="Z977" s="15" t="str">
        <f>IF(T977="","",IF(AND(T977&lt;&gt;'Tabelas auxiliares'!$B$128,T977&lt;&gt;'Tabelas auxiliares'!$B$129,T977&lt;&gt;'Tabelas auxiliares'!$C$128,T977&lt;&gt;'Tabelas auxiliares'!$C$129,T977&lt;&gt;'Tabelas auxiliares'!$D$128),"FOLHA DE PESSOAL",IF(Y977='Tabelas auxiliares'!$A$129,"CUSTEIO",IF(Y977='Tabelas auxiliares'!$A$128,"INVESTIMENTO","ERRO - VERIFICAR"))))</f>
        <v/>
      </c>
      <c r="AA977" s="26" t="str">
        <f t="shared" si="29"/>
        <v/>
      </c>
      <c r="AB977" s="155"/>
      <c r="AC977" s="155"/>
      <c r="AD977" s="155"/>
      <c r="AE977" s="31"/>
    </row>
    <row r="978" spans="1:31" x14ac:dyDescent="0.25">
      <c r="A978" s="152"/>
      <c r="B978" s="152"/>
      <c r="C978" s="152"/>
      <c r="D978" s="152"/>
      <c r="E978" s="152"/>
      <c r="F978" s="15" t="str">
        <f>IFERROR(VLOOKUP(D978,'Tabelas auxiliares'!$A$3:$B$65,2,FALSE),"")</f>
        <v/>
      </c>
      <c r="G978" s="15" t="str">
        <f>IFERROR(VLOOKUP($B978,'Tabelas auxiliares'!$A$68:$C$108,2,FALSE),"")</f>
        <v/>
      </c>
      <c r="H978" s="15" t="str">
        <f>IFERROR(VLOOKUP($B978,'Tabelas auxiliares'!$A$68:$C$108,3,FALSE),"")</f>
        <v/>
      </c>
      <c r="I978" s="152"/>
      <c r="J978" s="152"/>
      <c r="K978" s="152"/>
      <c r="L978" s="152"/>
      <c r="M978" s="152"/>
      <c r="N978" s="152"/>
      <c r="O978" s="152"/>
      <c r="P978" s="152"/>
      <c r="Q978" s="152"/>
      <c r="R978" s="152"/>
      <c r="S978" s="152"/>
      <c r="T978" s="152"/>
      <c r="U978" s="152"/>
      <c r="V978" s="152"/>
      <c r="W978" s="152"/>
      <c r="X978" s="152"/>
      <c r="Y978" s="15" t="str">
        <f t="shared" si="28"/>
        <v/>
      </c>
      <c r="Z978" s="15" t="str">
        <f>IF(T978="","",IF(AND(T978&lt;&gt;'Tabelas auxiliares'!$B$128,T978&lt;&gt;'Tabelas auxiliares'!$B$129,T978&lt;&gt;'Tabelas auxiliares'!$C$128,T978&lt;&gt;'Tabelas auxiliares'!$C$129,T978&lt;&gt;'Tabelas auxiliares'!$D$128),"FOLHA DE PESSOAL",IF(Y978='Tabelas auxiliares'!$A$129,"CUSTEIO",IF(Y978='Tabelas auxiliares'!$A$128,"INVESTIMENTO","ERRO - VERIFICAR"))))</f>
        <v/>
      </c>
      <c r="AA978" s="26" t="str">
        <f t="shared" si="29"/>
        <v/>
      </c>
      <c r="AB978" s="155"/>
      <c r="AC978" s="155"/>
      <c r="AD978" s="155"/>
      <c r="AE978" s="31"/>
    </row>
    <row r="979" spans="1:31" x14ac:dyDescent="0.25">
      <c r="A979" s="152"/>
      <c r="B979" s="152"/>
      <c r="C979" s="152"/>
      <c r="D979" s="152"/>
      <c r="E979" s="152"/>
      <c r="F979" s="15" t="str">
        <f>IFERROR(VLOOKUP(D979,'Tabelas auxiliares'!$A$3:$B$65,2,FALSE),"")</f>
        <v/>
      </c>
      <c r="G979" s="15" t="str">
        <f>IFERROR(VLOOKUP($B979,'Tabelas auxiliares'!$A$68:$C$108,2,FALSE),"")</f>
        <v/>
      </c>
      <c r="H979" s="15" t="str">
        <f>IFERROR(VLOOKUP($B979,'Tabelas auxiliares'!$A$68:$C$108,3,FALSE),"")</f>
        <v/>
      </c>
      <c r="I979" s="152"/>
      <c r="J979" s="152"/>
      <c r="K979" s="152"/>
      <c r="L979" s="152"/>
      <c r="M979" s="152"/>
      <c r="N979" s="152"/>
      <c r="O979" s="152"/>
      <c r="P979" s="152"/>
      <c r="Q979" s="152"/>
      <c r="R979" s="152"/>
      <c r="S979" s="152"/>
      <c r="T979" s="152"/>
      <c r="U979" s="152"/>
      <c r="V979" s="152"/>
      <c r="W979" s="152"/>
      <c r="X979" s="152"/>
      <c r="Y979" s="15" t="str">
        <f t="shared" si="28"/>
        <v/>
      </c>
      <c r="Z979" s="15" t="str">
        <f>IF(T979="","",IF(AND(T979&lt;&gt;'Tabelas auxiliares'!$B$128,T979&lt;&gt;'Tabelas auxiliares'!$B$129,T979&lt;&gt;'Tabelas auxiliares'!$C$128,T979&lt;&gt;'Tabelas auxiliares'!$C$129,T979&lt;&gt;'Tabelas auxiliares'!$D$128),"FOLHA DE PESSOAL",IF(Y979='Tabelas auxiliares'!$A$129,"CUSTEIO",IF(Y979='Tabelas auxiliares'!$A$128,"INVESTIMENTO","ERRO - VERIFICAR"))))</f>
        <v/>
      </c>
      <c r="AA979" s="26" t="str">
        <f t="shared" si="29"/>
        <v/>
      </c>
      <c r="AB979" s="155"/>
      <c r="AC979" s="155"/>
      <c r="AD979" s="155"/>
      <c r="AE979" s="31"/>
    </row>
    <row r="980" spans="1:31" x14ac:dyDescent="0.25">
      <c r="A980" s="152"/>
      <c r="B980" s="152"/>
      <c r="C980" s="152"/>
      <c r="D980" s="152"/>
      <c r="E980" s="152"/>
      <c r="F980" s="15" t="str">
        <f>IFERROR(VLOOKUP(D980,'Tabelas auxiliares'!$A$3:$B$65,2,FALSE),"")</f>
        <v/>
      </c>
      <c r="G980" s="15" t="str">
        <f>IFERROR(VLOOKUP($B980,'Tabelas auxiliares'!$A$68:$C$108,2,FALSE),"")</f>
        <v/>
      </c>
      <c r="H980" s="15" t="str">
        <f>IFERROR(VLOOKUP($B980,'Tabelas auxiliares'!$A$68:$C$108,3,FALSE),"")</f>
        <v/>
      </c>
      <c r="I980" s="152"/>
      <c r="J980" s="152"/>
      <c r="K980" s="152"/>
      <c r="L980" s="152"/>
      <c r="M980" s="152"/>
      <c r="N980" s="152"/>
      <c r="O980" s="152"/>
      <c r="P980" s="152"/>
      <c r="Q980" s="152"/>
      <c r="R980" s="152"/>
      <c r="S980" s="152"/>
      <c r="T980" s="152"/>
      <c r="U980" s="152"/>
      <c r="V980" s="152"/>
      <c r="W980" s="152"/>
      <c r="X980" s="152"/>
      <c r="Y980" s="15" t="str">
        <f t="shared" si="28"/>
        <v/>
      </c>
      <c r="Z980" s="15" t="str">
        <f>IF(T980="","",IF(AND(T980&lt;&gt;'Tabelas auxiliares'!$B$128,T980&lt;&gt;'Tabelas auxiliares'!$B$129,T980&lt;&gt;'Tabelas auxiliares'!$C$128,T980&lt;&gt;'Tabelas auxiliares'!$C$129,T980&lt;&gt;'Tabelas auxiliares'!$D$128),"FOLHA DE PESSOAL",IF(Y980='Tabelas auxiliares'!$A$129,"CUSTEIO",IF(Y980='Tabelas auxiliares'!$A$128,"INVESTIMENTO","ERRO - VERIFICAR"))))</f>
        <v/>
      </c>
      <c r="AA980" s="26" t="str">
        <f t="shared" si="29"/>
        <v/>
      </c>
      <c r="AB980" s="155"/>
      <c r="AC980" s="155"/>
      <c r="AD980" s="155"/>
      <c r="AE980" s="31"/>
    </row>
    <row r="981" spans="1:31" x14ac:dyDescent="0.25">
      <c r="A981" s="152"/>
      <c r="B981" s="152"/>
      <c r="C981" s="152"/>
      <c r="D981" s="152"/>
      <c r="E981" s="152"/>
      <c r="F981" s="15" t="str">
        <f>IFERROR(VLOOKUP(D981,'Tabelas auxiliares'!$A$3:$B$65,2,FALSE),"")</f>
        <v/>
      </c>
      <c r="G981" s="15" t="str">
        <f>IFERROR(VLOOKUP($B981,'Tabelas auxiliares'!$A$68:$C$108,2,FALSE),"")</f>
        <v/>
      </c>
      <c r="H981" s="15" t="str">
        <f>IFERROR(VLOOKUP($B981,'Tabelas auxiliares'!$A$68:$C$108,3,FALSE),"")</f>
        <v/>
      </c>
      <c r="I981" s="152"/>
      <c r="J981" s="152"/>
      <c r="K981" s="152"/>
      <c r="L981" s="152"/>
      <c r="M981" s="152"/>
      <c r="N981" s="152"/>
      <c r="O981" s="152"/>
      <c r="P981" s="152"/>
      <c r="Q981" s="152"/>
      <c r="R981" s="152"/>
      <c r="S981" s="152"/>
      <c r="T981" s="152"/>
      <c r="U981" s="152"/>
      <c r="V981" s="152"/>
      <c r="W981" s="152"/>
      <c r="X981" s="152"/>
      <c r="Y981" s="15" t="str">
        <f t="shared" si="28"/>
        <v/>
      </c>
      <c r="Z981" s="15" t="str">
        <f>IF(T981="","",IF(AND(T981&lt;&gt;'Tabelas auxiliares'!$B$128,T981&lt;&gt;'Tabelas auxiliares'!$B$129,T981&lt;&gt;'Tabelas auxiliares'!$C$128,T981&lt;&gt;'Tabelas auxiliares'!$C$129,T981&lt;&gt;'Tabelas auxiliares'!$D$128),"FOLHA DE PESSOAL",IF(Y981='Tabelas auxiliares'!$A$129,"CUSTEIO",IF(Y981='Tabelas auxiliares'!$A$128,"INVESTIMENTO","ERRO - VERIFICAR"))))</f>
        <v/>
      </c>
      <c r="AA981" s="26" t="str">
        <f t="shared" si="29"/>
        <v/>
      </c>
      <c r="AB981" s="155"/>
      <c r="AC981" s="155"/>
      <c r="AD981" s="155"/>
      <c r="AE981" s="31"/>
    </row>
    <row r="982" spans="1:31" x14ac:dyDescent="0.25">
      <c r="A982" s="152"/>
      <c r="B982" s="152"/>
      <c r="C982" s="152"/>
      <c r="D982" s="152"/>
      <c r="E982" s="152"/>
      <c r="F982" s="15" t="str">
        <f>IFERROR(VLOOKUP(D982,'Tabelas auxiliares'!$A$3:$B$65,2,FALSE),"")</f>
        <v/>
      </c>
      <c r="G982" s="15" t="str">
        <f>IFERROR(VLOOKUP($B982,'Tabelas auxiliares'!$A$68:$C$108,2,FALSE),"")</f>
        <v/>
      </c>
      <c r="H982" s="15" t="str">
        <f>IFERROR(VLOOKUP($B982,'Tabelas auxiliares'!$A$68:$C$108,3,FALSE),"")</f>
        <v/>
      </c>
      <c r="I982" s="152"/>
      <c r="J982" s="152"/>
      <c r="K982" s="152"/>
      <c r="L982" s="152"/>
      <c r="M982" s="152"/>
      <c r="N982" s="152"/>
      <c r="O982" s="152"/>
      <c r="P982" s="152"/>
      <c r="Q982" s="152"/>
      <c r="R982" s="152"/>
      <c r="S982" s="152"/>
      <c r="T982" s="152"/>
      <c r="U982" s="152"/>
      <c r="V982" s="152"/>
      <c r="W982" s="152"/>
      <c r="X982" s="152"/>
      <c r="Y982" s="15" t="str">
        <f t="shared" si="28"/>
        <v/>
      </c>
      <c r="Z982" s="15" t="str">
        <f>IF(T982="","",IF(AND(T982&lt;&gt;'Tabelas auxiliares'!$B$128,T982&lt;&gt;'Tabelas auxiliares'!$B$129,T982&lt;&gt;'Tabelas auxiliares'!$C$128,T982&lt;&gt;'Tabelas auxiliares'!$C$129,T982&lt;&gt;'Tabelas auxiliares'!$D$128),"FOLHA DE PESSOAL",IF(Y982='Tabelas auxiliares'!$A$129,"CUSTEIO",IF(Y982='Tabelas auxiliares'!$A$128,"INVESTIMENTO","ERRO - VERIFICAR"))))</f>
        <v/>
      </c>
      <c r="AA982" s="26" t="str">
        <f t="shared" si="29"/>
        <v/>
      </c>
      <c r="AB982" s="155"/>
      <c r="AC982" s="155"/>
      <c r="AD982" s="155"/>
      <c r="AE982" s="31"/>
    </row>
    <row r="983" spans="1:31" x14ac:dyDescent="0.25">
      <c r="A983" s="152"/>
      <c r="B983" s="152"/>
      <c r="C983" s="152"/>
      <c r="D983" s="152"/>
      <c r="E983" s="152"/>
      <c r="F983" s="15" t="str">
        <f>IFERROR(VLOOKUP(D983,'Tabelas auxiliares'!$A$3:$B$65,2,FALSE),"")</f>
        <v/>
      </c>
      <c r="G983" s="15" t="str">
        <f>IFERROR(VLOOKUP($B983,'Tabelas auxiliares'!$A$68:$C$108,2,FALSE),"")</f>
        <v/>
      </c>
      <c r="H983" s="15" t="str">
        <f>IFERROR(VLOOKUP($B983,'Tabelas auxiliares'!$A$68:$C$108,3,FALSE),"")</f>
        <v/>
      </c>
      <c r="I983" s="152"/>
      <c r="J983" s="152"/>
      <c r="K983" s="152"/>
      <c r="L983" s="152"/>
      <c r="M983" s="152"/>
      <c r="N983" s="152"/>
      <c r="O983" s="152"/>
      <c r="P983" s="152"/>
      <c r="Q983" s="152"/>
      <c r="R983" s="152"/>
      <c r="S983" s="152"/>
      <c r="T983" s="152"/>
      <c r="U983" s="152"/>
      <c r="V983" s="152"/>
      <c r="W983" s="152"/>
      <c r="X983" s="152"/>
      <c r="Y983" s="15" t="str">
        <f t="shared" si="28"/>
        <v/>
      </c>
      <c r="Z983" s="15" t="str">
        <f>IF(T983="","",IF(AND(T983&lt;&gt;'Tabelas auxiliares'!$B$128,T983&lt;&gt;'Tabelas auxiliares'!$B$129,T983&lt;&gt;'Tabelas auxiliares'!$C$128,T983&lt;&gt;'Tabelas auxiliares'!$C$129,T983&lt;&gt;'Tabelas auxiliares'!$D$128),"FOLHA DE PESSOAL",IF(Y983='Tabelas auxiliares'!$A$129,"CUSTEIO",IF(Y983='Tabelas auxiliares'!$A$128,"INVESTIMENTO","ERRO - VERIFICAR"))))</f>
        <v/>
      </c>
      <c r="AA983" s="26" t="str">
        <f t="shared" si="29"/>
        <v/>
      </c>
      <c r="AB983" s="155"/>
      <c r="AC983" s="155"/>
      <c r="AD983" s="155"/>
      <c r="AE983" s="31"/>
    </row>
    <row r="984" spans="1:31" x14ac:dyDescent="0.25">
      <c r="A984" s="152"/>
      <c r="B984" s="152"/>
      <c r="C984" s="152"/>
      <c r="D984" s="152"/>
      <c r="E984" s="152"/>
      <c r="F984" s="15" t="str">
        <f>IFERROR(VLOOKUP(D984,'Tabelas auxiliares'!$A$3:$B$65,2,FALSE),"")</f>
        <v/>
      </c>
      <c r="G984" s="15" t="str">
        <f>IFERROR(VLOOKUP($B984,'Tabelas auxiliares'!$A$68:$C$108,2,FALSE),"")</f>
        <v/>
      </c>
      <c r="H984" s="15" t="str">
        <f>IFERROR(VLOOKUP($B984,'Tabelas auxiliares'!$A$68:$C$108,3,FALSE),"")</f>
        <v/>
      </c>
      <c r="I984" s="152"/>
      <c r="J984" s="152"/>
      <c r="K984" s="152"/>
      <c r="L984" s="152"/>
      <c r="M984" s="152"/>
      <c r="N984" s="152"/>
      <c r="O984" s="152"/>
      <c r="P984" s="152"/>
      <c r="Q984" s="152"/>
      <c r="R984" s="152"/>
      <c r="S984" s="152"/>
      <c r="T984" s="152"/>
      <c r="U984" s="152"/>
      <c r="V984" s="152"/>
      <c r="W984" s="152"/>
      <c r="X984" s="152"/>
      <c r="Y984" s="15" t="str">
        <f t="shared" si="28"/>
        <v/>
      </c>
      <c r="Z984" s="15" t="str">
        <f>IF(T984="","",IF(AND(T984&lt;&gt;'Tabelas auxiliares'!$B$128,T984&lt;&gt;'Tabelas auxiliares'!$B$129,T984&lt;&gt;'Tabelas auxiliares'!$C$128,T984&lt;&gt;'Tabelas auxiliares'!$C$129,T984&lt;&gt;'Tabelas auxiliares'!$D$128),"FOLHA DE PESSOAL",IF(Y984='Tabelas auxiliares'!$A$129,"CUSTEIO",IF(Y984='Tabelas auxiliares'!$A$128,"INVESTIMENTO","ERRO - VERIFICAR"))))</f>
        <v/>
      </c>
      <c r="AA984" s="26" t="str">
        <f t="shared" si="29"/>
        <v/>
      </c>
      <c r="AB984" s="155"/>
      <c r="AC984" s="155"/>
      <c r="AD984" s="155"/>
      <c r="AE984" s="31"/>
    </row>
    <row r="985" spans="1:31" x14ac:dyDescent="0.25">
      <c r="A985" s="152"/>
      <c r="B985" s="152"/>
      <c r="C985" s="152"/>
      <c r="D985" s="152"/>
      <c r="E985" s="152"/>
      <c r="F985" s="15" t="str">
        <f>IFERROR(VLOOKUP(D985,'Tabelas auxiliares'!$A$3:$B$65,2,FALSE),"")</f>
        <v/>
      </c>
      <c r="G985" s="15" t="str">
        <f>IFERROR(VLOOKUP($B985,'Tabelas auxiliares'!$A$68:$C$108,2,FALSE),"")</f>
        <v/>
      </c>
      <c r="H985" s="15" t="str">
        <f>IFERROR(VLOOKUP($B985,'Tabelas auxiliares'!$A$68:$C$108,3,FALSE),"")</f>
        <v/>
      </c>
      <c r="I985" s="152"/>
      <c r="J985" s="152"/>
      <c r="K985" s="152"/>
      <c r="L985" s="152"/>
      <c r="M985" s="152"/>
      <c r="N985" s="152"/>
      <c r="O985" s="152"/>
      <c r="P985" s="152"/>
      <c r="Q985" s="152"/>
      <c r="R985" s="152"/>
      <c r="S985" s="152"/>
      <c r="T985" s="152"/>
      <c r="U985" s="152"/>
      <c r="V985" s="152"/>
      <c r="W985" s="152"/>
      <c r="X985" s="152"/>
      <c r="Y985" s="15" t="str">
        <f t="shared" si="28"/>
        <v/>
      </c>
      <c r="Z985" s="15" t="str">
        <f>IF(T985="","",IF(AND(T985&lt;&gt;'Tabelas auxiliares'!$B$128,T985&lt;&gt;'Tabelas auxiliares'!$B$129,T985&lt;&gt;'Tabelas auxiliares'!$C$128,T985&lt;&gt;'Tabelas auxiliares'!$C$129,T985&lt;&gt;'Tabelas auxiliares'!$D$128),"FOLHA DE PESSOAL",IF(Y985='Tabelas auxiliares'!$A$129,"CUSTEIO",IF(Y985='Tabelas auxiliares'!$A$128,"INVESTIMENTO","ERRO - VERIFICAR"))))</f>
        <v/>
      </c>
      <c r="AA985" s="26" t="str">
        <f t="shared" si="29"/>
        <v/>
      </c>
      <c r="AB985" s="155"/>
      <c r="AC985" s="155"/>
      <c r="AD985" s="155"/>
      <c r="AE985" s="31"/>
    </row>
    <row r="986" spans="1:31" x14ac:dyDescent="0.25">
      <c r="A986" s="152"/>
      <c r="B986" s="152"/>
      <c r="C986" s="152"/>
      <c r="D986" s="152"/>
      <c r="E986" s="152"/>
      <c r="F986" s="15" t="str">
        <f>IFERROR(VLOOKUP(D986,'Tabelas auxiliares'!$A$3:$B$65,2,FALSE),"")</f>
        <v/>
      </c>
      <c r="G986" s="15" t="str">
        <f>IFERROR(VLOOKUP($B986,'Tabelas auxiliares'!$A$68:$C$108,2,FALSE),"")</f>
        <v/>
      </c>
      <c r="H986" s="15" t="str">
        <f>IFERROR(VLOOKUP($B986,'Tabelas auxiliares'!$A$68:$C$108,3,FALSE),"")</f>
        <v/>
      </c>
      <c r="I986" s="152"/>
      <c r="J986" s="152"/>
      <c r="K986" s="152"/>
      <c r="L986" s="152"/>
      <c r="M986" s="152"/>
      <c r="N986" s="152"/>
      <c r="O986" s="152"/>
      <c r="P986" s="152"/>
      <c r="Q986" s="152"/>
      <c r="R986" s="152"/>
      <c r="S986" s="152"/>
      <c r="T986" s="152"/>
      <c r="U986" s="152"/>
      <c r="V986" s="152"/>
      <c r="W986" s="152"/>
      <c r="X986" s="152"/>
      <c r="Y986" s="15" t="str">
        <f t="shared" si="28"/>
        <v/>
      </c>
      <c r="Z986" s="15" t="str">
        <f>IF(T986="","",IF(AND(T986&lt;&gt;'Tabelas auxiliares'!$B$128,T986&lt;&gt;'Tabelas auxiliares'!$B$129,T986&lt;&gt;'Tabelas auxiliares'!$C$128,T986&lt;&gt;'Tabelas auxiliares'!$C$129,T986&lt;&gt;'Tabelas auxiliares'!$D$128),"FOLHA DE PESSOAL",IF(Y986='Tabelas auxiliares'!$A$129,"CUSTEIO",IF(Y986='Tabelas auxiliares'!$A$128,"INVESTIMENTO","ERRO - VERIFICAR"))))</f>
        <v/>
      </c>
      <c r="AA986" s="26" t="str">
        <f t="shared" si="29"/>
        <v/>
      </c>
      <c r="AB986" s="155"/>
      <c r="AC986" s="155"/>
      <c r="AD986" s="155"/>
      <c r="AE986" s="31"/>
    </row>
    <row r="987" spans="1:31" x14ac:dyDescent="0.25">
      <c r="A987" s="152"/>
      <c r="B987" s="152"/>
      <c r="C987" s="152"/>
      <c r="D987" s="152"/>
      <c r="E987" s="152"/>
      <c r="F987" s="15" t="str">
        <f>IFERROR(VLOOKUP(D987,'Tabelas auxiliares'!$A$3:$B$65,2,FALSE),"")</f>
        <v/>
      </c>
      <c r="G987" s="15" t="str">
        <f>IFERROR(VLOOKUP($B987,'Tabelas auxiliares'!$A$68:$C$108,2,FALSE),"")</f>
        <v/>
      </c>
      <c r="H987" s="15" t="str">
        <f>IFERROR(VLOOKUP($B987,'Tabelas auxiliares'!$A$68:$C$108,3,FALSE),"")</f>
        <v/>
      </c>
      <c r="I987" s="152"/>
      <c r="J987" s="152"/>
      <c r="K987" s="152"/>
      <c r="L987" s="152"/>
      <c r="M987" s="152"/>
      <c r="N987" s="152"/>
      <c r="O987" s="152"/>
      <c r="P987" s="152"/>
      <c r="Q987" s="152"/>
      <c r="R987" s="152"/>
      <c r="S987" s="152"/>
      <c r="T987" s="152"/>
      <c r="U987" s="152"/>
      <c r="V987" s="152"/>
      <c r="W987" s="152"/>
      <c r="X987" s="152"/>
      <c r="Y987" s="15" t="str">
        <f t="shared" si="28"/>
        <v/>
      </c>
      <c r="Z987" s="15" t="str">
        <f>IF(T987="","",IF(AND(T987&lt;&gt;'Tabelas auxiliares'!$B$128,T987&lt;&gt;'Tabelas auxiliares'!$B$129,T987&lt;&gt;'Tabelas auxiliares'!$C$128,T987&lt;&gt;'Tabelas auxiliares'!$C$129,T987&lt;&gt;'Tabelas auxiliares'!$D$128),"FOLHA DE PESSOAL",IF(Y987='Tabelas auxiliares'!$A$129,"CUSTEIO",IF(Y987='Tabelas auxiliares'!$A$128,"INVESTIMENTO","ERRO - VERIFICAR"))))</f>
        <v/>
      </c>
      <c r="AA987" s="26" t="str">
        <f t="shared" si="29"/>
        <v/>
      </c>
      <c r="AB987" s="155"/>
      <c r="AC987" s="155"/>
      <c r="AD987" s="155"/>
      <c r="AE987" s="31"/>
    </row>
    <row r="988" spans="1:31" x14ac:dyDescent="0.25">
      <c r="A988" s="152"/>
      <c r="B988" s="152"/>
      <c r="C988" s="152"/>
      <c r="D988" s="152"/>
      <c r="E988" s="152"/>
      <c r="F988" s="15" t="str">
        <f>IFERROR(VLOOKUP(D988,'Tabelas auxiliares'!$A$3:$B$65,2,FALSE),"")</f>
        <v/>
      </c>
      <c r="G988" s="15" t="str">
        <f>IFERROR(VLOOKUP($B988,'Tabelas auxiliares'!$A$68:$C$108,2,FALSE),"")</f>
        <v/>
      </c>
      <c r="H988" s="15" t="str">
        <f>IFERROR(VLOOKUP($B988,'Tabelas auxiliares'!$A$68:$C$108,3,FALSE),"")</f>
        <v/>
      </c>
      <c r="I988" s="152"/>
      <c r="J988" s="152"/>
      <c r="K988" s="152"/>
      <c r="L988" s="152"/>
      <c r="M988" s="152"/>
      <c r="N988" s="152"/>
      <c r="O988" s="152"/>
      <c r="P988" s="152"/>
      <c r="Q988" s="152"/>
      <c r="R988" s="152"/>
      <c r="S988" s="152"/>
      <c r="T988" s="152"/>
      <c r="U988" s="152"/>
      <c r="V988" s="152"/>
      <c r="W988" s="152"/>
      <c r="X988" s="152"/>
      <c r="Y988" s="15" t="str">
        <f t="shared" si="28"/>
        <v/>
      </c>
      <c r="Z988" s="15" t="str">
        <f>IF(T988="","",IF(AND(T988&lt;&gt;'Tabelas auxiliares'!$B$128,T988&lt;&gt;'Tabelas auxiliares'!$B$129,T988&lt;&gt;'Tabelas auxiliares'!$C$128,T988&lt;&gt;'Tabelas auxiliares'!$C$129,T988&lt;&gt;'Tabelas auxiliares'!$D$128),"FOLHA DE PESSOAL",IF(Y988='Tabelas auxiliares'!$A$129,"CUSTEIO",IF(Y988='Tabelas auxiliares'!$A$128,"INVESTIMENTO","ERRO - VERIFICAR"))))</f>
        <v/>
      </c>
      <c r="AA988" s="26" t="str">
        <f t="shared" si="29"/>
        <v/>
      </c>
      <c r="AB988" s="155"/>
      <c r="AC988" s="155"/>
      <c r="AD988" s="155"/>
      <c r="AE988" s="31"/>
    </row>
    <row r="989" spans="1:31" x14ac:dyDescent="0.25">
      <c r="A989" s="152"/>
      <c r="B989" s="152"/>
      <c r="C989" s="152"/>
      <c r="D989" s="152"/>
      <c r="E989" s="152"/>
      <c r="F989" s="15" t="str">
        <f>IFERROR(VLOOKUP(D989,'Tabelas auxiliares'!$A$3:$B$65,2,FALSE),"")</f>
        <v/>
      </c>
      <c r="G989" s="15" t="str">
        <f>IFERROR(VLOOKUP($B989,'Tabelas auxiliares'!$A$68:$C$108,2,FALSE),"")</f>
        <v/>
      </c>
      <c r="H989" s="15" t="str">
        <f>IFERROR(VLOOKUP($B989,'Tabelas auxiliares'!$A$68:$C$108,3,FALSE),"")</f>
        <v/>
      </c>
      <c r="I989" s="152"/>
      <c r="J989" s="152"/>
      <c r="K989" s="152"/>
      <c r="L989" s="152"/>
      <c r="M989" s="152"/>
      <c r="N989" s="152"/>
      <c r="O989" s="152"/>
      <c r="P989" s="152"/>
      <c r="Q989" s="152"/>
      <c r="R989" s="152"/>
      <c r="S989" s="152"/>
      <c r="T989" s="152"/>
      <c r="U989" s="152"/>
      <c r="V989" s="152"/>
      <c r="W989" s="152"/>
      <c r="X989" s="152"/>
      <c r="Y989" s="15" t="str">
        <f t="shared" si="28"/>
        <v/>
      </c>
      <c r="Z989" s="15" t="str">
        <f>IF(T989="","",IF(AND(T989&lt;&gt;'Tabelas auxiliares'!$B$128,T989&lt;&gt;'Tabelas auxiliares'!$B$129,T989&lt;&gt;'Tabelas auxiliares'!$C$128,T989&lt;&gt;'Tabelas auxiliares'!$C$129,T989&lt;&gt;'Tabelas auxiliares'!$D$128),"FOLHA DE PESSOAL",IF(Y989='Tabelas auxiliares'!$A$129,"CUSTEIO",IF(Y989='Tabelas auxiliares'!$A$128,"INVESTIMENTO","ERRO - VERIFICAR"))))</f>
        <v/>
      </c>
      <c r="AA989" s="26" t="str">
        <f t="shared" si="29"/>
        <v/>
      </c>
      <c r="AB989" s="155"/>
      <c r="AC989" s="155"/>
      <c r="AD989" s="155"/>
      <c r="AE989" s="31"/>
    </row>
    <row r="990" spans="1:31" x14ac:dyDescent="0.25">
      <c r="A990" s="152"/>
      <c r="B990" s="152"/>
      <c r="C990" s="152"/>
      <c r="D990" s="152"/>
      <c r="E990" s="152"/>
      <c r="F990" s="15" t="str">
        <f>IFERROR(VLOOKUP(D990,'Tabelas auxiliares'!$A$3:$B$65,2,FALSE),"")</f>
        <v/>
      </c>
      <c r="G990" s="15" t="str">
        <f>IFERROR(VLOOKUP($B990,'Tabelas auxiliares'!$A$68:$C$108,2,FALSE),"")</f>
        <v/>
      </c>
      <c r="H990" s="15" t="str">
        <f>IFERROR(VLOOKUP($B990,'Tabelas auxiliares'!$A$68:$C$108,3,FALSE),"")</f>
        <v/>
      </c>
      <c r="I990" s="152"/>
      <c r="J990" s="152"/>
      <c r="K990" s="152"/>
      <c r="L990" s="152"/>
      <c r="M990" s="152"/>
      <c r="N990" s="152"/>
      <c r="O990" s="152"/>
      <c r="P990" s="152"/>
      <c r="Q990" s="152"/>
      <c r="R990" s="152"/>
      <c r="S990" s="152"/>
      <c r="T990" s="152"/>
      <c r="U990" s="152"/>
      <c r="V990" s="152"/>
      <c r="W990" s="152"/>
      <c r="X990" s="152"/>
      <c r="Y990" s="15" t="str">
        <f t="shared" si="28"/>
        <v/>
      </c>
      <c r="Z990" s="15" t="str">
        <f>IF(T990="","",IF(AND(T990&lt;&gt;'Tabelas auxiliares'!$B$128,T990&lt;&gt;'Tabelas auxiliares'!$B$129,T990&lt;&gt;'Tabelas auxiliares'!$C$128,T990&lt;&gt;'Tabelas auxiliares'!$C$129,T990&lt;&gt;'Tabelas auxiliares'!$D$128),"FOLHA DE PESSOAL",IF(Y990='Tabelas auxiliares'!$A$129,"CUSTEIO",IF(Y990='Tabelas auxiliares'!$A$128,"INVESTIMENTO","ERRO - VERIFICAR"))))</f>
        <v/>
      </c>
      <c r="AA990" s="26" t="str">
        <f t="shared" si="29"/>
        <v/>
      </c>
      <c r="AB990" s="155"/>
      <c r="AC990" s="155"/>
      <c r="AD990" s="155"/>
      <c r="AE990" s="31"/>
    </row>
    <row r="991" spans="1:31" x14ac:dyDescent="0.25">
      <c r="A991" s="152"/>
      <c r="B991" s="152"/>
      <c r="C991" s="152"/>
      <c r="D991" s="152"/>
      <c r="E991" s="152"/>
      <c r="F991" s="15" t="str">
        <f>IFERROR(VLOOKUP(D991,'Tabelas auxiliares'!$A$3:$B$65,2,FALSE),"")</f>
        <v/>
      </c>
      <c r="G991" s="15" t="str">
        <f>IFERROR(VLOOKUP($B991,'Tabelas auxiliares'!$A$68:$C$108,2,FALSE),"")</f>
        <v/>
      </c>
      <c r="H991" s="15" t="str">
        <f>IFERROR(VLOOKUP($B991,'Tabelas auxiliares'!$A$68:$C$108,3,FALSE),"")</f>
        <v/>
      </c>
      <c r="I991" s="152"/>
      <c r="J991" s="152"/>
      <c r="K991" s="152"/>
      <c r="L991" s="152"/>
      <c r="M991" s="152"/>
      <c r="N991" s="152"/>
      <c r="O991" s="152"/>
      <c r="P991" s="152"/>
      <c r="Q991" s="152"/>
      <c r="R991" s="152"/>
      <c r="S991" s="152"/>
      <c r="T991" s="152"/>
      <c r="U991" s="152"/>
      <c r="V991" s="152"/>
      <c r="W991" s="152"/>
      <c r="X991" s="152"/>
      <c r="Y991" s="15" t="str">
        <f t="shared" si="28"/>
        <v/>
      </c>
      <c r="Z991" s="15" t="str">
        <f>IF(T991="","",IF(AND(T991&lt;&gt;'Tabelas auxiliares'!$B$128,T991&lt;&gt;'Tabelas auxiliares'!$B$129,T991&lt;&gt;'Tabelas auxiliares'!$C$128,T991&lt;&gt;'Tabelas auxiliares'!$C$129,T991&lt;&gt;'Tabelas auxiliares'!$D$128),"FOLHA DE PESSOAL",IF(Y991='Tabelas auxiliares'!$A$129,"CUSTEIO",IF(Y991='Tabelas auxiliares'!$A$128,"INVESTIMENTO","ERRO - VERIFICAR"))))</f>
        <v/>
      </c>
      <c r="AA991" s="26" t="str">
        <f t="shared" si="29"/>
        <v/>
      </c>
      <c r="AB991" s="155"/>
      <c r="AC991" s="155"/>
      <c r="AD991" s="155"/>
      <c r="AE991" s="31"/>
    </row>
    <row r="992" spans="1:31" x14ac:dyDescent="0.25">
      <c r="A992" s="152"/>
      <c r="B992" s="152"/>
      <c r="C992" s="152"/>
      <c r="D992" s="152"/>
      <c r="E992" s="152"/>
      <c r="F992" s="15" t="str">
        <f>IFERROR(VLOOKUP(D992,'Tabelas auxiliares'!$A$3:$B$65,2,FALSE),"")</f>
        <v/>
      </c>
      <c r="G992" s="15" t="str">
        <f>IFERROR(VLOOKUP($B992,'Tabelas auxiliares'!$A$68:$C$108,2,FALSE),"")</f>
        <v/>
      </c>
      <c r="H992" s="15" t="str">
        <f>IFERROR(VLOOKUP($B992,'Tabelas auxiliares'!$A$68:$C$108,3,FALSE),"")</f>
        <v/>
      </c>
      <c r="I992" s="152"/>
      <c r="J992" s="152"/>
      <c r="K992" s="152"/>
      <c r="L992" s="152"/>
      <c r="M992" s="152"/>
      <c r="N992" s="152"/>
      <c r="O992" s="152"/>
      <c r="P992" s="152"/>
      <c r="Q992" s="152"/>
      <c r="R992" s="152"/>
      <c r="S992" s="152"/>
      <c r="T992" s="152"/>
      <c r="U992" s="152"/>
      <c r="V992" s="152"/>
      <c r="W992" s="152"/>
      <c r="X992" s="152"/>
      <c r="Y992" s="15" t="str">
        <f t="shared" si="28"/>
        <v/>
      </c>
      <c r="Z992" s="15" t="str">
        <f>IF(T992="","",IF(AND(T992&lt;&gt;'Tabelas auxiliares'!$B$128,T992&lt;&gt;'Tabelas auxiliares'!$B$129,T992&lt;&gt;'Tabelas auxiliares'!$C$128,T992&lt;&gt;'Tabelas auxiliares'!$C$129,T992&lt;&gt;'Tabelas auxiliares'!$D$128),"FOLHA DE PESSOAL",IF(Y992='Tabelas auxiliares'!$A$129,"CUSTEIO",IF(Y992='Tabelas auxiliares'!$A$128,"INVESTIMENTO","ERRO - VERIFICAR"))))</f>
        <v/>
      </c>
      <c r="AA992" s="26" t="str">
        <f t="shared" si="29"/>
        <v/>
      </c>
      <c r="AB992" s="155"/>
      <c r="AC992" s="155"/>
      <c r="AD992" s="155"/>
      <c r="AE992" s="31"/>
    </row>
    <row r="993" spans="1:31" x14ac:dyDescent="0.25">
      <c r="A993" s="152"/>
      <c r="B993" s="152"/>
      <c r="C993" s="152"/>
      <c r="D993" s="152"/>
      <c r="E993" s="152"/>
      <c r="F993" s="15" t="str">
        <f>IFERROR(VLOOKUP(D993,'Tabelas auxiliares'!$A$3:$B$65,2,FALSE),"")</f>
        <v/>
      </c>
      <c r="G993" s="15" t="str">
        <f>IFERROR(VLOOKUP($B993,'Tabelas auxiliares'!$A$68:$C$108,2,FALSE),"")</f>
        <v/>
      </c>
      <c r="H993" s="15" t="str">
        <f>IFERROR(VLOOKUP($B993,'Tabelas auxiliares'!$A$68:$C$108,3,FALSE),"")</f>
        <v/>
      </c>
      <c r="I993" s="152"/>
      <c r="J993" s="152"/>
      <c r="K993" s="152"/>
      <c r="L993" s="152"/>
      <c r="M993" s="152"/>
      <c r="N993" s="152"/>
      <c r="O993" s="152"/>
      <c r="P993" s="152"/>
      <c r="Q993" s="152"/>
      <c r="R993" s="152"/>
      <c r="S993" s="152"/>
      <c r="T993" s="152"/>
      <c r="U993" s="152"/>
      <c r="V993" s="152"/>
      <c r="W993" s="152"/>
      <c r="X993" s="152"/>
      <c r="Y993" s="15" t="str">
        <f t="shared" si="28"/>
        <v/>
      </c>
      <c r="Z993" s="15" t="str">
        <f>IF(T993="","",IF(AND(T993&lt;&gt;'Tabelas auxiliares'!$B$128,T993&lt;&gt;'Tabelas auxiliares'!$B$129,T993&lt;&gt;'Tabelas auxiliares'!$C$128,T993&lt;&gt;'Tabelas auxiliares'!$C$129,T993&lt;&gt;'Tabelas auxiliares'!$D$128),"FOLHA DE PESSOAL",IF(Y993='Tabelas auxiliares'!$A$129,"CUSTEIO",IF(Y993='Tabelas auxiliares'!$A$128,"INVESTIMENTO","ERRO - VERIFICAR"))))</f>
        <v/>
      </c>
      <c r="AA993" s="26" t="str">
        <f t="shared" si="29"/>
        <v/>
      </c>
      <c r="AB993" s="155"/>
      <c r="AC993" s="155"/>
      <c r="AD993" s="155"/>
      <c r="AE993" s="31"/>
    </row>
    <row r="994" spans="1:31" x14ac:dyDescent="0.25">
      <c r="A994" s="152"/>
      <c r="B994" s="152"/>
      <c r="C994" s="152"/>
      <c r="D994" s="152"/>
      <c r="E994" s="152"/>
      <c r="F994" s="15" t="str">
        <f>IFERROR(VLOOKUP(D994,'Tabelas auxiliares'!$A$3:$B$65,2,FALSE),"")</f>
        <v/>
      </c>
      <c r="G994" s="15" t="str">
        <f>IFERROR(VLOOKUP($B994,'Tabelas auxiliares'!$A$68:$C$108,2,FALSE),"")</f>
        <v/>
      </c>
      <c r="H994" s="15" t="str">
        <f>IFERROR(VLOOKUP($B994,'Tabelas auxiliares'!$A$68:$C$108,3,FALSE),"")</f>
        <v/>
      </c>
      <c r="I994" s="152"/>
      <c r="J994" s="152"/>
      <c r="K994" s="152"/>
      <c r="L994" s="152"/>
      <c r="M994" s="152"/>
      <c r="N994" s="152"/>
      <c r="O994" s="152"/>
      <c r="P994" s="152"/>
      <c r="Q994" s="152"/>
      <c r="R994" s="152"/>
      <c r="S994" s="152"/>
      <c r="T994" s="152"/>
      <c r="U994" s="152"/>
      <c r="V994" s="152"/>
      <c r="W994" s="152"/>
      <c r="X994" s="152"/>
      <c r="Y994" s="15" t="str">
        <f t="shared" si="28"/>
        <v/>
      </c>
      <c r="Z994" s="15" t="str">
        <f>IF(T994="","",IF(AND(T994&lt;&gt;'Tabelas auxiliares'!$B$128,T994&lt;&gt;'Tabelas auxiliares'!$B$129,T994&lt;&gt;'Tabelas auxiliares'!$C$128,T994&lt;&gt;'Tabelas auxiliares'!$C$129,T994&lt;&gt;'Tabelas auxiliares'!$D$128),"FOLHA DE PESSOAL",IF(Y994='Tabelas auxiliares'!$A$129,"CUSTEIO",IF(Y994='Tabelas auxiliares'!$A$128,"INVESTIMENTO","ERRO - VERIFICAR"))))</f>
        <v/>
      </c>
      <c r="AA994" s="26" t="str">
        <f t="shared" si="29"/>
        <v/>
      </c>
      <c r="AB994" s="155"/>
      <c r="AC994" s="155"/>
      <c r="AD994" s="155"/>
      <c r="AE994" s="31"/>
    </row>
    <row r="995" spans="1:31" x14ac:dyDescent="0.25">
      <c r="A995" s="152"/>
      <c r="B995" s="152"/>
      <c r="C995" s="152"/>
      <c r="D995" s="152"/>
      <c r="E995" s="152"/>
      <c r="F995" s="15" t="str">
        <f>IFERROR(VLOOKUP(D995,'Tabelas auxiliares'!$A$3:$B$65,2,FALSE),"")</f>
        <v/>
      </c>
      <c r="G995" s="15" t="str">
        <f>IFERROR(VLOOKUP($B995,'Tabelas auxiliares'!$A$68:$C$108,2,FALSE),"")</f>
        <v/>
      </c>
      <c r="H995" s="15" t="str">
        <f>IFERROR(VLOOKUP($B995,'Tabelas auxiliares'!$A$68:$C$108,3,FALSE),"")</f>
        <v/>
      </c>
      <c r="I995" s="152"/>
      <c r="J995" s="152"/>
      <c r="K995" s="152"/>
      <c r="L995" s="152"/>
      <c r="M995" s="152"/>
      <c r="N995" s="152"/>
      <c r="O995" s="152"/>
      <c r="P995" s="152"/>
      <c r="Q995" s="152"/>
      <c r="R995" s="152"/>
      <c r="S995" s="152"/>
      <c r="T995" s="152"/>
      <c r="U995" s="152"/>
      <c r="V995" s="152"/>
      <c r="W995" s="152"/>
      <c r="X995" s="152"/>
      <c r="Y995" s="15" t="str">
        <f t="shared" si="28"/>
        <v/>
      </c>
      <c r="Z995" s="15" t="str">
        <f>IF(T995="","",IF(AND(T995&lt;&gt;'Tabelas auxiliares'!$B$128,T995&lt;&gt;'Tabelas auxiliares'!$B$129,T995&lt;&gt;'Tabelas auxiliares'!$C$128,T995&lt;&gt;'Tabelas auxiliares'!$C$129,T995&lt;&gt;'Tabelas auxiliares'!$D$128),"FOLHA DE PESSOAL",IF(Y995='Tabelas auxiliares'!$A$129,"CUSTEIO",IF(Y995='Tabelas auxiliares'!$A$128,"INVESTIMENTO","ERRO - VERIFICAR"))))</f>
        <v/>
      </c>
      <c r="AA995" s="26" t="str">
        <f t="shared" si="29"/>
        <v/>
      </c>
      <c r="AB995" s="155"/>
      <c r="AC995" s="155"/>
      <c r="AD995" s="155"/>
      <c r="AE995" s="31"/>
    </row>
    <row r="996" spans="1:31" x14ac:dyDescent="0.25">
      <c r="A996" s="152"/>
      <c r="B996" s="152"/>
      <c r="C996" s="152"/>
      <c r="D996" s="152"/>
      <c r="E996" s="152"/>
      <c r="F996" s="15" t="str">
        <f>IFERROR(VLOOKUP(D996,'Tabelas auxiliares'!$A$3:$B$65,2,FALSE),"")</f>
        <v/>
      </c>
      <c r="G996" s="15" t="str">
        <f>IFERROR(VLOOKUP($B996,'Tabelas auxiliares'!$A$68:$C$108,2,FALSE),"")</f>
        <v/>
      </c>
      <c r="H996" s="15" t="str">
        <f>IFERROR(VLOOKUP($B996,'Tabelas auxiliares'!$A$68:$C$108,3,FALSE),"")</f>
        <v/>
      </c>
      <c r="I996" s="152"/>
      <c r="J996" s="152"/>
      <c r="K996" s="152"/>
      <c r="L996" s="152"/>
      <c r="M996" s="152"/>
      <c r="N996" s="152"/>
      <c r="O996" s="152"/>
      <c r="P996" s="152"/>
      <c r="Q996" s="152"/>
      <c r="R996" s="152"/>
      <c r="S996" s="152"/>
      <c r="T996" s="152"/>
      <c r="U996" s="152"/>
      <c r="V996" s="152"/>
      <c r="W996" s="152"/>
      <c r="X996" s="152"/>
      <c r="Y996" s="15" t="str">
        <f t="shared" si="28"/>
        <v/>
      </c>
      <c r="Z996" s="15" t="str">
        <f>IF(T996="","",IF(AND(T996&lt;&gt;'Tabelas auxiliares'!$B$128,T996&lt;&gt;'Tabelas auxiliares'!$B$129,T996&lt;&gt;'Tabelas auxiliares'!$C$128,T996&lt;&gt;'Tabelas auxiliares'!$C$129,T996&lt;&gt;'Tabelas auxiliares'!$D$128),"FOLHA DE PESSOAL",IF(Y996='Tabelas auxiliares'!$A$129,"CUSTEIO",IF(Y996='Tabelas auxiliares'!$A$128,"INVESTIMENTO","ERRO - VERIFICAR"))))</f>
        <v/>
      </c>
      <c r="AA996" s="26" t="str">
        <f t="shared" si="29"/>
        <v/>
      </c>
      <c r="AB996" s="155"/>
      <c r="AC996" s="155"/>
      <c r="AD996" s="155"/>
      <c r="AE996" s="31"/>
    </row>
    <row r="997" spans="1:31" x14ac:dyDescent="0.25">
      <c r="A997" s="152"/>
      <c r="B997" s="152"/>
      <c r="C997" s="152"/>
      <c r="D997" s="152"/>
      <c r="E997" s="152"/>
      <c r="F997" s="15" t="str">
        <f>IFERROR(VLOOKUP(D997,'Tabelas auxiliares'!$A$3:$B$65,2,FALSE),"")</f>
        <v/>
      </c>
      <c r="G997" s="15" t="str">
        <f>IFERROR(VLOOKUP($B997,'Tabelas auxiliares'!$A$68:$C$108,2,FALSE),"")</f>
        <v/>
      </c>
      <c r="H997" s="15" t="str">
        <f>IFERROR(VLOOKUP($B997,'Tabelas auxiliares'!$A$68:$C$108,3,FALSE),"")</f>
        <v/>
      </c>
      <c r="I997" s="152"/>
      <c r="J997" s="152"/>
      <c r="K997" s="152"/>
      <c r="L997" s="152"/>
      <c r="M997" s="152"/>
      <c r="N997" s="152"/>
      <c r="O997" s="152"/>
      <c r="P997" s="152"/>
      <c r="Q997" s="152"/>
      <c r="R997" s="152"/>
      <c r="S997" s="152"/>
      <c r="T997" s="152"/>
      <c r="U997" s="152"/>
      <c r="V997" s="152"/>
      <c r="W997" s="152"/>
      <c r="X997" s="152"/>
      <c r="Y997" s="15" t="str">
        <f t="shared" si="28"/>
        <v/>
      </c>
      <c r="Z997" s="15" t="str">
        <f>IF(T997="","",IF(AND(T997&lt;&gt;'Tabelas auxiliares'!$B$128,T997&lt;&gt;'Tabelas auxiliares'!$B$129,T997&lt;&gt;'Tabelas auxiliares'!$C$128,T997&lt;&gt;'Tabelas auxiliares'!$C$129,T997&lt;&gt;'Tabelas auxiliares'!$D$128),"FOLHA DE PESSOAL",IF(Y997='Tabelas auxiliares'!$A$129,"CUSTEIO",IF(Y997='Tabelas auxiliares'!$A$128,"INVESTIMENTO","ERRO - VERIFICAR"))))</f>
        <v/>
      </c>
      <c r="AA997" s="26" t="str">
        <f t="shared" si="29"/>
        <v/>
      </c>
      <c r="AB997" s="155"/>
      <c r="AC997" s="155"/>
      <c r="AD997" s="155"/>
      <c r="AE997" s="31"/>
    </row>
    <row r="998" spans="1:31" x14ac:dyDescent="0.25">
      <c r="A998" s="152"/>
      <c r="B998" s="152"/>
      <c r="C998" s="152"/>
      <c r="D998" s="152"/>
      <c r="E998" s="152"/>
      <c r="F998" s="15" t="str">
        <f>IFERROR(VLOOKUP(D998,'Tabelas auxiliares'!$A$3:$B$65,2,FALSE),"")</f>
        <v/>
      </c>
      <c r="G998" s="15" t="str">
        <f>IFERROR(VLOOKUP($B998,'Tabelas auxiliares'!$A$68:$C$108,2,FALSE),"")</f>
        <v/>
      </c>
      <c r="H998" s="15" t="str">
        <f>IFERROR(VLOOKUP($B998,'Tabelas auxiliares'!$A$68:$C$108,3,FALSE),"")</f>
        <v/>
      </c>
      <c r="I998" s="152"/>
      <c r="J998" s="152"/>
      <c r="K998" s="152"/>
      <c r="L998" s="152"/>
      <c r="M998" s="152"/>
      <c r="N998" s="152"/>
      <c r="O998" s="152"/>
      <c r="P998" s="152"/>
      <c r="Q998" s="152"/>
      <c r="R998" s="152"/>
      <c r="S998" s="152"/>
      <c r="T998" s="152"/>
      <c r="U998" s="152"/>
      <c r="V998" s="152"/>
      <c r="W998" s="152"/>
      <c r="X998" s="152"/>
      <c r="Y998" s="15" t="str">
        <f t="shared" si="28"/>
        <v/>
      </c>
      <c r="Z998" s="15" t="str">
        <f>IF(T998="","",IF(AND(T998&lt;&gt;'Tabelas auxiliares'!$B$128,T998&lt;&gt;'Tabelas auxiliares'!$B$129,T998&lt;&gt;'Tabelas auxiliares'!$C$128,T998&lt;&gt;'Tabelas auxiliares'!$C$129,T998&lt;&gt;'Tabelas auxiliares'!$D$128),"FOLHA DE PESSOAL",IF(Y998='Tabelas auxiliares'!$A$129,"CUSTEIO",IF(Y998='Tabelas auxiliares'!$A$128,"INVESTIMENTO","ERRO - VERIFICAR"))))</f>
        <v/>
      </c>
      <c r="AA998" s="26" t="str">
        <f t="shared" si="29"/>
        <v/>
      </c>
      <c r="AB998" s="155"/>
      <c r="AC998" s="155"/>
      <c r="AD998" s="155"/>
      <c r="AE998" s="31"/>
    </row>
    <row r="999" spans="1:31" x14ac:dyDescent="0.25">
      <c r="A999" s="152"/>
      <c r="B999" s="152"/>
      <c r="C999" s="152"/>
      <c r="D999" s="152"/>
      <c r="E999" s="152"/>
      <c r="F999" s="15" t="str">
        <f>IFERROR(VLOOKUP(D999,'Tabelas auxiliares'!$A$3:$B$65,2,FALSE),"")</f>
        <v/>
      </c>
      <c r="G999" s="15" t="str">
        <f>IFERROR(VLOOKUP($B999,'Tabelas auxiliares'!$A$68:$C$108,2,FALSE),"")</f>
        <v/>
      </c>
      <c r="H999" s="15" t="str">
        <f>IFERROR(VLOOKUP($B999,'Tabelas auxiliares'!$A$68:$C$108,3,FALSE),"")</f>
        <v/>
      </c>
      <c r="I999" s="152"/>
      <c r="J999" s="152"/>
      <c r="K999" s="152"/>
      <c r="L999" s="152"/>
      <c r="M999" s="152"/>
      <c r="N999" s="152"/>
      <c r="O999" s="152"/>
      <c r="P999" s="152"/>
      <c r="Q999" s="152"/>
      <c r="R999" s="152"/>
      <c r="S999" s="152"/>
      <c r="T999" s="152"/>
      <c r="U999" s="152"/>
      <c r="V999" s="152"/>
      <c r="W999" s="152"/>
      <c r="X999" s="152"/>
      <c r="Y999" s="15" t="str">
        <f t="shared" si="28"/>
        <v/>
      </c>
      <c r="Z999" s="15" t="str">
        <f>IF(T999="","",IF(AND(T999&lt;&gt;'Tabelas auxiliares'!$B$128,T999&lt;&gt;'Tabelas auxiliares'!$B$129,T999&lt;&gt;'Tabelas auxiliares'!$C$128,T999&lt;&gt;'Tabelas auxiliares'!$C$129,T999&lt;&gt;'Tabelas auxiliares'!$D$128),"FOLHA DE PESSOAL",IF(Y999='Tabelas auxiliares'!$A$129,"CUSTEIO",IF(Y999='Tabelas auxiliares'!$A$128,"INVESTIMENTO","ERRO - VERIFICAR"))))</f>
        <v/>
      </c>
      <c r="AA999" s="26" t="str">
        <f t="shared" si="29"/>
        <v/>
      </c>
      <c r="AB999" s="155"/>
      <c r="AC999" s="155"/>
      <c r="AD999" s="155"/>
      <c r="AE999" s="31"/>
    </row>
    <row r="1000" spans="1:31" x14ac:dyDescent="0.25">
      <c r="A1000" s="152"/>
      <c r="B1000" s="152"/>
      <c r="C1000" s="152"/>
      <c r="D1000" s="152"/>
      <c r="E1000" s="152"/>
      <c r="F1000" s="15" t="str">
        <f>IFERROR(VLOOKUP(D1000,'Tabelas auxiliares'!$A$3:$B$65,2,FALSE),"")</f>
        <v/>
      </c>
      <c r="G1000" s="15" t="str">
        <f>IFERROR(VLOOKUP($B1000,'Tabelas auxiliares'!$A$68:$C$108,2,FALSE),"")</f>
        <v/>
      </c>
      <c r="H1000" s="15" t="str">
        <f>IFERROR(VLOOKUP($B1000,'Tabelas auxiliares'!$A$68:$C$108,3,FALSE),"")</f>
        <v/>
      </c>
      <c r="I1000" s="152"/>
      <c r="J1000" s="152"/>
      <c r="K1000" s="152"/>
      <c r="L1000" s="152"/>
      <c r="M1000" s="152"/>
      <c r="N1000" s="152"/>
      <c r="O1000" s="152"/>
      <c r="P1000" s="152"/>
      <c r="Q1000" s="152"/>
      <c r="R1000" s="152"/>
      <c r="S1000" s="152"/>
      <c r="T1000" s="152"/>
      <c r="U1000" s="152"/>
      <c r="V1000" s="152"/>
      <c r="W1000" s="152"/>
      <c r="X1000" s="152"/>
      <c r="Y1000" s="15" t="str">
        <f t="shared" si="28"/>
        <v/>
      </c>
      <c r="Z1000" s="15" t="str">
        <f>IF(T1000="","",IF(AND(T1000&lt;&gt;'Tabelas auxiliares'!$B$128,T1000&lt;&gt;'Tabelas auxiliares'!$B$129,T1000&lt;&gt;'Tabelas auxiliares'!$C$128,T1000&lt;&gt;'Tabelas auxiliares'!$C$129,T1000&lt;&gt;'Tabelas auxiliares'!$D$128),"FOLHA DE PESSOAL",IF(Y1000='Tabelas auxiliares'!$A$129,"CUSTEIO",IF(Y1000='Tabelas auxiliares'!$A$128,"INVESTIMENTO","ERRO - VERIFICAR"))))</f>
        <v/>
      </c>
      <c r="AA1000" s="26" t="str">
        <f t="shared" si="29"/>
        <v/>
      </c>
      <c r="AB1000" s="155"/>
      <c r="AC1000" s="155"/>
      <c r="AD1000" s="155"/>
      <c r="AE1000" s="31"/>
    </row>
    <row r="1001" spans="1:31" x14ac:dyDescent="0.25">
      <c r="A1001" s="152"/>
      <c r="B1001" s="152"/>
      <c r="C1001" s="152"/>
      <c r="D1001" s="152"/>
      <c r="E1001" s="152"/>
      <c r="F1001" s="15" t="str">
        <f>IFERROR(VLOOKUP(D1001,'Tabelas auxiliares'!$A$3:$B$65,2,FALSE),"")</f>
        <v/>
      </c>
      <c r="G1001" s="15" t="str">
        <f>IFERROR(VLOOKUP($B1001,'Tabelas auxiliares'!$A$68:$C$108,2,FALSE),"")</f>
        <v/>
      </c>
      <c r="H1001" s="15" t="str">
        <f>IFERROR(VLOOKUP($B1001,'Tabelas auxiliares'!$A$68:$C$108,3,FALSE),"")</f>
        <v/>
      </c>
      <c r="I1001" s="152"/>
      <c r="J1001" s="152"/>
      <c r="K1001" s="152"/>
      <c r="L1001" s="152"/>
      <c r="M1001" s="152"/>
      <c r="N1001" s="152"/>
      <c r="O1001" s="152"/>
      <c r="P1001" s="152"/>
      <c r="Q1001" s="152"/>
      <c r="R1001" s="152"/>
      <c r="S1001" s="152"/>
      <c r="T1001" s="152"/>
      <c r="U1001" s="152"/>
      <c r="V1001" s="152"/>
      <c r="W1001" s="152"/>
      <c r="X1001" s="152"/>
      <c r="Y1001" s="15" t="str">
        <f t="shared" si="28"/>
        <v/>
      </c>
      <c r="Z1001" s="15" t="str">
        <f>IF(T1001="","",IF(AND(T1001&lt;&gt;'Tabelas auxiliares'!$B$128,T1001&lt;&gt;'Tabelas auxiliares'!$B$129,T1001&lt;&gt;'Tabelas auxiliares'!$C$128,T1001&lt;&gt;'Tabelas auxiliares'!$C$129,T1001&lt;&gt;'Tabelas auxiliares'!$D$128),"FOLHA DE PESSOAL",IF(Y1001='Tabelas auxiliares'!$A$129,"CUSTEIO",IF(Y1001='Tabelas auxiliares'!$A$128,"INVESTIMENTO","ERRO - VERIFICAR"))))</f>
        <v/>
      </c>
      <c r="AA1001" s="26" t="str">
        <f t="shared" si="29"/>
        <v/>
      </c>
      <c r="AB1001" s="155"/>
      <c r="AC1001" s="155"/>
      <c r="AD1001" s="155"/>
      <c r="AE1001" s="31"/>
    </row>
    <row r="1002" spans="1:31" x14ac:dyDescent="0.25">
      <c r="A1002" s="152"/>
      <c r="B1002" s="152"/>
      <c r="C1002" s="152"/>
      <c r="D1002" s="152"/>
      <c r="E1002" s="152"/>
      <c r="F1002" s="15" t="str">
        <f>IFERROR(VLOOKUP(D1002,'Tabelas auxiliares'!$A$3:$B$65,2,FALSE),"")</f>
        <v/>
      </c>
      <c r="G1002" s="15" t="str">
        <f>IFERROR(VLOOKUP($B1002,'Tabelas auxiliares'!$A$68:$C$108,2,FALSE),"")</f>
        <v/>
      </c>
      <c r="H1002" s="15" t="str">
        <f>IFERROR(VLOOKUP($B1002,'Tabelas auxiliares'!$A$68:$C$108,3,FALSE),"")</f>
        <v/>
      </c>
      <c r="I1002" s="152"/>
      <c r="J1002" s="152"/>
      <c r="K1002" s="152"/>
      <c r="L1002" s="152"/>
      <c r="M1002" s="152"/>
      <c r="N1002" s="152"/>
      <c r="O1002" s="152"/>
      <c r="P1002" s="152"/>
      <c r="Q1002" s="152"/>
      <c r="R1002" s="152"/>
      <c r="S1002" s="152"/>
      <c r="T1002" s="152"/>
      <c r="U1002" s="152"/>
      <c r="V1002" s="152"/>
      <c r="W1002" s="152"/>
      <c r="X1002" s="152"/>
      <c r="Y1002" s="15" t="str">
        <f t="shared" si="28"/>
        <v/>
      </c>
      <c r="Z1002" s="15" t="str">
        <f>IF(T1002="","",IF(AND(T1002&lt;&gt;'Tabelas auxiliares'!$B$128,T1002&lt;&gt;'Tabelas auxiliares'!$B$129,T1002&lt;&gt;'Tabelas auxiliares'!$C$128,T1002&lt;&gt;'Tabelas auxiliares'!$C$129,T1002&lt;&gt;'Tabelas auxiliares'!$D$128),"FOLHA DE PESSOAL",IF(Y1002='Tabelas auxiliares'!$A$129,"CUSTEIO",IF(Y1002='Tabelas auxiliares'!$A$128,"INVESTIMENTO","ERRO - VERIFICAR"))))</f>
        <v/>
      </c>
      <c r="AA1002" s="26" t="str">
        <f t="shared" si="29"/>
        <v/>
      </c>
      <c r="AB1002" s="155"/>
      <c r="AC1002" s="155"/>
      <c r="AD1002" s="155"/>
      <c r="AE1002" s="31"/>
    </row>
    <row r="1003" spans="1:31" x14ac:dyDescent="0.25">
      <c r="A1003" s="152"/>
      <c r="B1003" s="152"/>
      <c r="C1003" s="152"/>
      <c r="D1003" s="152"/>
      <c r="E1003" s="152"/>
      <c r="F1003" s="15" t="str">
        <f>IFERROR(VLOOKUP(D1003,'Tabelas auxiliares'!$A$3:$B$65,2,FALSE),"")</f>
        <v/>
      </c>
      <c r="G1003" s="15" t="str">
        <f>IFERROR(VLOOKUP($B1003,'Tabelas auxiliares'!$A$68:$C$108,2,FALSE),"")</f>
        <v/>
      </c>
      <c r="H1003" s="15" t="str">
        <f>IFERROR(VLOOKUP($B1003,'Tabelas auxiliares'!$A$68:$C$108,3,FALSE),"")</f>
        <v/>
      </c>
      <c r="I1003" s="152"/>
      <c r="J1003" s="152"/>
      <c r="K1003" s="152"/>
      <c r="L1003" s="152"/>
      <c r="M1003" s="152"/>
      <c r="N1003" s="152"/>
      <c r="O1003" s="152"/>
      <c r="P1003" s="152"/>
      <c r="Q1003" s="152"/>
      <c r="R1003" s="152"/>
      <c r="S1003" s="152"/>
      <c r="T1003" s="152"/>
      <c r="U1003" s="152"/>
      <c r="V1003" s="152"/>
      <c r="W1003" s="152"/>
      <c r="X1003" s="152"/>
      <c r="Y1003" s="15" t="str">
        <f t="shared" si="28"/>
        <v/>
      </c>
      <c r="Z1003" s="15" t="str">
        <f>IF(T1003="","",IF(AND(T1003&lt;&gt;'Tabelas auxiliares'!$B$128,T1003&lt;&gt;'Tabelas auxiliares'!$B$129,T1003&lt;&gt;'Tabelas auxiliares'!$C$128,T1003&lt;&gt;'Tabelas auxiliares'!$C$129,T1003&lt;&gt;'Tabelas auxiliares'!$D$128),"FOLHA DE PESSOAL",IF(Y1003='Tabelas auxiliares'!$A$129,"CUSTEIO",IF(Y1003='Tabelas auxiliares'!$A$128,"INVESTIMENTO","ERRO - VERIFICAR"))))</f>
        <v/>
      </c>
      <c r="AA1003" s="26" t="str">
        <f t="shared" si="29"/>
        <v/>
      </c>
      <c r="AB1003" s="155"/>
      <c r="AC1003" s="155"/>
      <c r="AD1003" s="155"/>
      <c r="AE1003" s="31"/>
    </row>
    <row r="1004" spans="1:31" x14ac:dyDescent="0.25">
      <c r="A1004" s="152"/>
      <c r="B1004" s="152"/>
      <c r="C1004" s="152"/>
      <c r="D1004" s="152"/>
      <c r="E1004" s="152"/>
      <c r="F1004" s="15" t="str">
        <f>IFERROR(VLOOKUP(D1004,'Tabelas auxiliares'!$A$3:$B$65,2,FALSE),"")</f>
        <v/>
      </c>
      <c r="G1004" s="15" t="str">
        <f>IFERROR(VLOOKUP($B1004,'Tabelas auxiliares'!$A$68:$C$108,2,FALSE),"")</f>
        <v/>
      </c>
      <c r="H1004" s="15" t="str">
        <f>IFERROR(VLOOKUP($B1004,'Tabelas auxiliares'!$A$68:$C$108,3,FALSE),"")</f>
        <v/>
      </c>
      <c r="I1004" s="152"/>
      <c r="J1004" s="152"/>
      <c r="K1004" s="152"/>
      <c r="L1004" s="152"/>
      <c r="M1004" s="152"/>
      <c r="N1004" s="152"/>
      <c r="O1004" s="152"/>
      <c r="P1004" s="152"/>
      <c r="Q1004" s="152"/>
      <c r="R1004" s="152"/>
      <c r="S1004" s="152"/>
      <c r="T1004" s="152"/>
      <c r="U1004" s="152"/>
      <c r="V1004" s="152"/>
      <c r="W1004" s="152"/>
      <c r="X1004" s="152"/>
      <c r="Y1004" s="15" t="str">
        <f t="shared" ref="Y1004:Y1067" si="30">LEFT(V1004,1)</f>
        <v/>
      </c>
      <c r="Z1004" s="15" t="str">
        <f>IF(T1004="","",IF(AND(T1004&lt;&gt;'Tabelas auxiliares'!$B$128,T1004&lt;&gt;'Tabelas auxiliares'!$B$129,T1004&lt;&gt;'Tabelas auxiliares'!$C$128,T1004&lt;&gt;'Tabelas auxiliares'!$C$129,T1004&lt;&gt;'Tabelas auxiliares'!$D$128),"FOLHA DE PESSOAL",IF(Y1004='Tabelas auxiliares'!$A$129,"CUSTEIO",IF(Y1004='Tabelas auxiliares'!$A$128,"INVESTIMENTO","ERRO - VERIFICAR"))))</f>
        <v/>
      </c>
      <c r="AA1004" s="26" t="str">
        <f t="shared" si="29"/>
        <v/>
      </c>
      <c r="AB1004" s="155"/>
      <c r="AC1004" s="155"/>
      <c r="AD1004" s="155"/>
      <c r="AE1004" s="31"/>
    </row>
    <row r="1005" spans="1:31" x14ac:dyDescent="0.25">
      <c r="A1005" s="152"/>
      <c r="B1005" s="152"/>
      <c r="C1005" s="152"/>
      <c r="D1005" s="152"/>
      <c r="E1005" s="152"/>
      <c r="F1005" s="15" t="str">
        <f>IFERROR(VLOOKUP(D1005,'Tabelas auxiliares'!$A$3:$B$65,2,FALSE),"")</f>
        <v/>
      </c>
      <c r="G1005" s="15" t="str">
        <f>IFERROR(VLOOKUP($B1005,'Tabelas auxiliares'!$A$68:$C$108,2,FALSE),"")</f>
        <v/>
      </c>
      <c r="H1005" s="15" t="str">
        <f>IFERROR(VLOOKUP($B1005,'Tabelas auxiliares'!$A$68:$C$108,3,FALSE),"")</f>
        <v/>
      </c>
      <c r="I1005" s="152"/>
      <c r="J1005" s="152"/>
      <c r="K1005" s="152"/>
      <c r="L1005" s="152"/>
      <c r="M1005" s="152"/>
      <c r="N1005" s="152"/>
      <c r="O1005" s="152"/>
      <c r="P1005" s="152"/>
      <c r="Q1005" s="152"/>
      <c r="R1005" s="152"/>
      <c r="S1005" s="152"/>
      <c r="T1005" s="152"/>
      <c r="U1005" s="152"/>
      <c r="V1005" s="152"/>
      <c r="W1005" s="152"/>
      <c r="X1005" s="152"/>
      <c r="Y1005" s="15" t="str">
        <f t="shared" si="30"/>
        <v/>
      </c>
      <c r="Z1005" s="15" t="str">
        <f>IF(T1005="","",IF(AND(T1005&lt;&gt;'Tabelas auxiliares'!$B$128,T1005&lt;&gt;'Tabelas auxiliares'!$B$129,T1005&lt;&gt;'Tabelas auxiliares'!$C$128,T1005&lt;&gt;'Tabelas auxiliares'!$C$129,T1005&lt;&gt;'Tabelas auxiliares'!$D$128),"FOLHA DE PESSOAL",IF(Y1005='Tabelas auxiliares'!$A$129,"CUSTEIO",IF(Y1005='Tabelas auxiliares'!$A$128,"INVESTIMENTO","ERRO - VERIFICAR"))))</f>
        <v/>
      </c>
      <c r="AA1005" s="26" t="str">
        <f t="shared" ref="AA1005:AA1068" si="31">IF(AB1005+AC1005+AD1005&lt;&gt;0,AB1005+AC1005+AD1005,"")</f>
        <v/>
      </c>
      <c r="AB1005" s="155"/>
      <c r="AC1005" s="155"/>
      <c r="AD1005" s="155"/>
      <c r="AE1005" s="31"/>
    </row>
    <row r="1006" spans="1:31" x14ac:dyDescent="0.25">
      <c r="A1006" s="152"/>
      <c r="B1006" s="152"/>
      <c r="C1006" s="152"/>
      <c r="D1006" s="152"/>
      <c r="E1006" s="152"/>
      <c r="F1006" s="15" t="str">
        <f>IFERROR(VLOOKUP(D1006,'Tabelas auxiliares'!$A$3:$B$65,2,FALSE),"")</f>
        <v/>
      </c>
      <c r="G1006" s="15" t="str">
        <f>IFERROR(VLOOKUP($B1006,'Tabelas auxiliares'!$A$68:$C$108,2,FALSE),"")</f>
        <v/>
      </c>
      <c r="H1006" s="15" t="str">
        <f>IFERROR(VLOOKUP($B1006,'Tabelas auxiliares'!$A$68:$C$108,3,FALSE),"")</f>
        <v/>
      </c>
      <c r="I1006" s="152"/>
      <c r="J1006" s="152"/>
      <c r="K1006" s="152"/>
      <c r="L1006" s="152"/>
      <c r="M1006" s="152"/>
      <c r="N1006" s="152"/>
      <c r="O1006" s="152"/>
      <c r="P1006" s="152"/>
      <c r="Q1006" s="152"/>
      <c r="R1006" s="152"/>
      <c r="S1006" s="152"/>
      <c r="T1006" s="152"/>
      <c r="U1006" s="152"/>
      <c r="V1006" s="152"/>
      <c r="W1006" s="152"/>
      <c r="X1006" s="152"/>
      <c r="Y1006" s="15" t="str">
        <f t="shared" si="30"/>
        <v/>
      </c>
      <c r="Z1006" s="15" t="str">
        <f>IF(T1006="","",IF(AND(T1006&lt;&gt;'Tabelas auxiliares'!$B$128,T1006&lt;&gt;'Tabelas auxiliares'!$B$129,T1006&lt;&gt;'Tabelas auxiliares'!$C$128,T1006&lt;&gt;'Tabelas auxiliares'!$C$129,T1006&lt;&gt;'Tabelas auxiliares'!$D$128),"FOLHA DE PESSOAL",IF(Y1006='Tabelas auxiliares'!$A$129,"CUSTEIO",IF(Y1006='Tabelas auxiliares'!$A$128,"INVESTIMENTO","ERRO - VERIFICAR"))))</f>
        <v/>
      </c>
      <c r="AA1006" s="26" t="str">
        <f t="shared" si="31"/>
        <v/>
      </c>
      <c r="AB1006" s="155"/>
      <c r="AC1006" s="155"/>
      <c r="AD1006" s="155"/>
      <c r="AE1006" s="31"/>
    </row>
    <row r="1007" spans="1:31" x14ac:dyDescent="0.25">
      <c r="A1007" s="152"/>
      <c r="B1007" s="152"/>
      <c r="C1007" s="152"/>
      <c r="D1007" s="152"/>
      <c r="E1007" s="152"/>
      <c r="F1007" s="15" t="str">
        <f>IFERROR(VLOOKUP(D1007,'Tabelas auxiliares'!$A$3:$B$65,2,FALSE),"")</f>
        <v/>
      </c>
      <c r="G1007" s="15" t="str">
        <f>IFERROR(VLOOKUP($B1007,'Tabelas auxiliares'!$A$68:$C$108,2,FALSE),"")</f>
        <v/>
      </c>
      <c r="H1007" s="15" t="str">
        <f>IFERROR(VLOOKUP($B1007,'Tabelas auxiliares'!$A$68:$C$108,3,FALSE),"")</f>
        <v/>
      </c>
      <c r="I1007" s="152"/>
      <c r="J1007" s="152"/>
      <c r="K1007" s="152"/>
      <c r="L1007" s="152"/>
      <c r="M1007" s="152"/>
      <c r="N1007" s="152"/>
      <c r="O1007" s="152"/>
      <c r="P1007" s="152"/>
      <c r="Q1007" s="152"/>
      <c r="R1007" s="152"/>
      <c r="S1007" s="152"/>
      <c r="T1007" s="152"/>
      <c r="U1007" s="152"/>
      <c r="V1007" s="152"/>
      <c r="W1007" s="152"/>
      <c r="X1007" s="152"/>
      <c r="Y1007" s="15" t="str">
        <f t="shared" si="30"/>
        <v/>
      </c>
      <c r="Z1007" s="15" t="str">
        <f>IF(T1007="","",IF(AND(T1007&lt;&gt;'Tabelas auxiliares'!$B$128,T1007&lt;&gt;'Tabelas auxiliares'!$B$129,T1007&lt;&gt;'Tabelas auxiliares'!$C$128,T1007&lt;&gt;'Tabelas auxiliares'!$C$129,T1007&lt;&gt;'Tabelas auxiliares'!$D$128),"FOLHA DE PESSOAL",IF(Y1007='Tabelas auxiliares'!$A$129,"CUSTEIO",IF(Y1007='Tabelas auxiliares'!$A$128,"INVESTIMENTO","ERRO - VERIFICAR"))))</f>
        <v/>
      </c>
      <c r="AA1007" s="26" t="str">
        <f t="shared" si="31"/>
        <v/>
      </c>
      <c r="AB1007" s="155"/>
      <c r="AC1007" s="155"/>
      <c r="AD1007" s="155"/>
      <c r="AE1007" s="31"/>
    </row>
    <row r="1008" spans="1:31" x14ac:dyDescent="0.25">
      <c r="A1008" s="152"/>
      <c r="B1008" s="152"/>
      <c r="C1008" s="152"/>
      <c r="D1008" s="152"/>
      <c r="E1008" s="152"/>
      <c r="F1008" s="15" t="str">
        <f>IFERROR(VLOOKUP(D1008,'Tabelas auxiliares'!$A$3:$B$65,2,FALSE),"")</f>
        <v/>
      </c>
      <c r="G1008" s="15" t="str">
        <f>IFERROR(VLOOKUP($B1008,'Tabelas auxiliares'!$A$68:$C$108,2,FALSE),"")</f>
        <v/>
      </c>
      <c r="H1008" s="15" t="str">
        <f>IFERROR(VLOOKUP($B1008,'Tabelas auxiliares'!$A$68:$C$108,3,FALSE),"")</f>
        <v/>
      </c>
      <c r="I1008" s="152"/>
      <c r="J1008" s="152"/>
      <c r="K1008" s="152"/>
      <c r="L1008" s="152"/>
      <c r="M1008" s="152"/>
      <c r="N1008" s="152"/>
      <c r="O1008" s="152"/>
      <c r="P1008" s="152"/>
      <c r="Q1008" s="152"/>
      <c r="R1008" s="152"/>
      <c r="S1008" s="152"/>
      <c r="T1008" s="152"/>
      <c r="U1008" s="152"/>
      <c r="V1008" s="152"/>
      <c r="W1008" s="152"/>
      <c r="X1008" s="152"/>
      <c r="Y1008" s="15" t="str">
        <f t="shared" si="30"/>
        <v/>
      </c>
      <c r="Z1008" s="15" t="str">
        <f>IF(T1008="","",IF(AND(T1008&lt;&gt;'Tabelas auxiliares'!$B$128,T1008&lt;&gt;'Tabelas auxiliares'!$B$129,T1008&lt;&gt;'Tabelas auxiliares'!$C$128,T1008&lt;&gt;'Tabelas auxiliares'!$C$129,T1008&lt;&gt;'Tabelas auxiliares'!$D$128),"FOLHA DE PESSOAL",IF(Y1008='Tabelas auxiliares'!$A$129,"CUSTEIO",IF(Y1008='Tabelas auxiliares'!$A$128,"INVESTIMENTO","ERRO - VERIFICAR"))))</f>
        <v/>
      </c>
      <c r="AA1008" s="26" t="str">
        <f t="shared" si="31"/>
        <v/>
      </c>
      <c r="AB1008" s="155"/>
      <c r="AC1008" s="155"/>
      <c r="AD1008" s="155"/>
      <c r="AE1008" s="31"/>
    </row>
    <row r="1009" spans="1:31" x14ac:dyDescent="0.25">
      <c r="A1009" s="152"/>
      <c r="B1009" s="152"/>
      <c r="C1009" s="152"/>
      <c r="D1009" s="152"/>
      <c r="E1009" s="152"/>
      <c r="F1009" s="15" t="str">
        <f>IFERROR(VLOOKUP(D1009,'Tabelas auxiliares'!$A$3:$B$65,2,FALSE),"")</f>
        <v/>
      </c>
      <c r="G1009" s="15" t="str">
        <f>IFERROR(VLOOKUP($B1009,'Tabelas auxiliares'!$A$68:$C$108,2,FALSE),"")</f>
        <v/>
      </c>
      <c r="H1009" s="15" t="str">
        <f>IFERROR(VLOOKUP($B1009,'Tabelas auxiliares'!$A$68:$C$108,3,FALSE),"")</f>
        <v/>
      </c>
      <c r="I1009" s="152"/>
      <c r="J1009" s="152"/>
      <c r="K1009" s="152"/>
      <c r="L1009" s="152"/>
      <c r="M1009" s="152"/>
      <c r="N1009" s="152"/>
      <c r="O1009" s="152"/>
      <c r="P1009" s="152"/>
      <c r="Q1009" s="152"/>
      <c r="R1009" s="152"/>
      <c r="S1009" s="152"/>
      <c r="T1009" s="152"/>
      <c r="U1009" s="152"/>
      <c r="V1009" s="152"/>
      <c r="W1009" s="152"/>
      <c r="X1009" s="152"/>
      <c r="Y1009" s="15" t="str">
        <f t="shared" si="30"/>
        <v/>
      </c>
      <c r="Z1009" s="15" t="str">
        <f>IF(T1009="","",IF(AND(T1009&lt;&gt;'Tabelas auxiliares'!$B$128,T1009&lt;&gt;'Tabelas auxiliares'!$B$129,T1009&lt;&gt;'Tabelas auxiliares'!$C$128,T1009&lt;&gt;'Tabelas auxiliares'!$C$129,T1009&lt;&gt;'Tabelas auxiliares'!$D$128),"FOLHA DE PESSOAL",IF(Y1009='Tabelas auxiliares'!$A$129,"CUSTEIO",IF(Y1009='Tabelas auxiliares'!$A$128,"INVESTIMENTO","ERRO - VERIFICAR"))))</f>
        <v/>
      </c>
      <c r="AA1009" s="26" t="str">
        <f t="shared" si="31"/>
        <v/>
      </c>
      <c r="AB1009" s="155"/>
      <c r="AC1009" s="155"/>
      <c r="AD1009" s="155"/>
      <c r="AE1009" s="31"/>
    </row>
    <row r="1010" spans="1:31" x14ac:dyDescent="0.25">
      <c r="A1010" s="152"/>
      <c r="B1010" s="152"/>
      <c r="C1010" s="152"/>
      <c r="D1010" s="152"/>
      <c r="E1010" s="152"/>
      <c r="F1010" s="15" t="str">
        <f>IFERROR(VLOOKUP(D1010,'Tabelas auxiliares'!$A$3:$B$65,2,FALSE),"")</f>
        <v/>
      </c>
      <c r="G1010" s="15" t="str">
        <f>IFERROR(VLOOKUP($B1010,'Tabelas auxiliares'!$A$68:$C$108,2,FALSE),"")</f>
        <v/>
      </c>
      <c r="H1010" s="15" t="str">
        <f>IFERROR(VLOOKUP($B1010,'Tabelas auxiliares'!$A$68:$C$108,3,FALSE),"")</f>
        <v/>
      </c>
      <c r="I1010" s="152"/>
      <c r="J1010" s="152"/>
      <c r="K1010" s="152"/>
      <c r="L1010" s="152"/>
      <c r="M1010" s="152"/>
      <c r="N1010" s="152"/>
      <c r="O1010" s="152"/>
      <c r="P1010" s="152"/>
      <c r="Q1010" s="152"/>
      <c r="R1010" s="152"/>
      <c r="S1010" s="152"/>
      <c r="T1010" s="152"/>
      <c r="U1010" s="152"/>
      <c r="V1010" s="152"/>
      <c r="W1010" s="152"/>
      <c r="X1010" s="152"/>
      <c r="Y1010" s="15" t="str">
        <f t="shared" si="30"/>
        <v/>
      </c>
      <c r="Z1010" s="15" t="str">
        <f>IF(T1010="","",IF(AND(T1010&lt;&gt;'Tabelas auxiliares'!$B$128,T1010&lt;&gt;'Tabelas auxiliares'!$B$129,T1010&lt;&gt;'Tabelas auxiliares'!$C$128,T1010&lt;&gt;'Tabelas auxiliares'!$C$129,T1010&lt;&gt;'Tabelas auxiliares'!$D$128),"FOLHA DE PESSOAL",IF(Y1010='Tabelas auxiliares'!$A$129,"CUSTEIO",IF(Y1010='Tabelas auxiliares'!$A$128,"INVESTIMENTO","ERRO - VERIFICAR"))))</f>
        <v/>
      </c>
      <c r="AA1010" s="26" t="str">
        <f t="shared" si="31"/>
        <v/>
      </c>
      <c r="AB1010" s="155"/>
      <c r="AC1010" s="155"/>
      <c r="AD1010" s="155"/>
      <c r="AE1010" s="31"/>
    </row>
    <row r="1011" spans="1:31" x14ac:dyDescent="0.25">
      <c r="A1011" s="152"/>
      <c r="B1011" s="152"/>
      <c r="C1011" s="152"/>
      <c r="D1011" s="152"/>
      <c r="E1011" s="152"/>
      <c r="F1011" s="15" t="str">
        <f>IFERROR(VLOOKUP(D1011,'Tabelas auxiliares'!$A$3:$B$65,2,FALSE),"")</f>
        <v/>
      </c>
      <c r="G1011" s="15" t="str">
        <f>IFERROR(VLOOKUP($B1011,'Tabelas auxiliares'!$A$68:$C$108,2,FALSE),"")</f>
        <v/>
      </c>
      <c r="H1011" s="15" t="str">
        <f>IFERROR(VLOOKUP($B1011,'Tabelas auxiliares'!$A$68:$C$108,3,FALSE),"")</f>
        <v/>
      </c>
      <c r="I1011" s="152"/>
      <c r="J1011" s="152"/>
      <c r="K1011" s="152"/>
      <c r="L1011" s="152"/>
      <c r="M1011" s="152"/>
      <c r="N1011" s="152"/>
      <c r="O1011" s="152"/>
      <c r="P1011" s="152"/>
      <c r="Q1011" s="152"/>
      <c r="R1011" s="152"/>
      <c r="S1011" s="152"/>
      <c r="T1011" s="152"/>
      <c r="U1011" s="152"/>
      <c r="V1011" s="152"/>
      <c r="W1011" s="152"/>
      <c r="X1011" s="152"/>
      <c r="Y1011" s="15" t="str">
        <f t="shared" si="30"/>
        <v/>
      </c>
      <c r="Z1011" s="15" t="str">
        <f>IF(T1011="","",IF(AND(T1011&lt;&gt;'Tabelas auxiliares'!$B$128,T1011&lt;&gt;'Tabelas auxiliares'!$B$129,T1011&lt;&gt;'Tabelas auxiliares'!$C$128,T1011&lt;&gt;'Tabelas auxiliares'!$C$129,T1011&lt;&gt;'Tabelas auxiliares'!$D$128),"FOLHA DE PESSOAL",IF(Y1011='Tabelas auxiliares'!$A$129,"CUSTEIO",IF(Y1011='Tabelas auxiliares'!$A$128,"INVESTIMENTO","ERRO - VERIFICAR"))))</f>
        <v/>
      </c>
      <c r="AA1011" s="26" t="str">
        <f t="shared" si="31"/>
        <v/>
      </c>
      <c r="AB1011" s="155"/>
      <c r="AC1011" s="155"/>
      <c r="AD1011" s="155"/>
      <c r="AE1011" s="31"/>
    </row>
    <row r="1012" spans="1:31" x14ac:dyDescent="0.25">
      <c r="A1012" s="152"/>
      <c r="B1012" s="152"/>
      <c r="C1012" s="152"/>
      <c r="D1012" s="152"/>
      <c r="E1012" s="152"/>
      <c r="F1012" s="15" t="str">
        <f>IFERROR(VLOOKUP(D1012,'Tabelas auxiliares'!$A$3:$B$65,2,FALSE),"")</f>
        <v/>
      </c>
      <c r="G1012" s="15" t="str">
        <f>IFERROR(VLOOKUP($B1012,'Tabelas auxiliares'!$A$68:$C$108,2,FALSE),"")</f>
        <v/>
      </c>
      <c r="H1012" s="15" t="str">
        <f>IFERROR(VLOOKUP($B1012,'Tabelas auxiliares'!$A$68:$C$108,3,FALSE),"")</f>
        <v/>
      </c>
      <c r="I1012" s="152"/>
      <c r="J1012" s="152"/>
      <c r="K1012" s="152"/>
      <c r="L1012" s="152"/>
      <c r="M1012" s="152"/>
      <c r="N1012" s="152"/>
      <c r="O1012" s="152"/>
      <c r="P1012" s="152"/>
      <c r="Q1012" s="152"/>
      <c r="R1012" s="152"/>
      <c r="S1012" s="152"/>
      <c r="T1012" s="152"/>
      <c r="U1012" s="152"/>
      <c r="V1012" s="152"/>
      <c r="W1012" s="152"/>
      <c r="X1012" s="152"/>
      <c r="Y1012" s="15" t="str">
        <f t="shared" si="30"/>
        <v/>
      </c>
      <c r="Z1012" s="15" t="str">
        <f>IF(T1012="","",IF(AND(T1012&lt;&gt;'Tabelas auxiliares'!$B$128,T1012&lt;&gt;'Tabelas auxiliares'!$B$129,T1012&lt;&gt;'Tabelas auxiliares'!$C$128,T1012&lt;&gt;'Tabelas auxiliares'!$C$129,T1012&lt;&gt;'Tabelas auxiliares'!$D$128),"FOLHA DE PESSOAL",IF(Y1012='Tabelas auxiliares'!$A$129,"CUSTEIO",IF(Y1012='Tabelas auxiliares'!$A$128,"INVESTIMENTO","ERRO - VERIFICAR"))))</f>
        <v/>
      </c>
      <c r="AA1012" s="26" t="str">
        <f t="shared" si="31"/>
        <v/>
      </c>
      <c r="AB1012" s="155"/>
      <c r="AC1012" s="155"/>
      <c r="AD1012" s="155"/>
      <c r="AE1012" s="31"/>
    </row>
    <row r="1013" spans="1:31" x14ac:dyDescent="0.25">
      <c r="A1013" s="152"/>
      <c r="B1013" s="152"/>
      <c r="C1013" s="152"/>
      <c r="D1013" s="152"/>
      <c r="E1013" s="152"/>
      <c r="F1013" s="15" t="str">
        <f>IFERROR(VLOOKUP(D1013,'Tabelas auxiliares'!$A$3:$B$65,2,FALSE),"")</f>
        <v/>
      </c>
      <c r="G1013" s="15" t="str">
        <f>IFERROR(VLOOKUP($B1013,'Tabelas auxiliares'!$A$68:$C$108,2,FALSE),"")</f>
        <v/>
      </c>
      <c r="H1013" s="15" t="str">
        <f>IFERROR(VLOOKUP($B1013,'Tabelas auxiliares'!$A$68:$C$108,3,FALSE),"")</f>
        <v/>
      </c>
      <c r="I1013" s="152"/>
      <c r="J1013" s="152"/>
      <c r="K1013" s="152"/>
      <c r="L1013" s="152"/>
      <c r="M1013" s="152"/>
      <c r="N1013" s="152"/>
      <c r="O1013" s="152"/>
      <c r="P1013" s="152"/>
      <c r="Q1013" s="152"/>
      <c r="R1013" s="152"/>
      <c r="S1013" s="152"/>
      <c r="T1013" s="152"/>
      <c r="U1013" s="152"/>
      <c r="V1013" s="152"/>
      <c r="W1013" s="152"/>
      <c r="X1013" s="152"/>
      <c r="Y1013" s="15" t="str">
        <f t="shared" si="30"/>
        <v/>
      </c>
      <c r="Z1013" s="15" t="str">
        <f>IF(T1013="","",IF(AND(T1013&lt;&gt;'Tabelas auxiliares'!$B$128,T1013&lt;&gt;'Tabelas auxiliares'!$B$129,T1013&lt;&gt;'Tabelas auxiliares'!$C$128,T1013&lt;&gt;'Tabelas auxiliares'!$C$129,T1013&lt;&gt;'Tabelas auxiliares'!$D$128),"FOLHA DE PESSOAL",IF(Y1013='Tabelas auxiliares'!$A$129,"CUSTEIO",IF(Y1013='Tabelas auxiliares'!$A$128,"INVESTIMENTO","ERRO - VERIFICAR"))))</f>
        <v/>
      </c>
      <c r="AA1013" s="26" t="str">
        <f t="shared" si="31"/>
        <v/>
      </c>
      <c r="AB1013" s="155"/>
      <c r="AC1013" s="155"/>
      <c r="AD1013" s="155"/>
      <c r="AE1013" s="31"/>
    </row>
    <row r="1014" spans="1:31" x14ac:dyDescent="0.25">
      <c r="A1014" s="152"/>
      <c r="B1014" s="152"/>
      <c r="C1014" s="152"/>
      <c r="D1014" s="152"/>
      <c r="E1014" s="152"/>
      <c r="F1014" s="15" t="str">
        <f>IFERROR(VLOOKUP(D1014,'Tabelas auxiliares'!$A$3:$B$65,2,FALSE),"")</f>
        <v/>
      </c>
      <c r="G1014" s="15" t="str">
        <f>IFERROR(VLOOKUP($B1014,'Tabelas auxiliares'!$A$68:$C$108,2,FALSE),"")</f>
        <v/>
      </c>
      <c r="H1014" s="15" t="str">
        <f>IFERROR(VLOOKUP($B1014,'Tabelas auxiliares'!$A$68:$C$108,3,FALSE),"")</f>
        <v/>
      </c>
      <c r="I1014" s="152"/>
      <c r="J1014" s="152"/>
      <c r="K1014" s="152"/>
      <c r="L1014" s="152"/>
      <c r="M1014" s="152"/>
      <c r="N1014" s="152"/>
      <c r="O1014" s="152"/>
      <c r="P1014" s="152"/>
      <c r="Q1014" s="152"/>
      <c r="R1014" s="152"/>
      <c r="S1014" s="152"/>
      <c r="T1014" s="152"/>
      <c r="U1014" s="152"/>
      <c r="V1014" s="152"/>
      <c r="W1014" s="152"/>
      <c r="X1014" s="152"/>
      <c r="Y1014" s="15" t="str">
        <f t="shared" si="30"/>
        <v/>
      </c>
      <c r="Z1014" s="15" t="str">
        <f>IF(T1014="","",IF(AND(T1014&lt;&gt;'Tabelas auxiliares'!$B$128,T1014&lt;&gt;'Tabelas auxiliares'!$B$129,T1014&lt;&gt;'Tabelas auxiliares'!$C$128,T1014&lt;&gt;'Tabelas auxiliares'!$C$129,T1014&lt;&gt;'Tabelas auxiliares'!$D$128),"FOLHA DE PESSOAL",IF(Y1014='Tabelas auxiliares'!$A$129,"CUSTEIO",IF(Y1014='Tabelas auxiliares'!$A$128,"INVESTIMENTO","ERRO - VERIFICAR"))))</f>
        <v/>
      </c>
      <c r="AA1014" s="26" t="str">
        <f t="shared" si="31"/>
        <v/>
      </c>
      <c r="AB1014" s="155"/>
      <c r="AC1014" s="155"/>
      <c r="AD1014" s="155"/>
      <c r="AE1014" s="31"/>
    </row>
    <row r="1015" spans="1:31" x14ac:dyDescent="0.25">
      <c r="A1015" s="152"/>
      <c r="B1015" s="152"/>
      <c r="C1015" s="152"/>
      <c r="D1015" s="152"/>
      <c r="E1015" s="152"/>
      <c r="F1015" s="15" t="str">
        <f>IFERROR(VLOOKUP(D1015,'Tabelas auxiliares'!$A$3:$B$65,2,FALSE),"")</f>
        <v/>
      </c>
      <c r="G1015" s="15" t="str">
        <f>IFERROR(VLOOKUP($B1015,'Tabelas auxiliares'!$A$68:$C$108,2,FALSE),"")</f>
        <v/>
      </c>
      <c r="H1015" s="15" t="str">
        <f>IFERROR(VLOOKUP($B1015,'Tabelas auxiliares'!$A$68:$C$108,3,FALSE),"")</f>
        <v/>
      </c>
      <c r="I1015" s="152"/>
      <c r="J1015" s="152"/>
      <c r="K1015" s="152"/>
      <c r="L1015" s="152"/>
      <c r="M1015" s="152"/>
      <c r="N1015" s="152"/>
      <c r="O1015" s="152"/>
      <c r="P1015" s="152"/>
      <c r="Q1015" s="152"/>
      <c r="R1015" s="152"/>
      <c r="S1015" s="152"/>
      <c r="T1015" s="152"/>
      <c r="U1015" s="152"/>
      <c r="V1015" s="152"/>
      <c r="W1015" s="152"/>
      <c r="X1015" s="152"/>
      <c r="Y1015" s="15" t="str">
        <f t="shared" si="30"/>
        <v/>
      </c>
      <c r="Z1015" s="15" t="str">
        <f>IF(T1015="","",IF(AND(T1015&lt;&gt;'Tabelas auxiliares'!$B$128,T1015&lt;&gt;'Tabelas auxiliares'!$B$129,T1015&lt;&gt;'Tabelas auxiliares'!$C$128,T1015&lt;&gt;'Tabelas auxiliares'!$C$129,T1015&lt;&gt;'Tabelas auxiliares'!$D$128),"FOLHA DE PESSOAL",IF(Y1015='Tabelas auxiliares'!$A$129,"CUSTEIO",IF(Y1015='Tabelas auxiliares'!$A$128,"INVESTIMENTO","ERRO - VERIFICAR"))))</f>
        <v/>
      </c>
      <c r="AA1015" s="26" t="str">
        <f t="shared" si="31"/>
        <v/>
      </c>
      <c r="AB1015" s="155"/>
      <c r="AC1015" s="155"/>
      <c r="AD1015" s="155"/>
      <c r="AE1015" s="31"/>
    </row>
    <row r="1016" spans="1:31" x14ac:dyDescent="0.25">
      <c r="A1016" s="152"/>
      <c r="B1016" s="152"/>
      <c r="C1016" s="152"/>
      <c r="D1016" s="152"/>
      <c r="E1016" s="152"/>
      <c r="F1016" s="15" t="str">
        <f>IFERROR(VLOOKUP(D1016,'Tabelas auxiliares'!$A$3:$B$65,2,FALSE),"")</f>
        <v/>
      </c>
      <c r="G1016" s="15" t="str">
        <f>IFERROR(VLOOKUP($B1016,'Tabelas auxiliares'!$A$68:$C$108,2,FALSE),"")</f>
        <v/>
      </c>
      <c r="H1016" s="15" t="str">
        <f>IFERROR(VLOOKUP($B1016,'Tabelas auxiliares'!$A$68:$C$108,3,FALSE),"")</f>
        <v/>
      </c>
      <c r="I1016" s="152"/>
      <c r="J1016" s="152"/>
      <c r="K1016" s="152"/>
      <c r="L1016" s="152"/>
      <c r="M1016" s="152"/>
      <c r="N1016" s="152"/>
      <c r="O1016" s="152"/>
      <c r="P1016" s="152"/>
      <c r="Q1016" s="152"/>
      <c r="R1016" s="152"/>
      <c r="S1016" s="152"/>
      <c r="T1016" s="152"/>
      <c r="U1016" s="152"/>
      <c r="V1016" s="152"/>
      <c r="W1016" s="152"/>
      <c r="X1016" s="152"/>
      <c r="Y1016" s="15" t="str">
        <f t="shared" si="30"/>
        <v/>
      </c>
      <c r="Z1016" s="15" t="str">
        <f>IF(T1016="","",IF(AND(T1016&lt;&gt;'Tabelas auxiliares'!$B$128,T1016&lt;&gt;'Tabelas auxiliares'!$B$129,T1016&lt;&gt;'Tabelas auxiliares'!$C$128,T1016&lt;&gt;'Tabelas auxiliares'!$C$129,T1016&lt;&gt;'Tabelas auxiliares'!$D$128),"FOLHA DE PESSOAL",IF(Y1016='Tabelas auxiliares'!$A$129,"CUSTEIO",IF(Y1016='Tabelas auxiliares'!$A$128,"INVESTIMENTO","ERRO - VERIFICAR"))))</f>
        <v/>
      </c>
      <c r="AA1016" s="26" t="str">
        <f t="shared" si="31"/>
        <v/>
      </c>
      <c r="AB1016" s="155"/>
      <c r="AC1016" s="155"/>
      <c r="AD1016" s="155"/>
      <c r="AE1016" s="31"/>
    </row>
    <row r="1017" spans="1:31" x14ac:dyDescent="0.25">
      <c r="A1017" s="152"/>
      <c r="B1017" s="152"/>
      <c r="C1017" s="152"/>
      <c r="D1017" s="152"/>
      <c r="E1017" s="152"/>
      <c r="F1017" s="15" t="str">
        <f>IFERROR(VLOOKUP(D1017,'Tabelas auxiliares'!$A$3:$B$65,2,FALSE),"")</f>
        <v/>
      </c>
      <c r="G1017" s="15" t="str">
        <f>IFERROR(VLOOKUP($B1017,'Tabelas auxiliares'!$A$68:$C$108,2,FALSE),"")</f>
        <v/>
      </c>
      <c r="H1017" s="15" t="str">
        <f>IFERROR(VLOOKUP($B1017,'Tabelas auxiliares'!$A$68:$C$108,3,FALSE),"")</f>
        <v/>
      </c>
      <c r="I1017" s="152"/>
      <c r="J1017" s="152"/>
      <c r="K1017" s="152"/>
      <c r="L1017" s="152"/>
      <c r="M1017" s="152"/>
      <c r="N1017" s="152"/>
      <c r="O1017" s="152"/>
      <c r="P1017" s="152"/>
      <c r="Q1017" s="152"/>
      <c r="R1017" s="152"/>
      <c r="S1017" s="152"/>
      <c r="T1017" s="152"/>
      <c r="U1017" s="152"/>
      <c r="V1017" s="152"/>
      <c r="W1017" s="152"/>
      <c r="X1017" s="152"/>
      <c r="Y1017" s="15" t="str">
        <f t="shared" si="30"/>
        <v/>
      </c>
      <c r="Z1017" s="15" t="str">
        <f>IF(T1017="","",IF(AND(T1017&lt;&gt;'Tabelas auxiliares'!$B$128,T1017&lt;&gt;'Tabelas auxiliares'!$B$129,T1017&lt;&gt;'Tabelas auxiliares'!$C$128,T1017&lt;&gt;'Tabelas auxiliares'!$C$129,T1017&lt;&gt;'Tabelas auxiliares'!$D$128),"FOLHA DE PESSOAL",IF(Y1017='Tabelas auxiliares'!$A$129,"CUSTEIO",IF(Y1017='Tabelas auxiliares'!$A$128,"INVESTIMENTO","ERRO - VERIFICAR"))))</f>
        <v/>
      </c>
      <c r="AA1017" s="26" t="str">
        <f t="shared" si="31"/>
        <v/>
      </c>
      <c r="AB1017" s="155"/>
      <c r="AC1017" s="155"/>
      <c r="AD1017" s="155"/>
      <c r="AE1017" s="31"/>
    </row>
    <row r="1018" spans="1:31" x14ac:dyDescent="0.25">
      <c r="A1018" s="152"/>
      <c r="B1018" s="152"/>
      <c r="C1018" s="152"/>
      <c r="D1018" s="152"/>
      <c r="E1018" s="152"/>
      <c r="F1018" s="15" t="str">
        <f>IFERROR(VLOOKUP(D1018,'Tabelas auxiliares'!$A$3:$B$65,2,FALSE),"")</f>
        <v/>
      </c>
      <c r="G1018" s="15" t="str">
        <f>IFERROR(VLOOKUP($B1018,'Tabelas auxiliares'!$A$68:$C$108,2,FALSE),"")</f>
        <v/>
      </c>
      <c r="H1018" s="15" t="str">
        <f>IFERROR(VLOOKUP($B1018,'Tabelas auxiliares'!$A$68:$C$108,3,FALSE),"")</f>
        <v/>
      </c>
      <c r="I1018" s="152"/>
      <c r="J1018" s="152"/>
      <c r="K1018" s="152"/>
      <c r="L1018" s="152"/>
      <c r="M1018" s="152"/>
      <c r="N1018" s="152"/>
      <c r="O1018" s="152"/>
      <c r="P1018" s="152"/>
      <c r="Q1018" s="152"/>
      <c r="R1018" s="152"/>
      <c r="S1018" s="152"/>
      <c r="T1018" s="152"/>
      <c r="U1018" s="152"/>
      <c r="V1018" s="152"/>
      <c r="W1018" s="152"/>
      <c r="X1018" s="152"/>
      <c r="Y1018" s="15" t="str">
        <f t="shared" si="30"/>
        <v/>
      </c>
      <c r="Z1018" s="15" t="str">
        <f>IF(T1018="","",IF(AND(T1018&lt;&gt;'Tabelas auxiliares'!$B$128,T1018&lt;&gt;'Tabelas auxiliares'!$B$129,T1018&lt;&gt;'Tabelas auxiliares'!$C$128,T1018&lt;&gt;'Tabelas auxiliares'!$C$129,T1018&lt;&gt;'Tabelas auxiliares'!$D$128),"FOLHA DE PESSOAL",IF(Y1018='Tabelas auxiliares'!$A$129,"CUSTEIO",IF(Y1018='Tabelas auxiliares'!$A$128,"INVESTIMENTO","ERRO - VERIFICAR"))))</f>
        <v/>
      </c>
      <c r="AA1018" s="26" t="str">
        <f t="shared" si="31"/>
        <v/>
      </c>
      <c r="AB1018" s="155"/>
      <c r="AC1018" s="155"/>
      <c r="AD1018" s="155"/>
      <c r="AE1018" s="31"/>
    </row>
    <row r="1019" spans="1:31" x14ac:dyDescent="0.25">
      <c r="A1019" s="152"/>
      <c r="B1019" s="152"/>
      <c r="C1019" s="152"/>
      <c r="D1019" s="152"/>
      <c r="E1019" s="152"/>
      <c r="F1019" s="15" t="str">
        <f>IFERROR(VLOOKUP(D1019,'Tabelas auxiliares'!$A$3:$B$65,2,FALSE),"")</f>
        <v/>
      </c>
      <c r="G1019" s="15" t="str">
        <f>IFERROR(VLOOKUP($B1019,'Tabelas auxiliares'!$A$68:$C$108,2,FALSE),"")</f>
        <v/>
      </c>
      <c r="H1019" s="15" t="str">
        <f>IFERROR(VLOOKUP($B1019,'Tabelas auxiliares'!$A$68:$C$108,3,FALSE),"")</f>
        <v/>
      </c>
      <c r="I1019" s="152"/>
      <c r="J1019" s="152"/>
      <c r="K1019" s="152"/>
      <c r="L1019" s="152"/>
      <c r="M1019" s="152"/>
      <c r="N1019" s="152"/>
      <c r="O1019" s="152"/>
      <c r="P1019" s="152"/>
      <c r="Q1019" s="152"/>
      <c r="R1019" s="152"/>
      <c r="S1019" s="152"/>
      <c r="T1019" s="152"/>
      <c r="U1019" s="152"/>
      <c r="V1019" s="152"/>
      <c r="W1019" s="152"/>
      <c r="X1019" s="152"/>
      <c r="Y1019" s="15" t="str">
        <f t="shared" si="30"/>
        <v/>
      </c>
      <c r="Z1019" s="15" t="str">
        <f>IF(T1019="","",IF(AND(T1019&lt;&gt;'Tabelas auxiliares'!$B$128,T1019&lt;&gt;'Tabelas auxiliares'!$B$129,T1019&lt;&gt;'Tabelas auxiliares'!$C$128,T1019&lt;&gt;'Tabelas auxiliares'!$C$129,T1019&lt;&gt;'Tabelas auxiliares'!$D$128),"FOLHA DE PESSOAL",IF(Y1019='Tabelas auxiliares'!$A$129,"CUSTEIO",IF(Y1019='Tabelas auxiliares'!$A$128,"INVESTIMENTO","ERRO - VERIFICAR"))))</f>
        <v/>
      </c>
      <c r="AA1019" s="26" t="str">
        <f t="shared" si="31"/>
        <v/>
      </c>
      <c r="AB1019" s="155"/>
      <c r="AC1019" s="155"/>
      <c r="AD1019" s="155"/>
      <c r="AE1019" s="31"/>
    </row>
    <row r="1020" spans="1:31" x14ac:dyDescent="0.25">
      <c r="A1020" s="152"/>
      <c r="B1020" s="152"/>
      <c r="C1020" s="152"/>
      <c r="D1020" s="152"/>
      <c r="E1020" s="152"/>
      <c r="F1020" s="15" t="str">
        <f>IFERROR(VLOOKUP(D1020,'Tabelas auxiliares'!$A$3:$B$65,2,FALSE),"")</f>
        <v/>
      </c>
      <c r="G1020" s="15" t="str">
        <f>IFERROR(VLOOKUP($B1020,'Tabelas auxiliares'!$A$68:$C$108,2,FALSE),"")</f>
        <v/>
      </c>
      <c r="H1020" s="15" t="str">
        <f>IFERROR(VLOOKUP($B1020,'Tabelas auxiliares'!$A$68:$C$108,3,FALSE),"")</f>
        <v/>
      </c>
      <c r="I1020" s="152"/>
      <c r="J1020" s="152"/>
      <c r="K1020" s="152"/>
      <c r="L1020" s="152"/>
      <c r="M1020" s="152"/>
      <c r="N1020" s="152"/>
      <c r="O1020" s="152"/>
      <c r="P1020" s="152"/>
      <c r="Q1020" s="152"/>
      <c r="R1020" s="152"/>
      <c r="S1020" s="152"/>
      <c r="T1020" s="152"/>
      <c r="U1020" s="152"/>
      <c r="V1020" s="152"/>
      <c r="W1020" s="152"/>
      <c r="X1020" s="152"/>
      <c r="Y1020" s="15" t="str">
        <f t="shared" si="30"/>
        <v/>
      </c>
      <c r="Z1020" s="15" t="str">
        <f>IF(T1020="","",IF(AND(T1020&lt;&gt;'Tabelas auxiliares'!$B$128,T1020&lt;&gt;'Tabelas auxiliares'!$B$129,T1020&lt;&gt;'Tabelas auxiliares'!$C$128,T1020&lt;&gt;'Tabelas auxiliares'!$C$129,T1020&lt;&gt;'Tabelas auxiliares'!$D$128),"FOLHA DE PESSOAL",IF(Y1020='Tabelas auxiliares'!$A$129,"CUSTEIO",IF(Y1020='Tabelas auxiliares'!$A$128,"INVESTIMENTO","ERRO - VERIFICAR"))))</f>
        <v/>
      </c>
      <c r="AA1020" s="26" t="str">
        <f t="shared" si="31"/>
        <v/>
      </c>
      <c r="AB1020" s="155"/>
      <c r="AC1020" s="155"/>
      <c r="AD1020" s="155"/>
      <c r="AE1020" s="31"/>
    </row>
    <row r="1021" spans="1:31" x14ac:dyDescent="0.25">
      <c r="A1021" s="152"/>
      <c r="B1021" s="152"/>
      <c r="C1021" s="152"/>
      <c r="D1021" s="152"/>
      <c r="E1021" s="152"/>
      <c r="F1021" s="15" t="str">
        <f>IFERROR(VLOOKUP(D1021,'Tabelas auxiliares'!$A$3:$B$65,2,FALSE),"")</f>
        <v/>
      </c>
      <c r="G1021" s="15" t="str">
        <f>IFERROR(VLOOKUP($B1021,'Tabelas auxiliares'!$A$68:$C$108,2,FALSE),"")</f>
        <v/>
      </c>
      <c r="H1021" s="15" t="str">
        <f>IFERROR(VLOOKUP($B1021,'Tabelas auxiliares'!$A$68:$C$108,3,FALSE),"")</f>
        <v/>
      </c>
      <c r="I1021" s="152"/>
      <c r="J1021" s="152"/>
      <c r="K1021" s="152"/>
      <c r="L1021" s="152"/>
      <c r="M1021" s="152"/>
      <c r="N1021" s="152"/>
      <c r="O1021" s="152"/>
      <c r="P1021" s="152"/>
      <c r="Q1021" s="152"/>
      <c r="R1021" s="152"/>
      <c r="S1021" s="152"/>
      <c r="T1021" s="152"/>
      <c r="U1021" s="152"/>
      <c r="V1021" s="152"/>
      <c r="W1021" s="152"/>
      <c r="X1021" s="152"/>
      <c r="Y1021" s="15" t="str">
        <f t="shared" si="30"/>
        <v/>
      </c>
      <c r="Z1021" s="15" t="str">
        <f>IF(T1021="","",IF(AND(T1021&lt;&gt;'Tabelas auxiliares'!$B$128,T1021&lt;&gt;'Tabelas auxiliares'!$B$129,T1021&lt;&gt;'Tabelas auxiliares'!$C$128,T1021&lt;&gt;'Tabelas auxiliares'!$C$129,T1021&lt;&gt;'Tabelas auxiliares'!$D$128),"FOLHA DE PESSOAL",IF(Y1021='Tabelas auxiliares'!$A$129,"CUSTEIO",IF(Y1021='Tabelas auxiliares'!$A$128,"INVESTIMENTO","ERRO - VERIFICAR"))))</f>
        <v/>
      </c>
      <c r="AA1021" s="26" t="str">
        <f t="shared" si="31"/>
        <v/>
      </c>
      <c r="AB1021" s="155"/>
      <c r="AC1021" s="155"/>
      <c r="AD1021" s="155"/>
      <c r="AE1021" s="31"/>
    </row>
    <row r="1022" spans="1:31" x14ac:dyDescent="0.25">
      <c r="A1022" s="152"/>
      <c r="B1022" s="152"/>
      <c r="C1022" s="152"/>
      <c r="D1022" s="152"/>
      <c r="E1022" s="152"/>
      <c r="F1022" s="15" t="str">
        <f>IFERROR(VLOOKUP(D1022,'Tabelas auxiliares'!$A$3:$B$65,2,FALSE),"")</f>
        <v/>
      </c>
      <c r="G1022" s="15" t="str">
        <f>IFERROR(VLOOKUP($B1022,'Tabelas auxiliares'!$A$68:$C$108,2,FALSE),"")</f>
        <v/>
      </c>
      <c r="H1022" s="15" t="str">
        <f>IFERROR(VLOOKUP($B1022,'Tabelas auxiliares'!$A$68:$C$108,3,FALSE),"")</f>
        <v/>
      </c>
      <c r="I1022" s="152"/>
      <c r="J1022" s="152"/>
      <c r="K1022" s="152"/>
      <c r="L1022" s="152"/>
      <c r="M1022" s="152"/>
      <c r="N1022" s="152"/>
      <c r="O1022" s="152"/>
      <c r="P1022" s="152"/>
      <c r="Q1022" s="152"/>
      <c r="R1022" s="152"/>
      <c r="S1022" s="152"/>
      <c r="T1022" s="152"/>
      <c r="U1022" s="152"/>
      <c r="V1022" s="152"/>
      <c r="W1022" s="152"/>
      <c r="X1022" s="152"/>
      <c r="Y1022" s="15" t="str">
        <f t="shared" si="30"/>
        <v/>
      </c>
      <c r="Z1022" s="15" t="str">
        <f>IF(T1022="","",IF(AND(T1022&lt;&gt;'Tabelas auxiliares'!$B$128,T1022&lt;&gt;'Tabelas auxiliares'!$B$129,T1022&lt;&gt;'Tabelas auxiliares'!$C$128,T1022&lt;&gt;'Tabelas auxiliares'!$C$129,T1022&lt;&gt;'Tabelas auxiliares'!$D$128),"FOLHA DE PESSOAL",IF(Y1022='Tabelas auxiliares'!$A$129,"CUSTEIO",IF(Y1022='Tabelas auxiliares'!$A$128,"INVESTIMENTO","ERRO - VERIFICAR"))))</f>
        <v/>
      </c>
      <c r="AA1022" s="26" t="str">
        <f t="shared" si="31"/>
        <v/>
      </c>
      <c r="AB1022" s="155"/>
      <c r="AC1022" s="155"/>
      <c r="AD1022" s="155"/>
      <c r="AE1022" s="31"/>
    </row>
    <row r="1023" spans="1:31" x14ac:dyDescent="0.25">
      <c r="A1023" s="152"/>
      <c r="B1023" s="152"/>
      <c r="C1023" s="152"/>
      <c r="D1023" s="152"/>
      <c r="E1023" s="152"/>
      <c r="F1023" s="15" t="str">
        <f>IFERROR(VLOOKUP(D1023,'Tabelas auxiliares'!$A$3:$B$65,2,FALSE),"")</f>
        <v/>
      </c>
      <c r="G1023" s="15" t="str">
        <f>IFERROR(VLOOKUP($B1023,'Tabelas auxiliares'!$A$68:$C$108,2,FALSE),"")</f>
        <v/>
      </c>
      <c r="H1023" s="15" t="str">
        <f>IFERROR(VLOOKUP($B1023,'Tabelas auxiliares'!$A$68:$C$108,3,FALSE),"")</f>
        <v/>
      </c>
      <c r="I1023" s="152"/>
      <c r="J1023" s="152"/>
      <c r="K1023" s="152"/>
      <c r="L1023" s="152"/>
      <c r="M1023" s="152"/>
      <c r="N1023" s="152"/>
      <c r="O1023" s="152"/>
      <c r="P1023" s="152"/>
      <c r="Q1023" s="152"/>
      <c r="R1023" s="152"/>
      <c r="S1023" s="152"/>
      <c r="T1023" s="152"/>
      <c r="U1023" s="152"/>
      <c r="V1023" s="152"/>
      <c r="W1023" s="152"/>
      <c r="X1023" s="152"/>
      <c r="Y1023" s="15" t="str">
        <f t="shared" si="30"/>
        <v/>
      </c>
      <c r="Z1023" s="15" t="str">
        <f>IF(T1023="","",IF(AND(T1023&lt;&gt;'Tabelas auxiliares'!$B$128,T1023&lt;&gt;'Tabelas auxiliares'!$B$129,T1023&lt;&gt;'Tabelas auxiliares'!$C$128,T1023&lt;&gt;'Tabelas auxiliares'!$C$129,T1023&lt;&gt;'Tabelas auxiliares'!$D$128),"FOLHA DE PESSOAL",IF(Y1023='Tabelas auxiliares'!$A$129,"CUSTEIO",IF(Y1023='Tabelas auxiliares'!$A$128,"INVESTIMENTO","ERRO - VERIFICAR"))))</f>
        <v/>
      </c>
      <c r="AA1023" s="26" t="str">
        <f t="shared" si="31"/>
        <v/>
      </c>
      <c r="AB1023" s="155"/>
      <c r="AC1023" s="155"/>
      <c r="AD1023" s="155"/>
      <c r="AE1023" s="31"/>
    </row>
    <row r="1024" spans="1:31" x14ac:dyDescent="0.25">
      <c r="A1024" s="152"/>
      <c r="B1024" s="152"/>
      <c r="C1024" s="152"/>
      <c r="D1024" s="152"/>
      <c r="E1024" s="152"/>
      <c r="F1024" s="15" t="str">
        <f>IFERROR(VLOOKUP(D1024,'Tabelas auxiliares'!$A$3:$B$65,2,FALSE),"")</f>
        <v/>
      </c>
      <c r="G1024" s="15" t="str">
        <f>IFERROR(VLOOKUP($B1024,'Tabelas auxiliares'!$A$68:$C$108,2,FALSE),"")</f>
        <v/>
      </c>
      <c r="H1024" s="15" t="str">
        <f>IFERROR(VLOOKUP($B1024,'Tabelas auxiliares'!$A$68:$C$108,3,FALSE),"")</f>
        <v/>
      </c>
      <c r="I1024" s="152"/>
      <c r="J1024" s="152"/>
      <c r="K1024" s="152"/>
      <c r="L1024" s="152"/>
      <c r="M1024" s="152"/>
      <c r="N1024" s="152"/>
      <c r="O1024" s="152"/>
      <c r="P1024" s="152"/>
      <c r="Q1024" s="152"/>
      <c r="R1024" s="152"/>
      <c r="S1024" s="152"/>
      <c r="T1024" s="152"/>
      <c r="U1024" s="152"/>
      <c r="V1024" s="152"/>
      <c r="W1024" s="152"/>
      <c r="X1024" s="152"/>
      <c r="Y1024" s="15" t="str">
        <f t="shared" si="30"/>
        <v/>
      </c>
      <c r="Z1024" s="15" t="str">
        <f>IF(T1024="","",IF(AND(T1024&lt;&gt;'Tabelas auxiliares'!$B$128,T1024&lt;&gt;'Tabelas auxiliares'!$B$129,T1024&lt;&gt;'Tabelas auxiliares'!$C$128,T1024&lt;&gt;'Tabelas auxiliares'!$C$129,T1024&lt;&gt;'Tabelas auxiliares'!$D$128),"FOLHA DE PESSOAL",IF(Y1024='Tabelas auxiliares'!$A$129,"CUSTEIO",IF(Y1024='Tabelas auxiliares'!$A$128,"INVESTIMENTO","ERRO - VERIFICAR"))))</f>
        <v/>
      </c>
      <c r="AA1024" s="26" t="str">
        <f t="shared" si="31"/>
        <v/>
      </c>
      <c r="AB1024" s="155"/>
      <c r="AC1024" s="155"/>
      <c r="AD1024" s="155"/>
      <c r="AE1024" s="31"/>
    </row>
    <row r="1025" spans="1:31" x14ac:dyDescent="0.25">
      <c r="A1025" s="152"/>
      <c r="B1025" s="152"/>
      <c r="C1025" s="152"/>
      <c r="D1025" s="152"/>
      <c r="E1025" s="152"/>
      <c r="F1025" s="15" t="str">
        <f>IFERROR(VLOOKUP(D1025,'Tabelas auxiliares'!$A$3:$B$65,2,FALSE),"")</f>
        <v/>
      </c>
      <c r="G1025" s="15" t="str">
        <f>IFERROR(VLOOKUP($B1025,'Tabelas auxiliares'!$A$68:$C$108,2,FALSE),"")</f>
        <v/>
      </c>
      <c r="H1025" s="15" t="str">
        <f>IFERROR(VLOOKUP($B1025,'Tabelas auxiliares'!$A$68:$C$108,3,FALSE),"")</f>
        <v/>
      </c>
      <c r="I1025" s="152"/>
      <c r="J1025" s="152"/>
      <c r="K1025" s="152"/>
      <c r="L1025" s="152"/>
      <c r="M1025" s="152"/>
      <c r="N1025" s="152"/>
      <c r="O1025" s="152"/>
      <c r="P1025" s="152"/>
      <c r="Q1025" s="152"/>
      <c r="R1025" s="152"/>
      <c r="S1025" s="152"/>
      <c r="T1025" s="152"/>
      <c r="U1025" s="152"/>
      <c r="V1025" s="152"/>
      <c r="W1025" s="152"/>
      <c r="X1025" s="152"/>
      <c r="Y1025" s="15" t="str">
        <f t="shared" si="30"/>
        <v/>
      </c>
      <c r="Z1025" s="15" t="str">
        <f>IF(T1025="","",IF(AND(T1025&lt;&gt;'Tabelas auxiliares'!$B$128,T1025&lt;&gt;'Tabelas auxiliares'!$B$129,T1025&lt;&gt;'Tabelas auxiliares'!$C$128,T1025&lt;&gt;'Tabelas auxiliares'!$C$129,T1025&lt;&gt;'Tabelas auxiliares'!$D$128),"FOLHA DE PESSOAL",IF(Y1025='Tabelas auxiliares'!$A$129,"CUSTEIO",IF(Y1025='Tabelas auxiliares'!$A$128,"INVESTIMENTO","ERRO - VERIFICAR"))))</f>
        <v/>
      </c>
      <c r="AA1025" s="26" t="str">
        <f t="shared" si="31"/>
        <v/>
      </c>
      <c r="AB1025" s="155"/>
      <c r="AC1025" s="155"/>
      <c r="AD1025" s="155"/>
      <c r="AE1025" s="31"/>
    </row>
    <row r="1026" spans="1:31" x14ac:dyDescent="0.25">
      <c r="A1026" s="152"/>
      <c r="B1026" s="152"/>
      <c r="C1026" s="152"/>
      <c r="D1026" s="152"/>
      <c r="E1026" s="152"/>
      <c r="F1026" s="15" t="str">
        <f>IFERROR(VLOOKUP(D1026,'Tabelas auxiliares'!$A$3:$B$65,2,FALSE),"")</f>
        <v/>
      </c>
      <c r="G1026" s="15" t="str">
        <f>IFERROR(VLOOKUP($B1026,'Tabelas auxiliares'!$A$68:$C$108,2,FALSE),"")</f>
        <v/>
      </c>
      <c r="H1026" s="15" t="str">
        <f>IFERROR(VLOOKUP($B1026,'Tabelas auxiliares'!$A$68:$C$108,3,FALSE),"")</f>
        <v/>
      </c>
      <c r="I1026" s="152"/>
      <c r="J1026" s="152"/>
      <c r="K1026" s="152"/>
      <c r="L1026" s="152"/>
      <c r="M1026" s="152"/>
      <c r="N1026" s="152"/>
      <c r="O1026" s="152"/>
      <c r="P1026" s="152"/>
      <c r="Q1026" s="152"/>
      <c r="R1026" s="152"/>
      <c r="S1026" s="152"/>
      <c r="T1026" s="152"/>
      <c r="U1026" s="152"/>
      <c r="V1026" s="152"/>
      <c r="W1026" s="152"/>
      <c r="X1026" s="152"/>
      <c r="Y1026" s="15" t="str">
        <f t="shared" si="30"/>
        <v/>
      </c>
      <c r="Z1026" s="15" t="str">
        <f>IF(T1026="","",IF(AND(T1026&lt;&gt;'Tabelas auxiliares'!$B$128,T1026&lt;&gt;'Tabelas auxiliares'!$B$129,T1026&lt;&gt;'Tabelas auxiliares'!$C$128,T1026&lt;&gt;'Tabelas auxiliares'!$C$129,T1026&lt;&gt;'Tabelas auxiliares'!$D$128),"FOLHA DE PESSOAL",IF(Y1026='Tabelas auxiliares'!$A$129,"CUSTEIO",IF(Y1026='Tabelas auxiliares'!$A$128,"INVESTIMENTO","ERRO - VERIFICAR"))))</f>
        <v/>
      </c>
      <c r="AA1026" s="26" t="str">
        <f t="shared" si="31"/>
        <v/>
      </c>
      <c r="AB1026" s="155"/>
      <c r="AC1026" s="155"/>
      <c r="AD1026" s="155"/>
      <c r="AE1026" s="31"/>
    </row>
    <row r="1027" spans="1:31" x14ac:dyDescent="0.25">
      <c r="A1027" s="152"/>
      <c r="B1027" s="152"/>
      <c r="C1027" s="152"/>
      <c r="D1027" s="152"/>
      <c r="E1027" s="152"/>
      <c r="F1027" s="15" t="str">
        <f>IFERROR(VLOOKUP(D1027,'Tabelas auxiliares'!$A$3:$B$65,2,FALSE),"")</f>
        <v/>
      </c>
      <c r="G1027" s="15" t="str">
        <f>IFERROR(VLOOKUP($B1027,'Tabelas auxiliares'!$A$68:$C$108,2,FALSE),"")</f>
        <v/>
      </c>
      <c r="H1027" s="15" t="str">
        <f>IFERROR(VLOOKUP($B1027,'Tabelas auxiliares'!$A$68:$C$108,3,FALSE),"")</f>
        <v/>
      </c>
      <c r="I1027" s="152"/>
      <c r="J1027" s="152"/>
      <c r="K1027" s="152"/>
      <c r="L1027" s="152"/>
      <c r="M1027" s="152"/>
      <c r="N1027" s="152"/>
      <c r="O1027" s="152"/>
      <c r="P1027" s="152"/>
      <c r="Q1027" s="152"/>
      <c r="R1027" s="152"/>
      <c r="S1027" s="152"/>
      <c r="T1027" s="152"/>
      <c r="U1027" s="152"/>
      <c r="V1027" s="152"/>
      <c r="W1027" s="152"/>
      <c r="X1027" s="152"/>
      <c r="Y1027" s="15" t="str">
        <f t="shared" si="30"/>
        <v/>
      </c>
      <c r="Z1027" s="15" t="str">
        <f>IF(T1027="","",IF(AND(T1027&lt;&gt;'Tabelas auxiliares'!$B$128,T1027&lt;&gt;'Tabelas auxiliares'!$B$129,T1027&lt;&gt;'Tabelas auxiliares'!$C$128,T1027&lt;&gt;'Tabelas auxiliares'!$C$129,T1027&lt;&gt;'Tabelas auxiliares'!$D$128),"FOLHA DE PESSOAL",IF(Y1027='Tabelas auxiliares'!$A$129,"CUSTEIO",IF(Y1027='Tabelas auxiliares'!$A$128,"INVESTIMENTO","ERRO - VERIFICAR"))))</f>
        <v/>
      </c>
      <c r="AA1027" s="26" t="str">
        <f t="shared" si="31"/>
        <v/>
      </c>
      <c r="AB1027" s="155"/>
      <c r="AC1027" s="155"/>
      <c r="AD1027" s="155"/>
      <c r="AE1027" s="31"/>
    </row>
    <row r="1028" spans="1:31" x14ac:dyDescent="0.25">
      <c r="A1028" s="152"/>
      <c r="B1028" s="152"/>
      <c r="C1028" s="152"/>
      <c r="D1028" s="152"/>
      <c r="E1028" s="152"/>
      <c r="F1028" s="15" t="str">
        <f>IFERROR(VLOOKUP(D1028,'Tabelas auxiliares'!$A$3:$B$65,2,FALSE),"")</f>
        <v/>
      </c>
      <c r="G1028" s="15" t="str">
        <f>IFERROR(VLOOKUP($B1028,'Tabelas auxiliares'!$A$68:$C$108,2,FALSE),"")</f>
        <v/>
      </c>
      <c r="H1028" s="15" t="str">
        <f>IFERROR(VLOOKUP($B1028,'Tabelas auxiliares'!$A$68:$C$108,3,FALSE),"")</f>
        <v/>
      </c>
      <c r="I1028" s="152"/>
      <c r="J1028" s="152"/>
      <c r="K1028" s="152"/>
      <c r="L1028" s="152"/>
      <c r="M1028" s="152"/>
      <c r="N1028" s="152"/>
      <c r="O1028" s="152"/>
      <c r="P1028" s="152"/>
      <c r="Q1028" s="152"/>
      <c r="R1028" s="152"/>
      <c r="S1028" s="152"/>
      <c r="T1028" s="152"/>
      <c r="U1028" s="152"/>
      <c r="V1028" s="152"/>
      <c r="W1028" s="152"/>
      <c r="X1028" s="152"/>
      <c r="Y1028" s="15" t="str">
        <f t="shared" si="30"/>
        <v/>
      </c>
      <c r="Z1028" s="15" t="str">
        <f>IF(T1028="","",IF(AND(T1028&lt;&gt;'Tabelas auxiliares'!$B$128,T1028&lt;&gt;'Tabelas auxiliares'!$B$129,T1028&lt;&gt;'Tabelas auxiliares'!$C$128,T1028&lt;&gt;'Tabelas auxiliares'!$C$129,T1028&lt;&gt;'Tabelas auxiliares'!$D$128),"FOLHA DE PESSOAL",IF(Y1028='Tabelas auxiliares'!$A$129,"CUSTEIO",IF(Y1028='Tabelas auxiliares'!$A$128,"INVESTIMENTO","ERRO - VERIFICAR"))))</f>
        <v/>
      </c>
      <c r="AA1028" s="26" t="str">
        <f t="shared" si="31"/>
        <v/>
      </c>
      <c r="AB1028" s="155"/>
      <c r="AC1028" s="155"/>
      <c r="AD1028" s="155"/>
      <c r="AE1028" s="31"/>
    </row>
    <row r="1029" spans="1:31" x14ac:dyDescent="0.25">
      <c r="A1029" s="152"/>
      <c r="B1029" s="152"/>
      <c r="C1029" s="152"/>
      <c r="D1029" s="152"/>
      <c r="E1029" s="152"/>
      <c r="F1029" s="15" t="str">
        <f>IFERROR(VLOOKUP(D1029,'Tabelas auxiliares'!$A$3:$B$65,2,FALSE),"")</f>
        <v/>
      </c>
      <c r="G1029" s="15" t="str">
        <f>IFERROR(VLOOKUP($B1029,'Tabelas auxiliares'!$A$68:$C$108,2,FALSE),"")</f>
        <v/>
      </c>
      <c r="H1029" s="15" t="str">
        <f>IFERROR(VLOOKUP($B1029,'Tabelas auxiliares'!$A$68:$C$108,3,FALSE),"")</f>
        <v/>
      </c>
      <c r="I1029" s="152"/>
      <c r="J1029" s="152"/>
      <c r="K1029" s="152"/>
      <c r="L1029" s="152"/>
      <c r="M1029" s="152"/>
      <c r="N1029" s="152"/>
      <c r="O1029" s="152"/>
      <c r="P1029" s="152"/>
      <c r="Q1029" s="152"/>
      <c r="R1029" s="152"/>
      <c r="S1029" s="152"/>
      <c r="T1029" s="152"/>
      <c r="U1029" s="152"/>
      <c r="V1029" s="152"/>
      <c r="W1029" s="152"/>
      <c r="X1029" s="152"/>
      <c r="Y1029" s="15" t="str">
        <f t="shared" si="30"/>
        <v/>
      </c>
      <c r="Z1029" s="15" t="str">
        <f>IF(T1029="","",IF(AND(T1029&lt;&gt;'Tabelas auxiliares'!$B$128,T1029&lt;&gt;'Tabelas auxiliares'!$B$129,T1029&lt;&gt;'Tabelas auxiliares'!$C$128,T1029&lt;&gt;'Tabelas auxiliares'!$C$129,T1029&lt;&gt;'Tabelas auxiliares'!$D$128),"FOLHA DE PESSOAL",IF(Y1029='Tabelas auxiliares'!$A$129,"CUSTEIO",IF(Y1029='Tabelas auxiliares'!$A$128,"INVESTIMENTO","ERRO - VERIFICAR"))))</f>
        <v/>
      </c>
      <c r="AA1029" s="26" t="str">
        <f t="shared" si="31"/>
        <v/>
      </c>
      <c r="AB1029" s="155"/>
      <c r="AC1029" s="155"/>
      <c r="AD1029" s="155"/>
      <c r="AE1029" s="31"/>
    </row>
    <row r="1030" spans="1:31" x14ac:dyDescent="0.25">
      <c r="A1030" s="152"/>
      <c r="B1030" s="152"/>
      <c r="C1030" s="152"/>
      <c r="D1030" s="152"/>
      <c r="E1030" s="152"/>
      <c r="F1030" s="15" t="str">
        <f>IFERROR(VLOOKUP(D1030,'Tabelas auxiliares'!$A$3:$B$65,2,FALSE),"")</f>
        <v/>
      </c>
      <c r="G1030" s="15" t="str">
        <f>IFERROR(VLOOKUP($B1030,'Tabelas auxiliares'!$A$68:$C$108,2,FALSE),"")</f>
        <v/>
      </c>
      <c r="H1030" s="15" t="str">
        <f>IFERROR(VLOOKUP($B1030,'Tabelas auxiliares'!$A$68:$C$108,3,FALSE),"")</f>
        <v/>
      </c>
      <c r="I1030" s="152"/>
      <c r="J1030" s="152"/>
      <c r="K1030" s="152"/>
      <c r="L1030" s="152"/>
      <c r="M1030" s="152"/>
      <c r="N1030" s="152"/>
      <c r="O1030" s="152"/>
      <c r="P1030" s="152"/>
      <c r="Q1030" s="152"/>
      <c r="R1030" s="152"/>
      <c r="S1030" s="152"/>
      <c r="T1030" s="152"/>
      <c r="U1030" s="152"/>
      <c r="V1030" s="152"/>
      <c r="W1030" s="152"/>
      <c r="X1030" s="152"/>
      <c r="Y1030" s="15" t="str">
        <f t="shared" si="30"/>
        <v/>
      </c>
      <c r="Z1030" s="15" t="str">
        <f>IF(T1030="","",IF(AND(T1030&lt;&gt;'Tabelas auxiliares'!$B$128,T1030&lt;&gt;'Tabelas auxiliares'!$B$129,T1030&lt;&gt;'Tabelas auxiliares'!$C$128,T1030&lt;&gt;'Tabelas auxiliares'!$C$129,T1030&lt;&gt;'Tabelas auxiliares'!$D$128),"FOLHA DE PESSOAL",IF(Y1030='Tabelas auxiliares'!$A$129,"CUSTEIO",IF(Y1030='Tabelas auxiliares'!$A$128,"INVESTIMENTO","ERRO - VERIFICAR"))))</f>
        <v/>
      </c>
      <c r="AA1030" s="26" t="str">
        <f t="shared" si="31"/>
        <v/>
      </c>
      <c r="AB1030" s="155"/>
      <c r="AC1030" s="155"/>
      <c r="AD1030" s="155"/>
      <c r="AE1030" s="31"/>
    </row>
    <row r="1031" spans="1:31" x14ac:dyDescent="0.25">
      <c r="A1031" s="152"/>
      <c r="B1031" s="152"/>
      <c r="C1031" s="152"/>
      <c r="D1031" s="152"/>
      <c r="E1031" s="152"/>
      <c r="F1031" s="15" t="str">
        <f>IFERROR(VLOOKUP(D1031,'Tabelas auxiliares'!$A$3:$B$65,2,FALSE),"")</f>
        <v/>
      </c>
      <c r="G1031" s="15" t="str">
        <f>IFERROR(VLOOKUP($B1031,'Tabelas auxiliares'!$A$68:$C$108,2,FALSE),"")</f>
        <v/>
      </c>
      <c r="H1031" s="15" t="str">
        <f>IFERROR(VLOOKUP($B1031,'Tabelas auxiliares'!$A$68:$C$108,3,FALSE),"")</f>
        <v/>
      </c>
      <c r="I1031" s="152"/>
      <c r="J1031" s="152"/>
      <c r="K1031" s="152"/>
      <c r="L1031" s="152"/>
      <c r="M1031" s="152"/>
      <c r="N1031" s="152"/>
      <c r="O1031" s="152"/>
      <c r="P1031" s="152"/>
      <c r="Q1031" s="152"/>
      <c r="R1031" s="152"/>
      <c r="S1031" s="152"/>
      <c r="T1031" s="152"/>
      <c r="U1031" s="152"/>
      <c r="V1031" s="152"/>
      <c r="W1031" s="152"/>
      <c r="X1031" s="152"/>
      <c r="Y1031" s="15" t="str">
        <f t="shared" si="30"/>
        <v/>
      </c>
      <c r="Z1031" s="15" t="str">
        <f>IF(T1031="","",IF(AND(T1031&lt;&gt;'Tabelas auxiliares'!$B$128,T1031&lt;&gt;'Tabelas auxiliares'!$B$129,T1031&lt;&gt;'Tabelas auxiliares'!$C$128,T1031&lt;&gt;'Tabelas auxiliares'!$C$129,T1031&lt;&gt;'Tabelas auxiliares'!$D$128),"FOLHA DE PESSOAL",IF(Y1031='Tabelas auxiliares'!$A$129,"CUSTEIO",IF(Y1031='Tabelas auxiliares'!$A$128,"INVESTIMENTO","ERRO - VERIFICAR"))))</f>
        <v/>
      </c>
      <c r="AA1031" s="26" t="str">
        <f t="shared" si="31"/>
        <v/>
      </c>
      <c r="AB1031" s="155"/>
      <c r="AC1031" s="155"/>
      <c r="AD1031" s="155"/>
      <c r="AE1031" s="31"/>
    </row>
    <row r="1032" spans="1:31" x14ac:dyDescent="0.25">
      <c r="A1032" s="152"/>
      <c r="B1032" s="152"/>
      <c r="C1032" s="152"/>
      <c r="D1032" s="152"/>
      <c r="E1032" s="152"/>
      <c r="F1032" s="15" t="str">
        <f>IFERROR(VLOOKUP(D1032,'Tabelas auxiliares'!$A$3:$B$65,2,FALSE),"")</f>
        <v/>
      </c>
      <c r="G1032" s="15" t="str">
        <f>IFERROR(VLOOKUP($B1032,'Tabelas auxiliares'!$A$68:$C$108,2,FALSE),"")</f>
        <v/>
      </c>
      <c r="H1032" s="15" t="str">
        <f>IFERROR(VLOOKUP($B1032,'Tabelas auxiliares'!$A$68:$C$108,3,FALSE),"")</f>
        <v/>
      </c>
      <c r="I1032" s="152"/>
      <c r="J1032" s="152"/>
      <c r="K1032" s="152"/>
      <c r="L1032" s="152"/>
      <c r="M1032" s="152"/>
      <c r="N1032" s="152"/>
      <c r="O1032" s="152"/>
      <c r="P1032" s="152"/>
      <c r="Q1032" s="152"/>
      <c r="R1032" s="152"/>
      <c r="S1032" s="152"/>
      <c r="T1032" s="152"/>
      <c r="U1032" s="152"/>
      <c r="V1032" s="152"/>
      <c r="W1032" s="152"/>
      <c r="X1032" s="152"/>
      <c r="Y1032" s="15" t="str">
        <f t="shared" si="30"/>
        <v/>
      </c>
      <c r="Z1032" s="15" t="str">
        <f>IF(T1032="","",IF(AND(T1032&lt;&gt;'Tabelas auxiliares'!$B$128,T1032&lt;&gt;'Tabelas auxiliares'!$B$129,T1032&lt;&gt;'Tabelas auxiliares'!$C$128,T1032&lt;&gt;'Tabelas auxiliares'!$C$129,T1032&lt;&gt;'Tabelas auxiliares'!$D$128),"FOLHA DE PESSOAL",IF(Y1032='Tabelas auxiliares'!$A$129,"CUSTEIO",IF(Y1032='Tabelas auxiliares'!$A$128,"INVESTIMENTO","ERRO - VERIFICAR"))))</f>
        <v/>
      </c>
      <c r="AA1032" s="26" t="str">
        <f t="shared" si="31"/>
        <v/>
      </c>
      <c r="AB1032" s="155"/>
      <c r="AC1032" s="155"/>
      <c r="AD1032" s="155"/>
      <c r="AE1032" s="31"/>
    </row>
    <row r="1033" spans="1:31" x14ac:dyDescent="0.25">
      <c r="A1033" s="152"/>
      <c r="B1033" s="152"/>
      <c r="C1033" s="152"/>
      <c r="D1033" s="152"/>
      <c r="E1033" s="152"/>
      <c r="F1033" s="15" t="str">
        <f>IFERROR(VLOOKUP(D1033,'Tabelas auxiliares'!$A$3:$B$65,2,FALSE),"")</f>
        <v/>
      </c>
      <c r="G1033" s="15" t="str">
        <f>IFERROR(VLOOKUP($B1033,'Tabelas auxiliares'!$A$68:$C$108,2,FALSE),"")</f>
        <v/>
      </c>
      <c r="H1033" s="15" t="str">
        <f>IFERROR(VLOOKUP($B1033,'Tabelas auxiliares'!$A$68:$C$108,3,FALSE),"")</f>
        <v/>
      </c>
      <c r="I1033" s="152"/>
      <c r="J1033" s="152"/>
      <c r="K1033" s="152"/>
      <c r="L1033" s="152"/>
      <c r="M1033" s="152"/>
      <c r="N1033" s="152"/>
      <c r="O1033" s="152"/>
      <c r="P1033" s="152"/>
      <c r="Q1033" s="152"/>
      <c r="R1033" s="152"/>
      <c r="S1033" s="152"/>
      <c r="T1033" s="152"/>
      <c r="U1033" s="152"/>
      <c r="V1033" s="152"/>
      <c r="W1033" s="152"/>
      <c r="X1033" s="152"/>
      <c r="Y1033" s="15" t="str">
        <f t="shared" si="30"/>
        <v/>
      </c>
      <c r="Z1033" s="15" t="str">
        <f>IF(T1033="","",IF(AND(T1033&lt;&gt;'Tabelas auxiliares'!$B$128,T1033&lt;&gt;'Tabelas auxiliares'!$B$129,T1033&lt;&gt;'Tabelas auxiliares'!$C$128,T1033&lt;&gt;'Tabelas auxiliares'!$C$129,T1033&lt;&gt;'Tabelas auxiliares'!$D$128),"FOLHA DE PESSOAL",IF(Y1033='Tabelas auxiliares'!$A$129,"CUSTEIO",IF(Y1033='Tabelas auxiliares'!$A$128,"INVESTIMENTO","ERRO - VERIFICAR"))))</f>
        <v/>
      </c>
      <c r="AA1033" s="26" t="str">
        <f t="shared" si="31"/>
        <v/>
      </c>
      <c r="AB1033" s="155"/>
      <c r="AC1033" s="155"/>
      <c r="AD1033" s="155"/>
      <c r="AE1033" s="31"/>
    </row>
    <row r="1034" spans="1:31" x14ac:dyDescent="0.25">
      <c r="A1034" s="152"/>
      <c r="B1034" s="152"/>
      <c r="C1034" s="152"/>
      <c r="D1034" s="152"/>
      <c r="E1034" s="152"/>
      <c r="F1034" s="15" t="str">
        <f>IFERROR(VLOOKUP(D1034,'Tabelas auxiliares'!$A$3:$B$65,2,FALSE),"")</f>
        <v/>
      </c>
      <c r="G1034" s="15" t="str">
        <f>IFERROR(VLOOKUP($B1034,'Tabelas auxiliares'!$A$68:$C$108,2,FALSE),"")</f>
        <v/>
      </c>
      <c r="H1034" s="15" t="str">
        <f>IFERROR(VLOOKUP($B1034,'Tabelas auxiliares'!$A$68:$C$108,3,FALSE),"")</f>
        <v/>
      </c>
      <c r="I1034" s="152"/>
      <c r="J1034" s="152"/>
      <c r="K1034" s="152"/>
      <c r="L1034" s="152"/>
      <c r="M1034" s="152"/>
      <c r="N1034" s="152"/>
      <c r="O1034" s="152"/>
      <c r="P1034" s="152"/>
      <c r="Q1034" s="152"/>
      <c r="R1034" s="152"/>
      <c r="S1034" s="152"/>
      <c r="T1034" s="152"/>
      <c r="U1034" s="152"/>
      <c r="V1034" s="152"/>
      <c r="W1034" s="152"/>
      <c r="X1034" s="152"/>
      <c r="Y1034" s="15" t="str">
        <f t="shared" si="30"/>
        <v/>
      </c>
      <c r="Z1034" s="15" t="str">
        <f>IF(T1034="","",IF(AND(T1034&lt;&gt;'Tabelas auxiliares'!$B$128,T1034&lt;&gt;'Tabelas auxiliares'!$B$129,T1034&lt;&gt;'Tabelas auxiliares'!$C$128,T1034&lt;&gt;'Tabelas auxiliares'!$C$129,T1034&lt;&gt;'Tabelas auxiliares'!$D$128),"FOLHA DE PESSOAL",IF(Y1034='Tabelas auxiliares'!$A$129,"CUSTEIO",IF(Y1034='Tabelas auxiliares'!$A$128,"INVESTIMENTO","ERRO - VERIFICAR"))))</f>
        <v/>
      </c>
      <c r="AA1034" s="26" t="str">
        <f t="shared" si="31"/>
        <v/>
      </c>
      <c r="AB1034" s="155"/>
      <c r="AC1034" s="155"/>
      <c r="AD1034" s="155"/>
      <c r="AE1034" s="31"/>
    </row>
    <row r="1035" spans="1:31" x14ac:dyDescent="0.25">
      <c r="A1035" s="152"/>
      <c r="B1035" s="152"/>
      <c r="C1035" s="152"/>
      <c r="D1035" s="152"/>
      <c r="E1035" s="152"/>
      <c r="F1035" s="15" t="str">
        <f>IFERROR(VLOOKUP(D1035,'Tabelas auxiliares'!$A$3:$B$65,2,FALSE),"")</f>
        <v/>
      </c>
      <c r="G1035" s="15" t="str">
        <f>IFERROR(VLOOKUP($B1035,'Tabelas auxiliares'!$A$68:$C$108,2,FALSE),"")</f>
        <v/>
      </c>
      <c r="H1035" s="15" t="str">
        <f>IFERROR(VLOOKUP($B1035,'Tabelas auxiliares'!$A$68:$C$108,3,FALSE),"")</f>
        <v/>
      </c>
      <c r="I1035" s="152"/>
      <c r="J1035" s="152"/>
      <c r="K1035" s="152"/>
      <c r="L1035" s="152"/>
      <c r="M1035" s="152"/>
      <c r="N1035" s="152"/>
      <c r="O1035" s="152"/>
      <c r="P1035" s="152"/>
      <c r="Q1035" s="152"/>
      <c r="R1035" s="152"/>
      <c r="S1035" s="152"/>
      <c r="T1035" s="152"/>
      <c r="U1035" s="152"/>
      <c r="V1035" s="152"/>
      <c r="W1035" s="152"/>
      <c r="X1035" s="152"/>
      <c r="Y1035" s="15" t="str">
        <f t="shared" si="30"/>
        <v/>
      </c>
      <c r="Z1035" s="15" t="str">
        <f>IF(T1035="","",IF(AND(T1035&lt;&gt;'Tabelas auxiliares'!$B$128,T1035&lt;&gt;'Tabelas auxiliares'!$B$129,T1035&lt;&gt;'Tabelas auxiliares'!$C$128,T1035&lt;&gt;'Tabelas auxiliares'!$C$129,T1035&lt;&gt;'Tabelas auxiliares'!$D$128),"FOLHA DE PESSOAL",IF(Y1035='Tabelas auxiliares'!$A$129,"CUSTEIO",IF(Y1035='Tabelas auxiliares'!$A$128,"INVESTIMENTO","ERRO - VERIFICAR"))))</f>
        <v/>
      </c>
      <c r="AA1035" s="26" t="str">
        <f t="shared" si="31"/>
        <v/>
      </c>
      <c r="AB1035" s="155"/>
      <c r="AC1035" s="155"/>
      <c r="AD1035" s="155"/>
      <c r="AE1035" s="31"/>
    </row>
    <row r="1036" spans="1:31" x14ac:dyDescent="0.25">
      <c r="A1036" s="152"/>
      <c r="B1036" s="152"/>
      <c r="C1036" s="152"/>
      <c r="D1036" s="152"/>
      <c r="E1036" s="152"/>
      <c r="F1036" s="15" t="str">
        <f>IFERROR(VLOOKUP(D1036,'Tabelas auxiliares'!$A$3:$B$65,2,FALSE),"")</f>
        <v/>
      </c>
      <c r="G1036" s="15" t="str">
        <f>IFERROR(VLOOKUP($B1036,'Tabelas auxiliares'!$A$68:$C$108,2,FALSE),"")</f>
        <v/>
      </c>
      <c r="H1036" s="15" t="str">
        <f>IFERROR(VLOOKUP($B1036,'Tabelas auxiliares'!$A$68:$C$108,3,FALSE),"")</f>
        <v/>
      </c>
      <c r="I1036" s="152"/>
      <c r="J1036" s="152"/>
      <c r="K1036" s="152"/>
      <c r="L1036" s="152"/>
      <c r="M1036" s="152"/>
      <c r="N1036" s="152"/>
      <c r="O1036" s="152"/>
      <c r="P1036" s="152"/>
      <c r="Q1036" s="152"/>
      <c r="R1036" s="152"/>
      <c r="S1036" s="152"/>
      <c r="T1036" s="152"/>
      <c r="U1036" s="152"/>
      <c r="V1036" s="152"/>
      <c r="W1036" s="152"/>
      <c r="X1036" s="152"/>
      <c r="Y1036" s="15" t="str">
        <f t="shared" si="30"/>
        <v/>
      </c>
      <c r="Z1036" s="15" t="str">
        <f>IF(T1036="","",IF(AND(T1036&lt;&gt;'Tabelas auxiliares'!$B$128,T1036&lt;&gt;'Tabelas auxiliares'!$B$129,T1036&lt;&gt;'Tabelas auxiliares'!$C$128,T1036&lt;&gt;'Tabelas auxiliares'!$C$129,T1036&lt;&gt;'Tabelas auxiliares'!$D$128),"FOLHA DE PESSOAL",IF(Y1036='Tabelas auxiliares'!$A$129,"CUSTEIO",IF(Y1036='Tabelas auxiliares'!$A$128,"INVESTIMENTO","ERRO - VERIFICAR"))))</f>
        <v/>
      </c>
      <c r="AA1036" s="26" t="str">
        <f t="shared" si="31"/>
        <v/>
      </c>
      <c r="AB1036" s="155"/>
      <c r="AC1036" s="155"/>
      <c r="AD1036" s="155"/>
      <c r="AE1036" s="31"/>
    </row>
    <row r="1037" spans="1:31" x14ac:dyDescent="0.25">
      <c r="A1037" s="152"/>
      <c r="B1037" s="152"/>
      <c r="C1037" s="152"/>
      <c r="D1037" s="152"/>
      <c r="E1037" s="152"/>
      <c r="F1037" s="15" t="str">
        <f>IFERROR(VLOOKUP(D1037,'Tabelas auxiliares'!$A$3:$B$65,2,FALSE),"")</f>
        <v/>
      </c>
      <c r="G1037" s="15" t="str">
        <f>IFERROR(VLOOKUP($B1037,'Tabelas auxiliares'!$A$68:$C$108,2,FALSE),"")</f>
        <v/>
      </c>
      <c r="H1037" s="15" t="str">
        <f>IFERROR(VLOOKUP($B1037,'Tabelas auxiliares'!$A$68:$C$108,3,FALSE),"")</f>
        <v/>
      </c>
      <c r="I1037" s="152"/>
      <c r="J1037" s="152"/>
      <c r="K1037" s="152"/>
      <c r="L1037" s="152"/>
      <c r="M1037" s="152"/>
      <c r="N1037" s="152"/>
      <c r="O1037" s="152"/>
      <c r="P1037" s="152"/>
      <c r="Q1037" s="152"/>
      <c r="R1037" s="152"/>
      <c r="S1037" s="152"/>
      <c r="T1037" s="152"/>
      <c r="U1037" s="152"/>
      <c r="V1037" s="152"/>
      <c r="W1037" s="152"/>
      <c r="X1037" s="152"/>
      <c r="Y1037" s="15" t="str">
        <f t="shared" si="30"/>
        <v/>
      </c>
      <c r="Z1037" s="15" t="str">
        <f>IF(T1037="","",IF(AND(T1037&lt;&gt;'Tabelas auxiliares'!$B$128,T1037&lt;&gt;'Tabelas auxiliares'!$B$129,T1037&lt;&gt;'Tabelas auxiliares'!$C$128,T1037&lt;&gt;'Tabelas auxiliares'!$C$129,T1037&lt;&gt;'Tabelas auxiliares'!$D$128),"FOLHA DE PESSOAL",IF(Y1037='Tabelas auxiliares'!$A$129,"CUSTEIO",IF(Y1037='Tabelas auxiliares'!$A$128,"INVESTIMENTO","ERRO - VERIFICAR"))))</f>
        <v/>
      </c>
      <c r="AA1037" s="26" t="str">
        <f t="shared" si="31"/>
        <v/>
      </c>
      <c r="AB1037" s="155"/>
      <c r="AC1037" s="155"/>
      <c r="AD1037" s="155"/>
      <c r="AE1037" s="31"/>
    </row>
    <row r="1038" spans="1:31" x14ac:dyDescent="0.25">
      <c r="A1038" s="152"/>
      <c r="B1038" s="152"/>
      <c r="C1038" s="152"/>
      <c r="D1038" s="152"/>
      <c r="E1038" s="152"/>
      <c r="F1038" s="15" t="str">
        <f>IFERROR(VLOOKUP(D1038,'Tabelas auxiliares'!$A$3:$B$65,2,FALSE),"")</f>
        <v/>
      </c>
      <c r="G1038" s="15" t="str">
        <f>IFERROR(VLOOKUP($B1038,'Tabelas auxiliares'!$A$68:$C$108,2,FALSE),"")</f>
        <v/>
      </c>
      <c r="H1038" s="15" t="str">
        <f>IFERROR(VLOOKUP($B1038,'Tabelas auxiliares'!$A$68:$C$108,3,FALSE),"")</f>
        <v/>
      </c>
      <c r="I1038" s="152"/>
      <c r="J1038" s="152"/>
      <c r="K1038" s="152"/>
      <c r="L1038" s="152"/>
      <c r="M1038" s="152"/>
      <c r="N1038" s="152"/>
      <c r="O1038" s="152"/>
      <c r="P1038" s="152"/>
      <c r="Q1038" s="152"/>
      <c r="R1038" s="152"/>
      <c r="S1038" s="152"/>
      <c r="T1038" s="152"/>
      <c r="U1038" s="152"/>
      <c r="V1038" s="152"/>
      <c r="W1038" s="152"/>
      <c r="X1038" s="152"/>
      <c r="Y1038" s="15" t="str">
        <f t="shared" si="30"/>
        <v/>
      </c>
      <c r="Z1038" s="15" t="str">
        <f>IF(T1038="","",IF(AND(T1038&lt;&gt;'Tabelas auxiliares'!$B$128,T1038&lt;&gt;'Tabelas auxiliares'!$B$129,T1038&lt;&gt;'Tabelas auxiliares'!$C$128,T1038&lt;&gt;'Tabelas auxiliares'!$C$129,T1038&lt;&gt;'Tabelas auxiliares'!$D$128),"FOLHA DE PESSOAL",IF(Y1038='Tabelas auxiliares'!$A$129,"CUSTEIO",IF(Y1038='Tabelas auxiliares'!$A$128,"INVESTIMENTO","ERRO - VERIFICAR"))))</f>
        <v/>
      </c>
      <c r="AA1038" s="26" t="str">
        <f t="shared" si="31"/>
        <v/>
      </c>
      <c r="AB1038" s="155"/>
      <c r="AC1038" s="155"/>
      <c r="AD1038" s="155"/>
      <c r="AE1038" s="31"/>
    </row>
    <row r="1039" spans="1:31" x14ac:dyDescent="0.25">
      <c r="A1039" s="152"/>
      <c r="B1039" s="152"/>
      <c r="C1039" s="152"/>
      <c r="D1039" s="152"/>
      <c r="E1039" s="152"/>
      <c r="F1039" s="15" t="str">
        <f>IFERROR(VLOOKUP(D1039,'Tabelas auxiliares'!$A$3:$B$65,2,FALSE),"")</f>
        <v/>
      </c>
      <c r="G1039" s="15" t="str">
        <f>IFERROR(VLOOKUP($B1039,'Tabelas auxiliares'!$A$68:$C$108,2,FALSE),"")</f>
        <v/>
      </c>
      <c r="H1039" s="15" t="str">
        <f>IFERROR(VLOOKUP($B1039,'Tabelas auxiliares'!$A$68:$C$108,3,FALSE),"")</f>
        <v/>
      </c>
      <c r="I1039" s="152"/>
      <c r="J1039" s="152"/>
      <c r="K1039" s="152"/>
      <c r="L1039" s="152"/>
      <c r="M1039" s="152"/>
      <c r="N1039" s="152"/>
      <c r="O1039" s="152"/>
      <c r="P1039" s="152"/>
      <c r="Q1039" s="152"/>
      <c r="R1039" s="152"/>
      <c r="S1039" s="152"/>
      <c r="T1039" s="152"/>
      <c r="U1039" s="152"/>
      <c r="V1039" s="152"/>
      <c r="W1039" s="152"/>
      <c r="X1039" s="152"/>
      <c r="Y1039" s="15" t="str">
        <f t="shared" si="30"/>
        <v/>
      </c>
      <c r="Z1039" s="15" t="str">
        <f>IF(T1039="","",IF(AND(T1039&lt;&gt;'Tabelas auxiliares'!$B$128,T1039&lt;&gt;'Tabelas auxiliares'!$B$129,T1039&lt;&gt;'Tabelas auxiliares'!$C$128,T1039&lt;&gt;'Tabelas auxiliares'!$C$129,T1039&lt;&gt;'Tabelas auxiliares'!$D$128),"FOLHA DE PESSOAL",IF(Y1039='Tabelas auxiliares'!$A$129,"CUSTEIO",IF(Y1039='Tabelas auxiliares'!$A$128,"INVESTIMENTO","ERRO - VERIFICAR"))))</f>
        <v/>
      </c>
      <c r="AA1039" s="26" t="str">
        <f t="shared" si="31"/>
        <v/>
      </c>
      <c r="AB1039" s="155"/>
      <c r="AC1039" s="155"/>
      <c r="AD1039" s="155"/>
      <c r="AE1039" s="31"/>
    </row>
    <row r="1040" spans="1:31" x14ac:dyDescent="0.25">
      <c r="A1040" s="152"/>
      <c r="B1040" s="152"/>
      <c r="C1040" s="152"/>
      <c r="D1040" s="152"/>
      <c r="E1040" s="152"/>
      <c r="F1040" s="15" t="str">
        <f>IFERROR(VLOOKUP(D1040,'Tabelas auxiliares'!$A$3:$B$65,2,FALSE),"")</f>
        <v/>
      </c>
      <c r="G1040" s="15" t="str">
        <f>IFERROR(VLOOKUP($B1040,'Tabelas auxiliares'!$A$68:$C$108,2,FALSE),"")</f>
        <v/>
      </c>
      <c r="H1040" s="15" t="str">
        <f>IFERROR(VLOOKUP($B1040,'Tabelas auxiliares'!$A$68:$C$108,3,FALSE),"")</f>
        <v/>
      </c>
      <c r="I1040" s="152"/>
      <c r="J1040" s="152"/>
      <c r="K1040" s="152"/>
      <c r="L1040" s="152"/>
      <c r="M1040" s="152"/>
      <c r="N1040" s="152"/>
      <c r="O1040" s="152"/>
      <c r="P1040" s="152"/>
      <c r="Q1040" s="152"/>
      <c r="R1040" s="152"/>
      <c r="S1040" s="152"/>
      <c r="T1040" s="152"/>
      <c r="U1040" s="152"/>
      <c r="V1040" s="152"/>
      <c r="W1040" s="152"/>
      <c r="X1040" s="152"/>
      <c r="Y1040" s="15" t="str">
        <f t="shared" si="30"/>
        <v/>
      </c>
      <c r="Z1040" s="15" t="str">
        <f>IF(T1040="","",IF(AND(T1040&lt;&gt;'Tabelas auxiliares'!$B$128,T1040&lt;&gt;'Tabelas auxiliares'!$B$129,T1040&lt;&gt;'Tabelas auxiliares'!$C$128,T1040&lt;&gt;'Tabelas auxiliares'!$C$129,T1040&lt;&gt;'Tabelas auxiliares'!$D$128),"FOLHA DE PESSOAL",IF(Y1040='Tabelas auxiliares'!$A$129,"CUSTEIO",IF(Y1040='Tabelas auxiliares'!$A$128,"INVESTIMENTO","ERRO - VERIFICAR"))))</f>
        <v/>
      </c>
      <c r="AA1040" s="26" t="str">
        <f t="shared" si="31"/>
        <v/>
      </c>
      <c r="AB1040" s="155"/>
      <c r="AC1040" s="155"/>
      <c r="AD1040" s="155"/>
      <c r="AE1040" s="31"/>
    </row>
    <row r="1041" spans="1:31" x14ac:dyDescent="0.25">
      <c r="A1041" s="152"/>
      <c r="B1041" s="152"/>
      <c r="C1041" s="152"/>
      <c r="D1041" s="152"/>
      <c r="E1041" s="152"/>
      <c r="F1041" s="15" t="str">
        <f>IFERROR(VLOOKUP(D1041,'Tabelas auxiliares'!$A$3:$B$65,2,FALSE),"")</f>
        <v/>
      </c>
      <c r="G1041" s="15" t="str">
        <f>IFERROR(VLOOKUP($B1041,'Tabelas auxiliares'!$A$68:$C$108,2,FALSE),"")</f>
        <v/>
      </c>
      <c r="H1041" s="15" t="str">
        <f>IFERROR(VLOOKUP($B1041,'Tabelas auxiliares'!$A$68:$C$108,3,FALSE),"")</f>
        <v/>
      </c>
      <c r="I1041" s="152"/>
      <c r="J1041" s="152"/>
      <c r="K1041" s="152"/>
      <c r="L1041" s="152"/>
      <c r="M1041" s="152"/>
      <c r="N1041" s="152"/>
      <c r="O1041" s="152"/>
      <c r="P1041" s="152"/>
      <c r="Q1041" s="152"/>
      <c r="R1041" s="152"/>
      <c r="S1041" s="152"/>
      <c r="T1041" s="152"/>
      <c r="U1041" s="152"/>
      <c r="V1041" s="152"/>
      <c r="W1041" s="152"/>
      <c r="X1041" s="152"/>
      <c r="Y1041" s="15" t="str">
        <f t="shared" si="30"/>
        <v/>
      </c>
      <c r="Z1041" s="15" t="str">
        <f>IF(T1041="","",IF(AND(T1041&lt;&gt;'Tabelas auxiliares'!$B$128,T1041&lt;&gt;'Tabelas auxiliares'!$B$129,T1041&lt;&gt;'Tabelas auxiliares'!$C$128,T1041&lt;&gt;'Tabelas auxiliares'!$C$129,T1041&lt;&gt;'Tabelas auxiliares'!$D$128),"FOLHA DE PESSOAL",IF(Y1041='Tabelas auxiliares'!$A$129,"CUSTEIO",IF(Y1041='Tabelas auxiliares'!$A$128,"INVESTIMENTO","ERRO - VERIFICAR"))))</f>
        <v/>
      </c>
      <c r="AA1041" s="26" t="str">
        <f t="shared" si="31"/>
        <v/>
      </c>
      <c r="AB1041" s="155"/>
      <c r="AC1041" s="155"/>
      <c r="AD1041" s="155"/>
      <c r="AE1041" s="31"/>
    </row>
    <row r="1042" spans="1:31" x14ac:dyDescent="0.25">
      <c r="A1042" s="152"/>
      <c r="B1042" s="152"/>
      <c r="C1042" s="152"/>
      <c r="D1042" s="152"/>
      <c r="E1042" s="152"/>
      <c r="F1042" s="15" t="str">
        <f>IFERROR(VLOOKUP(D1042,'Tabelas auxiliares'!$A$3:$B$65,2,FALSE),"")</f>
        <v/>
      </c>
      <c r="G1042" s="15" t="str">
        <f>IFERROR(VLOOKUP($B1042,'Tabelas auxiliares'!$A$68:$C$108,2,FALSE),"")</f>
        <v/>
      </c>
      <c r="H1042" s="15" t="str">
        <f>IFERROR(VLOOKUP($B1042,'Tabelas auxiliares'!$A$68:$C$108,3,FALSE),"")</f>
        <v/>
      </c>
      <c r="I1042" s="152"/>
      <c r="J1042" s="152"/>
      <c r="K1042" s="152"/>
      <c r="L1042" s="152"/>
      <c r="M1042" s="152"/>
      <c r="N1042" s="152"/>
      <c r="O1042" s="152"/>
      <c r="P1042" s="152"/>
      <c r="Q1042" s="152"/>
      <c r="R1042" s="152"/>
      <c r="S1042" s="152"/>
      <c r="T1042" s="152"/>
      <c r="U1042" s="152"/>
      <c r="V1042" s="152"/>
      <c r="W1042" s="152"/>
      <c r="X1042" s="152"/>
      <c r="Y1042" s="15" t="str">
        <f t="shared" si="30"/>
        <v/>
      </c>
      <c r="Z1042" s="15" t="str">
        <f>IF(T1042="","",IF(AND(T1042&lt;&gt;'Tabelas auxiliares'!$B$128,T1042&lt;&gt;'Tabelas auxiliares'!$B$129,T1042&lt;&gt;'Tabelas auxiliares'!$C$128,T1042&lt;&gt;'Tabelas auxiliares'!$C$129,T1042&lt;&gt;'Tabelas auxiliares'!$D$128),"FOLHA DE PESSOAL",IF(Y1042='Tabelas auxiliares'!$A$129,"CUSTEIO",IF(Y1042='Tabelas auxiliares'!$A$128,"INVESTIMENTO","ERRO - VERIFICAR"))))</f>
        <v/>
      </c>
      <c r="AA1042" s="26" t="str">
        <f t="shared" si="31"/>
        <v/>
      </c>
      <c r="AB1042" s="155"/>
      <c r="AC1042" s="155"/>
      <c r="AD1042" s="155"/>
      <c r="AE1042" s="31"/>
    </row>
    <row r="1043" spans="1:31" x14ac:dyDescent="0.25">
      <c r="A1043" s="152"/>
      <c r="B1043" s="152"/>
      <c r="C1043" s="152"/>
      <c r="D1043" s="152"/>
      <c r="E1043" s="152"/>
      <c r="F1043" s="15" t="str">
        <f>IFERROR(VLOOKUP(D1043,'Tabelas auxiliares'!$A$3:$B$65,2,FALSE),"")</f>
        <v/>
      </c>
      <c r="G1043" s="15" t="str">
        <f>IFERROR(VLOOKUP($B1043,'Tabelas auxiliares'!$A$68:$C$108,2,FALSE),"")</f>
        <v/>
      </c>
      <c r="H1043" s="15" t="str">
        <f>IFERROR(VLOOKUP($B1043,'Tabelas auxiliares'!$A$68:$C$108,3,FALSE),"")</f>
        <v/>
      </c>
      <c r="I1043" s="152"/>
      <c r="J1043" s="152"/>
      <c r="K1043" s="152"/>
      <c r="L1043" s="152"/>
      <c r="M1043" s="152"/>
      <c r="N1043" s="152"/>
      <c r="O1043" s="152"/>
      <c r="P1043" s="152"/>
      <c r="Q1043" s="152"/>
      <c r="R1043" s="152"/>
      <c r="S1043" s="152"/>
      <c r="T1043" s="152"/>
      <c r="U1043" s="152"/>
      <c r="V1043" s="152"/>
      <c r="W1043" s="152"/>
      <c r="X1043" s="152"/>
      <c r="Y1043" s="15" t="str">
        <f t="shared" si="30"/>
        <v/>
      </c>
      <c r="Z1043" s="15" t="str">
        <f>IF(T1043="","",IF(AND(T1043&lt;&gt;'Tabelas auxiliares'!$B$128,T1043&lt;&gt;'Tabelas auxiliares'!$B$129,T1043&lt;&gt;'Tabelas auxiliares'!$C$128,T1043&lt;&gt;'Tabelas auxiliares'!$C$129,T1043&lt;&gt;'Tabelas auxiliares'!$D$128),"FOLHA DE PESSOAL",IF(Y1043='Tabelas auxiliares'!$A$129,"CUSTEIO",IF(Y1043='Tabelas auxiliares'!$A$128,"INVESTIMENTO","ERRO - VERIFICAR"))))</f>
        <v/>
      </c>
      <c r="AA1043" s="26" t="str">
        <f t="shared" si="31"/>
        <v/>
      </c>
      <c r="AB1043" s="155"/>
      <c r="AC1043" s="155"/>
      <c r="AD1043" s="155"/>
      <c r="AE1043" s="31"/>
    </row>
    <row r="1044" spans="1:31" x14ac:dyDescent="0.25">
      <c r="A1044" s="152"/>
      <c r="B1044" s="152"/>
      <c r="C1044" s="152"/>
      <c r="D1044" s="152"/>
      <c r="E1044" s="152"/>
      <c r="F1044" s="15" t="str">
        <f>IFERROR(VLOOKUP(D1044,'Tabelas auxiliares'!$A$3:$B$65,2,FALSE),"")</f>
        <v/>
      </c>
      <c r="G1044" s="15" t="str">
        <f>IFERROR(VLOOKUP($B1044,'Tabelas auxiliares'!$A$68:$C$108,2,FALSE),"")</f>
        <v/>
      </c>
      <c r="H1044" s="15" t="str">
        <f>IFERROR(VLOOKUP($B1044,'Tabelas auxiliares'!$A$68:$C$108,3,FALSE),"")</f>
        <v/>
      </c>
      <c r="I1044" s="152"/>
      <c r="J1044" s="152"/>
      <c r="K1044" s="152"/>
      <c r="L1044" s="152"/>
      <c r="M1044" s="152"/>
      <c r="N1044" s="152"/>
      <c r="O1044" s="152"/>
      <c r="P1044" s="152"/>
      <c r="Q1044" s="152"/>
      <c r="R1044" s="152"/>
      <c r="S1044" s="152"/>
      <c r="T1044" s="152"/>
      <c r="U1044" s="152"/>
      <c r="V1044" s="152"/>
      <c r="W1044" s="152"/>
      <c r="X1044" s="152"/>
      <c r="Y1044" s="15" t="str">
        <f t="shared" si="30"/>
        <v/>
      </c>
      <c r="Z1044" s="15" t="str">
        <f>IF(T1044="","",IF(AND(T1044&lt;&gt;'Tabelas auxiliares'!$B$128,T1044&lt;&gt;'Tabelas auxiliares'!$B$129,T1044&lt;&gt;'Tabelas auxiliares'!$C$128,T1044&lt;&gt;'Tabelas auxiliares'!$C$129,T1044&lt;&gt;'Tabelas auxiliares'!$D$128),"FOLHA DE PESSOAL",IF(Y1044='Tabelas auxiliares'!$A$129,"CUSTEIO",IF(Y1044='Tabelas auxiliares'!$A$128,"INVESTIMENTO","ERRO - VERIFICAR"))))</f>
        <v/>
      </c>
      <c r="AA1044" s="26" t="str">
        <f t="shared" si="31"/>
        <v/>
      </c>
      <c r="AB1044" s="155"/>
      <c r="AC1044" s="155"/>
      <c r="AD1044" s="155"/>
      <c r="AE1044" s="31"/>
    </row>
    <row r="1045" spans="1:31" x14ac:dyDescent="0.25">
      <c r="A1045" s="152"/>
      <c r="B1045" s="152"/>
      <c r="C1045" s="152"/>
      <c r="D1045" s="152"/>
      <c r="E1045" s="152"/>
      <c r="F1045" s="15" t="str">
        <f>IFERROR(VLOOKUP(D1045,'Tabelas auxiliares'!$A$3:$B$65,2,FALSE),"")</f>
        <v/>
      </c>
      <c r="G1045" s="15" t="str">
        <f>IFERROR(VLOOKUP($B1045,'Tabelas auxiliares'!$A$68:$C$108,2,FALSE),"")</f>
        <v/>
      </c>
      <c r="H1045" s="15" t="str">
        <f>IFERROR(VLOOKUP($B1045,'Tabelas auxiliares'!$A$68:$C$108,3,FALSE),"")</f>
        <v/>
      </c>
      <c r="I1045" s="152"/>
      <c r="J1045" s="152"/>
      <c r="K1045" s="152"/>
      <c r="L1045" s="152"/>
      <c r="M1045" s="152"/>
      <c r="N1045" s="152"/>
      <c r="O1045" s="152"/>
      <c r="P1045" s="152"/>
      <c r="Q1045" s="152"/>
      <c r="R1045" s="152"/>
      <c r="S1045" s="152"/>
      <c r="T1045" s="152"/>
      <c r="U1045" s="152"/>
      <c r="V1045" s="152"/>
      <c r="W1045" s="152"/>
      <c r="X1045" s="152"/>
      <c r="Y1045" s="15" t="str">
        <f t="shared" si="30"/>
        <v/>
      </c>
      <c r="Z1045" s="15" t="str">
        <f>IF(T1045="","",IF(AND(T1045&lt;&gt;'Tabelas auxiliares'!$B$128,T1045&lt;&gt;'Tabelas auxiliares'!$B$129,T1045&lt;&gt;'Tabelas auxiliares'!$C$128,T1045&lt;&gt;'Tabelas auxiliares'!$C$129,T1045&lt;&gt;'Tabelas auxiliares'!$D$128),"FOLHA DE PESSOAL",IF(Y1045='Tabelas auxiliares'!$A$129,"CUSTEIO",IF(Y1045='Tabelas auxiliares'!$A$128,"INVESTIMENTO","ERRO - VERIFICAR"))))</f>
        <v/>
      </c>
      <c r="AA1045" s="26" t="str">
        <f t="shared" si="31"/>
        <v/>
      </c>
      <c r="AB1045" s="155"/>
      <c r="AC1045" s="155"/>
      <c r="AD1045" s="155"/>
      <c r="AE1045" s="31"/>
    </row>
    <row r="1046" spans="1:31" x14ac:dyDescent="0.25">
      <c r="A1046" s="152"/>
      <c r="B1046" s="152"/>
      <c r="C1046" s="152"/>
      <c r="D1046" s="152"/>
      <c r="E1046" s="152"/>
      <c r="F1046" s="15" t="str">
        <f>IFERROR(VLOOKUP(D1046,'Tabelas auxiliares'!$A$3:$B$65,2,FALSE),"")</f>
        <v/>
      </c>
      <c r="G1046" s="15" t="str">
        <f>IFERROR(VLOOKUP($B1046,'Tabelas auxiliares'!$A$68:$C$108,2,FALSE),"")</f>
        <v/>
      </c>
      <c r="H1046" s="15" t="str">
        <f>IFERROR(VLOOKUP($B1046,'Tabelas auxiliares'!$A$68:$C$108,3,FALSE),"")</f>
        <v/>
      </c>
      <c r="I1046" s="152"/>
      <c r="J1046" s="152"/>
      <c r="K1046" s="152"/>
      <c r="L1046" s="152"/>
      <c r="M1046" s="152"/>
      <c r="N1046" s="152"/>
      <c r="O1046" s="152"/>
      <c r="P1046" s="152"/>
      <c r="Q1046" s="152"/>
      <c r="R1046" s="152"/>
      <c r="S1046" s="152"/>
      <c r="T1046" s="152"/>
      <c r="U1046" s="152"/>
      <c r="V1046" s="152"/>
      <c r="W1046" s="152"/>
      <c r="X1046" s="152"/>
      <c r="Y1046" s="15" t="str">
        <f t="shared" si="30"/>
        <v/>
      </c>
      <c r="Z1046" s="15" t="str">
        <f>IF(T1046="","",IF(AND(T1046&lt;&gt;'Tabelas auxiliares'!$B$128,T1046&lt;&gt;'Tabelas auxiliares'!$B$129,T1046&lt;&gt;'Tabelas auxiliares'!$C$128,T1046&lt;&gt;'Tabelas auxiliares'!$C$129,T1046&lt;&gt;'Tabelas auxiliares'!$D$128),"FOLHA DE PESSOAL",IF(Y1046='Tabelas auxiliares'!$A$129,"CUSTEIO",IF(Y1046='Tabelas auxiliares'!$A$128,"INVESTIMENTO","ERRO - VERIFICAR"))))</f>
        <v/>
      </c>
      <c r="AA1046" s="26" t="str">
        <f t="shared" si="31"/>
        <v/>
      </c>
      <c r="AB1046" s="155"/>
      <c r="AC1046" s="155"/>
      <c r="AD1046" s="155"/>
      <c r="AE1046" s="31"/>
    </row>
    <row r="1047" spans="1:31" x14ac:dyDescent="0.25">
      <c r="A1047" s="152"/>
      <c r="B1047" s="152"/>
      <c r="C1047" s="152"/>
      <c r="D1047" s="152"/>
      <c r="E1047" s="152"/>
      <c r="F1047" s="15" t="str">
        <f>IFERROR(VLOOKUP(D1047,'Tabelas auxiliares'!$A$3:$B$65,2,FALSE),"")</f>
        <v/>
      </c>
      <c r="G1047" s="15" t="str">
        <f>IFERROR(VLOOKUP($B1047,'Tabelas auxiliares'!$A$68:$C$108,2,FALSE),"")</f>
        <v/>
      </c>
      <c r="H1047" s="15" t="str">
        <f>IFERROR(VLOOKUP($B1047,'Tabelas auxiliares'!$A$68:$C$108,3,FALSE),"")</f>
        <v/>
      </c>
      <c r="I1047" s="152"/>
      <c r="J1047" s="152"/>
      <c r="K1047" s="152"/>
      <c r="L1047" s="152"/>
      <c r="M1047" s="152"/>
      <c r="N1047" s="152"/>
      <c r="O1047" s="152"/>
      <c r="P1047" s="152"/>
      <c r="Q1047" s="152"/>
      <c r="R1047" s="152"/>
      <c r="S1047" s="152"/>
      <c r="T1047" s="152"/>
      <c r="U1047" s="152"/>
      <c r="V1047" s="152"/>
      <c r="W1047" s="152"/>
      <c r="X1047" s="152"/>
      <c r="Y1047" s="15" t="str">
        <f t="shared" si="30"/>
        <v/>
      </c>
      <c r="Z1047" s="15" t="str">
        <f>IF(T1047="","",IF(AND(T1047&lt;&gt;'Tabelas auxiliares'!$B$128,T1047&lt;&gt;'Tabelas auxiliares'!$B$129,T1047&lt;&gt;'Tabelas auxiliares'!$C$128,T1047&lt;&gt;'Tabelas auxiliares'!$C$129,T1047&lt;&gt;'Tabelas auxiliares'!$D$128),"FOLHA DE PESSOAL",IF(Y1047='Tabelas auxiliares'!$A$129,"CUSTEIO",IF(Y1047='Tabelas auxiliares'!$A$128,"INVESTIMENTO","ERRO - VERIFICAR"))))</f>
        <v/>
      </c>
      <c r="AA1047" s="26" t="str">
        <f t="shared" si="31"/>
        <v/>
      </c>
      <c r="AB1047" s="155"/>
      <c r="AC1047" s="155"/>
      <c r="AD1047" s="155"/>
      <c r="AE1047" s="31"/>
    </row>
    <row r="1048" spans="1:31" x14ac:dyDescent="0.25">
      <c r="A1048" s="152"/>
      <c r="B1048" s="152"/>
      <c r="C1048" s="152"/>
      <c r="D1048" s="152"/>
      <c r="E1048" s="152"/>
      <c r="F1048" s="15" t="str">
        <f>IFERROR(VLOOKUP(D1048,'Tabelas auxiliares'!$A$3:$B$65,2,FALSE),"")</f>
        <v/>
      </c>
      <c r="G1048" s="15" t="str">
        <f>IFERROR(VLOOKUP($B1048,'Tabelas auxiliares'!$A$68:$C$108,2,FALSE),"")</f>
        <v/>
      </c>
      <c r="H1048" s="15" t="str">
        <f>IFERROR(VLOOKUP($B1048,'Tabelas auxiliares'!$A$68:$C$108,3,FALSE),"")</f>
        <v/>
      </c>
      <c r="I1048" s="152"/>
      <c r="J1048" s="152"/>
      <c r="K1048" s="152"/>
      <c r="L1048" s="152"/>
      <c r="M1048" s="152"/>
      <c r="N1048" s="152"/>
      <c r="O1048" s="152"/>
      <c r="P1048" s="152"/>
      <c r="Q1048" s="152"/>
      <c r="R1048" s="152"/>
      <c r="S1048" s="152"/>
      <c r="T1048" s="152"/>
      <c r="U1048" s="152"/>
      <c r="V1048" s="152"/>
      <c r="W1048" s="152"/>
      <c r="X1048" s="152"/>
      <c r="Y1048" s="15" t="str">
        <f t="shared" si="30"/>
        <v/>
      </c>
      <c r="Z1048" s="15" t="str">
        <f>IF(T1048="","",IF(AND(T1048&lt;&gt;'Tabelas auxiliares'!$B$128,T1048&lt;&gt;'Tabelas auxiliares'!$B$129,T1048&lt;&gt;'Tabelas auxiliares'!$C$128,T1048&lt;&gt;'Tabelas auxiliares'!$C$129,T1048&lt;&gt;'Tabelas auxiliares'!$D$128),"FOLHA DE PESSOAL",IF(Y1048='Tabelas auxiliares'!$A$129,"CUSTEIO",IF(Y1048='Tabelas auxiliares'!$A$128,"INVESTIMENTO","ERRO - VERIFICAR"))))</f>
        <v/>
      </c>
      <c r="AA1048" s="26" t="str">
        <f t="shared" si="31"/>
        <v/>
      </c>
      <c r="AB1048" s="155"/>
      <c r="AC1048" s="155"/>
      <c r="AD1048" s="155"/>
      <c r="AE1048" s="31"/>
    </row>
    <row r="1049" spans="1:31" x14ac:dyDescent="0.25">
      <c r="A1049" s="152"/>
      <c r="B1049" s="152"/>
      <c r="C1049" s="152"/>
      <c r="D1049" s="152"/>
      <c r="E1049" s="152"/>
      <c r="F1049" s="15" t="str">
        <f>IFERROR(VLOOKUP(D1049,'Tabelas auxiliares'!$A$3:$B$65,2,FALSE),"")</f>
        <v/>
      </c>
      <c r="G1049" s="15" t="str">
        <f>IFERROR(VLOOKUP($B1049,'Tabelas auxiliares'!$A$68:$C$108,2,FALSE),"")</f>
        <v/>
      </c>
      <c r="H1049" s="15" t="str">
        <f>IFERROR(VLOOKUP($B1049,'Tabelas auxiliares'!$A$68:$C$108,3,FALSE),"")</f>
        <v/>
      </c>
      <c r="I1049" s="152"/>
      <c r="J1049" s="152"/>
      <c r="K1049" s="152"/>
      <c r="L1049" s="152"/>
      <c r="M1049" s="152"/>
      <c r="N1049" s="152"/>
      <c r="O1049" s="152"/>
      <c r="P1049" s="152"/>
      <c r="Q1049" s="152"/>
      <c r="R1049" s="152"/>
      <c r="S1049" s="152"/>
      <c r="T1049" s="152"/>
      <c r="U1049" s="152"/>
      <c r="V1049" s="152"/>
      <c r="W1049" s="152"/>
      <c r="X1049" s="152"/>
      <c r="Y1049" s="15" t="str">
        <f t="shared" si="30"/>
        <v/>
      </c>
      <c r="Z1049" s="15" t="str">
        <f>IF(T1049="","",IF(AND(T1049&lt;&gt;'Tabelas auxiliares'!$B$128,T1049&lt;&gt;'Tabelas auxiliares'!$B$129,T1049&lt;&gt;'Tabelas auxiliares'!$C$128,T1049&lt;&gt;'Tabelas auxiliares'!$C$129,T1049&lt;&gt;'Tabelas auxiliares'!$D$128),"FOLHA DE PESSOAL",IF(Y1049='Tabelas auxiliares'!$A$129,"CUSTEIO",IF(Y1049='Tabelas auxiliares'!$A$128,"INVESTIMENTO","ERRO - VERIFICAR"))))</f>
        <v/>
      </c>
      <c r="AA1049" s="26" t="str">
        <f t="shared" si="31"/>
        <v/>
      </c>
      <c r="AB1049" s="155"/>
      <c r="AC1049" s="155"/>
      <c r="AD1049" s="155"/>
      <c r="AE1049" s="31"/>
    </row>
    <row r="1050" spans="1:31" x14ac:dyDescent="0.25">
      <c r="A1050" s="152"/>
      <c r="B1050" s="152"/>
      <c r="C1050" s="152"/>
      <c r="D1050" s="152"/>
      <c r="E1050" s="152"/>
      <c r="F1050" s="15" t="str">
        <f>IFERROR(VLOOKUP(D1050,'Tabelas auxiliares'!$A$3:$B$65,2,FALSE),"")</f>
        <v/>
      </c>
      <c r="G1050" s="15" t="str">
        <f>IFERROR(VLOOKUP($B1050,'Tabelas auxiliares'!$A$68:$C$108,2,FALSE),"")</f>
        <v/>
      </c>
      <c r="H1050" s="15" t="str">
        <f>IFERROR(VLOOKUP($B1050,'Tabelas auxiliares'!$A$68:$C$108,3,FALSE),"")</f>
        <v/>
      </c>
      <c r="I1050" s="152"/>
      <c r="J1050" s="152"/>
      <c r="K1050" s="152"/>
      <c r="L1050" s="152"/>
      <c r="M1050" s="152"/>
      <c r="N1050" s="152"/>
      <c r="O1050" s="152"/>
      <c r="P1050" s="152"/>
      <c r="Q1050" s="152"/>
      <c r="R1050" s="152"/>
      <c r="S1050" s="152"/>
      <c r="T1050" s="152"/>
      <c r="U1050" s="152"/>
      <c r="V1050" s="152"/>
      <c r="W1050" s="152"/>
      <c r="X1050" s="152"/>
      <c r="Y1050" s="15" t="str">
        <f t="shared" si="30"/>
        <v/>
      </c>
      <c r="Z1050" s="15" t="str">
        <f>IF(T1050="","",IF(AND(T1050&lt;&gt;'Tabelas auxiliares'!$B$128,T1050&lt;&gt;'Tabelas auxiliares'!$B$129,T1050&lt;&gt;'Tabelas auxiliares'!$C$128,T1050&lt;&gt;'Tabelas auxiliares'!$C$129,T1050&lt;&gt;'Tabelas auxiliares'!$D$128),"FOLHA DE PESSOAL",IF(Y1050='Tabelas auxiliares'!$A$129,"CUSTEIO",IF(Y1050='Tabelas auxiliares'!$A$128,"INVESTIMENTO","ERRO - VERIFICAR"))))</f>
        <v/>
      </c>
      <c r="AA1050" s="26" t="str">
        <f t="shared" si="31"/>
        <v/>
      </c>
      <c r="AB1050" s="155"/>
      <c r="AC1050" s="155"/>
      <c r="AD1050" s="155"/>
      <c r="AE1050" s="31"/>
    </row>
    <row r="1051" spans="1:31" x14ac:dyDescent="0.25">
      <c r="A1051" s="152"/>
      <c r="B1051" s="152"/>
      <c r="C1051" s="152"/>
      <c r="D1051" s="152"/>
      <c r="E1051" s="152"/>
      <c r="F1051" s="15" t="str">
        <f>IFERROR(VLOOKUP(D1051,'Tabelas auxiliares'!$A$3:$B$65,2,FALSE),"")</f>
        <v/>
      </c>
      <c r="G1051" s="15" t="str">
        <f>IFERROR(VLOOKUP($B1051,'Tabelas auxiliares'!$A$68:$C$108,2,FALSE),"")</f>
        <v/>
      </c>
      <c r="H1051" s="15" t="str">
        <f>IFERROR(VLOOKUP($B1051,'Tabelas auxiliares'!$A$68:$C$108,3,FALSE),"")</f>
        <v/>
      </c>
      <c r="I1051" s="152"/>
      <c r="J1051" s="152"/>
      <c r="K1051" s="152"/>
      <c r="L1051" s="152"/>
      <c r="M1051" s="152"/>
      <c r="N1051" s="152"/>
      <c r="O1051" s="152"/>
      <c r="P1051" s="152"/>
      <c r="Q1051" s="152"/>
      <c r="R1051" s="152"/>
      <c r="S1051" s="152"/>
      <c r="T1051" s="152"/>
      <c r="U1051" s="152"/>
      <c r="V1051" s="152"/>
      <c r="W1051" s="152"/>
      <c r="X1051" s="152"/>
      <c r="Y1051" s="15" t="str">
        <f t="shared" si="30"/>
        <v/>
      </c>
      <c r="Z1051" s="15" t="str">
        <f>IF(T1051="","",IF(AND(T1051&lt;&gt;'Tabelas auxiliares'!$B$128,T1051&lt;&gt;'Tabelas auxiliares'!$B$129,T1051&lt;&gt;'Tabelas auxiliares'!$C$128,T1051&lt;&gt;'Tabelas auxiliares'!$C$129,T1051&lt;&gt;'Tabelas auxiliares'!$D$128),"FOLHA DE PESSOAL",IF(Y1051='Tabelas auxiliares'!$A$129,"CUSTEIO",IF(Y1051='Tabelas auxiliares'!$A$128,"INVESTIMENTO","ERRO - VERIFICAR"))))</f>
        <v/>
      </c>
      <c r="AA1051" s="26" t="str">
        <f t="shared" si="31"/>
        <v/>
      </c>
      <c r="AB1051" s="155"/>
      <c r="AC1051" s="155"/>
      <c r="AD1051" s="155"/>
      <c r="AE1051" s="31"/>
    </row>
    <row r="1052" spans="1:31" x14ac:dyDescent="0.25">
      <c r="A1052" s="152"/>
      <c r="B1052" s="152"/>
      <c r="C1052" s="152"/>
      <c r="D1052" s="152"/>
      <c r="E1052" s="152"/>
      <c r="F1052" s="15" t="str">
        <f>IFERROR(VLOOKUP(D1052,'Tabelas auxiliares'!$A$3:$B$65,2,FALSE),"")</f>
        <v/>
      </c>
      <c r="G1052" s="15" t="str">
        <f>IFERROR(VLOOKUP($B1052,'Tabelas auxiliares'!$A$68:$C$108,2,FALSE),"")</f>
        <v/>
      </c>
      <c r="H1052" s="15" t="str">
        <f>IFERROR(VLOOKUP($B1052,'Tabelas auxiliares'!$A$68:$C$108,3,FALSE),"")</f>
        <v/>
      </c>
      <c r="I1052" s="152"/>
      <c r="J1052" s="152"/>
      <c r="K1052" s="152"/>
      <c r="L1052" s="152"/>
      <c r="M1052" s="152"/>
      <c r="N1052" s="152"/>
      <c r="O1052" s="152"/>
      <c r="P1052" s="152"/>
      <c r="Q1052" s="152"/>
      <c r="R1052" s="152"/>
      <c r="S1052" s="152"/>
      <c r="T1052" s="152"/>
      <c r="U1052" s="152"/>
      <c r="V1052" s="152"/>
      <c r="W1052" s="152"/>
      <c r="X1052" s="152"/>
      <c r="Y1052" s="15" t="str">
        <f t="shared" si="30"/>
        <v/>
      </c>
      <c r="Z1052" s="15" t="str">
        <f>IF(T1052="","",IF(AND(T1052&lt;&gt;'Tabelas auxiliares'!$B$128,T1052&lt;&gt;'Tabelas auxiliares'!$B$129,T1052&lt;&gt;'Tabelas auxiliares'!$C$128,T1052&lt;&gt;'Tabelas auxiliares'!$C$129,T1052&lt;&gt;'Tabelas auxiliares'!$D$128),"FOLHA DE PESSOAL",IF(Y1052='Tabelas auxiliares'!$A$129,"CUSTEIO",IF(Y1052='Tabelas auxiliares'!$A$128,"INVESTIMENTO","ERRO - VERIFICAR"))))</f>
        <v/>
      </c>
      <c r="AA1052" s="26" t="str">
        <f t="shared" si="31"/>
        <v/>
      </c>
      <c r="AB1052" s="155"/>
      <c r="AC1052" s="155"/>
      <c r="AD1052" s="155"/>
      <c r="AE1052" s="31"/>
    </row>
    <row r="1053" spans="1:31" x14ac:dyDescent="0.25">
      <c r="A1053" s="152"/>
      <c r="B1053" s="152"/>
      <c r="C1053" s="152"/>
      <c r="D1053" s="152"/>
      <c r="E1053" s="152"/>
      <c r="F1053" s="15" t="str">
        <f>IFERROR(VLOOKUP(D1053,'Tabelas auxiliares'!$A$3:$B$65,2,FALSE),"")</f>
        <v/>
      </c>
      <c r="G1053" s="15" t="str">
        <f>IFERROR(VLOOKUP($B1053,'Tabelas auxiliares'!$A$68:$C$108,2,FALSE),"")</f>
        <v/>
      </c>
      <c r="H1053" s="15" t="str">
        <f>IFERROR(VLOOKUP($B1053,'Tabelas auxiliares'!$A$68:$C$108,3,FALSE),"")</f>
        <v/>
      </c>
      <c r="I1053" s="152"/>
      <c r="J1053" s="152"/>
      <c r="K1053" s="152"/>
      <c r="L1053" s="152"/>
      <c r="M1053" s="152"/>
      <c r="N1053" s="152"/>
      <c r="O1053" s="152"/>
      <c r="P1053" s="152"/>
      <c r="Q1053" s="152"/>
      <c r="R1053" s="152"/>
      <c r="S1053" s="152"/>
      <c r="T1053" s="152"/>
      <c r="U1053" s="152"/>
      <c r="V1053" s="152"/>
      <c r="W1053" s="152"/>
      <c r="X1053" s="152"/>
      <c r="Y1053" s="15" t="str">
        <f t="shared" si="30"/>
        <v/>
      </c>
      <c r="Z1053" s="15" t="str">
        <f>IF(T1053="","",IF(AND(T1053&lt;&gt;'Tabelas auxiliares'!$B$128,T1053&lt;&gt;'Tabelas auxiliares'!$B$129,T1053&lt;&gt;'Tabelas auxiliares'!$C$128,T1053&lt;&gt;'Tabelas auxiliares'!$C$129,T1053&lt;&gt;'Tabelas auxiliares'!$D$128),"FOLHA DE PESSOAL",IF(Y1053='Tabelas auxiliares'!$A$129,"CUSTEIO",IF(Y1053='Tabelas auxiliares'!$A$128,"INVESTIMENTO","ERRO - VERIFICAR"))))</f>
        <v/>
      </c>
      <c r="AA1053" s="26" t="str">
        <f t="shared" si="31"/>
        <v/>
      </c>
      <c r="AB1053" s="155"/>
      <c r="AC1053" s="155"/>
      <c r="AD1053" s="155"/>
      <c r="AE1053" s="31"/>
    </row>
    <row r="1054" spans="1:31" x14ac:dyDescent="0.25">
      <c r="A1054" s="152"/>
      <c r="B1054" s="152"/>
      <c r="C1054" s="152"/>
      <c r="D1054" s="152"/>
      <c r="E1054" s="152"/>
      <c r="F1054" s="15" t="str">
        <f>IFERROR(VLOOKUP(D1054,'Tabelas auxiliares'!$A$3:$B$65,2,FALSE),"")</f>
        <v/>
      </c>
      <c r="G1054" s="15" t="str">
        <f>IFERROR(VLOOKUP($B1054,'Tabelas auxiliares'!$A$68:$C$108,2,FALSE),"")</f>
        <v/>
      </c>
      <c r="H1054" s="15" t="str">
        <f>IFERROR(VLOOKUP($B1054,'Tabelas auxiliares'!$A$68:$C$108,3,FALSE),"")</f>
        <v/>
      </c>
      <c r="I1054" s="152"/>
      <c r="J1054" s="152"/>
      <c r="K1054" s="152"/>
      <c r="L1054" s="152"/>
      <c r="M1054" s="152"/>
      <c r="N1054" s="152"/>
      <c r="O1054" s="152"/>
      <c r="P1054" s="152"/>
      <c r="Q1054" s="152"/>
      <c r="R1054" s="152"/>
      <c r="S1054" s="152"/>
      <c r="T1054" s="152"/>
      <c r="U1054" s="152"/>
      <c r="V1054" s="152"/>
      <c r="W1054" s="152"/>
      <c r="X1054" s="152"/>
      <c r="Y1054" s="15" t="str">
        <f t="shared" si="30"/>
        <v/>
      </c>
      <c r="Z1054" s="15" t="str">
        <f>IF(T1054="","",IF(AND(T1054&lt;&gt;'Tabelas auxiliares'!$B$128,T1054&lt;&gt;'Tabelas auxiliares'!$B$129,T1054&lt;&gt;'Tabelas auxiliares'!$C$128,T1054&lt;&gt;'Tabelas auxiliares'!$C$129,T1054&lt;&gt;'Tabelas auxiliares'!$D$128),"FOLHA DE PESSOAL",IF(Y1054='Tabelas auxiliares'!$A$129,"CUSTEIO",IF(Y1054='Tabelas auxiliares'!$A$128,"INVESTIMENTO","ERRO - VERIFICAR"))))</f>
        <v/>
      </c>
      <c r="AA1054" s="26" t="str">
        <f t="shared" si="31"/>
        <v/>
      </c>
      <c r="AB1054" s="155"/>
      <c r="AC1054" s="155"/>
      <c r="AD1054" s="155"/>
      <c r="AE1054" s="31"/>
    </row>
    <row r="1055" spans="1:31" x14ac:dyDescent="0.25">
      <c r="A1055" s="152"/>
      <c r="B1055" s="152"/>
      <c r="C1055" s="152"/>
      <c r="D1055" s="152"/>
      <c r="E1055" s="152"/>
      <c r="F1055" s="15" t="str">
        <f>IFERROR(VLOOKUP(D1055,'Tabelas auxiliares'!$A$3:$B$65,2,FALSE),"")</f>
        <v/>
      </c>
      <c r="G1055" s="15" t="str">
        <f>IFERROR(VLOOKUP($B1055,'Tabelas auxiliares'!$A$68:$C$108,2,FALSE),"")</f>
        <v/>
      </c>
      <c r="H1055" s="15" t="str">
        <f>IFERROR(VLOOKUP($B1055,'Tabelas auxiliares'!$A$68:$C$108,3,FALSE),"")</f>
        <v/>
      </c>
      <c r="I1055" s="152"/>
      <c r="J1055" s="152"/>
      <c r="K1055" s="152"/>
      <c r="L1055" s="152"/>
      <c r="M1055" s="152"/>
      <c r="N1055" s="152"/>
      <c r="O1055" s="152"/>
      <c r="P1055" s="152"/>
      <c r="Q1055" s="152"/>
      <c r="R1055" s="152"/>
      <c r="S1055" s="152"/>
      <c r="T1055" s="152"/>
      <c r="U1055" s="152"/>
      <c r="V1055" s="152"/>
      <c r="W1055" s="152"/>
      <c r="X1055" s="152"/>
      <c r="Y1055" s="15" t="str">
        <f t="shared" si="30"/>
        <v/>
      </c>
      <c r="Z1055" s="15" t="str">
        <f>IF(T1055="","",IF(AND(T1055&lt;&gt;'Tabelas auxiliares'!$B$128,T1055&lt;&gt;'Tabelas auxiliares'!$B$129,T1055&lt;&gt;'Tabelas auxiliares'!$C$128,T1055&lt;&gt;'Tabelas auxiliares'!$C$129,T1055&lt;&gt;'Tabelas auxiliares'!$D$128),"FOLHA DE PESSOAL",IF(Y1055='Tabelas auxiliares'!$A$129,"CUSTEIO",IF(Y1055='Tabelas auxiliares'!$A$128,"INVESTIMENTO","ERRO - VERIFICAR"))))</f>
        <v/>
      </c>
      <c r="AA1055" s="26" t="str">
        <f t="shared" si="31"/>
        <v/>
      </c>
      <c r="AB1055" s="155"/>
      <c r="AC1055" s="155"/>
      <c r="AD1055" s="155"/>
      <c r="AE1055" s="31"/>
    </row>
    <row r="1056" spans="1:31" x14ac:dyDescent="0.25">
      <c r="A1056" s="152"/>
      <c r="B1056" s="152"/>
      <c r="C1056" s="152"/>
      <c r="D1056" s="152"/>
      <c r="E1056" s="152"/>
      <c r="F1056" s="15" t="str">
        <f>IFERROR(VLOOKUP(D1056,'Tabelas auxiliares'!$A$3:$B$65,2,FALSE),"")</f>
        <v/>
      </c>
      <c r="G1056" s="15" t="str">
        <f>IFERROR(VLOOKUP($B1056,'Tabelas auxiliares'!$A$68:$C$108,2,FALSE),"")</f>
        <v/>
      </c>
      <c r="H1056" s="15" t="str">
        <f>IFERROR(VLOOKUP($B1056,'Tabelas auxiliares'!$A$68:$C$108,3,FALSE),"")</f>
        <v/>
      </c>
      <c r="I1056" s="152"/>
      <c r="J1056" s="152"/>
      <c r="K1056" s="152"/>
      <c r="L1056" s="152"/>
      <c r="M1056" s="152"/>
      <c r="N1056" s="152"/>
      <c r="O1056" s="152"/>
      <c r="P1056" s="152"/>
      <c r="Q1056" s="152"/>
      <c r="R1056" s="152"/>
      <c r="S1056" s="152"/>
      <c r="T1056" s="152"/>
      <c r="U1056" s="152"/>
      <c r="V1056" s="152"/>
      <c r="W1056" s="152"/>
      <c r="X1056" s="152"/>
      <c r="Y1056" s="15" t="str">
        <f t="shared" si="30"/>
        <v/>
      </c>
      <c r="Z1056" s="15" t="str">
        <f>IF(T1056="","",IF(AND(T1056&lt;&gt;'Tabelas auxiliares'!$B$128,T1056&lt;&gt;'Tabelas auxiliares'!$B$129,T1056&lt;&gt;'Tabelas auxiliares'!$C$128,T1056&lt;&gt;'Tabelas auxiliares'!$C$129,T1056&lt;&gt;'Tabelas auxiliares'!$D$128),"FOLHA DE PESSOAL",IF(Y1056='Tabelas auxiliares'!$A$129,"CUSTEIO",IF(Y1056='Tabelas auxiliares'!$A$128,"INVESTIMENTO","ERRO - VERIFICAR"))))</f>
        <v/>
      </c>
      <c r="AA1056" s="26" t="str">
        <f t="shared" si="31"/>
        <v/>
      </c>
      <c r="AB1056" s="155"/>
      <c r="AC1056" s="155"/>
      <c r="AD1056" s="155"/>
      <c r="AE1056" s="31"/>
    </row>
    <row r="1057" spans="1:31" x14ac:dyDescent="0.25">
      <c r="A1057" s="152"/>
      <c r="B1057" s="152"/>
      <c r="C1057" s="152"/>
      <c r="D1057" s="152"/>
      <c r="E1057" s="152"/>
      <c r="F1057" s="15" t="str">
        <f>IFERROR(VLOOKUP(D1057,'Tabelas auxiliares'!$A$3:$B$65,2,FALSE),"")</f>
        <v/>
      </c>
      <c r="G1057" s="15" t="str">
        <f>IFERROR(VLOOKUP($B1057,'Tabelas auxiliares'!$A$68:$C$108,2,FALSE),"")</f>
        <v/>
      </c>
      <c r="H1057" s="15" t="str">
        <f>IFERROR(VLOOKUP($B1057,'Tabelas auxiliares'!$A$68:$C$108,3,FALSE),"")</f>
        <v/>
      </c>
      <c r="I1057" s="152"/>
      <c r="J1057" s="152"/>
      <c r="K1057" s="152"/>
      <c r="L1057" s="152"/>
      <c r="M1057" s="152"/>
      <c r="N1057" s="152"/>
      <c r="O1057" s="152"/>
      <c r="P1057" s="152"/>
      <c r="Q1057" s="152"/>
      <c r="R1057" s="152"/>
      <c r="S1057" s="152"/>
      <c r="T1057" s="152"/>
      <c r="U1057" s="152"/>
      <c r="V1057" s="152"/>
      <c r="W1057" s="152"/>
      <c r="X1057" s="152"/>
      <c r="Y1057" s="15" t="str">
        <f t="shared" si="30"/>
        <v/>
      </c>
      <c r="Z1057" s="15" t="str">
        <f>IF(T1057="","",IF(AND(T1057&lt;&gt;'Tabelas auxiliares'!$B$128,T1057&lt;&gt;'Tabelas auxiliares'!$B$129,T1057&lt;&gt;'Tabelas auxiliares'!$C$128,T1057&lt;&gt;'Tabelas auxiliares'!$C$129,T1057&lt;&gt;'Tabelas auxiliares'!$D$128),"FOLHA DE PESSOAL",IF(Y1057='Tabelas auxiliares'!$A$129,"CUSTEIO",IF(Y1057='Tabelas auxiliares'!$A$128,"INVESTIMENTO","ERRO - VERIFICAR"))))</f>
        <v/>
      </c>
      <c r="AA1057" s="26" t="str">
        <f t="shared" si="31"/>
        <v/>
      </c>
      <c r="AB1057" s="155"/>
      <c r="AC1057" s="155"/>
      <c r="AD1057" s="155"/>
      <c r="AE1057" s="31"/>
    </row>
    <row r="1058" spans="1:31" x14ac:dyDescent="0.25">
      <c r="A1058" s="152"/>
      <c r="B1058" s="152"/>
      <c r="C1058" s="152"/>
      <c r="D1058" s="152"/>
      <c r="E1058" s="152"/>
      <c r="F1058" s="15" t="str">
        <f>IFERROR(VLOOKUP(D1058,'Tabelas auxiliares'!$A$3:$B$65,2,FALSE),"")</f>
        <v/>
      </c>
      <c r="G1058" s="15" t="str">
        <f>IFERROR(VLOOKUP($B1058,'Tabelas auxiliares'!$A$68:$C$108,2,FALSE),"")</f>
        <v/>
      </c>
      <c r="H1058" s="15" t="str">
        <f>IFERROR(VLOOKUP($B1058,'Tabelas auxiliares'!$A$68:$C$108,3,FALSE),"")</f>
        <v/>
      </c>
      <c r="I1058" s="152"/>
      <c r="J1058" s="152"/>
      <c r="K1058" s="152"/>
      <c r="L1058" s="152"/>
      <c r="M1058" s="152"/>
      <c r="N1058" s="152"/>
      <c r="O1058" s="152"/>
      <c r="P1058" s="152"/>
      <c r="Q1058" s="152"/>
      <c r="R1058" s="152"/>
      <c r="S1058" s="152"/>
      <c r="T1058" s="152"/>
      <c r="U1058" s="152"/>
      <c r="V1058" s="152"/>
      <c r="W1058" s="152"/>
      <c r="X1058" s="152"/>
      <c r="Y1058" s="15" t="str">
        <f t="shared" si="30"/>
        <v/>
      </c>
      <c r="Z1058" s="15" t="str">
        <f>IF(T1058="","",IF(AND(T1058&lt;&gt;'Tabelas auxiliares'!$B$128,T1058&lt;&gt;'Tabelas auxiliares'!$B$129,T1058&lt;&gt;'Tabelas auxiliares'!$C$128,T1058&lt;&gt;'Tabelas auxiliares'!$C$129,T1058&lt;&gt;'Tabelas auxiliares'!$D$128),"FOLHA DE PESSOAL",IF(Y1058='Tabelas auxiliares'!$A$129,"CUSTEIO",IF(Y1058='Tabelas auxiliares'!$A$128,"INVESTIMENTO","ERRO - VERIFICAR"))))</f>
        <v/>
      </c>
      <c r="AA1058" s="26" t="str">
        <f t="shared" si="31"/>
        <v/>
      </c>
      <c r="AB1058" s="155"/>
      <c r="AC1058" s="155"/>
      <c r="AD1058" s="155"/>
      <c r="AE1058" s="31"/>
    </row>
    <row r="1059" spans="1:31" x14ac:dyDescent="0.25">
      <c r="A1059" s="152"/>
      <c r="B1059" s="152"/>
      <c r="C1059" s="152"/>
      <c r="D1059" s="152"/>
      <c r="E1059" s="152"/>
      <c r="F1059" s="15" t="str">
        <f>IFERROR(VLOOKUP(D1059,'Tabelas auxiliares'!$A$3:$B$65,2,FALSE),"")</f>
        <v/>
      </c>
      <c r="G1059" s="15" t="str">
        <f>IFERROR(VLOOKUP($B1059,'Tabelas auxiliares'!$A$68:$C$108,2,FALSE),"")</f>
        <v/>
      </c>
      <c r="H1059" s="15" t="str">
        <f>IFERROR(VLOOKUP($B1059,'Tabelas auxiliares'!$A$68:$C$108,3,FALSE),"")</f>
        <v/>
      </c>
      <c r="I1059" s="152"/>
      <c r="J1059" s="152"/>
      <c r="K1059" s="152"/>
      <c r="L1059" s="152"/>
      <c r="M1059" s="152"/>
      <c r="N1059" s="152"/>
      <c r="O1059" s="152"/>
      <c r="P1059" s="152"/>
      <c r="Q1059" s="152"/>
      <c r="R1059" s="152"/>
      <c r="S1059" s="152"/>
      <c r="T1059" s="152"/>
      <c r="U1059" s="152"/>
      <c r="V1059" s="152"/>
      <c r="W1059" s="152"/>
      <c r="X1059" s="152"/>
      <c r="Y1059" s="15" t="str">
        <f t="shared" si="30"/>
        <v/>
      </c>
      <c r="Z1059" s="15" t="str">
        <f>IF(T1059="","",IF(AND(T1059&lt;&gt;'Tabelas auxiliares'!$B$128,T1059&lt;&gt;'Tabelas auxiliares'!$B$129,T1059&lt;&gt;'Tabelas auxiliares'!$C$128,T1059&lt;&gt;'Tabelas auxiliares'!$C$129,T1059&lt;&gt;'Tabelas auxiliares'!$D$128),"FOLHA DE PESSOAL",IF(Y1059='Tabelas auxiliares'!$A$129,"CUSTEIO",IF(Y1059='Tabelas auxiliares'!$A$128,"INVESTIMENTO","ERRO - VERIFICAR"))))</f>
        <v/>
      </c>
      <c r="AA1059" s="26" t="str">
        <f t="shared" si="31"/>
        <v/>
      </c>
      <c r="AB1059" s="155"/>
      <c r="AC1059" s="155"/>
      <c r="AD1059" s="155"/>
      <c r="AE1059" s="31"/>
    </row>
    <row r="1060" spans="1:31" x14ac:dyDescent="0.25">
      <c r="A1060" s="152"/>
      <c r="B1060" s="152"/>
      <c r="C1060" s="152"/>
      <c r="D1060" s="152"/>
      <c r="E1060" s="152"/>
      <c r="F1060" s="15" t="str">
        <f>IFERROR(VLOOKUP(D1060,'Tabelas auxiliares'!$A$3:$B$65,2,FALSE),"")</f>
        <v/>
      </c>
      <c r="G1060" s="15" t="str">
        <f>IFERROR(VLOOKUP($B1060,'Tabelas auxiliares'!$A$68:$C$108,2,FALSE),"")</f>
        <v/>
      </c>
      <c r="H1060" s="15" t="str">
        <f>IFERROR(VLOOKUP($B1060,'Tabelas auxiliares'!$A$68:$C$108,3,FALSE),"")</f>
        <v/>
      </c>
      <c r="I1060" s="152"/>
      <c r="J1060" s="152"/>
      <c r="K1060" s="152"/>
      <c r="L1060" s="152"/>
      <c r="M1060" s="152"/>
      <c r="N1060" s="152"/>
      <c r="O1060" s="152"/>
      <c r="P1060" s="152"/>
      <c r="Q1060" s="152"/>
      <c r="R1060" s="152"/>
      <c r="S1060" s="152"/>
      <c r="T1060" s="152"/>
      <c r="U1060" s="152"/>
      <c r="V1060" s="152"/>
      <c r="W1060" s="152"/>
      <c r="X1060" s="152"/>
      <c r="Y1060" s="15" t="str">
        <f t="shared" si="30"/>
        <v/>
      </c>
      <c r="Z1060" s="15" t="str">
        <f>IF(T1060="","",IF(AND(T1060&lt;&gt;'Tabelas auxiliares'!$B$128,T1060&lt;&gt;'Tabelas auxiliares'!$B$129,T1060&lt;&gt;'Tabelas auxiliares'!$C$128,T1060&lt;&gt;'Tabelas auxiliares'!$C$129,T1060&lt;&gt;'Tabelas auxiliares'!$D$128),"FOLHA DE PESSOAL",IF(Y1060='Tabelas auxiliares'!$A$129,"CUSTEIO",IF(Y1060='Tabelas auxiliares'!$A$128,"INVESTIMENTO","ERRO - VERIFICAR"))))</f>
        <v/>
      </c>
      <c r="AA1060" s="26" t="str">
        <f t="shared" si="31"/>
        <v/>
      </c>
      <c r="AB1060" s="155"/>
      <c r="AC1060" s="155"/>
      <c r="AD1060" s="155"/>
      <c r="AE1060" s="31"/>
    </row>
    <row r="1061" spans="1:31" x14ac:dyDescent="0.25">
      <c r="A1061" s="152"/>
      <c r="B1061" s="152"/>
      <c r="C1061" s="152"/>
      <c r="D1061" s="152"/>
      <c r="E1061" s="152"/>
      <c r="F1061" s="15" t="str">
        <f>IFERROR(VLOOKUP(D1061,'Tabelas auxiliares'!$A$3:$B$65,2,FALSE),"")</f>
        <v/>
      </c>
      <c r="G1061" s="15" t="str">
        <f>IFERROR(VLOOKUP($B1061,'Tabelas auxiliares'!$A$68:$C$108,2,FALSE),"")</f>
        <v/>
      </c>
      <c r="H1061" s="15" t="str">
        <f>IFERROR(VLOOKUP($B1061,'Tabelas auxiliares'!$A$68:$C$108,3,FALSE),"")</f>
        <v/>
      </c>
      <c r="I1061" s="152"/>
      <c r="J1061" s="152"/>
      <c r="K1061" s="152"/>
      <c r="L1061" s="152"/>
      <c r="M1061" s="152"/>
      <c r="N1061" s="152"/>
      <c r="O1061" s="152"/>
      <c r="P1061" s="152"/>
      <c r="Q1061" s="152"/>
      <c r="R1061" s="152"/>
      <c r="S1061" s="152"/>
      <c r="T1061" s="152"/>
      <c r="U1061" s="152"/>
      <c r="V1061" s="152"/>
      <c r="W1061" s="152"/>
      <c r="X1061" s="152"/>
      <c r="Y1061" s="15" t="str">
        <f t="shared" si="30"/>
        <v/>
      </c>
      <c r="Z1061" s="15" t="str">
        <f>IF(T1061="","",IF(AND(T1061&lt;&gt;'Tabelas auxiliares'!$B$128,T1061&lt;&gt;'Tabelas auxiliares'!$B$129,T1061&lt;&gt;'Tabelas auxiliares'!$C$128,T1061&lt;&gt;'Tabelas auxiliares'!$C$129,T1061&lt;&gt;'Tabelas auxiliares'!$D$128),"FOLHA DE PESSOAL",IF(Y1061='Tabelas auxiliares'!$A$129,"CUSTEIO",IF(Y1061='Tabelas auxiliares'!$A$128,"INVESTIMENTO","ERRO - VERIFICAR"))))</f>
        <v/>
      </c>
      <c r="AA1061" s="26" t="str">
        <f t="shared" si="31"/>
        <v/>
      </c>
      <c r="AB1061" s="155"/>
      <c r="AC1061" s="155"/>
      <c r="AD1061" s="155"/>
      <c r="AE1061" s="31"/>
    </row>
    <row r="1062" spans="1:31" x14ac:dyDescent="0.25">
      <c r="A1062" s="152"/>
      <c r="B1062" s="152"/>
      <c r="C1062" s="152"/>
      <c r="D1062" s="152"/>
      <c r="E1062" s="152"/>
      <c r="F1062" s="15" t="str">
        <f>IFERROR(VLOOKUP(D1062,'Tabelas auxiliares'!$A$3:$B$65,2,FALSE),"")</f>
        <v/>
      </c>
      <c r="G1062" s="15" t="str">
        <f>IFERROR(VLOOKUP($B1062,'Tabelas auxiliares'!$A$68:$C$108,2,FALSE),"")</f>
        <v/>
      </c>
      <c r="H1062" s="15" t="str">
        <f>IFERROR(VLOOKUP($B1062,'Tabelas auxiliares'!$A$68:$C$108,3,FALSE),"")</f>
        <v/>
      </c>
      <c r="I1062" s="152"/>
      <c r="J1062" s="152"/>
      <c r="K1062" s="152"/>
      <c r="L1062" s="152"/>
      <c r="M1062" s="152"/>
      <c r="N1062" s="152"/>
      <c r="O1062" s="152"/>
      <c r="P1062" s="152"/>
      <c r="Q1062" s="152"/>
      <c r="R1062" s="152"/>
      <c r="S1062" s="152"/>
      <c r="T1062" s="152"/>
      <c r="U1062" s="152"/>
      <c r="V1062" s="152"/>
      <c r="W1062" s="152"/>
      <c r="X1062" s="152"/>
      <c r="Y1062" s="15" t="str">
        <f t="shared" si="30"/>
        <v/>
      </c>
      <c r="Z1062" s="15" t="str">
        <f>IF(T1062="","",IF(AND(T1062&lt;&gt;'Tabelas auxiliares'!$B$128,T1062&lt;&gt;'Tabelas auxiliares'!$B$129,T1062&lt;&gt;'Tabelas auxiliares'!$C$128,T1062&lt;&gt;'Tabelas auxiliares'!$C$129,T1062&lt;&gt;'Tabelas auxiliares'!$D$128),"FOLHA DE PESSOAL",IF(Y1062='Tabelas auxiliares'!$A$129,"CUSTEIO",IF(Y1062='Tabelas auxiliares'!$A$128,"INVESTIMENTO","ERRO - VERIFICAR"))))</f>
        <v/>
      </c>
      <c r="AA1062" s="26" t="str">
        <f t="shared" si="31"/>
        <v/>
      </c>
      <c r="AB1062" s="155"/>
      <c r="AC1062" s="155"/>
      <c r="AD1062" s="155"/>
      <c r="AE1062" s="31"/>
    </row>
    <row r="1063" spans="1:31" x14ac:dyDescent="0.25">
      <c r="A1063" s="152"/>
      <c r="B1063" s="152"/>
      <c r="C1063" s="152"/>
      <c r="D1063" s="152"/>
      <c r="E1063" s="152"/>
      <c r="F1063" s="15" t="str">
        <f>IFERROR(VLOOKUP(D1063,'Tabelas auxiliares'!$A$3:$B$65,2,FALSE),"")</f>
        <v/>
      </c>
      <c r="G1063" s="15" t="str">
        <f>IFERROR(VLOOKUP($B1063,'Tabelas auxiliares'!$A$68:$C$108,2,FALSE),"")</f>
        <v/>
      </c>
      <c r="H1063" s="15" t="str">
        <f>IFERROR(VLOOKUP($B1063,'Tabelas auxiliares'!$A$68:$C$108,3,FALSE),"")</f>
        <v/>
      </c>
      <c r="I1063" s="152"/>
      <c r="J1063" s="152"/>
      <c r="K1063" s="152"/>
      <c r="L1063" s="152"/>
      <c r="M1063" s="152"/>
      <c r="N1063" s="152"/>
      <c r="O1063" s="152"/>
      <c r="P1063" s="152"/>
      <c r="Q1063" s="152"/>
      <c r="R1063" s="152"/>
      <c r="S1063" s="152"/>
      <c r="T1063" s="152"/>
      <c r="U1063" s="152"/>
      <c r="V1063" s="152"/>
      <c r="W1063" s="152"/>
      <c r="X1063" s="152"/>
      <c r="Y1063" s="15" t="str">
        <f t="shared" si="30"/>
        <v/>
      </c>
      <c r="Z1063" s="15" t="str">
        <f>IF(T1063="","",IF(AND(T1063&lt;&gt;'Tabelas auxiliares'!$B$128,T1063&lt;&gt;'Tabelas auxiliares'!$B$129,T1063&lt;&gt;'Tabelas auxiliares'!$C$128,T1063&lt;&gt;'Tabelas auxiliares'!$C$129,T1063&lt;&gt;'Tabelas auxiliares'!$D$128),"FOLHA DE PESSOAL",IF(Y1063='Tabelas auxiliares'!$A$129,"CUSTEIO",IF(Y1063='Tabelas auxiliares'!$A$128,"INVESTIMENTO","ERRO - VERIFICAR"))))</f>
        <v/>
      </c>
      <c r="AA1063" s="26" t="str">
        <f t="shared" si="31"/>
        <v/>
      </c>
      <c r="AB1063" s="155"/>
      <c r="AC1063" s="155"/>
      <c r="AD1063" s="155"/>
      <c r="AE1063" s="31"/>
    </row>
    <row r="1064" spans="1:31" x14ac:dyDescent="0.25">
      <c r="A1064" s="152"/>
      <c r="B1064" s="152"/>
      <c r="C1064" s="152"/>
      <c r="D1064" s="152"/>
      <c r="E1064" s="152"/>
      <c r="F1064" s="15" t="str">
        <f>IFERROR(VLOOKUP(D1064,'Tabelas auxiliares'!$A$3:$B$65,2,FALSE),"")</f>
        <v/>
      </c>
      <c r="G1064" s="15" t="str">
        <f>IFERROR(VLOOKUP($B1064,'Tabelas auxiliares'!$A$68:$C$108,2,FALSE),"")</f>
        <v/>
      </c>
      <c r="H1064" s="15" t="str">
        <f>IFERROR(VLOOKUP($B1064,'Tabelas auxiliares'!$A$68:$C$108,3,FALSE),"")</f>
        <v/>
      </c>
      <c r="I1064" s="152"/>
      <c r="J1064" s="152"/>
      <c r="K1064" s="152"/>
      <c r="L1064" s="152"/>
      <c r="M1064" s="152"/>
      <c r="N1064" s="152"/>
      <c r="O1064" s="152"/>
      <c r="P1064" s="152"/>
      <c r="Q1064" s="152"/>
      <c r="R1064" s="152"/>
      <c r="S1064" s="152"/>
      <c r="T1064" s="152"/>
      <c r="U1064" s="152"/>
      <c r="V1064" s="152"/>
      <c r="W1064" s="152"/>
      <c r="X1064" s="152"/>
      <c r="Y1064" s="15" t="str">
        <f t="shared" si="30"/>
        <v/>
      </c>
      <c r="Z1064" s="15" t="str">
        <f>IF(T1064="","",IF(AND(T1064&lt;&gt;'Tabelas auxiliares'!$B$128,T1064&lt;&gt;'Tabelas auxiliares'!$B$129,T1064&lt;&gt;'Tabelas auxiliares'!$C$128,T1064&lt;&gt;'Tabelas auxiliares'!$C$129,T1064&lt;&gt;'Tabelas auxiliares'!$D$128),"FOLHA DE PESSOAL",IF(Y1064='Tabelas auxiliares'!$A$129,"CUSTEIO",IF(Y1064='Tabelas auxiliares'!$A$128,"INVESTIMENTO","ERRO - VERIFICAR"))))</f>
        <v/>
      </c>
      <c r="AA1064" s="26" t="str">
        <f t="shared" si="31"/>
        <v/>
      </c>
      <c r="AB1064" s="155"/>
      <c r="AC1064" s="155"/>
      <c r="AD1064" s="155"/>
      <c r="AE1064" s="31"/>
    </row>
    <row r="1065" spans="1:31" x14ac:dyDescent="0.25">
      <c r="A1065" s="152"/>
      <c r="B1065" s="152"/>
      <c r="C1065" s="152"/>
      <c r="D1065" s="152"/>
      <c r="E1065" s="152"/>
      <c r="F1065" s="15" t="str">
        <f>IFERROR(VLOOKUP(D1065,'Tabelas auxiliares'!$A$3:$B$65,2,FALSE),"")</f>
        <v/>
      </c>
      <c r="G1065" s="15" t="str">
        <f>IFERROR(VLOOKUP($B1065,'Tabelas auxiliares'!$A$68:$C$108,2,FALSE),"")</f>
        <v/>
      </c>
      <c r="H1065" s="15" t="str">
        <f>IFERROR(VLOOKUP($B1065,'Tabelas auxiliares'!$A$68:$C$108,3,FALSE),"")</f>
        <v/>
      </c>
      <c r="I1065" s="152"/>
      <c r="J1065" s="152"/>
      <c r="K1065" s="152"/>
      <c r="L1065" s="152"/>
      <c r="M1065" s="152"/>
      <c r="N1065" s="152"/>
      <c r="O1065" s="152"/>
      <c r="P1065" s="152"/>
      <c r="Q1065" s="152"/>
      <c r="R1065" s="152"/>
      <c r="S1065" s="152"/>
      <c r="T1065" s="152"/>
      <c r="U1065" s="152"/>
      <c r="V1065" s="152"/>
      <c r="W1065" s="152"/>
      <c r="X1065" s="152"/>
      <c r="Y1065" s="15" t="str">
        <f t="shared" si="30"/>
        <v/>
      </c>
      <c r="Z1065" s="15" t="str">
        <f>IF(T1065="","",IF(AND(T1065&lt;&gt;'Tabelas auxiliares'!$B$128,T1065&lt;&gt;'Tabelas auxiliares'!$B$129,T1065&lt;&gt;'Tabelas auxiliares'!$C$128,T1065&lt;&gt;'Tabelas auxiliares'!$C$129,T1065&lt;&gt;'Tabelas auxiliares'!$D$128),"FOLHA DE PESSOAL",IF(Y1065='Tabelas auxiliares'!$A$129,"CUSTEIO",IF(Y1065='Tabelas auxiliares'!$A$128,"INVESTIMENTO","ERRO - VERIFICAR"))))</f>
        <v/>
      </c>
      <c r="AA1065" s="26" t="str">
        <f t="shared" si="31"/>
        <v/>
      </c>
      <c r="AB1065" s="155"/>
      <c r="AC1065" s="155"/>
      <c r="AD1065" s="155"/>
      <c r="AE1065" s="31"/>
    </row>
    <row r="1066" spans="1:31" x14ac:dyDescent="0.25">
      <c r="A1066" s="152"/>
      <c r="B1066" s="152"/>
      <c r="C1066" s="152"/>
      <c r="D1066" s="152"/>
      <c r="E1066" s="152"/>
      <c r="F1066" s="15" t="str">
        <f>IFERROR(VLOOKUP(D1066,'Tabelas auxiliares'!$A$3:$B$65,2,FALSE),"")</f>
        <v/>
      </c>
      <c r="G1066" s="15" t="str">
        <f>IFERROR(VLOOKUP($B1066,'Tabelas auxiliares'!$A$68:$C$108,2,FALSE),"")</f>
        <v/>
      </c>
      <c r="H1066" s="15" t="str">
        <f>IFERROR(VLOOKUP($B1066,'Tabelas auxiliares'!$A$68:$C$108,3,FALSE),"")</f>
        <v/>
      </c>
      <c r="I1066" s="152"/>
      <c r="J1066" s="152"/>
      <c r="K1066" s="152"/>
      <c r="L1066" s="152"/>
      <c r="M1066" s="152"/>
      <c r="N1066" s="152"/>
      <c r="O1066" s="152"/>
      <c r="P1066" s="152"/>
      <c r="Q1066" s="152"/>
      <c r="R1066" s="152"/>
      <c r="S1066" s="152"/>
      <c r="T1066" s="152"/>
      <c r="U1066" s="152"/>
      <c r="V1066" s="152"/>
      <c r="W1066" s="152"/>
      <c r="X1066" s="152"/>
      <c r="Y1066" s="15" t="str">
        <f t="shared" si="30"/>
        <v/>
      </c>
      <c r="Z1066" s="15" t="str">
        <f>IF(T1066="","",IF(AND(T1066&lt;&gt;'Tabelas auxiliares'!$B$128,T1066&lt;&gt;'Tabelas auxiliares'!$B$129,T1066&lt;&gt;'Tabelas auxiliares'!$C$128,T1066&lt;&gt;'Tabelas auxiliares'!$C$129,T1066&lt;&gt;'Tabelas auxiliares'!$D$128),"FOLHA DE PESSOAL",IF(Y1066='Tabelas auxiliares'!$A$129,"CUSTEIO",IF(Y1066='Tabelas auxiliares'!$A$128,"INVESTIMENTO","ERRO - VERIFICAR"))))</f>
        <v/>
      </c>
      <c r="AA1066" s="26" t="str">
        <f t="shared" si="31"/>
        <v/>
      </c>
      <c r="AB1066" s="155"/>
      <c r="AC1066" s="155"/>
      <c r="AD1066" s="155"/>
      <c r="AE1066" s="31"/>
    </row>
    <row r="1067" spans="1:31" x14ac:dyDescent="0.25">
      <c r="A1067" s="152"/>
      <c r="B1067" s="152"/>
      <c r="C1067" s="152"/>
      <c r="D1067" s="152"/>
      <c r="E1067" s="152"/>
      <c r="F1067" s="15" t="str">
        <f>IFERROR(VLOOKUP(D1067,'Tabelas auxiliares'!$A$3:$B$65,2,FALSE),"")</f>
        <v/>
      </c>
      <c r="G1067" s="15" t="str">
        <f>IFERROR(VLOOKUP($B1067,'Tabelas auxiliares'!$A$68:$C$108,2,FALSE),"")</f>
        <v/>
      </c>
      <c r="H1067" s="15" t="str">
        <f>IFERROR(VLOOKUP($B1067,'Tabelas auxiliares'!$A$68:$C$108,3,FALSE),"")</f>
        <v/>
      </c>
      <c r="I1067" s="152"/>
      <c r="J1067" s="152"/>
      <c r="K1067" s="152"/>
      <c r="L1067" s="152"/>
      <c r="M1067" s="152"/>
      <c r="N1067" s="152"/>
      <c r="O1067" s="152"/>
      <c r="P1067" s="152"/>
      <c r="Q1067" s="152"/>
      <c r="R1067" s="152"/>
      <c r="S1067" s="152"/>
      <c r="T1067" s="152"/>
      <c r="U1067" s="152"/>
      <c r="V1067" s="152"/>
      <c r="W1067" s="152"/>
      <c r="X1067" s="152"/>
      <c r="Y1067" s="15" t="str">
        <f t="shared" si="30"/>
        <v/>
      </c>
      <c r="Z1067" s="15" t="str">
        <f>IF(T1067="","",IF(AND(T1067&lt;&gt;'Tabelas auxiliares'!$B$128,T1067&lt;&gt;'Tabelas auxiliares'!$B$129,T1067&lt;&gt;'Tabelas auxiliares'!$C$128,T1067&lt;&gt;'Tabelas auxiliares'!$C$129,T1067&lt;&gt;'Tabelas auxiliares'!$D$128),"FOLHA DE PESSOAL",IF(Y1067='Tabelas auxiliares'!$A$129,"CUSTEIO",IF(Y1067='Tabelas auxiliares'!$A$128,"INVESTIMENTO","ERRO - VERIFICAR"))))</f>
        <v/>
      </c>
      <c r="AA1067" s="26" t="str">
        <f t="shared" si="31"/>
        <v/>
      </c>
      <c r="AB1067" s="155"/>
      <c r="AC1067" s="155"/>
      <c r="AD1067" s="155"/>
      <c r="AE1067" s="31"/>
    </row>
    <row r="1068" spans="1:31" x14ac:dyDescent="0.25">
      <c r="A1068" s="152"/>
      <c r="B1068" s="152"/>
      <c r="C1068" s="152"/>
      <c r="D1068" s="152"/>
      <c r="E1068" s="152"/>
      <c r="F1068" s="15" t="str">
        <f>IFERROR(VLOOKUP(D1068,'Tabelas auxiliares'!$A$3:$B$65,2,FALSE),"")</f>
        <v/>
      </c>
      <c r="G1068" s="15" t="str">
        <f>IFERROR(VLOOKUP($B1068,'Tabelas auxiliares'!$A$68:$C$108,2,FALSE),"")</f>
        <v/>
      </c>
      <c r="H1068" s="15" t="str">
        <f>IFERROR(VLOOKUP($B1068,'Tabelas auxiliares'!$A$68:$C$108,3,FALSE),"")</f>
        <v/>
      </c>
      <c r="I1068" s="152"/>
      <c r="J1068" s="152"/>
      <c r="K1068" s="152"/>
      <c r="L1068" s="152"/>
      <c r="M1068" s="152"/>
      <c r="N1068" s="152"/>
      <c r="O1068" s="152"/>
      <c r="P1068" s="152"/>
      <c r="Q1068" s="152"/>
      <c r="R1068" s="152"/>
      <c r="S1068" s="152"/>
      <c r="T1068" s="152"/>
      <c r="U1068" s="152"/>
      <c r="V1068" s="152"/>
      <c r="W1068" s="152"/>
      <c r="X1068" s="152"/>
      <c r="Y1068" s="15" t="str">
        <f t="shared" ref="Y1068:Y1676" si="32">LEFT(V1068,1)</f>
        <v/>
      </c>
      <c r="Z1068" s="15" t="str">
        <f>IF(T1068="","",IF(AND(T1068&lt;&gt;'Tabelas auxiliares'!$B$128,T1068&lt;&gt;'Tabelas auxiliares'!$B$129,T1068&lt;&gt;'Tabelas auxiliares'!$C$128,T1068&lt;&gt;'Tabelas auxiliares'!$C$129,T1068&lt;&gt;'Tabelas auxiliares'!$D$128),"FOLHA DE PESSOAL",IF(Y1068='Tabelas auxiliares'!$A$129,"CUSTEIO",IF(Y1068='Tabelas auxiliares'!$A$128,"INVESTIMENTO","ERRO - VERIFICAR"))))</f>
        <v/>
      </c>
      <c r="AA1068" s="26" t="str">
        <f t="shared" si="31"/>
        <v/>
      </c>
      <c r="AB1068" s="155"/>
      <c r="AC1068" s="155"/>
      <c r="AD1068" s="155"/>
      <c r="AE1068" s="31"/>
    </row>
    <row r="1069" spans="1:31" x14ac:dyDescent="0.25">
      <c r="A1069" s="152"/>
      <c r="B1069" s="152"/>
      <c r="C1069" s="152"/>
      <c r="D1069" s="152"/>
      <c r="E1069" s="152"/>
      <c r="F1069" s="15" t="str">
        <f>IFERROR(VLOOKUP(D1069,'Tabelas auxiliares'!$A$3:$B$65,2,FALSE),"")</f>
        <v/>
      </c>
      <c r="G1069" s="15" t="str">
        <f>IFERROR(VLOOKUP($B1069,'Tabelas auxiliares'!$A$68:$C$108,2,FALSE),"")</f>
        <v/>
      </c>
      <c r="H1069" s="15" t="str">
        <f>IFERROR(VLOOKUP($B1069,'Tabelas auxiliares'!$A$68:$C$108,3,FALSE),"")</f>
        <v/>
      </c>
      <c r="I1069" s="152"/>
      <c r="J1069" s="152"/>
      <c r="K1069" s="152"/>
      <c r="L1069" s="152"/>
      <c r="M1069" s="152"/>
      <c r="N1069" s="152"/>
      <c r="O1069" s="152"/>
      <c r="P1069" s="152"/>
      <c r="Q1069" s="152"/>
      <c r="R1069" s="152"/>
      <c r="S1069" s="152"/>
      <c r="T1069" s="152"/>
      <c r="U1069" s="152"/>
      <c r="V1069" s="152"/>
      <c r="W1069" s="152"/>
      <c r="X1069" s="152"/>
      <c r="Y1069" s="15" t="str">
        <f t="shared" si="32"/>
        <v/>
      </c>
      <c r="Z1069" s="15" t="str">
        <f>IF(T1069="","",IF(AND(T1069&lt;&gt;'Tabelas auxiliares'!$B$128,T1069&lt;&gt;'Tabelas auxiliares'!$B$129,T1069&lt;&gt;'Tabelas auxiliares'!$C$128,T1069&lt;&gt;'Tabelas auxiliares'!$C$129,T1069&lt;&gt;'Tabelas auxiliares'!$D$128),"FOLHA DE PESSOAL",IF(Y1069='Tabelas auxiliares'!$A$129,"CUSTEIO",IF(Y1069='Tabelas auxiliares'!$A$128,"INVESTIMENTO","ERRO - VERIFICAR"))))</f>
        <v/>
      </c>
      <c r="AA1069" s="26" t="str">
        <f t="shared" ref="AA1069:AA1676" si="33">IF(AB1069+AC1069+AD1069&lt;&gt;0,AB1069+AC1069+AD1069,"")</f>
        <v/>
      </c>
      <c r="AB1069" s="155"/>
      <c r="AC1069" s="155"/>
      <c r="AD1069" s="155"/>
      <c r="AE1069" s="31"/>
    </row>
    <row r="1070" spans="1:31" x14ac:dyDescent="0.25">
      <c r="A1070" s="152"/>
      <c r="B1070" s="152"/>
      <c r="C1070" s="152"/>
      <c r="D1070" s="152"/>
      <c r="E1070" s="152"/>
      <c r="F1070" s="15" t="str">
        <f>IFERROR(VLOOKUP(D1070,'Tabelas auxiliares'!$A$3:$B$65,2,FALSE),"")</f>
        <v/>
      </c>
      <c r="G1070" s="15" t="str">
        <f>IFERROR(VLOOKUP($B1070,'Tabelas auxiliares'!$A$68:$C$108,2,FALSE),"")</f>
        <v/>
      </c>
      <c r="H1070" s="15" t="str">
        <f>IFERROR(VLOOKUP($B1070,'Tabelas auxiliares'!$A$68:$C$108,3,FALSE),"")</f>
        <v/>
      </c>
      <c r="I1070" s="152"/>
      <c r="J1070" s="152"/>
      <c r="K1070" s="152"/>
      <c r="L1070" s="152"/>
      <c r="M1070" s="152"/>
      <c r="N1070" s="152"/>
      <c r="O1070" s="152"/>
      <c r="P1070" s="152"/>
      <c r="Q1070" s="152"/>
      <c r="R1070" s="152"/>
      <c r="S1070" s="152"/>
      <c r="T1070" s="152"/>
      <c r="U1070" s="152"/>
      <c r="V1070" s="152"/>
      <c r="W1070" s="152"/>
      <c r="X1070" s="152"/>
      <c r="Y1070" s="15" t="str">
        <f t="shared" si="32"/>
        <v/>
      </c>
      <c r="Z1070" s="15" t="str">
        <f>IF(T1070="","",IF(AND(T1070&lt;&gt;'Tabelas auxiliares'!$B$128,T1070&lt;&gt;'Tabelas auxiliares'!$B$129,T1070&lt;&gt;'Tabelas auxiliares'!$C$128,T1070&lt;&gt;'Tabelas auxiliares'!$C$129,T1070&lt;&gt;'Tabelas auxiliares'!$D$128),"FOLHA DE PESSOAL",IF(Y1070='Tabelas auxiliares'!$A$129,"CUSTEIO",IF(Y1070='Tabelas auxiliares'!$A$128,"INVESTIMENTO","ERRO - VERIFICAR"))))</f>
        <v/>
      </c>
      <c r="AA1070" s="26" t="str">
        <f t="shared" si="33"/>
        <v/>
      </c>
      <c r="AB1070" s="155"/>
      <c r="AC1070" s="155"/>
      <c r="AD1070" s="155"/>
      <c r="AE1070" s="31"/>
    </row>
    <row r="1071" spans="1:31" x14ac:dyDescent="0.25">
      <c r="A1071" s="152"/>
      <c r="B1071" s="152"/>
      <c r="C1071" s="152"/>
      <c r="D1071" s="152"/>
      <c r="E1071" s="152"/>
      <c r="F1071" s="15" t="str">
        <f>IFERROR(VLOOKUP(D1071,'Tabelas auxiliares'!$A$3:$B$65,2,FALSE),"")</f>
        <v/>
      </c>
      <c r="G1071" s="15" t="str">
        <f>IFERROR(VLOOKUP($B1071,'Tabelas auxiliares'!$A$68:$C$108,2,FALSE),"")</f>
        <v/>
      </c>
      <c r="H1071" s="15" t="str">
        <f>IFERROR(VLOOKUP($B1071,'Tabelas auxiliares'!$A$68:$C$108,3,FALSE),"")</f>
        <v/>
      </c>
      <c r="I1071" s="152"/>
      <c r="J1071" s="152"/>
      <c r="K1071" s="152"/>
      <c r="L1071" s="152"/>
      <c r="M1071" s="152"/>
      <c r="N1071" s="152"/>
      <c r="O1071" s="152"/>
      <c r="P1071" s="152"/>
      <c r="Q1071" s="152"/>
      <c r="R1071" s="152"/>
      <c r="S1071" s="152"/>
      <c r="T1071" s="152"/>
      <c r="U1071" s="152"/>
      <c r="V1071" s="152"/>
      <c r="W1071" s="152"/>
      <c r="X1071" s="152"/>
      <c r="Y1071" s="15" t="str">
        <f t="shared" si="32"/>
        <v/>
      </c>
      <c r="Z1071" s="15" t="str">
        <f>IF(T1071="","",IF(AND(T1071&lt;&gt;'Tabelas auxiliares'!$B$128,T1071&lt;&gt;'Tabelas auxiliares'!$B$129,T1071&lt;&gt;'Tabelas auxiliares'!$C$128,T1071&lt;&gt;'Tabelas auxiliares'!$C$129,T1071&lt;&gt;'Tabelas auxiliares'!$D$128),"FOLHA DE PESSOAL",IF(Y1071='Tabelas auxiliares'!$A$129,"CUSTEIO",IF(Y1071='Tabelas auxiliares'!$A$128,"INVESTIMENTO","ERRO - VERIFICAR"))))</f>
        <v/>
      </c>
      <c r="AA1071" s="26" t="str">
        <f t="shared" si="33"/>
        <v/>
      </c>
      <c r="AB1071" s="155"/>
      <c r="AC1071" s="155"/>
      <c r="AD1071" s="155"/>
      <c r="AE1071" s="31"/>
    </row>
    <row r="1072" spans="1:31" x14ac:dyDescent="0.25">
      <c r="A1072" s="152"/>
      <c r="B1072" s="152"/>
      <c r="C1072" s="152"/>
      <c r="D1072" s="152"/>
      <c r="E1072" s="152"/>
      <c r="F1072" s="15" t="str">
        <f>IFERROR(VLOOKUP(D1072,'Tabelas auxiliares'!$A$3:$B$65,2,FALSE),"")</f>
        <v/>
      </c>
      <c r="G1072" s="15" t="str">
        <f>IFERROR(VLOOKUP($B1072,'Tabelas auxiliares'!$A$68:$C$108,2,FALSE),"")</f>
        <v/>
      </c>
      <c r="H1072" s="15" t="str">
        <f>IFERROR(VLOOKUP($B1072,'Tabelas auxiliares'!$A$68:$C$108,3,FALSE),"")</f>
        <v/>
      </c>
      <c r="I1072" s="152"/>
      <c r="J1072" s="152"/>
      <c r="K1072" s="152"/>
      <c r="L1072" s="152"/>
      <c r="M1072" s="152"/>
      <c r="N1072" s="152"/>
      <c r="O1072" s="152"/>
      <c r="P1072" s="152"/>
      <c r="Q1072" s="152"/>
      <c r="R1072" s="152"/>
      <c r="S1072" s="152"/>
      <c r="T1072" s="152"/>
      <c r="U1072" s="152"/>
      <c r="V1072" s="152"/>
      <c r="W1072" s="152"/>
      <c r="X1072" s="152"/>
      <c r="Y1072" s="15" t="str">
        <f t="shared" si="32"/>
        <v/>
      </c>
      <c r="Z1072" s="15" t="str">
        <f>IF(T1072="","",IF(AND(T1072&lt;&gt;'Tabelas auxiliares'!$B$128,T1072&lt;&gt;'Tabelas auxiliares'!$B$129,T1072&lt;&gt;'Tabelas auxiliares'!$C$128,T1072&lt;&gt;'Tabelas auxiliares'!$C$129,T1072&lt;&gt;'Tabelas auxiliares'!$D$128),"FOLHA DE PESSOAL",IF(Y1072='Tabelas auxiliares'!$A$129,"CUSTEIO",IF(Y1072='Tabelas auxiliares'!$A$128,"INVESTIMENTO","ERRO - VERIFICAR"))))</f>
        <v/>
      </c>
      <c r="AA1072" s="26" t="str">
        <f t="shared" si="33"/>
        <v/>
      </c>
      <c r="AB1072" s="155"/>
      <c r="AC1072" s="155"/>
      <c r="AD1072" s="155"/>
      <c r="AE1072" s="31"/>
    </row>
    <row r="1073" spans="1:31" x14ac:dyDescent="0.25">
      <c r="A1073" s="152"/>
      <c r="B1073" s="152"/>
      <c r="C1073" s="152"/>
      <c r="D1073" s="152"/>
      <c r="E1073" s="152"/>
      <c r="F1073" s="15" t="str">
        <f>IFERROR(VLOOKUP(D1073,'Tabelas auxiliares'!$A$3:$B$65,2,FALSE),"")</f>
        <v/>
      </c>
      <c r="G1073" s="15" t="str">
        <f>IFERROR(VLOOKUP($B1073,'Tabelas auxiliares'!$A$68:$C$108,2,FALSE),"")</f>
        <v/>
      </c>
      <c r="H1073" s="15" t="str">
        <f>IFERROR(VLOOKUP($B1073,'Tabelas auxiliares'!$A$68:$C$108,3,FALSE),"")</f>
        <v/>
      </c>
      <c r="I1073" s="152"/>
      <c r="J1073" s="152"/>
      <c r="K1073" s="152"/>
      <c r="L1073" s="152"/>
      <c r="M1073" s="152"/>
      <c r="N1073" s="152"/>
      <c r="O1073" s="152"/>
      <c r="P1073" s="152"/>
      <c r="Q1073" s="152"/>
      <c r="R1073" s="152"/>
      <c r="S1073" s="152"/>
      <c r="T1073" s="152"/>
      <c r="U1073" s="152"/>
      <c r="V1073" s="152"/>
      <c r="W1073" s="152"/>
      <c r="X1073" s="152"/>
      <c r="Y1073" s="15" t="str">
        <f t="shared" si="32"/>
        <v/>
      </c>
      <c r="Z1073" s="15" t="str">
        <f>IF(T1073="","",IF(AND(T1073&lt;&gt;'Tabelas auxiliares'!$B$128,T1073&lt;&gt;'Tabelas auxiliares'!$B$129,T1073&lt;&gt;'Tabelas auxiliares'!$C$128,T1073&lt;&gt;'Tabelas auxiliares'!$C$129,T1073&lt;&gt;'Tabelas auxiliares'!$D$128),"FOLHA DE PESSOAL",IF(Y1073='Tabelas auxiliares'!$A$129,"CUSTEIO",IF(Y1073='Tabelas auxiliares'!$A$128,"INVESTIMENTO","ERRO - VERIFICAR"))))</f>
        <v/>
      </c>
      <c r="AA1073" s="26" t="str">
        <f t="shared" si="33"/>
        <v/>
      </c>
      <c r="AB1073" s="155"/>
      <c r="AC1073" s="155"/>
      <c r="AD1073" s="155"/>
      <c r="AE1073" s="31"/>
    </row>
    <row r="1074" spans="1:31" x14ac:dyDescent="0.25">
      <c r="A1074" s="152"/>
      <c r="B1074" s="152"/>
      <c r="C1074" s="152"/>
      <c r="D1074" s="152"/>
      <c r="E1074" s="152"/>
      <c r="F1074" s="15" t="str">
        <f>IFERROR(VLOOKUP(D1074,'Tabelas auxiliares'!$A$3:$B$65,2,FALSE),"")</f>
        <v/>
      </c>
      <c r="G1074" s="15" t="str">
        <f>IFERROR(VLOOKUP($B1074,'Tabelas auxiliares'!$A$68:$C$108,2,FALSE),"")</f>
        <v/>
      </c>
      <c r="H1074" s="15" t="str">
        <f>IFERROR(VLOOKUP($B1074,'Tabelas auxiliares'!$A$68:$C$108,3,FALSE),"")</f>
        <v/>
      </c>
      <c r="I1074" s="152"/>
      <c r="J1074" s="152"/>
      <c r="K1074" s="152"/>
      <c r="L1074" s="152"/>
      <c r="M1074" s="152"/>
      <c r="N1074" s="152"/>
      <c r="O1074" s="152"/>
      <c r="P1074" s="152"/>
      <c r="Q1074" s="152"/>
      <c r="R1074" s="152"/>
      <c r="S1074" s="152"/>
      <c r="T1074" s="152"/>
      <c r="U1074" s="152"/>
      <c r="V1074" s="152"/>
      <c r="W1074" s="152"/>
      <c r="X1074" s="152"/>
      <c r="Y1074" s="15" t="str">
        <f t="shared" si="32"/>
        <v/>
      </c>
      <c r="Z1074" s="15" t="str">
        <f>IF(T1074="","",IF(AND(T1074&lt;&gt;'Tabelas auxiliares'!$B$128,T1074&lt;&gt;'Tabelas auxiliares'!$B$129,T1074&lt;&gt;'Tabelas auxiliares'!$C$128,T1074&lt;&gt;'Tabelas auxiliares'!$C$129,T1074&lt;&gt;'Tabelas auxiliares'!$D$128),"FOLHA DE PESSOAL",IF(Y1074='Tabelas auxiliares'!$A$129,"CUSTEIO",IF(Y1074='Tabelas auxiliares'!$A$128,"INVESTIMENTO","ERRO - VERIFICAR"))))</f>
        <v/>
      </c>
      <c r="AA1074" s="26" t="str">
        <f t="shared" si="33"/>
        <v/>
      </c>
      <c r="AB1074" s="155"/>
      <c r="AC1074" s="155"/>
      <c r="AD1074" s="155"/>
      <c r="AE1074" s="31"/>
    </row>
    <row r="1075" spans="1:31" x14ac:dyDescent="0.25">
      <c r="A1075" s="152"/>
      <c r="B1075" s="152"/>
      <c r="C1075" s="152"/>
      <c r="D1075" s="152"/>
      <c r="E1075" s="152"/>
      <c r="F1075" s="15" t="str">
        <f>IFERROR(VLOOKUP(D1075,'Tabelas auxiliares'!$A$3:$B$65,2,FALSE),"")</f>
        <v/>
      </c>
      <c r="G1075" s="15" t="str">
        <f>IFERROR(VLOOKUP($B1075,'Tabelas auxiliares'!$A$68:$C$108,2,FALSE),"")</f>
        <v/>
      </c>
      <c r="H1075" s="15" t="str">
        <f>IFERROR(VLOOKUP($B1075,'Tabelas auxiliares'!$A$68:$C$108,3,FALSE),"")</f>
        <v/>
      </c>
      <c r="I1075" s="152"/>
      <c r="J1075" s="152"/>
      <c r="K1075" s="152"/>
      <c r="L1075" s="152"/>
      <c r="M1075" s="152"/>
      <c r="N1075" s="152"/>
      <c r="O1075" s="152"/>
      <c r="P1075" s="152"/>
      <c r="Q1075" s="152"/>
      <c r="R1075" s="152"/>
      <c r="S1075" s="152"/>
      <c r="T1075" s="152"/>
      <c r="U1075" s="152"/>
      <c r="V1075" s="152"/>
      <c r="W1075" s="152"/>
      <c r="X1075" s="152"/>
      <c r="Y1075" s="15" t="str">
        <f t="shared" si="32"/>
        <v/>
      </c>
      <c r="Z1075" s="15" t="str">
        <f>IF(T1075="","",IF(AND(T1075&lt;&gt;'Tabelas auxiliares'!$B$128,T1075&lt;&gt;'Tabelas auxiliares'!$B$129,T1075&lt;&gt;'Tabelas auxiliares'!$C$128,T1075&lt;&gt;'Tabelas auxiliares'!$C$129,T1075&lt;&gt;'Tabelas auxiliares'!$D$128),"FOLHA DE PESSOAL",IF(Y1075='Tabelas auxiliares'!$A$129,"CUSTEIO",IF(Y1075='Tabelas auxiliares'!$A$128,"INVESTIMENTO","ERRO - VERIFICAR"))))</f>
        <v/>
      </c>
      <c r="AA1075" s="26" t="str">
        <f t="shared" si="33"/>
        <v/>
      </c>
      <c r="AB1075" s="155"/>
      <c r="AC1075" s="155"/>
      <c r="AD1075" s="155"/>
      <c r="AE1075" s="31"/>
    </row>
    <row r="1076" spans="1:31" x14ac:dyDescent="0.25">
      <c r="A1076" s="152"/>
      <c r="B1076" s="152"/>
      <c r="C1076" s="152"/>
      <c r="D1076" s="152"/>
      <c r="E1076" s="152"/>
      <c r="F1076" s="15" t="str">
        <f>IFERROR(VLOOKUP(D1076,'Tabelas auxiliares'!$A$3:$B$65,2,FALSE),"")</f>
        <v/>
      </c>
      <c r="G1076" s="15" t="str">
        <f>IFERROR(VLOOKUP($B1076,'Tabelas auxiliares'!$A$68:$C$108,2,FALSE),"")</f>
        <v/>
      </c>
      <c r="H1076" s="15" t="str">
        <f>IFERROR(VLOOKUP($B1076,'Tabelas auxiliares'!$A$68:$C$108,3,FALSE),"")</f>
        <v/>
      </c>
      <c r="I1076" s="152"/>
      <c r="J1076" s="152"/>
      <c r="K1076" s="152"/>
      <c r="L1076" s="152"/>
      <c r="M1076" s="152"/>
      <c r="N1076" s="152"/>
      <c r="O1076" s="152"/>
      <c r="P1076" s="152"/>
      <c r="Q1076" s="152"/>
      <c r="R1076" s="152"/>
      <c r="S1076" s="152"/>
      <c r="T1076" s="152"/>
      <c r="U1076" s="152"/>
      <c r="V1076" s="152"/>
      <c r="W1076" s="152"/>
      <c r="X1076" s="152"/>
      <c r="Y1076" s="15" t="str">
        <f t="shared" si="32"/>
        <v/>
      </c>
      <c r="Z1076" s="15" t="str">
        <f>IF(T1076="","",IF(AND(T1076&lt;&gt;'Tabelas auxiliares'!$B$128,T1076&lt;&gt;'Tabelas auxiliares'!$B$129,T1076&lt;&gt;'Tabelas auxiliares'!$C$128,T1076&lt;&gt;'Tabelas auxiliares'!$C$129,T1076&lt;&gt;'Tabelas auxiliares'!$D$128),"FOLHA DE PESSOAL",IF(Y1076='Tabelas auxiliares'!$A$129,"CUSTEIO",IF(Y1076='Tabelas auxiliares'!$A$128,"INVESTIMENTO","ERRO - VERIFICAR"))))</f>
        <v/>
      </c>
      <c r="AA1076" s="26" t="str">
        <f t="shared" si="33"/>
        <v/>
      </c>
      <c r="AB1076" s="155"/>
      <c r="AC1076" s="155"/>
      <c r="AD1076" s="155"/>
      <c r="AE1076" s="31"/>
    </row>
    <row r="1077" spans="1:31" x14ac:dyDescent="0.25">
      <c r="A1077" s="152"/>
      <c r="B1077" s="152"/>
      <c r="C1077" s="152"/>
      <c r="D1077" s="152"/>
      <c r="E1077" s="152"/>
      <c r="F1077" s="15" t="str">
        <f>IFERROR(VLOOKUP(D1077,'Tabelas auxiliares'!$A$3:$B$65,2,FALSE),"")</f>
        <v/>
      </c>
      <c r="G1077" s="15" t="str">
        <f>IFERROR(VLOOKUP($B1077,'Tabelas auxiliares'!$A$68:$C$108,2,FALSE),"")</f>
        <v/>
      </c>
      <c r="H1077" s="15" t="str">
        <f>IFERROR(VLOOKUP($B1077,'Tabelas auxiliares'!$A$68:$C$108,3,FALSE),"")</f>
        <v/>
      </c>
      <c r="I1077" s="152"/>
      <c r="J1077" s="152"/>
      <c r="K1077" s="152"/>
      <c r="L1077" s="152"/>
      <c r="M1077" s="152"/>
      <c r="N1077" s="152"/>
      <c r="O1077" s="152"/>
      <c r="P1077" s="152"/>
      <c r="Q1077" s="152"/>
      <c r="R1077" s="152"/>
      <c r="S1077" s="152"/>
      <c r="T1077" s="152"/>
      <c r="U1077" s="152"/>
      <c r="V1077" s="152"/>
      <c r="W1077" s="152"/>
      <c r="X1077" s="152"/>
      <c r="Y1077" s="15" t="str">
        <f t="shared" si="32"/>
        <v/>
      </c>
      <c r="Z1077" s="15" t="str">
        <f>IF(T1077="","",IF(AND(T1077&lt;&gt;'Tabelas auxiliares'!$B$128,T1077&lt;&gt;'Tabelas auxiliares'!$B$129,T1077&lt;&gt;'Tabelas auxiliares'!$C$128,T1077&lt;&gt;'Tabelas auxiliares'!$C$129,T1077&lt;&gt;'Tabelas auxiliares'!$D$128),"FOLHA DE PESSOAL",IF(Y1077='Tabelas auxiliares'!$A$129,"CUSTEIO",IF(Y1077='Tabelas auxiliares'!$A$128,"INVESTIMENTO","ERRO - VERIFICAR"))))</f>
        <v/>
      </c>
      <c r="AA1077" s="26" t="str">
        <f t="shared" si="33"/>
        <v/>
      </c>
      <c r="AB1077" s="155"/>
      <c r="AC1077" s="155"/>
      <c r="AD1077" s="155"/>
      <c r="AE1077" s="31"/>
    </row>
    <row r="1078" spans="1:31" x14ac:dyDescent="0.25">
      <c r="A1078" s="152"/>
      <c r="B1078" s="152"/>
      <c r="C1078" s="152"/>
      <c r="D1078" s="152"/>
      <c r="E1078" s="152"/>
      <c r="F1078" s="15" t="str">
        <f>IFERROR(VLOOKUP(D1078,'Tabelas auxiliares'!$A$3:$B$65,2,FALSE),"")</f>
        <v/>
      </c>
      <c r="G1078" s="15" t="str">
        <f>IFERROR(VLOOKUP($B1078,'Tabelas auxiliares'!$A$68:$C$108,2,FALSE),"")</f>
        <v/>
      </c>
      <c r="H1078" s="15" t="str">
        <f>IFERROR(VLOOKUP($B1078,'Tabelas auxiliares'!$A$68:$C$108,3,FALSE),"")</f>
        <v/>
      </c>
      <c r="I1078" s="152"/>
      <c r="J1078" s="152"/>
      <c r="K1078" s="152"/>
      <c r="L1078" s="152"/>
      <c r="M1078" s="152"/>
      <c r="N1078" s="152"/>
      <c r="O1078" s="152"/>
      <c r="P1078" s="152"/>
      <c r="Q1078" s="152"/>
      <c r="R1078" s="152"/>
      <c r="S1078" s="152"/>
      <c r="T1078" s="152"/>
      <c r="U1078" s="152"/>
      <c r="V1078" s="152"/>
      <c r="W1078" s="152"/>
      <c r="X1078" s="152"/>
      <c r="Y1078" s="15" t="str">
        <f t="shared" si="32"/>
        <v/>
      </c>
      <c r="Z1078" s="15" t="str">
        <f>IF(T1078="","",IF(AND(T1078&lt;&gt;'Tabelas auxiliares'!$B$128,T1078&lt;&gt;'Tabelas auxiliares'!$B$129,T1078&lt;&gt;'Tabelas auxiliares'!$C$128,T1078&lt;&gt;'Tabelas auxiliares'!$C$129,T1078&lt;&gt;'Tabelas auxiliares'!$D$128),"FOLHA DE PESSOAL",IF(Y1078='Tabelas auxiliares'!$A$129,"CUSTEIO",IF(Y1078='Tabelas auxiliares'!$A$128,"INVESTIMENTO","ERRO - VERIFICAR"))))</f>
        <v/>
      </c>
      <c r="AA1078" s="26" t="str">
        <f t="shared" si="33"/>
        <v/>
      </c>
      <c r="AB1078" s="155"/>
      <c r="AC1078" s="155"/>
      <c r="AD1078" s="155"/>
      <c r="AE1078" s="31"/>
    </row>
    <row r="1079" spans="1:31" x14ac:dyDescent="0.25">
      <c r="A1079" s="152"/>
      <c r="B1079" s="152"/>
      <c r="C1079" s="152"/>
      <c r="D1079" s="152"/>
      <c r="E1079" s="152"/>
      <c r="F1079" s="15" t="str">
        <f>IFERROR(VLOOKUP(D1079,'Tabelas auxiliares'!$A$3:$B$65,2,FALSE),"")</f>
        <v/>
      </c>
      <c r="G1079" s="15" t="str">
        <f>IFERROR(VLOOKUP($B1079,'Tabelas auxiliares'!$A$68:$C$108,2,FALSE),"")</f>
        <v/>
      </c>
      <c r="H1079" s="15" t="str">
        <f>IFERROR(VLOOKUP($B1079,'Tabelas auxiliares'!$A$68:$C$108,3,FALSE),"")</f>
        <v/>
      </c>
      <c r="I1079" s="152"/>
      <c r="J1079" s="152"/>
      <c r="K1079" s="152"/>
      <c r="L1079" s="152"/>
      <c r="M1079" s="152"/>
      <c r="N1079" s="152"/>
      <c r="O1079" s="152"/>
      <c r="P1079" s="152"/>
      <c r="Q1079" s="152"/>
      <c r="R1079" s="152"/>
      <c r="S1079" s="152"/>
      <c r="T1079" s="152"/>
      <c r="U1079" s="152"/>
      <c r="V1079" s="152"/>
      <c r="W1079" s="152"/>
      <c r="X1079" s="152"/>
      <c r="Y1079" s="15" t="str">
        <f t="shared" si="32"/>
        <v/>
      </c>
      <c r="Z1079" s="15" t="str">
        <f>IF(T1079="","",IF(AND(T1079&lt;&gt;'Tabelas auxiliares'!$B$128,T1079&lt;&gt;'Tabelas auxiliares'!$B$129,T1079&lt;&gt;'Tabelas auxiliares'!$C$128,T1079&lt;&gt;'Tabelas auxiliares'!$C$129,T1079&lt;&gt;'Tabelas auxiliares'!$D$128),"FOLHA DE PESSOAL",IF(Y1079='Tabelas auxiliares'!$A$129,"CUSTEIO",IF(Y1079='Tabelas auxiliares'!$A$128,"INVESTIMENTO","ERRO - VERIFICAR"))))</f>
        <v/>
      </c>
      <c r="AA1079" s="26" t="str">
        <f t="shared" si="33"/>
        <v/>
      </c>
      <c r="AB1079" s="155"/>
      <c r="AC1079" s="155"/>
      <c r="AD1079" s="155"/>
      <c r="AE1079" s="31"/>
    </row>
    <row r="1080" spans="1:31" x14ac:dyDescent="0.25">
      <c r="A1080" s="152"/>
      <c r="B1080" s="152"/>
      <c r="C1080" s="152"/>
      <c r="D1080" s="152"/>
      <c r="E1080" s="152"/>
      <c r="F1080" s="15" t="str">
        <f>IFERROR(VLOOKUP(D1080,'Tabelas auxiliares'!$A$3:$B$65,2,FALSE),"")</f>
        <v/>
      </c>
      <c r="G1080" s="15" t="str">
        <f>IFERROR(VLOOKUP($B1080,'Tabelas auxiliares'!$A$68:$C$108,2,FALSE),"")</f>
        <v/>
      </c>
      <c r="H1080" s="15" t="str">
        <f>IFERROR(VLOOKUP($B1080,'Tabelas auxiliares'!$A$68:$C$108,3,FALSE),"")</f>
        <v/>
      </c>
      <c r="I1080" s="152"/>
      <c r="J1080" s="152"/>
      <c r="K1080" s="152"/>
      <c r="L1080" s="152"/>
      <c r="M1080" s="152"/>
      <c r="N1080" s="152"/>
      <c r="O1080" s="152"/>
      <c r="P1080" s="152"/>
      <c r="Q1080" s="152"/>
      <c r="R1080" s="152"/>
      <c r="S1080" s="152"/>
      <c r="T1080" s="152"/>
      <c r="U1080" s="152"/>
      <c r="V1080" s="152"/>
      <c r="W1080" s="152"/>
      <c r="X1080" s="152"/>
      <c r="Y1080" s="15" t="str">
        <f t="shared" si="32"/>
        <v/>
      </c>
      <c r="Z1080" s="15" t="str">
        <f>IF(T1080="","",IF(AND(T1080&lt;&gt;'Tabelas auxiliares'!$B$128,T1080&lt;&gt;'Tabelas auxiliares'!$B$129,T1080&lt;&gt;'Tabelas auxiliares'!$C$128,T1080&lt;&gt;'Tabelas auxiliares'!$C$129,T1080&lt;&gt;'Tabelas auxiliares'!$D$128),"FOLHA DE PESSOAL",IF(Y1080='Tabelas auxiliares'!$A$129,"CUSTEIO",IF(Y1080='Tabelas auxiliares'!$A$128,"INVESTIMENTO","ERRO - VERIFICAR"))))</f>
        <v/>
      </c>
      <c r="AA1080" s="26" t="str">
        <f t="shared" si="33"/>
        <v/>
      </c>
      <c r="AB1080" s="155"/>
      <c r="AC1080" s="155"/>
      <c r="AD1080" s="155"/>
      <c r="AE1080" s="31"/>
    </row>
    <row r="1081" spans="1:31" x14ac:dyDescent="0.25">
      <c r="A1081" s="152"/>
      <c r="B1081" s="152"/>
      <c r="C1081" s="152"/>
      <c r="D1081" s="152"/>
      <c r="E1081" s="152"/>
      <c r="F1081" s="15" t="str">
        <f>IFERROR(VLOOKUP(D1081,'Tabelas auxiliares'!$A$3:$B$65,2,FALSE),"")</f>
        <v/>
      </c>
      <c r="G1081" s="15" t="str">
        <f>IFERROR(VLOOKUP($B1081,'Tabelas auxiliares'!$A$68:$C$108,2,FALSE),"")</f>
        <v/>
      </c>
      <c r="H1081" s="15" t="str">
        <f>IFERROR(VLOOKUP($B1081,'Tabelas auxiliares'!$A$68:$C$108,3,FALSE),"")</f>
        <v/>
      </c>
      <c r="I1081" s="152"/>
      <c r="J1081" s="152"/>
      <c r="K1081" s="152"/>
      <c r="L1081" s="152"/>
      <c r="M1081" s="152"/>
      <c r="N1081" s="152"/>
      <c r="O1081" s="152"/>
      <c r="P1081" s="152"/>
      <c r="Q1081" s="152"/>
      <c r="R1081" s="152"/>
      <c r="S1081" s="152"/>
      <c r="T1081" s="152"/>
      <c r="U1081" s="152"/>
      <c r="V1081" s="152"/>
      <c r="W1081" s="152"/>
      <c r="X1081" s="152"/>
      <c r="Y1081" s="15" t="str">
        <f t="shared" si="32"/>
        <v/>
      </c>
      <c r="Z1081" s="15" t="str">
        <f>IF(T1081="","",IF(AND(T1081&lt;&gt;'Tabelas auxiliares'!$B$128,T1081&lt;&gt;'Tabelas auxiliares'!$B$129,T1081&lt;&gt;'Tabelas auxiliares'!$C$128,T1081&lt;&gt;'Tabelas auxiliares'!$C$129,T1081&lt;&gt;'Tabelas auxiliares'!$D$128),"FOLHA DE PESSOAL",IF(Y1081='Tabelas auxiliares'!$A$129,"CUSTEIO",IF(Y1081='Tabelas auxiliares'!$A$128,"INVESTIMENTO","ERRO - VERIFICAR"))))</f>
        <v/>
      </c>
      <c r="AA1081" s="26" t="str">
        <f t="shared" si="33"/>
        <v/>
      </c>
      <c r="AB1081" s="155"/>
      <c r="AC1081" s="155"/>
      <c r="AD1081" s="155"/>
      <c r="AE1081" s="31"/>
    </row>
    <row r="1082" spans="1:31" x14ac:dyDescent="0.25">
      <c r="A1082" s="152"/>
      <c r="B1082" s="152"/>
      <c r="C1082" s="152"/>
      <c r="D1082" s="152"/>
      <c r="E1082" s="152"/>
      <c r="F1082" s="15" t="str">
        <f>IFERROR(VLOOKUP(D1082,'Tabelas auxiliares'!$A$3:$B$65,2,FALSE),"")</f>
        <v/>
      </c>
      <c r="G1082" s="15" t="str">
        <f>IFERROR(VLOOKUP($B1082,'Tabelas auxiliares'!$A$68:$C$108,2,FALSE),"")</f>
        <v/>
      </c>
      <c r="H1082" s="15" t="str">
        <f>IFERROR(VLOOKUP($B1082,'Tabelas auxiliares'!$A$68:$C$108,3,FALSE),"")</f>
        <v/>
      </c>
      <c r="I1082" s="152"/>
      <c r="J1082" s="152"/>
      <c r="K1082" s="152"/>
      <c r="L1082" s="152"/>
      <c r="M1082" s="152"/>
      <c r="N1082" s="152"/>
      <c r="O1082" s="152"/>
      <c r="P1082" s="152"/>
      <c r="Q1082" s="152"/>
      <c r="R1082" s="152"/>
      <c r="S1082" s="152"/>
      <c r="T1082" s="152"/>
      <c r="U1082" s="152"/>
      <c r="V1082" s="152"/>
      <c r="W1082" s="152"/>
      <c r="X1082" s="152"/>
      <c r="Y1082" s="15" t="str">
        <f t="shared" si="32"/>
        <v/>
      </c>
      <c r="Z1082" s="15" t="str">
        <f>IF(T1082="","",IF(AND(T1082&lt;&gt;'Tabelas auxiliares'!$B$128,T1082&lt;&gt;'Tabelas auxiliares'!$B$129,T1082&lt;&gt;'Tabelas auxiliares'!$C$128,T1082&lt;&gt;'Tabelas auxiliares'!$C$129,T1082&lt;&gt;'Tabelas auxiliares'!$D$128),"FOLHA DE PESSOAL",IF(Y1082='Tabelas auxiliares'!$A$129,"CUSTEIO",IF(Y1082='Tabelas auxiliares'!$A$128,"INVESTIMENTO","ERRO - VERIFICAR"))))</f>
        <v/>
      </c>
      <c r="AA1082" s="26" t="str">
        <f t="shared" si="33"/>
        <v/>
      </c>
      <c r="AB1082" s="155"/>
      <c r="AC1082" s="155"/>
      <c r="AD1082" s="155"/>
      <c r="AE1082" s="31"/>
    </row>
    <row r="1083" spans="1:31" x14ac:dyDescent="0.25">
      <c r="A1083" s="152"/>
      <c r="B1083" s="152"/>
      <c r="C1083" s="152"/>
      <c r="D1083" s="152"/>
      <c r="E1083" s="152"/>
      <c r="F1083" s="15" t="str">
        <f>IFERROR(VLOOKUP(D1083,'Tabelas auxiliares'!$A$3:$B$65,2,FALSE),"")</f>
        <v/>
      </c>
      <c r="G1083" s="15" t="str">
        <f>IFERROR(VLOOKUP($B1083,'Tabelas auxiliares'!$A$68:$C$108,2,FALSE),"")</f>
        <v/>
      </c>
      <c r="H1083" s="15" t="str">
        <f>IFERROR(VLOOKUP($B1083,'Tabelas auxiliares'!$A$68:$C$108,3,FALSE),"")</f>
        <v/>
      </c>
      <c r="I1083" s="152"/>
      <c r="J1083" s="152"/>
      <c r="K1083" s="152"/>
      <c r="L1083" s="152"/>
      <c r="M1083" s="152"/>
      <c r="N1083" s="152"/>
      <c r="O1083" s="152"/>
      <c r="P1083" s="152"/>
      <c r="Q1083" s="152"/>
      <c r="R1083" s="152"/>
      <c r="S1083" s="152"/>
      <c r="T1083" s="152"/>
      <c r="U1083" s="152"/>
      <c r="V1083" s="152"/>
      <c r="W1083" s="152"/>
      <c r="X1083" s="152"/>
      <c r="Y1083" s="15" t="str">
        <f t="shared" si="32"/>
        <v/>
      </c>
      <c r="Z1083" s="15" t="str">
        <f>IF(T1083="","",IF(AND(T1083&lt;&gt;'Tabelas auxiliares'!$B$128,T1083&lt;&gt;'Tabelas auxiliares'!$B$129,T1083&lt;&gt;'Tabelas auxiliares'!$C$128,T1083&lt;&gt;'Tabelas auxiliares'!$C$129,T1083&lt;&gt;'Tabelas auxiliares'!$D$128),"FOLHA DE PESSOAL",IF(Y1083='Tabelas auxiliares'!$A$129,"CUSTEIO",IF(Y1083='Tabelas auxiliares'!$A$128,"INVESTIMENTO","ERRO - VERIFICAR"))))</f>
        <v/>
      </c>
      <c r="AA1083" s="26" t="str">
        <f t="shared" si="33"/>
        <v/>
      </c>
      <c r="AB1083" s="155"/>
      <c r="AC1083" s="155"/>
      <c r="AD1083" s="155"/>
      <c r="AE1083" s="31"/>
    </row>
    <row r="1084" spans="1:31" x14ac:dyDescent="0.25">
      <c r="A1084" s="152"/>
      <c r="B1084" s="152"/>
      <c r="C1084" s="152"/>
      <c r="D1084" s="152"/>
      <c r="E1084" s="152"/>
      <c r="F1084" s="15" t="str">
        <f>IFERROR(VLOOKUP(D1084,'Tabelas auxiliares'!$A$3:$B$65,2,FALSE),"")</f>
        <v/>
      </c>
      <c r="G1084" s="15" t="str">
        <f>IFERROR(VLOOKUP($B1084,'Tabelas auxiliares'!$A$68:$C$108,2,FALSE),"")</f>
        <v/>
      </c>
      <c r="H1084" s="15" t="str">
        <f>IFERROR(VLOOKUP($B1084,'Tabelas auxiliares'!$A$68:$C$108,3,FALSE),"")</f>
        <v/>
      </c>
      <c r="I1084" s="152"/>
      <c r="J1084" s="152"/>
      <c r="K1084" s="152"/>
      <c r="L1084" s="152"/>
      <c r="M1084" s="152"/>
      <c r="N1084" s="152"/>
      <c r="O1084" s="152"/>
      <c r="P1084" s="152"/>
      <c r="Q1084" s="152"/>
      <c r="R1084" s="152"/>
      <c r="S1084" s="152"/>
      <c r="T1084" s="152"/>
      <c r="U1084" s="152"/>
      <c r="V1084" s="152"/>
      <c r="W1084" s="152"/>
      <c r="X1084" s="152"/>
      <c r="Y1084" s="15" t="str">
        <f t="shared" si="32"/>
        <v/>
      </c>
      <c r="Z1084" s="15" t="str">
        <f>IF(T1084="","",IF(AND(T1084&lt;&gt;'Tabelas auxiliares'!$B$128,T1084&lt;&gt;'Tabelas auxiliares'!$B$129,T1084&lt;&gt;'Tabelas auxiliares'!$C$128,T1084&lt;&gt;'Tabelas auxiliares'!$C$129,T1084&lt;&gt;'Tabelas auxiliares'!$D$128),"FOLHA DE PESSOAL",IF(Y1084='Tabelas auxiliares'!$A$129,"CUSTEIO",IF(Y1084='Tabelas auxiliares'!$A$128,"INVESTIMENTO","ERRO - VERIFICAR"))))</f>
        <v/>
      </c>
      <c r="AA1084" s="26" t="str">
        <f t="shared" si="33"/>
        <v/>
      </c>
      <c r="AB1084" s="155"/>
      <c r="AC1084" s="155"/>
      <c r="AD1084" s="155"/>
      <c r="AE1084" s="31"/>
    </row>
    <row r="1085" spans="1:31" x14ac:dyDescent="0.25">
      <c r="A1085" s="152"/>
      <c r="B1085" s="152"/>
      <c r="C1085" s="152"/>
      <c r="D1085" s="152"/>
      <c r="E1085" s="152"/>
      <c r="F1085" s="15" t="str">
        <f>IFERROR(VLOOKUP(D1085,'Tabelas auxiliares'!$A$3:$B$65,2,FALSE),"")</f>
        <v/>
      </c>
      <c r="G1085" s="15" t="str">
        <f>IFERROR(VLOOKUP($B1085,'Tabelas auxiliares'!$A$68:$C$108,2,FALSE),"")</f>
        <v/>
      </c>
      <c r="H1085" s="15" t="str">
        <f>IFERROR(VLOOKUP($B1085,'Tabelas auxiliares'!$A$68:$C$108,3,FALSE),"")</f>
        <v/>
      </c>
      <c r="I1085" s="152"/>
      <c r="J1085" s="152"/>
      <c r="K1085" s="152"/>
      <c r="L1085" s="152"/>
      <c r="M1085" s="152"/>
      <c r="N1085" s="152"/>
      <c r="O1085" s="152"/>
      <c r="P1085" s="152"/>
      <c r="Q1085" s="152"/>
      <c r="R1085" s="152"/>
      <c r="S1085" s="152"/>
      <c r="T1085" s="152"/>
      <c r="U1085" s="152"/>
      <c r="V1085" s="152"/>
      <c r="W1085" s="152"/>
      <c r="X1085" s="152"/>
      <c r="Y1085" s="15" t="str">
        <f t="shared" si="32"/>
        <v/>
      </c>
      <c r="Z1085" s="15" t="str">
        <f>IF(T1085="","",IF(AND(T1085&lt;&gt;'Tabelas auxiliares'!$B$128,T1085&lt;&gt;'Tabelas auxiliares'!$B$129,T1085&lt;&gt;'Tabelas auxiliares'!$C$128,T1085&lt;&gt;'Tabelas auxiliares'!$C$129,T1085&lt;&gt;'Tabelas auxiliares'!$D$128),"FOLHA DE PESSOAL",IF(Y1085='Tabelas auxiliares'!$A$129,"CUSTEIO",IF(Y1085='Tabelas auxiliares'!$A$128,"INVESTIMENTO","ERRO - VERIFICAR"))))</f>
        <v/>
      </c>
      <c r="AA1085" s="26" t="str">
        <f t="shared" si="33"/>
        <v/>
      </c>
      <c r="AB1085" s="155"/>
      <c r="AC1085" s="155"/>
      <c r="AD1085" s="155"/>
      <c r="AE1085" s="31"/>
    </row>
    <row r="1086" spans="1:31" x14ac:dyDescent="0.25">
      <c r="A1086" s="152"/>
      <c r="B1086" s="152"/>
      <c r="C1086" s="152"/>
      <c r="D1086" s="152"/>
      <c r="E1086" s="152"/>
      <c r="F1086" s="15" t="str">
        <f>IFERROR(VLOOKUP(D1086,'Tabelas auxiliares'!$A$3:$B$65,2,FALSE),"")</f>
        <v/>
      </c>
      <c r="G1086" s="15" t="str">
        <f>IFERROR(VLOOKUP($B1086,'Tabelas auxiliares'!$A$68:$C$108,2,FALSE),"")</f>
        <v/>
      </c>
      <c r="H1086" s="15" t="str">
        <f>IFERROR(VLOOKUP($B1086,'Tabelas auxiliares'!$A$68:$C$108,3,FALSE),"")</f>
        <v/>
      </c>
      <c r="I1086" s="152"/>
      <c r="J1086" s="152"/>
      <c r="K1086" s="152"/>
      <c r="L1086" s="152"/>
      <c r="M1086" s="152"/>
      <c r="N1086" s="152"/>
      <c r="O1086" s="152"/>
      <c r="P1086" s="152"/>
      <c r="Q1086" s="152"/>
      <c r="R1086" s="152"/>
      <c r="S1086" s="152"/>
      <c r="T1086" s="152"/>
      <c r="U1086" s="152"/>
      <c r="V1086" s="152"/>
      <c r="W1086" s="152"/>
      <c r="X1086" s="152"/>
      <c r="Y1086" s="15" t="str">
        <f t="shared" si="32"/>
        <v/>
      </c>
      <c r="Z1086" s="15" t="str">
        <f>IF(T1086="","",IF(AND(T1086&lt;&gt;'Tabelas auxiliares'!$B$128,T1086&lt;&gt;'Tabelas auxiliares'!$B$129,T1086&lt;&gt;'Tabelas auxiliares'!$C$128,T1086&lt;&gt;'Tabelas auxiliares'!$C$129,T1086&lt;&gt;'Tabelas auxiliares'!$D$128),"FOLHA DE PESSOAL",IF(Y1086='Tabelas auxiliares'!$A$129,"CUSTEIO",IF(Y1086='Tabelas auxiliares'!$A$128,"INVESTIMENTO","ERRO - VERIFICAR"))))</f>
        <v/>
      </c>
      <c r="AA1086" s="26" t="str">
        <f t="shared" si="33"/>
        <v/>
      </c>
      <c r="AB1086" s="155"/>
      <c r="AC1086" s="155"/>
      <c r="AD1086" s="155"/>
      <c r="AE1086" s="31"/>
    </row>
    <row r="1087" spans="1:31" x14ac:dyDescent="0.25">
      <c r="A1087" s="152"/>
      <c r="B1087" s="152"/>
      <c r="C1087" s="152"/>
      <c r="D1087" s="152"/>
      <c r="E1087" s="152"/>
      <c r="F1087" s="15" t="str">
        <f>IFERROR(VLOOKUP(D1087,'Tabelas auxiliares'!$A$3:$B$65,2,FALSE),"")</f>
        <v/>
      </c>
      <c r="G1087" s="15" t="str">
        <f>IFERROR(VLOOKUP($B1087,'Tabelas auxiliares'!$A$68:$C$108,2,FALSE),"")</f>
        <v/>
      </c>
      <c r="H1087" s="15" t="str">
        <f>IFERROR(VLOOKUP($B1087,'Tabelas auxiliares'!$A$68:$C$108,3,FALSE),"")</f>
        <v/>
      </c>
      <c r="I1087" s="152"/>
      <c r="J1087" s="152"/>
      <c r="K1087" s="152"/>
      <c r="L1087" s="152"/>
      <c r="M1087" s="152"/>
      <c r="N1087" s="152"/>
      <c r="O1087" s="152"/>
      <c r="P1087" s="152"/>
      <c r="Q1087" s="152"/>
      <c r="R1087" s="152"/>
      <c r="S1087" s="152"/>
      <c r="T1087" s="152"/>
      <c r="U1087" s="152"/>
      <c r="V1087" s="152"/>
      <c r="W1087" s="152"/>
      <c r="X1087" s="152"/>
      <c r="Y1087" s="15" t="str">
        <f t="shared" si="32"/>
        <v/>
      </c>
      <c r="Z1087" s="15" t="str">
        <f>IF(T1087="","",IF(AND(T1087&lt;&gt;'Tabelas auxiliares'!$B$128,T1087&lt;&gt;'Tabelas auxiliares'!$B$129,T1087&lt;&gt;'Tabelas auxiliares'!$C$128,T1087&lt;&gt;'Tabelas auxiliares'!$C$129,T1087&lt;&gt;'Tabelas auxiliares'!$D$128),"FOLHA DE PESSOAL",IF(Y1087='Tabelas auxiliares'!$A$129,"CUSTEIO",IF(Y1087='Tabelas auxiliares'!$A$128,"INVESTIMENTO","ERRO - VERIFICAR"))))</f>
        <v/>
      </c>
      <c r="AA1087" s="26" t="str">
        <f t="shared" si="33"/>
        <v/>
      </c>
      <c r="AB1087" s="155"/>
      <c r="AC1087" s="155"/>
      <c r="AD1087" s="155"/>
      <c r="AE1087" s="31"/>
    </row>
    <row r="1088" spans="1:31" x14ac:dyDescent="0.25">
      <c r="A1088" s="152"/>
      <c r="B1088" s="152"/>
      <c r="C1088" s="152"/>
      <c r="D1088" s="152"/>
      <c r="E1088" s="152"/>
      <c r="F1088" s="15" t="str">
        <f>IFERROR(VLOOKUP(D1088,'Tabelas auxiliares'!$A$3:$B$65,2,FALSE),"")</f>
        <v/>
      </c>
      <c r="G1088" s="15" t="str">
        <f>IFERROR(VLOOKUP($B1088,'Tabelas auxiliares'!$A$68:$C$108,2,FALSE),"")</f>
        <v/>
      </c>
      <c r="H1088" s="15" t="str">
        <f>IFERROR(VLOOKUP($B1088,'Tabelas auxiliares'!$A$68:$C$108,3,FALSE),"")</f>
        <v/>
      </c>
      <c r="I1088" s="152"/>
      <c r="J1088" s="152"/>
      <c r="K1088" s="152"/>
      <c r="L1088" s="152"/>
      <c r="M1088" s="152"/>
      <c r="N1088" s="152"/>
      <c r="O1088" s="152"/>
      <c r="P1088" s="152"/>
      <c r="Q1088" s="152"/>
      <c r="R1088" s="152"/>
      <c r="S1088" s="152"/>
      <c r="T1088" s="152"/>
      <c r="U1088" s="152"/>
      <c r="V1088" s="152"/>
      <c r="W1088" s="152"/>
      <c r="X1088" s="152"/>
      <c r="Y1088" s="15" t="str">
        <f t="shared" si="32"/>
        <v/>
      </c>
      <c r="Z1088" s="15" t="str">
        <f>IF(T1088="","",IF(AND(T1088&lt;&gt;'Tabelas auxiliares'!$B$128,T1088&lt;&gt;'Tabelas auxiliares'!$B$129,T1088&lt;&gt;'Tabelas auxiliares'!$C$128,T1088&lt;&gt;'Tabelas auxiliares'!$C$129,T1088&lt;&gt;'Tabelas auxiliares'!$D$128),"FOLHA DE PESSOAL",IF(Y1088='Tabelas auxiliares'!$A$129,"CUSTEIO",IF(Y1088='Tabelas auxiliares'!$A$128,"INVESTIMENTO","ERRO - VERIFICAR"))))</f>
        <v/>
      </c>
      <c r="AA1088" s="26" t="str">
        <f t="shared" si="33"/>
        <v/>
      </c>
      <c r="AB1088" s="155"/>
      <c r="AC1088" s="155"/>
      <c r="AD1088" s="155"/>
      <c r="AE1088" s="31"/>
    </row>
    <row r="1089" spans="1:42" x14ac:dyDescent="0.25">
      <c r="A1089" s="152"/>
      <c r="B1089" s="152"/>
      <c r="C1089" s="152"/>
      <c r="D1089" s="152"/>
      <c r="E1089" s="152"/>
      <c r="F1089" s="15" t="str">
        <f>IFERROR(VLOOKUP(D1089,'Tabelas auxiliares'!$A$3:$B$65,2,FALSE),"")</f>
        <v/>
      </c>
      <c r="G1089" s="15" t="str">
        <f>IFERROR(VLOOKUP($B1089,'Tabelas auxiliares'!$A$68:$C$108,2,FALSE),"")</f>
        <v/>
      </c>
      <c r="H1089" s="15" t="str">
        <f>IFERROR(VLOOKUP($B1089,'Tabelas auxiliares'!$A$68:$C$108,3,FALSE),"")</f>
        <v/>
      </c>
      <c r="I1089" s="152"/>
      <c r="J1089" s="152"/>
      <c r="K1089" s="152"/>
      <c r="L1089" s="152"/>
      <c r="M1089" s="152"/>
      <c r="N1089" s="152"/>
      <c r="O1089" s="152"/>
      <c r="P1089" s="152"/>
      <c r="Q1089" s="152"/>
      <c r="R1089" s="152"/>
      <c r="S1089" s="152"/>
      <c r="T1089" s="152"/>
      <c r="U1089" s="152"/>
      <c r="V1089" s="152"/>
      <c r="W1089" s="152"/>
      <c r="X1089" s="152"/>
      <c r="Y1089" s="15" t="str">
        <f t="shared" si="32"/>
        <v/>
      </c>
      <c r="Z1089" s="15" t="str">
        <f>IF(T1089="","",IF(AND(T1089&lt;&gt;'Tabelas auxiliares'!$B$128,T1089&lt;&gt;'Tabelas auxiliares'!$B$129,T1089&lt;&gt;'Tabelas auxiliares'!$C$128,T1089&lt;&gt;'Tabelas auxiliares'!$C$129,T1089&lt;&gt;'Tabelas auxiliares'!$D$128),"FOLHA DE PESSOAL",IF(Y1089='Tabelas auxiliares'!$A$129,"CUSTEIO",IF(Y1089='Tabelas auxiliares'!$A$128,"INVESTIMENTO","ERRO - VERIFICAR"))))</f>
        <v/>
      </c>
      <c r="AA1089" s="26" t="str">
        <f t="shared" si="33"/>
        <v/>
      </c>
      <c r="AB1089" s="155"/>
      <c r="AC1089" s="155"/>
      <c r="AD1089" s="155"/>
      <c r="AE1089" s="31"/>
    </row>
    <row r="1090" spans="1:42" x14ac:dyDescent="0.25">
      <c r="A1090" s="152"/>
      <c r="B1090" s="152"/>
      <c r="C1090" s="152"/>
      <c r="D1090" s="152"/>
      <c r="E1090" s="152"/>
      <c r="F1090" s="15" t="str">
        <f>IFERROR(VLOOKUP(D1090,'Tabelas auxiliares'!$A$3:$B$65,2,FALSE),"")</f>
        <v/>
      </c>
      <c r="G1090" s="15" t="str">
        <f>IFERROR(VLOOKUP($B1090,'Tabelas auxiliares'!$A$68:$C$108,2,FALSE),"")</f>
        <v/>
      </c>
      <c r="H1090" s="15" t="str">
        <f>IFERROR(VLOOKUP($B1090,'Tabelas auxiliares'!$A$68:$C$108,3,FALSE),"")</f>
        <v/>
      </c>
      <c r="I1090" s="152"/>
      <c r="J1090" s="152"/>
      <c r="K1090" s="152"/>
      <c r="L1090" s="152"/>
      <c r="M1090" s="152"/>
      <c r="N1090" s="152"/>
      <c r="O1090" s="152"/>
      <c r="P1090" s="152"/>
      <c r="Q1090" s="152"/>
      <c r="R1090" s="152"/>
      <c r="S1090" s="152"/>
      <c r="T1090" s="152"/>
      <c r="U1090" s="152"/>
      <c r="V1090" s="152"/>
      <c r="W1090" s="152"/>
      <c r="X1090" s="152"/>
      <c r="Y1090" s="15" t="str">
        <f t="shared" si="32"/>
        <v/>
      </c>
      <c r="Z1090" s="15" t="str">
        <f>IF(T1090="","",IF(AND(T1090&lt;&gt;'Tabelas auxiliares'!$B$128,T1090&lt;&gt;'Tabelas auxiliares'!$B$129,T1090&lt;&gt;'Tabelas auxiliares'!$C$128,T1090&lt;&gt;'Tabelas auxiliares'!$C$129,T1090&lt;&gt;'Tabelas auxiliares'!$D$128),"FOLHA DE PESSOAL",IF(Y1090='Tabelas auxiliares'!$A$129,"CUSTEIO",IF(Y1090='Tabelas auxiliares'!$A$128,"INVESTIMENTO","ERRO - VERIFICAR"))))</f>
        <v/>
      </c>
      <c r="AA1090" s="26" t="str">
        <f t="shared" si="33"/>
        <v/>
      </c>
      <c r="AB1090" s="155"/>
      <c r="AC1090" s="155"/>
      <c r="AD1090" s="155"/>
      <c r="AE1090" s="31"/>
    </row>
    <row r="1091" spans="1:42" x14ac:dyDescent="0.25">
      <c r="A1091" s="152"/>
      <c r="B1091" s="152"/>
      <c r="C1091" s="152"/>
      <c r="D1091" s="152"/>
      <c r="E1091" s="152"/>
      <c r="F1091" s="15" t="str">
        <f>IFERROR(VLOOKUP(D1091,'Tabelas auxiliares'!$A$3:$B$65,2,FALSE),"")</f>
        <v/>
      </c>
      <c r="G1091" s="15" t="str">
        <f>IFERROR(VLOOKUP($B1091,'Tabelas auxiliares'!$A$68:$C$108,2,FALSE),"")</f>
        <v/>
      </c>
      <c r="H1091" s="15" t="str">
        <f>IFERROR(VLOOKUP($B1091,'Tabelas auxiliares'!$A$68:$C$108,3,FALSE),"")</f>
        <v/>
      </c>
      <c r="I1091" s="152"/>
      <c r="J1091" s="152"/>
      <c r="K1091" s="152"/>
      <c r="L1091" s="152"/>
      <c r="M1091" s="152"/>
      <c r="N1091" s="152"/>
      <c r="O1091" s="152"/>
      <c r="P1091" s="152"/>
      <c r="Q1091" s="152"/>
      <c r="R1091" s="152"/>
      <c r="S1091" s="152"/>
      <c r="T1091" s="152"/>
      <c r="U1091" s="152"/>
      <c r="V1091" s="152"/>
      <c r="W1091" s="152"/>
      <c r="X1091" s="152"/>
      <c r="Y1091" s="15" t="str">
        <f t="shared" si="32"/>
        <v/>
      </c>
      <c r="Z1091" s="15" t="str">
        <f>IF(T1091="","",IF(AND(T1091&lt;&gt;'Tabelas auxiliares'!$B$128,T1091&lt;&gt;'Tabelas auxiliares'!$B$129,T1091&lt;&gt;'Tabelas auxiliares'!$C$128,T1091&lt;&gt;'Tabelas auxiliares'!$C$129,T1091&lt;&gt;'Tabelas auxiliares'!$D$128),"FOLHA DE PESSOAL",IF(Y1091='Tabelas auxiliares'!$A$129,"CUSTEIO",IF(Y1091='Tabelas auxiliares'!$A$128,"INVESTIMENTO","ERRO - VERIFICAR"))))</f>
        <v/>
      </c>
      <c r="AA1091" s="26" t="str">
        <f t="shared" si="33"/>
        <v/>
      </c>
      <c r="AB1091" s="155"/>
      <c r="AC1091" s="155"/>
      <c r="AD1091" s="155"/>
      <c r="AE1091" s="31"/>
    </row>
    <row r="1092" spans="1:42" x14ac:dyDescent="0.25">
      <c r="A1092" s="152"/>
      <c r="B1092" s="152"/>
      <c r="C1092" s="152"/>
      <c r="D1092" s="152"/>
      <c r="E1092" s="152"/>
      <c r="F1092" s="15" t="str">
        <f>IFERROR(VLOOKUP(D1092,'Tabelas auxiliares'!$A$3:$B$65,2,FALSE),"")</f>
        <v/>
      </c>
      <c r="G1092" s="15" t="str">
        <f>IFERROR(VLOOKUP($B1092,'Tabelas auxiliares'!$A$68:$C$108,2,FALSE),"")</f>
        <v/>
      </c>
      <c r="H1092" s="15" t="str">
        <f>IFERROR(VLOOKUP($B1092,'Tabelas auxiliares'!$A$68:$C$108,3,FALSE),"")</f>
        <v/>
      </c>
      <c r="I1092" s="152"/>
      <c r="J1092" s="152"/>
      <c r="K1092" s="152"/>
      <c r="L1092" s="152"/>
      <c r="M1092" s="152"/>
      <c r="N1092" s="152"/>
      <c r="O1092" s="152"/>
      <c r="P1092" s="152"/>
      <c r="Q1092" s="152"/>
      <c r="R1092" s="152"/>
      <c r="S1092" s="152"/>
      <c r="T1092" s="152"/>
      <c r="U1092" s="152"/>
      <c r="V1092" s="152"/>
      <c r="W1092" s="152"/>
      <c r="X1092" s="152"/>
      <c r="Y1092" s="15" t="str">
        <f t="shared" si="32"/>
        <v/>
      </c>
      <c r="Z1092" s="15" t="str">
        <f>IF(T1092="","",IF(AND(T1092&lt;&gt;'Tabelas auxiliares'!$B$128,T1092&lt;&gt;'Tabelas auxiliares'!$B$129,T1092&lt;&gt;'Tabelas auxiliares'!$C$128,T1092&lt;&gt;'Tabelas auxiliares'!$C$129,T1092&lt;&gt;'Tabelas auxiliares'!$D$128),"FOLHA DE PESSOAL",IF(Y1092='Tabelas auxiliares'!$A$129,"CUSTEIO",IF(Y1092='Tabelas auxiliares'!$A$128,"INVESTIMENTO","ERRO - VERIFICAR"))))</f>
        <v/>
      </c>
      <c r="AA1092" s="26" t="str">
        <f t="shared" si="33"/>
        <v/>
      </c>
      <c r="AB1092" s="155"/>
      <c r="AC1092" s="155"/>
      <c r="AD1092" s="155"/>
      <c r="AE1092" s="31"/>
    </row>
    <row r="1093" spans="1:42" x14ac:dyDescent="0.25">
      <c r="A1093" s="152"/>
      <c r="B1093" s="152"/>
      <c r="C1093" s="152"/>
      <c r="D1093" s="152"/>
      <c r="E1093" s="152"/>
      <c r="F1093" s="15" t="str">
        <f>IFERROR(VLOOKUP(D1093,'Tabelas auxiliares'!$A$3:$B$65,2,FALSE),"")</f>
        <v/>
      </c>
      <c r="G1093" s="15" t="str">
        <f>IFERROR(VLOOKUP($B1093,'Tabelas auxiliares'!$A$68:$C$108,2,FALSE),"")</f>
        <v/>
      </c>
      <c r="H1093" s="15" t="str">
        <f>IFERROR(VLOOKUP($B1093,'Tabelas auxiliares'!$A$68:$C$108,3,FALSE),"")</f>
        <v/>
      </c>
      <c r="I1093" s="152"/>
      <c r="J1093" s="152"/>
      <c r="K1093" s="152"/>
      <c r="L1093" s="152"/>
      <c r="M1093" s="152"/>
      <c r="N1093" s="152"/>
      <c r="O1093" s="152"/>
      <c r="P1093" s="152"/>
      <c r="Q1093" s="152"/>
      <c r="R1093" s="152"/>
      <c r="S1093" s="152"/>
      <c r="T1093" s="152"/>
      <c r="U1093" s="152"/>
      <c r="V1093" s="152"/>
      <c r="W1093" s="152"/>
      <c r="X1093" s="152"/>
      <c r="Y1093" s="15" t="str">
        <f t="shared" si="32"/>
        <v/>
      </c>
      <c r="Z1093" s="15" t="str">
        <f>IF(T1093="","",IF(AND(T1093&lt;&gt;'Tabelas auxiliares'!$B$128,T1093&lt;&gt;'Tabelas auxiliares'!$B$129,T1093&lt;&gt;'Tabelas auxiliares'!$C$128,T1093&lt;&gt;'Tabelas auxiliares'!$C$129,T1093&lt;&gt;'Tabelas auxiliares'!$D$128),"FOLHA DE PESSOAL",IF(Y1093='Tabelas auxiliares'!$A$129,"CUSTEIO",IF(Y1093='Tabelas auxiliares'!$A$128,"INVESTIMENTO","ERRO - VERIFICAR"))))</f>
        <v/>
      </c>
      <c r="AA1093" s="26" t="str">
        <f t="shared" si="33"/>
        <v/>
      </c>
      <c r="AB1093" s="155"/>
      <c r="AC1093" s="155"/>
      <c r="AD1093" s="155"/>
      <c r="AE1093" s="31"/>
    </row>
    <row r="1094" spans="1:42" x14ac:dyDescent="0.25">
      <c r="A1094" s="152"/>
      <c r="B1094" s="152"/>
      <c r="C1094" s="152"/>
      <c r="D1094" s="152"/>
      <c r="E1094" s="152"/>
      <c r="F1094" s="15" t="str">
        <f>IFERROR(VLOOKUP(D1094,'Tabelas auxiliares'!$A$3:$B$65,2,FALSE),"")</f>
        <v/>
      </c>
      <c r="G1094" s="15" t="str">
        <f>IFERROR(VLOOKUP($B1094,'Tabelas auxiliares'!$A$68:$C$108,2,FALSE),"")</f>
        <v/>
      </c>
      <c r="H1094" s="15" t="str">
        <f>IFERROR(VLOOKUP($B1094,'Tabelas auxiliares'!$A$68:$C$108,3,FALSE),"")</f>
        <v/>
      </c>
      <c r="I1094" s="152"/>
      <c r="J1094" s="152"/>
      <c r="K1094" s="152"/>
      <c r="L1094" s="152"/>
      <c r="M1094" s="152"/>
      <c r="N1094" s="152"/>
      <c r="O1094" s="152"/>
      <c r="P1094" s="152"/>
      <c r="Q1094" s="152"/>
      <c r="R1094" s="152"/>
      <c r="S1094" s="152"/>
      <c r="T1094" s="152"/>
      <c r="U1094" s="152"/>
      <c r="V1094" s="152"/>
      <c r="W1094" s="152"/>
      <c r="X1094" s="152"/>
      <c r="Y1094" s="15" t="str">
        <f t="shared" si="32"/>
        <v/>
      </c>
      <c r="Z1094" s="15" t="str">
        <f>IF(T1094="","",IF(AND(T1094&lt;&gt;'Tabelas auxiliares'!$B$128,T1094&lt;&gt;'Tabelas auxiliares'!$B$129,T1094&lt;&gt;'Tabelas auxiliares'!$C$128,T1094&lt;&gt;'Tabelas auxiliares'!$C$129,T1094&lt;&gt;'Tabelas auxiliares'!$D$128),"FOLHA DE PESSOAL",IF(Y1094='Tabelas auxiliares'!$A$129,"CUSTEIO",IF(Y1094='Tabelas auxiliares'!$A$128,"INVESTIMENTO","ERRO - VERIFICAR"))))</f>
        <v/>
      </c>
      <c r="AA1094" s="26" t="str">
        <f t="shared" si="33"/>
        <v/>
      </c>
      <c r="AB1094" s="155"/>
      <c r="AC1094" s="155"/>
      <c r="AD1094" s="155"/>
      <c r="AE1094" s="31"/>
    </row>
    <row r="1095" spans="1:42" x14ac:dyDescent="0.25">
      <c r="A1095" s="152"/>
      <c r="B1095" s="152"/>
      <c r="C1095" s="152"/>
      <c r="D1095" s="152"/>
      <c r="E1095" s="152"/>
      <c r="F1095" s="15" t="str">
        <f>IFERROR(VLOOKUP(D1095,'Tabelas auxiliares'!$A$3:$B$65,2,FALSE),"")</f>
        <v/>
      </c>
      <c r="G1095" s="15" t="str">
        <f>IFERROR(VLOOKUP($B1095,'Tabelas auxiliares'!$A$68:$C$108,2,FALSE),"")</f>
        <v/>
      </c>
      <c r="H1095" s="15" t="str">
        <f>IFERROR(VLOOKUP($B1095,'Tabelas auxiliares'!$A$68:$C$108,3,FALSE),"")</f>
        <v/>
      </c>
      <c r="I1095" s="152"/>
      <c r="J1095" s="152"/>
      <c r="K1095" s="152"/>
      <c r="L1095" s="152"/>
      <c r="M1095" s="152"/>
      <c r="N1095" s="152"/>
      <c r="O1095" s="152"/>
      <c r="P1095" s="152"/>
      <c r="Q1095" s="152"/>
      <c r="R1095" s="152"/>
      <c r="S1095" s="152"/>
      <c r="T1095" s="152"/>
      <c r="U1095" s="152"/>
      <c r="V1095" s="152"/>
      <c r="W1095" s="152"/>
      <c r="X1095" s="152"/>
      <c r="Y1095" s="15" t="str">
        <f t="shared" si="32"/>
        <v/>
      </c>
      <c r="Z1095" s="15" t="str">
        <f>IF(T1095="","",IF(AND(T1095&lt;&gt;'Tabelas auxiliares'!$B$128,T1095&lt;&gt;'Tabelas auxiliares'!$B$129,T1095&lt;&gt;'Tabelas auxiliares'!$C$128,T1095&lt;&gt;'Tabelas auxiliares'!$C$129,T1095&lt;&gt;'Tabelas auxiliares'!$D$128),"FOLHA DE PESSOAL",IF(Y1095='Tabelas auxiliares'!$A$129,"CUSTEIO",IF(Y1095='Tabelas auxiliares'!$A$128,"INVESTIMENTO","ERRO - VERIFICAR"))))</f>
        <v/>
      </c>
      <c r="AA1095" s="26" t="str">
        <f t="shared" si="33"/>
        <v/>
      </c>
      <c r="AB1095" s="155"/>
      <c r="AC1095" s="155"/>
      <c r="AD1095" s="155"/>
      <c r="AE1095" s="31"/>
      <c r="AF1095" s="31"/>
      <c r="AG1095" s="31"/>
      <c r="AH1095" s="31"/>
      <c r="AI1095" s="31"/>
      <c r="AJ1095" s="31"/>
      <c r="AK1095" s="31"/>
      <c r="AL1095" s="31"/>
      <c r="AM1095" s="31"/>
      <c r="AN1095" s="31"/>
      <c r="AO1095" s="31"/>
      <c r="AP1095" s="31"/>
    </row>
    <row r="1096" spans="1:42" x14ac:dyDescent="0.25">
      <c r="A1096" s="152"/>
      <c r="B1096" s="152"/>
      <c r="C1096" s="152"/>
      <c r="D1096" s="152"/>
      <c r="E1096" s="152"/>
      <c r="F1096" s="15" t="str">
        <f>IFERROR(VLOOKUP(D1096,'Tabelas auxiliares'!$A$3:$B$65,2,FALSE),"")</f>
        <v/>
      </c>
      <c r="G1096" s="15" t="str">
        <f>IFERROR(VLOOKUP($B1096,'Tabelas auxiliares'!$A$68:$C$108,2,FALSE),"")</f>
        <v/>
      </c>
      <c r="H1096" s="15" t="str">
        <f>IFERROR(VLOOKUP($B1096,'Tabelas auxiliares'!$A$68:$C$108,3,FALSE),"")</f>
        <v/>
      </c>
      <c r="I1096" s="152"/>
      <c r="J1096" s="152"/>
      <c r="K1096" s="152"/>
      <c r="L1096" s="152"/>
      <c r="M1096" s="152"/>
      <c r="N1096" s="152"/>
      <c r="O1096" s="152"/>
      <c r="P1096" s="152"/>
      <c r="Q1096" s="152"/>
      <c r="R1096" s="152"/>
      <c r="S1096" s="152"/>
      <c r="T1096" s="152"/>
      <c r="U1096" s="152"/>
      <c r="V1096" s="152"/>
      <c r="W1096" s="152"/>
      <c r="X1096" s="152"/>
      <c r="Y1096" s="15" t="str">
        <f t="shared" si="32"/>
        <v/>
      </c>
      <c r="Z1096" s="15" t="str">
        <f>IF(T1096="","",IF(AND(T1096&lt;&gt;'Tabelas auxiliares'!$B$128,T1096&lt;&gt;'Tabelas auxiliares'!$B$129,T1096&lt;&gt;'Tabelas auxiliares'!$C$128,T1096&lt;&gt;'Tabelas auxiliares'!$C$129,T1096&lt;&gt;'Tabelas auxiliares'!$D$128),"FOLHA DE PESSOAL",IF(Y1096='Tabelas auxiliares'!$A$129,"CUSTEIO",IF(Y1096='Tabelas auxiliares'!$A$128,"INVESTIMENTO","ERRO - VERIFICAR"))))</f>
        <v/>
      </c>
      <c r="AA1096" s="26" t="str">
        <f t="shared" si="33"/>
        <v/>
      </c>
      <c r="AB1096" s="155"/>
      <c r="AC1096" s="155"/>
      <c r="AD1096" s="155"/>
      <c r="AE1096" s="31"/>
      <c r="AF1096" s="31"/>
      <c r="AG1096" s="31"/>
      <c r="AH1096" s="31"/>
      <c r="AI1096" s="31"/>
      <c r="AJ1096" s="31"/>
      <c r="AK1096" s="31"/>
      <c r="AL1096" s="31"/>
      <c r="AM1096" s="31"/>
      <c r="AN1096" s="31"/>
      <c r="AO1096" s="31"/>
      <c r="AP1096" s="31"/>
    </row>
    <row r="1097" spans="1:42" x14ac:dyDescent="0.25">
      <c r="A1097" s="152"/>
      <c r="B1097" s="152"/>
      <c r="C1097" s="152"/>
      <c r="D1097" s="152"/>
      <c r="E1097" s="152"/>
      <c r="F1097" s="15" t="str">
        <f>IFERROR(VLOOKUP(D1097,'Tabelas auxiliares'!$A$3:$B$65,2,FALSE),"")</f>
        <v/>
      </c>
      <c r="G1097" s="15" t="str">
        <f>IFERROR(VLOOKUP($B1097,'Tabelas auxiliares'!$A$68:$C$108,2,FALSE),"")</f>
        <v/>
      </c>
      <c r="H1097" s="15" t="str">
        <f>IFERROR(VLOOKUP($B1097,'Tabelas auxiliares'!$A$68:$C$108,3,FALSE),"")</f>
        <v/>
      </c>
      <c r="I1097" s="152"/>
      <c r="J1097" s="152"/>
      <c r="K1097" s="152"/>
      <c r="L1097" s="152"/>
      <c r="M1097" s="152"/>
      <c r="N1097" s="152"/>
      <c r="O1097" s="152"/>
      <c r="P1097" s="152"/>
      <c r="Q1097" s="152"/>
      <c r="R1097" s="152"/>
      <c r="S1097" s="152"/>
      <c r="T1097" s="152"/>
      <c r="U1097" s="152"/>
      <c r="V1097" s="152"/>
      <c r="W1097" s="152"/>
      <c r="X1097" s="152"/>
      <c r="Y1097" s="15" t="str">
        <f t="shared" si="32"/>
        <v/>
      </c>
      <c r="Z1097" s="15" t="str">
        <f>IF(T1097="","",IF(AND(T1097&lt;&gt;'Tabelas auxiliares'!$B$128,T1097&lt;&gt;'Tabelas auxiliares'!$B$129,T1097&lt;&gt;'Tabelas auxiliares'!$C$128,T1097&lt;&gt;'Tabelas auxiliares'!$C$129,T1097&lt;&gt;'Tabelas auxiliares'!$D$128),"FOLHA DE PESSOAL",IF(Y1097='Tabelas auxiliares'!$A$129,"CUSTEIO",IF(Y1097='Tabelas auxiliares'!$A$128,"INVESTIMENTO","ERRO - VERIFICAR"))))</f>
        <v/>
      </c>
      <c r="AA1097" s="26" t="str">
        <f t="shared" si="33"/>
        <v/>
      </c>
      <c r="AB1097" s="155"/>
      <c r="AC1097" s="155"/>
      <c r="AD1097" s="155"/>
      <c r="AE1097" s="31"/>
      <c r="AF1097" s="31"/>
      <c r="AG1097" s="31"/>
      <c r="AH1097" s="31"/>
      <c r="AI1097" s="31"/>
      <c r="AJ1097" s="31"/>
      <c r="AK1097" s="31"/>
      <c r="AL1097" s="31"/>
      <c r="AM1097" s="31"/>
      <c r="AN1097" s="31"/>
      <c r="AO1097" s="31"/>
      <c r="AP1097" s="31"/>
    </row>
    <row r="1098" spans="1:42" x14ac:dyDescent="0.25">
      <c r="A1098" s="152"/>
      <c r="B1098" s="152"/>
      <c r="C1098" s="152"/>
      <c r="D1098" s="152"/>
      <c r="E1098" s="152"/>
      <c r="F1098" s="15" t="str">
        <f>IFERROR(VLOOKUP(D1098,'Tabelas auxiliares'!$A$3:$B$65,2,FALSE),"")</f>
        <v/>
      </c>
      <c r="G1098" s="15" t="str">
        <f>IFERROR(VLOOKUP($B1098,'Tabelas auxiliares'!$A$68:$C$108,2,FALSE),"")</f>
        <v/>
      </c>
      <c r="H1098" s="15" t="str">
        <f>IFERROR(VLOOKUP($B1098,'Tabelas auxiliares'!$A$68:$C$108,3,FALSE),"")</f>
        <v/>
      </c>
      <c r="I1098" s="152"/>
      <c r="J1098" s="152"/>
      <c r="K1098" s="152"/>
      <c r="L1098" s="152"/>
      <c r="M1098" s="152"/>
      <c r="N1098" s="152"/>
      <c r="O1098" s="152"/>
      <c r="P1098" s="152"/>
      <c r="Q1098" s="152"/>
      <c r="R1098" s="152"/>
      <c r="S1098" s="152"/>
      <c r="T1098" s="152"/>
      <c r="U1098" s="152"/>
      <c r="V1098" s="152"/>
      <c r="W1098" s="152"/>
      <c r="X1098" s="152"/>
      <c r="Y1098" s="15" t="str">
        <f t="shared" si="32"/>
        <v/>
      </c>
      <c r="Z1098" s="15" t="str">
        <f>IF(T1098="","",IF(AND(T1098&lt;&gt;'Tabelas auxiliares'!$B$128,T1098&lt;&gt;'Tabelas auxiliares'!$B$129,T1098&lt;&gt;'Tabelas auxiliares'!$C$128,T1098&lt;&gt;'Tabelas auxiliares'!$C$129,T1098&lt;&gt;'Tabelas auxiliares'!$D$128),"FOLHA DE PESSOAL",IF(Y1098='Tabelas auxiliares'!$A$129,"CUSTEIO",IF(Y1098='Tabelas auxiliares'!$A$128,"INVESTIMENTO","ERRO - VERIFICAR"))))</f>
        <v/>
      </c>
      <c r="AA1098" s="26" t="str">
        <f t="shared" si="33"/>
        <v/>
      </c>
      <c r="AB1098" s="155"/>
      <c r="AC1098" s="155"/>
      <c r="AD1098" s="155"/>
      <c r="AE1098" s="31"/>
      <c r="AF1098" s="31"/>
      <c r="AG1098" s="31"/>
      <c r="AH1098" s="31"/>
      <c r="AI1098" s="31"/>
      <c r="AJ1098" s="31"/>
      <c r="AK1098" s="31"/>
      <c r="AL1098" s="31"/>
      <c r="AM1098" s="31"/>
      <c r="AN1098" s="31"/>
      <c r="AO1098" s="31"/>
      <c r="AP1098" s="31"/>
    </row>
    <row r="1099" spans="1:42" x14ac:dyDescent="0.25">
      <c r="A1099" s="152"/>
      <c r="B1099" s="152"/>
      <c r="C1099" s="152"/>
      <c r="D1099" s="152"/>
      <c r="E1099" s="152"/>
      <c r="F1099" s="15" t="str">
        <f>IFERROR(VLOOKUP(D1099,'Tabelas auxiliares'!$A$3:$B$65,2,FALSE),"")</f>
        <v/>
      </c>
      <c r="G1099" s="15" t="str">
        <f>IFERROR(VLOOKUP($B1099,'Tabelas auxiliares'!$A$68:$C$108,2,FALSE),"")</f>
        <v/>
      </c>
      <c r="H1099" s="15" t="str">
        <f>IFERROR(VLOOKUP($B1099,'Tabelas auxiliares'!$A$68:$C$108,3,FALSE),"")</f>
        <v/>
      </c>
      <c r="I1099" s="152"/>
      <c r="J1099" s="152"/>
      <c r="K1099" s="152"/>
      <c r="L1099" s="152"/>
      <c r="M1099" s="152"/>
      <c r="N1099" s="152"/>
      <c r="O1099" s="152"/>
      <c r="P1099" s="152"/>
      <c r="Q1099" s="152"/>
      <c r="R1099" s="152"/>
      <c r="S1099" s="152"/>
      <c r="T1099" s="152"/>
      <c r="U1099" s="152"/>
      <c r="V1099" s="152"/>
      <c r="W1099" s="152"/>
      <c r="X1099" s="152"/>
      <c r="Y1099" s="15" t="str">
        <f t="shared" si="32"/>
        <v/>
      </c>
      <c r="Z1099" s="15" t="str">
        <f>IF(T1099="","",IF(AND(T1099&lt;&gt;'Tabelas auxiliares'!$B$128,T1099&lt;&gt;'Tabelas auxiliares'!$B$129,T1099&lt;&gt;'Tabelas auxiliares'!$C$128,T1099&lt;&gt;'Tabelas auxiliares'!$C$129,T1099&lt;&gt;'Tabelas auxiliares'!$D$128),"FOLHA DE PESSOAL",IF(Y1099='Tabelas auxiliares'!$A$129,"CUSTEIO",IF(Y1099='Tabelas auxiliares'!$A$128,"INVESTIMENTO","ERRO - VERIFICAR"))))</f>
        <v/>
      </c>
      <c r="AA1099" s="26" t="str">
        <f t="shared" si="33"/>
        <v/>
      </c>
      <c r="AB1099" s="155"/>
      <c r="AC1099" s="155"/>
      <c r="AD1099" s="155"/>
      <c r="AE1099" s="31"/>
      <c r="AF1099" s="31"/>
      <c r="AG1099" s="31"/>
      <c r="AH1099" s="31"/>
      <c r="AI1099" s="31"/>
      <c r="AJ1099" s="31"/>
      <c r="AK1099" s="31"/>
      <c r="AL1099" s="31"/>
      <c r="AM1099" s="31"/>
      <c r="AN1099" s="31"/>
      <c r="AO1099" s="31"/>
      <c r="AP1099" s="31"/>
    </row>
    <row r="1100" spans="1:42" x14ac:dyDescent="0.25">
      <c r="A1100" s="152"/>
      <c r="B1100" s="152"/>
      <c r="C1100" s="152"/>
      <c r="D1100" s="152"/>
      <c r="E1100" s="152"/>
      <c r="F1100" s="15" t="str">
        <f>IFERROR(VLOOKUP(D1100,'Tabelas auxiliares'!$A$3:$B$65,2,FALSE),"")</f>
        <v/>
      </c>
      <c r="G1100" s="15" t="str">
        <f>IFERROR(VLOOKUP($B1100,'Tabelas auxiliares'!$A$68:$C$108,2,FALSE),"")</f>
        <v/>
      </c>
      <c r="H1100" s="15" t="str">
        <f>IFERROR(VLOOKUP($B1100,'Tabelas auxiliares'!$A$68:$C$108,3,FALSE),"")</f>
        <v/>
      </c>
      <c r="I1100" s="152"/>
      <c r="J1100" s="152"/>
      <c r="K1100" s="152"/>
      <c r="L1100" s="152"/>
      <c r="M1100" s="152"/>
      <c r="N1100" s="152"/>
      <c r="O1100" s="152"/>
      <c r="P1100" s="152"/>
      <c r="Q1100" s="152"/>
      <c r="R1100" s="152"/>
      <c r="S1100" s="152"/>
      <c r="T1100" s="152"/>
      <c r="U1100" s="152"/>
      <c r="V1100" s="152"/>
      <c r="W1100" s="152"/>
      <c r="X1100" s="152"/>
      <c r="Y1100" s="15" t="str">
        <f t="shared" si="32"/>
        <v/>
      </c>
      <c r="Z1100" s="15" t="str">
        <f>IF(T1100="","",IF(AND(T1100&lt;&gt;'Tabelas auxiliares'!$B$128,T1100&lt;&gt;'Tabelas auxiliares'!$B$129,T1100&lt;&gt;'Tabelas auxiliares'!$C$128,T1100&lt;&gt;'Tabelas auxiliares'!$C$129,T1100&lt;&gt;'Tabelas auxiliares'!$D$128),"FOLHA DE PESSOAL",IF(Y1100='Tabelas auxiliares'!$A$129,"CUSTEIO",IF(Y1100='Tabelas auxiliares'!$A$128,"INVESTIMENTO","ERRO - VERIFICAR"))))</f>
        <v/>
      </c>
      <c r="AA1100" s="26" t="str">
        <f t="shared" si="33"/>
        <v/>
      </c>
      <c r="AB1100" s="155"/>
      <c r="AC1100" s="155"/>
      <c r="AD1100" s="155"/>
      <c r="AE1100" s="31"/>
      <c r="AF1100" s="31"/>
      <c r="AG1100" s="31"/>
      <c r="AH1100" s="31"/>
      <c r="AI1100" s="31"/>
      <c r="AJ1100" s="31"/>
      <c r="AK1100" s="31"/>
      <c r="AL1100" s="31"/>
      <c r="AM1100" s="31"/>
      <c r="AN1100" s="31"/>
      <c r="AO1100" s="31"/>
      <c r="AP1100" s="31"/>
    </row>
    <row r="1101" spans="1:42" x14ac:dyDescent="0.25">
      <c r="A1101" s="152"/>
      <c r="B1101" s="152"/>
      <c r="C1101" s="152"/>
      <c r="D1101" s="152"/>
      <c r="E1101" s="152"/>
      <c r="F1101" s="15" t="str">
        <f>IFERROR(VLOOKUP(D1101,'Tabelas auxiliares'!$A$3:$B$65,2,FALSE),"")</f>
        <v/>
      </c>
      <c r="G1101" s="15" t="str">
        <f>IFERROR(VLOOKUP($B1101,'Tabelas auxiliares'!$A$68:$C$108,2,FALSE),"")</f>
        <v/>
      </c>
      <c r="H1101" s="15" t="str">
        <f>IFERROR(VLOOKUP($B1101,'Tabelas auxiliares'!$A$68:$C$108,3,FALSE),"")</f>
        <v/>
      </c>
      <c r="I1101" s="152"/>
      <c r="J1101" s="152"/>
      <c r="K1101" s="152"/>
      <c r="L1101" s="152"/>
      <c r="M1101" s="152"/>
      <c r="N1101" s="152"/>
      <c r="O1101" s="152"/>
      <c r="P1101" s="152"/>
      <c r="Q1101" s="152"/>
      <c r="R1101" s="152"/>
      <c r="S1101" s="152"/>
      <c r="T1101" s="152"/>
      <c r="U1101" s="152"/>
      <c r="V1101" s="152"/>
      <c r="W1101" s="152"/>
      <c r="X1101" s="152"/>
      <c r="Y1101" s="15" t="str">
        <f t="shared" si="32"/>
        <v/>
      </c>
      <c r="Z1101" s="15" t="str">
        <f>IF(T1101="","",IF(AND(T1101&lt;&gt;'Tabelas auxiliares'!$B$128,T1101&lt;&gt;'Tabelas auxiliares'!$B$129,T1101&lt;&gt;'Tabelas auxiliares'!$C$128,T1101&lt;&gt;'Tabelas auxiliares'!$C$129,T1101&lt;&gt;'Tabelas auxiliares'!$D$128),"FOLHA DE PESSOAL",IF(Y1101='Tabelas auxiliares'!$A$129,"CUSTEIO",IF(Y1101='Tabelas auxiliares'!$A$128,"INVESTIMENTO","ERRO - VERIFICAR"))))</f>
        <v/>
      </c>
      <c r="AA1101" s="26" t="str">
        <f t="shared" si="33"/>
        <v/>
      </c>
      <c r="AB1101" s="155"/>
      <c r="AC1101" s="155"/>
      <c r="AD1101" s="155"/>
      <c r="AE1101" s="31"/>
      <c r="AF1101" s="31"/>
      <c r="AG1101" s="31"/>
      <c r="AH1101" s="31"/>
      <c r="AI1101" s="31"/>
      <c r="AJ1101" s="31"/>
      <c r="AK1101" s="31"/>
      <c r="AL1101" s="31"/>
      <c r="AM1101" s="31"/>
      <c r="AN1101" s="31"/>
      <c r="AO1101" s="31"/>
      <c r="AP1101" s="31"/>
    </row>
    <row r="1102" spans="1:42" x14ac:dyDescent="0.25">
      <c r="A1102" s="152"/>
      <c r="B1102" s="152"/>
      <c r="C1102" s="152"/>
      <c r="D1102" s="152"/>
      <c r="E1102" s="152"/>
      <c r="F1102" s="15" t="str">
        <f>IFERROR(VLOOKUP(D1102,'Tabelas auxiliares'!$A$3:$B$65,2,FALSE),"")</f>
        <v/>
      </c>
      <c r="G1102" s="15" t="str">
        <f>IFERROR(VLOOKUP($B1102,'Tabelas auxiliares'!$A$68:$C$108,2,FALSE),"")</f>
        <v/>
      </c>
      <c r="H1102" s="15" t="str">
        <f>IFERROR(VLOOKUP($B1102,'Tabelas auxiliares'!$A$68:$C$108,3,FALSE),"")</f>
        <v/>
      </c>
      <c r="I1102" s="152"/>
      <c r="J1102" s="152"/>
      <c r="K1102" s="152"/>
      <c r="L1102" s="152"/>
      <c r="M1102" s="152"/>
      <c r="N1102" s="152"/>
      <c r="O1102" s="152"/>
      <c r="P1102" s="152"/>
      <c r="Q1102" s="152"/>
      <c r="R1102" s="152"/>
      <c r="S1102" s="152"/>
      <c r="T1102" s="152"/>
      <c r="U1102" s="152"/>
      <c r="V1102" s="152"/>
      <c r="W1102" s="152"/>
      <c r="X1102" s="152"/>
      <c r="Y1102" s="15" t="str">
        <f t="shared" si="32"/>
        <v/>
      </c>
      <c r="Z1102" s="15" t="str">
        <f>IF(T1102="","",IF(AND(T1102&lt;&gt;'Tabelas auxiliares'!$B$128,T1102&lt;&gt;'Tabelas auxiliares'!$B$129,T1102&lt;&gt;'Tabelas auxiliares'!$C$128,T1102&lt;&gt;'Tabelas auxiliares'!$C$129,T1102&lt;&gt;'Tabelas auxiliares'!$D$128),"FOLHA DE PESSOAL",IF(Y1102='Tabelas auxiliares'!$A$129,"CUSTEIO",IF(Y1102='Tabelas auxiliares'!$A$128,"INVESTIMENTO","ERRO - VERIFICAR"))))</f>
        <v/>
      </c>
      <c r="AA1102" s="26" t="str">
        <f t="shared" si="33"/>
        <v/>
      </c>
      <c r="AB1102" s="155"/>
      <c r="AC1102" s="155"/>
      <c r="AD1102" s="155"/>
      <c r="AE1102" s="31"/>
      <c r="AF1102" s="31"/>
      <c r="AG1102" s="31"/>
      <c r="AH1102" s="31"/>
      <c r="AI1102" s="31"/>
      <c r="AJ1102" s="31"/>
      <c r="AK1102" s="31"/>
      <c r="AL1102" s="31"/>
      <c r="AM1102" s="31"/>
      <c r="AN1102" s="31"/>
      <c r="AO1102" s="31"/>
      <c r="AP1102" s="31"/>
    </row>
    <row r="1103" spans="1:42" x14ac:dyDescent="0.25">
      <c r="A1103" s="152"/>
      <c r="B1103" s="152"/>
      <c r="C1103" s="152"/>
      <c r="D1103" s="152"/>
      <c r="E1103" s="152"/>
      <c r="F1103" s="15" t="str">
        <f>IFERROR(VLOOKUP(D1103,'Tabelas auxiliares'!$A$3:$B$65,2,FALSE),"")</f>
        <v/>
      </c>
      <c r="G1103" s="15" t="str">
        <f>IFERROR(VLOOKUP($B1103,'Tabelas auxiliares'!$A$68:$C$108,2,FALSE),"")</f>
        <v/>
      </c>
      <c r="H1103" s="15" t="str">
        <f>IFERROR(VLOOKUP($B1103,'Tabelas auxiliares'!$A$68:$C$108,3,FALSE),"")</f>
        <v/>
      </c>
      <c r="I1103" s="152"/>
      <c r="J1103" s="152"/>
      <c r="K1103" s="152"/>
      <c r="L1103" s="152"/>
      <c r="M1103" s="152"/>
      <c r="N1103" s="152"/>
      <c r="O1103" s="152"/>
      <c r="P1103" s="152"/>
      <c r="Q1103" s="152"/>
      <c r="R1103" s="152"/>
      <c r="S1103" s="152"/>
      <c r="T1103" s="152"/>
      <c r="U1103" s="152"/>
      <c r="V1103" s="152"/>
      <c r="W1103" s="152"/>
      <c r="X1103" s="152"/>
      <c r="Y1103" s="15" t="str">
        <f t="shared" si="32"/>
        <v/>
      </c>
      <c r="Z1103" s="15" t="str">
        <f>IF(T1103="","",IF(AND(T1103&lt;&gt;'Tabelas auxiliares'!$B$128,T1103&lt;&gt;'Tabelas auxiliares'!$B$129,T1103&lt;&gt;'Tabelas auxiliares'!$C$128,T1103&lt;&gt;'Tabelas auxiliares'!$C$129,T1103&lt;&gt;'Tabelas auxiliares'!$D$128),"FOLHA DE PESSOAL",IF(Y1103='Tabelas auxiliares'!$A$129,"CUSTEIO",IF(Y1103='Tabelas auxiliares'!$A$128,"INVESTIMENTO","ERRO - VERIFICAR"))))</f>
        <v/>
      </c>
      <c r="AA1103" s="26" t="str">
        <f t="shared" si="33"/>
        <v/>
      </c>
      <c r="AB1103" s="155"/>
      <c r="AC1103" s="155"/>
      <c r="AD1103" s="155"/>
      <c r="AE1103" s="31"/>
      <c r="AF1103" s="31"/>
      <c r="AG1103" s="31"/>
      <c r="AH1103" s="31"/>
      <c r="AI1103" s="31"/>
      <c r="AJ1103" s="31"/>
      <c r="AK1103" s="31"/>
      <c r="AL1103" s="31"/>
      <c r="AM1103" s="31"/>
      <c r="AN1103" s="31"/>
      <c r="AO1103" s="31"/>
      <c r="AP1103" s="31"/>
    </row>
    <row r="1104" spans="1:42" x14ac:dyDescent="0.25">
      <c r="A1104" s="152"/>
      <c r="B1104" s="152"/>
      <c r="C1104" s="152"/>
      <c r="D1104" s="152"/>
      <c r="E1104" s="152"/>
      <c r="F1104" s="15" t="str">
        <f>IFERROR(VLOOKUP(D1104,'Tabelas auxiliares'!$A$3:$B$65,2,FALSE),"")</f>
        <v/>
      </c>
      <c r="G1104" s="15" t="str">
        <f>IFERROR(VLOOKUP($B1104,'Tabelas auxiliares'!$A$68:$C$108,2,FALSE),"")</f>
        <v/>
      </c>
      <c r="H1104" s="15" t="str">
        <f>IFERROR(VLOOKUP($B1104,'Tabelas auxiliares'!$A$68:$C$108,3,FALSE),"")</f>
        <v/>
      </c>
      <c r="I1104" s="152"/>
      <c r="J1104" s="152"/>
      <c r="K1104" s="152"/>
      <c r="L1104" s="152"/>
      <c r="M1104" s="152"/>
      <c r="N1104" s="152"/>
      <c r="O1104" s="152"/>
      <c r="P1104" s="152"/>
      <c r="Q1104" s="152"/>
      <c r="R1104" s="152"/>
      <c r="S1104" s="152"/>
      <c r="T1104" s="152"/>
      <c r="U1104" s="152"/>
      <c r="V1104" s="152"/>
      <c r="W1104" s="152"/>
      <c r="X1104" s="152"/>
      <c r="Y1104" s="15" t="str">
        <f t="shared" si="32"/>
        <v/>
      </c>
      <c r="Z1104" s="15" t="str">
        <f>IF(T1104="","",IF(AND(T1104&lt;&gt;'Tabelas auxiliares'!$B$128,T1104&lt;&gt;'Tabelas auxiliares'!$B$129,T1104&lt;&gt;'Tabelas auxiliares'!$C$128,T1104&lt;&gt;'Tabelas auxiliares'!$C$129,T1104&lt;&gt;'Tabelas auxiliares'!$D$128),"FOLHA DE PESSOAL",IF(Y1104='Tabelas auxiliares'!$A$129,"CUSTEIO",IF(Y1104='Tabelas auxiliares'!$A$128,"INVESTIMENTO","ERRO - VERIFICAR"))))</f>
        <v/>
      </c>
      <c r="AA1104" s="26" t="str">
        <f t="shared" si="33"/>
        <v/>
      </c>
      <c r="AB1104" s="155"/>
      <c r="AC1104" s="155"/>
      <c r="AD1104" s="155"/>
      <c r="AE1104" s="31"/>
      <c r="AF1104" s="31"/>
      <c r="AG1104" s="31"/>
      <c r="AH1104" s="31"/>
      <c r="AI1104" s="31"/>
      <c r="AJ1104" s="31"/>
      <c r="AK1104" s="31"/>
      <c r="AL1104" s="31"/>
      <c r="AM1104" s="31"/>
      <c r="AN1104" s="31"/>
      <c r="AO1104" s="31"/>
      <c r="AP1104" s="31"/>
    </row>
    <row r="1105" spans="1:42" x14ac:dyDescent="0.25">
      <c r="A1105" s="152"/>
      <c r="B1105" s="152"/>
      <c r="C1105" s="152"/>
      <c r="D1105" s="152"/>
      <c r="E1105" s="152"/>
      <c r="F1105" s="15" t="str">
        <f>IFERROR(VLOOKUP(D1105,'Tabelas auxiliares'!$A$3:$B$65,2,FALSE),"")</f>
        <v/>
      </c>
      <c r="G1105" s="15" t="str">
        <f>IFERROR(VLOOKUP($B1105,'Tabelas auxiliares'!$A$68:$C$108,2,FALSE),"")</f>
        <v/>
      </c>
      <c r="H1105" s="15" t="str">
        <f>IFERROR(VLOOKUP($B1105,'Tabelas auxiliares'!$A$68:$C$108,3,FALSE),"")</f>
        <v/>
      </c>
      <c r="I1105" s="152"/>
      <c r="J1105" s="152"/>
      <c r="K1105" s="152"/>
      <c r="L1105" s="152"/>
      <c r="M1105" s="152"/>
      <c r="N1105" s="152"/>
      <c r="O1105" s="152"/>
      <c r="P1105" s="152"/>
      <c r="Q1105" s="152"/>
      <c r="R1105" s="152"/>
      <c r="S1105" s="152"/>
      <c r="T1105" s="152"/>
      <c r="U1105" s="152"/>
      <c r="V1105" s="152"/>
      <c r="W1105" s="152"/>
      <c r="X1105" s="152"/>
      <c r="Y1105" s="15" t="str">
        <f t="shared" si="32"/>
        <v/>
      </c>
      <c r="Z1105" s="15" t="str">
        <f>IF(T1105="","",IF(AND(T1105&lt;&gt;'Tabelas auxiliares'!$B$128,T1105&lt;&gt;'Tabelas auxiliares'!$B$129,T1105&lt;&gt;'Tabelas auxiliares'!$C$128,T1105&lt;&gt;'Tabelas auxiliares'!$C$129,T1105&lt;&gt;'Tabelas auxiliares'!$D$128),"FOLHA DE PESSOAL",IF(Y1105='Tabelas auxiliares'!$A$129,"CUSTEIO",IF(Y1105='Tabelas auxiliares'!$A$128,"INVESTIMENTO","ERRO - VERIFICAR"))))</f>
        <v/>
      </c>
      <c r="AA1105" s="26" t="str">
        <f t="shared" si="33"/>
        <v/>
      </c>
      <c r="AB1105" s="155"/>
      <c r="AC1105" s="155"/>
      <c r="AD1105" s="155"/>
      <c r="AE1105" s="31"/>
      <c r="AF1105" s="31"/>
      <c r="AG1105" s="31"/>
      <c r="AH1105" s="31"/>
      <c r="AI1105" s="31"/>
      <c r="AJ1105" s="31"/>
      <c r="AK1105" s="31"/>
      <c r="AL1105" s="31"/>
      <c r="AM1105" s="31"/>
      <c r="AN1105" s="31"/>
      <c r="AO1105" s="31"/>
      <c r="AP1105" s="31"/>
    </row>
    <row r="1106" spans="1:42" x14ac:dyDescent="0.25">
      <c r="A1106" s="152"/>
      <c r="B1106" s="152"/>
      <c r="C1106" s="152"/>
      <c r="D1106" s="152"/>
      <c r="E1106" s="152"/>
      <c r="F1106" s="15" t="str">
        <f>IFERROR(VLOOKUP(D1106,'Tabelas auxiliares'!$A$3:$B$65,2,FALSE),"")</f>
        <v/>
      </c>
      <c r="G1106" s="15" t="str">
        <f>IFERROR(VLOOKUP($B1106,'Tabelas auxiliares'!$A$68:$C$108,2,FALSE),"")</f>
        <v/>
      </c>
      <c r="H1106" s="15" t="str">
        <f>IFERROR(VLOOKUP($B1106,'Tabelas auxiliares'!$A$68:$C$108,3,FALSE),"")</f>
        <v/>
      </c>
      <c r="I1106" s="152"/>
      <c r="J1106" s="152"/>
      <c r="K1106" s="152"/>
      <c r="L1106" s="152"/>
      <c r="M1106" s="152"/>
      <c r="N1106" s="152"/>
      <c r="O1106" s="152"/>
      <c r="P1106" s="152"/>
      <c r="Q1106" s="152"/>
      <c r="R1106" s="152"/>
      <c r="S1106" s="152"/>
      <c r="T1106" s="152"/>
      <c r="U1106" s="152"/>
      <c r="V1106" s="152"/>
      <c r="W1106" s="152"/>
      <c r="X1106" s="152"/>
      <c r="Y1106" s="15" t="str">
        <f t="shared" si="32"/>
        <v/>
      </c>
      <c r="Z1106" s="15" t="str">
        <f>IF(T1106="","",IF(AND(T1106&lt;&gt;'Tabelas auxiliares'!$B$128,T1106&lt;&gt;'Tabelas auxiliares'!$B$129,T1106&lt;&gt;'Tabelas auxiliares'!$C$128,T1106&lt;&gt;'Tabelas auxiliares'!$C$129,T1106&lt;&gt;'Tabelas auxiliares'!$D$128),"FOLHA DE PESSOAL",IF(Y1106='Tabelas auxiliares'!$A$129,"CUSTEIO",IF(Y1106='Tabelas auxiliares'!$A$128,"INVESTIMENTO","ERRO - VERIFICAR"))))</f>
        <v/>
      </c>
      <c r="AA1106" s="26" t="str">
        <f t="shared" si="33"/>
        <v/>
      </c>
      <c r="AB1106" s="155"/>
      <c r="AC1106" s="155"/>
      <c r="AD1106" s="155"/>
      <c r="AE1106" s="31"/>
      <c r="AF1106" s="31"/>
      <c r="AG1106" s="31"/>
      <c r="AH1106" s="31"/>
      <c r="AI1106" s="31"/>
      <c r="AJ1106" s="31"/>
      <c r="AK1106" s="31"/>
      <c r="AL1106" s="31"/>
      <c r="AM1106" s="31"/>
      <c r="AN1106" s="31"/>
      <c r="AO1106" s="31"/>
      <c r="AP1106" s="31"/>
    </row>
    <row r="1107" spans="1:42" x14ac:dyDescent="0.25">
      <c r="A1107" s="152"/>
      <c r="B1107" s="152"/>
      <c r="C1107" s="152"/>
      <c r="D1107" s="152"/>
      <c r="E1107" s="152"/>
      <c r="F1107" s="15" t="str">
        <f>IFERROR(VLOOKUP(D1107,'Tabelas auxiliares'!$A$3:$B$65,2,FALSE),"")</f>
        <v/>
      </c>
      <c r="G1107" s="15" t="str">
        <f>IFERROR(VLOOKUP($B1107,'Tabelas auxiliares'!$A$68:$C$108,2,FALSE),"")</f>
        <v/>
      </c>
      <c r="H1107" s="15" t="str">
        <f>IFERROR(VLOOKUP($B1107,'Tabelas auxiliares'!$A$68:$C$108,3,FALSE),"")</f>
        <v/>
      </c>
      <c r="I1107" s="152"/>
      <c r="J1107" s="152"/>
      <c r="K1107" s="152"/>
      <c r="L1107" s="152"/>
      <c r="M1107" s="152"/>
      <c r="N1107" s="152"/>
      <c r="O1107" s="152"/>
      <c r="P1107" s="152"/>
      <c r="Q1107" s="152"/>
      <c r="R1107" s="152"/>
      <c r="S1107" s="152"/>
      <c r="T1107" s="152"/>
      <c r="U1107" s="152"/>
      <c r="V1107" s="152"/>
      <c r="W1107" s="152"/>
      <c r="X1107" s="152"/>
      <c r="Y1107" s="15" t="str">
        <f t="shared" si="32"/>
        <v/>
      </c>
      <c r="Z1107" s="15" t="str">
        <f>IF(T1107="","",IF(AND(T1107&lt;&gt;'Tabelas auxiliares'!$B$128,T1107&lt;&gt;'Tabelas auxiliares'!$B$129,T1107&lt;&gt;'Tabelas auxiliares'!$C$128,T1107&lt;&gt;'Tabelas auxiliares'!$C$129,T1107&lt;&gt;'Tabelas auxiliares'!$D$128),"FOLHA DE PESSOAL",IF(Y1107='Tabelas auxiliares'!$A$129,"CUSTEIO",IF(Y1107='Tabelas auxiliares'!$A$128,"INVESTIMENTO","ERRO - VERIFICAR"))))</f>
        <v/>
      </c>
      <c r="AA1107" s="26" t="str">
        <f t="shared" si="33"/>
        <v/>
      </c>
      <c r="AB1107" s="155"/>
      <c r="AC1107" s="155"/>
      <c r="AD1107" s="155"/>
      <c r="AE1107" s="31"/>
      <c r="AF1107" s="31"/>
      <c r="AG1107" s="31"/>
      <c r="AH1107" s="31"/>
      <c r="AI1107" s="31"/>
      <c r="AJ1107" s="31"/>
      <c r="AK1107" s="31"/>
      <c r="AL1107" s="31"/>
      <c r="AM1107" s="31"/>
      <c r="AN1107" s="31"/>
      <c r="AO1107" s="31"/>
      <c r="AP1107" s="31"/>
    </row>
    <row r="1108" spans="1:42" x14ac:dyDescent="0.25">
      <c r="A1108" s="152"/>
      <c r="B1108" s="152"/>
      <c r="C1108" s="152"/>
      <c r="D1108" s="152"/>
      <c r="E1108" s="152"/>
      <c r="F1108" s="15" t="str">
        <f>IFERROR(VLOOKUP(D1108,'Tabelas auxiliares'!$A$3:$B$65,2,FALSE),"")</f>
        <v/>
      </c>
      <c r="G1108" s="15" t="str">
        <f>IFERROR(VLOOKUP($B1108,'Tabelas auxiliares'!$A$68:$C$108,2,FALSE),"")</f>
        <v/>
      </c>
      <c r="H1108" s="15" t="str">
        <f>IFERROR(VLOOKUP($B1108,'Tabelas auxiliares'!$A$68:$C$108,3,FALSE),"")</f>
        <v/>
      </c>
      <c r="I1108" s="152"/>
      <c r="J1108" s="152"/>
      <c r="K1108" s="152"/>
      <c r="L1108" s="152"/>
      <c r="M1108" s="152"/>
      <c r="N1108" s="152"/>
      <c r="O1108" s="152"/>
      <c r="P1108" s="152"/>
      <c r="Q1108" s="152"/>
      <c r="R1108" s="152"/>
      <c r="S1108" s="152"/>
      <c r="T1108" s="152"/>
      <c r="U1108" s="152"/>
      <c r="V1108" s="152"/>
      <c r="W1108" s="152"/>
      <c r="X1108" s="152"/>
      <c r="Y1108" s="15" t="str">
        <f t="shared" ref="Y1108:Y1135" si="34">LEFT(V1108,1)</f>
        <v/>
      </c>
      <c r="Z1108" s="15" t="str">
        <f>IF(T1108="","",IF(AND(T1108&lt;&gt;'Tabelas auxiliares'!$B$128,T1108&lt;&gt;'Tabelas auxiliares'!$B$129,T1108&lt;&gt;'Tabelas auxiliares'!$C$128,T1108&lt;&gt;'Tabelas auxiliares'!$C$129,T1108&lt;&gt;'Tabelas auxiliares'!$D$128),"FOLHA DE PESSOAL",IF(Y1108='Tabelas auxiliares'!$A$129,"CUSTEIO",IF(Y1108='Tabelas auxiliares'!$A$128,"INVESTIMENTO","ERRO - VERIFICAR"))))</f>
        <v/>
      </c>
      <c r="AA1108" s="26" t="str">
        <f t="shared" ref="AA1108:AA1135" si="35">IF(AB1108+AC1108+AD1108&lt;&gt;0,AB1108+AC1108+AD1108,"")</f>
        <v/>
      </c>
      <c r="AB1108" s="155"/>
      <c r="AC1108" s="155"/>
      <c r="AD1108" s="155"/>
      <c r="AE1108" s="31"/>
      <c r="AF1108" s="31"/>
      <c r="AG1108" s="31"/>
      <c r="AH1108" s="31"/>
      <c r="AI1108" s="31"/>
      <c r="AJ1108" s="31"/>
      <c r="AK1108" s="31"/>
      <c r="AL1108" s="31"/>
      <c r="AM1108" s="31"/>
      <c r="AN1108" s="31"/>
      <c r="AO1108" s="31"/>
      <c r="AP1108" s="31"/>
    </row>
    <row r="1109" spans="1:42" x14ac:dyDescent="0.25">
      <c r="A1109" s="152"/>
      <c r="B1109" s="152"/>
      <c r="C1109" s="152"/>
      <c r="D1109" s="152"/>
      <c r="E1109" s="152"/>
      <c r="F1109" s="15" t="str">
        <f>IFERROR(VLOOKUP(D1109,'Tabelas auxiliares'!$A$3:$B$65,2,FALSE),"")</f>
        <v/>
      </c>
      <c r="G1109" s="15" t="str">
        <f>IFERROR(VLOOKUP($B1109,'Tabelas auxiliares'!$A$68:$C$108,2,FALSE),"")</f>
        <v/>
      </c>
      <c r="H1109" s="15" t="str">
        <f>IFERROR(VLOOKUP($B1109,'Tabelas auxiliares'!$A$68:$C$108,3,FALSE),"")</f>
        <v/>
      </c>
      <c r="I1109" s="152"/>
      <c r="J1109" s="152"/>
      <c r="K1109" s="152"/>
      <c r="L1109" s="152"/>
      <c r="M1109" s="152"/>
      <c r="N1109" s="152"/>
      <c r="O1109" s="152"/>
      <c r="P1109" s="152"/>
      <c r="Q1109" s="152"/>
      <c r="R1109" s="152"/>
      <c r="S1109" s="152"/>
      <c r="T1109" s="152"/>
      <c r="U1109" s="152"/>
      <c r="V1109" s="152"/>
      <c r="W1109" s="152"/>
      <c r="X1109" s="152"/>
      <c r="Y1109" s="15" t="str">
        <f t="shared" si="34"/>
        <v/>
      </c>
      <c r="Z1109" s="15" t="str">
        <f>IF(T1109="","",IF(AND(T1109&lt;&gt;'Tabelas auxiliares'!$B$128,T1109&lt;&gt;'Tabelas auxiliares'!$B$129,T1109&lt;&gt;'Tabelas auxiliares'!$C$128,T1109&lt;&gt;'Tabelas auxiliares'!$C$129,T1109&lt;&gt;'Tabelas auxiliares'!$D$128),"FOLHA DE PESSOAL",IF(Y1109='Tabelas auxiliares'!$A$129,"CUSTEIO",IF(Y1109='Tabelas auxiliares'!$A$128,"INVESTIMENTO","ERRO - VERIFICAR"))))</f>
        <v/>
      </c>
      <c r="AA1109" s="26" t="str">
        <f t="shared" si="35"/>
        <v/>
      </c>
      <c r="AB1109" s="155"/>
      <c r="AC1109" s="155"/>
      <c r="AD1109" s="155"/>
      <c r="AE1109" s="31"/>
      <c r="AF1109" s="31"/>
      <c r="AG1109" s="31"/>
      <c r="AH1109" s="31"/>
      <c r="AI1109" s="31"/>
      <c r="AJ1109" s="31"/>
      <c r="AK1109" s="31"/>
      <c r="AL1109" s="31"/>
      <c r="AM1109" s="31"/>
      <c r="AN1109" s="31"/>
      <c r="AO1109" s="31"/>
      <c r="AP1109" s="31"/>
    </row>
    <row r="1110" spans="1:42" x14ac:dyDescent="0.25">
      <c r="A1110" s="152"/>
      <c r="B1110" s="152"/>
      <c r="C1110" s="152"/>
      <c r="D1110" s="152"/>
      <c r="E1110" s="152"/>
      <c r="F1110" s="15" t="str">
        <f>IFERROR(VLOOKUP(D1110,'Tabelas auxiliares'!$A$3:$B$65,2,FALSE),"")</f>
        <v/>
      </c>
      <c r="G1110" s="15" t="str">
        <f>IFERROR(VLOOKUP($B1110,'Tabelas auxiliares'!$A$68:$C$108,2,FALSE),"")</f>
        <v/>
      </c>
      <c r="H1110" s="15" t="str">
        <f>IFERROR(VLOOKUP($B1110,'Tabelas auxiliares'!$A$68:$C$108,3,FALSE),"")</f>
        <v/>
      </c>
      <c r="I1110" s="152"/>
      <c r="J1110" s="152"/>
      <c r="K1110" s="152"/>
      <c r="L1110" s="152"/>
      <c r="M1110" s="152"/>
      <c r="N1110" s="152"/>
      <c r="O1110" s="152"/>
      <c r="P1110" s="152"/>
      <c r="Q1110" s="152"/>
      <c r="R1110" s="152"/>
      <c r="S1110" s="152"/>
      <c r="T1110" s="152"/>
      <c r="U1110" s="152"/>
      <c r="V1110" s="152"/>
      <c r="W1110" s="152"/>
      <c r="X1110" s="152"/>
      <c r="Y1110" s="15" t="str">
        <f t="shared" si="34"/>
        <v/>
      </c>
      <c r="Z1110" s="15" t="str">
        <f>IF(T1110="","",IF(AND(T1110&lt;&gt;'Tabelas auxiliares'!$B$128,T1110&lt;&gt;'Tabelas auxiliares'!$B$129,T1110&lt;&gt;'Tabelas auxiliares'!$C$128,T1110&lt;&gt;'Tabelas auxiliares'!$C$129,T1110&lt;&gt;'Tabelas auxiliares'!$D$128),"FOLHA DE PESSOAL",IF(Y1110='Tabelas auxiliares'!$A$129,"CUSTEIO",IF(Y1110='Tabelas auxiliares'!$A$128,"INVESTIMENTO","ERRO - VERIFICAR"))))</f>
        <v/>
      </c>
      <c r="AA1110" s="26" t="str">
        <f t="shared" si="35"/>
        <v/>
      </c>
      <c r="AB1110" s="155"/>
      <c r="AC1110" s="155"/>
      <c r="AD1110" s="155"/>
      <c r="AE1110" s="31"/>
      <c r="AF1110" s="31"/>
      <c r="AG1110" s="31"/>
      <c r="AH1110" s="31"/>
      <c r="AI1110" s="31"/>
      <c r="AJ1110" s="31"/>
      <c r="AK1110" s="31"/>
      <c r="AL1110" s="31"/>
      <c r="AM1110" s="31"/>
      <c r="AN1110" s="31"/>
      <c r="AO1110" s="31"/>
      <c r="AP1110" s="31"/>
    </row>
    <row r="1111" spans="1:42" x14ac:dyDescent="0.25">
      <c r="A1111" s="152"/>
      <c r="B1111" s="152"/>
      <c r="C1111" s="152"/>
      <c r="D1111" s="152"/>
      <c r="E1111" s="152"/>
      <c r="F1111" s="15" t="str">
        <f>IFERROR(VLOOKUP(D1111,'Tabelas auxiliares'!$A$3:$B$65,2,FALSE),"")</f>
        <v/>
      </c>
      <c r="G1111" s="15" t="str">
        <f>IFERROR(VLOOKUP($B1111,'Tabelas auxiliares'!$A$68:$C$108,2,FALSE),"")</f>
        <v/>
      </c>
      <c r="H1111" s="15" t="str">
        <f>IFERROR(VLOOKUP($B1111,'Tabelas auxiliares'!$A$68:$C$108,3,FALSE),"")</f>
        <v/>
      </c>
      <c r="I1111" s="152"/>
      <c r="J1111" s="152"/>
      <c r="K1111" s="152"/>
      <c r="L1111" s="152"/>
      <c r="M1111" s="152"/>
      <c r="N1111" s="152"/>
      <c r="O1111" s="152"/>
      <c r="P1111" s="152"/>
      <c r="Q1111" s="152"/>
      <c r="R1111" s="152"/>
      <c r="S1111" s="152"/>
      <c r="T1111" s="152"/>
      <c r="U1111" s="152"/>
      <c r="V1111" s="152"/>
      <c r="W1111" s="152"/>
      <c r="X1111" s="152"/>
      <c r="Y1111" s="15" t="str">
        <f t="shared" si="34"/>
        <v/>
      </c>
      <c r="Z1111" s="15" t="str">
        <f>IF(T1111="","",IF(AND(T1111&lt;&gt;'Tabelas auxiliares'!$B$128,T1111&lt;&gt;'Tabelas auxiliares'!$B$129,T1111&lt;&gt;'Tabelas auxiliares'!$C$128,T1111&lt;&gt;'Tabelas auxiliares'!$C$129,T1111&lt;&gt;'Tabelas auxiliares'!$D$128),"FOLHA DE PESSOAL",IF(Y1111='Tabelas auxiliares'!$A$129,"CUSTEIO",IF(Y1111='Tabelas auxiliares'!$A$128,"INVESTIMENTO","ERRO - VERIFICAR"))))</f>
        <v/>
      </c>
      <c r="AA1111" s="26" t="str">
        <f t="shared" si="35"/>
        <v/>
      </c>
      <c r="AB1111" s="155"/>
      <c r="AC1111" s="155"/>
      <c r="AD1111" s="155"/>
      <c r="AE1111" s="31"/>
      <c r="AF1111" s="31"/>
      <c r="AG1111" s="31"/>
      <c r="AH1111" s="31"/>
      <c r="AI1111" s="31"/>
      <c r="AJ1111" s="31"/>
      <c r="AK1111" s="31"/>
      <c r="AL1111" s="31"/>
      <c r="AM1111" s="31"/>
      <c r="AN1111" s="31"/>
      <c r="AO1111" s="31"/>
      <c r="AP1111" s="31"/>
    </row>
    <row r="1112" spans="1:42" x14ac:dyDescent="0.25">
      <c r="A1112" s="152"/>
      <c r="B1112" s="152"/>
      <c r="C1112" s="152"/>
      <c r="D1112" s="152"/>
      <c r="E1112" s="152"/>
      <c r="F1112" s="15" t="str">
        <f>IFERROR(VLOOKUP(D1112,'Tabelas auxiliares'!$A$3:$B$65,2,FALSE),"")</f>
        <v/>
      </c>
      <c r="G1112" s="15" t="str">
        <f>IFERROR(VLOOKUP($B1112,'Tabelas auxiliares'!$A$68:$C$108,2,FALSE),"")</f>
        <v/>
      </c>
      <c r="H1112" s="15" t="str">
        <f>IFERROR(VLOOKUP($B1112,'Tabelas auxiliares'!$A$68:$C$108,3,FALSE),"")</f>
        <v/>
      </c>
      <c r="I1112" s="152"/>
      <c r="J1112" s="152"/>
      <c r="K1112" s="152"/>
      <c r="L1112" s="152"/>
      <c r="M1112" s="152"/>
      <c r="N1112" s="152"/>
      <c r="O1112" s="152"/>
      <c r="P1112" s="152"/>
      <c r="Q1112" s="152"/>
      <c r="R1112" s="152"/>
      <c r="S1112" s="152"/>
      <c r="T1112" s="152"/>
      <c r="U1112" s="152"/>
      <c r="V1112" s="152"/>
      <c r="W1112" s="152"/>
      <c r="X1112" s="152"/>
      <c r="Y1112" s="15" t="str">
        <f t="shared" si="34"/>
        <v/>
      </c>
      <c r="Z1112" s="15" t="str">
        <f>IF(T1112="","",IF(AND(T1112&lt;&gt;'Tabelas auxiliares'!$B$128,T1112&lt;&gt;'Tabelas auxiliares'!$B$129,T1112&lt;&gt;'Tabelas auxiliares'!$C$128,T1112&lt;&gt;'Tabelas auxiliares'!$C$129,T1112&lt;&gt;'Tabelas auxiliares'!$D$128),"FOLHA DE PESSOAL",IF(Y1112='Tabelas auxiliares'!$A$129,"CUSTEIO",IF(Y1112='Tabelas auxiliares'!$A$128,"INVESTIMENTO","ERRO - VERIFICAR"))))</f>
        <v/>
      </c>
      <c r="AA1112" s="26" t="str">
        <f t="shared" si="35"/>
        <v/>
      </c>
      <c r="AB1112" s="155"/>
      <c r="AC1112" s="155"/>
      <c r="AD1112" s="155"/>
      <c r="AE1112" s="31"/>
      <c r="AF1112" s="31"/>
      <c r="AG1112" s="31"/>
      <c r="AH1112" s="31"/>
      <c r="AI1112" s="31"/>
      <c r="AJ1112" s="31"/>
      <c r="AK1112" s="31"/>
      <c r="AL1112" s="31"/>
      <c r="AM1112" s="31"/>
      <c r="AN1112" s="31"/>
      <c r="AO1112" s="31"/>
      <c r="AP1112" s="31"/>
    </row>
    <row r="1113" spans="1:42" x14ac:dyDescent="0.25">
      <c r="A1113" s="152"/>
      <c r="B1113" s="152"/>
      <c r="C1113" s="152"/>
      <c r="D1113" s="152"/>
      <c r="E1113" s="152"/>
      <c r="F1113" s="15" t="str">
        <f>IFERROR(VLOOKUP(D1113,'Tabelas auxiliares'!$A$3:$B$65,2,FALSE),"")</f>
        <v/>
      </c>
      <c r="G1113" s="15" t="str">
        <f>IFERROR(VLOOKUP($B1113,'Tabelas auxiliares'!$A$68:$C$108,2,FALSE),"")</f>
        <v/>
      </c>
      <c r="H1113" s="15" t="str">
        <f>IFERROR(VLOOKUP($B1113,'Tabelas auxiliares'!$A$68:$C$108,3,FALSE),"")</f>
        <v/>
      </c>
      <c r="I1113" s="152"/>
      <c r="J1113" s="152"/>
      <c r="K1113" s="152"/>
      <c r="L1113" s="152"/>
      <c r="M1113" s="152"/>
      <c r="N1113" s="152"/>
      <c r="O1113" s="152"/>
      <c r="P1113" s="152"/>
      <c r="Q1113" s="152"/>
      <c r="R1113" s="152"/>
      <c r="S1113" s="152"/>
      <c r="T1113" s="152"/>
      <c r="U1113" s="152"/>
      <c r="V1113" s="152"/>
      <c r="W1113" s="152"/>
      <c r="X1113" s="152"/>
      <c r="Y1113" s="15" t="str">
        <f t="shared" si="34"/>
        <v/>
      </c>
      <c r="Z1113" s="15" t="str">
        <f>IF(T1113="","",IF(AND(T1113&lt;&gt;'Tabelas auxiliares'!$B$128,T1113&lt;&gt;'Tabelas auxiliares'!$B$129,T1113&lt;&gt;'Tabelas auxiliares'!$C$128,T1113&lt;&gt;'Tabelas auxiliares'!$C$129,T1113&lt;&gt;'Tabelas auxiliares'!$D$128),"FOLHA DE PESSOAL",IF(Y1113='Tabelas auxiliares'!$A$129,"CUSTEIO",IF(Y1113='Tabelas auxiliares'!$A$128,"INVESTIMENTO","ERRO - VERIFICAR"))))</f>
        <v/>
      </c>
      <c r="AA1113" s="26" t="str">
        <f t="shared" si="35"/>
        <v/>
      </c>
      <c r="AB1113" s="155"/>
      <c r="AC1113" s="155"/>
      <c r="AD1113" s="155"/>
      <c r="AE1113" s="31"/>
      <c r="AF1113" s="31"/>
      <c r="AG1113" s="31"/>
      <c r="AH1113" s="31"/>
      <c r="AI1113" s="31"/>
      <c r="AJ1113" s="31"/>
      <c r="AK1113" s="31"/>
      <c r="AL1113" s="31"/>
      <c r="AM1113" s="31"/>
      <c r="AN1113" s="31"/>
      <c r="AO1113" s="31"/>
      <c r="AP1113" s="31"/>
    </row>
    <row r="1114" spans="1:42" x14ac:dyDescent="0.25">
      <c r="A1114" s="152"/>
      <c r="B1114" s="152"/>
      <c r="C1114" s="152"/>
      <c r="D1114" s="152"/>
      <c r="E1114" s="152"/>
      <c r="F1114" s="15" t="str">
        <f>IFERROR(VLOOKUP(D1114,'Tabelas auxiliares'!$A$3:$B$65,2,FALSE),"")</f>
        <v/>
      </c>
      <c r="G1114" s="15" t="str">
        <f>IFERROR(VLOOKUP($B1114,'Tabelas auxiliares'!$A$68:$C$108,2,FALSE),"")</f>
        <v/>
      </c>
      <c r="H1114" s="15" t="str">
        <f>IFERROR(VLOOKUP($B1114,'Tabelas auxiliares'!$A$68:$C$108,3,FALSE),"")</f>
        <v/>
      </c>
      <c r="I1114" s="152"/>
      <c r="J1114" s="152"/>
      <c r="K1114" s="152"/>
      <c r="L1114" s="152"/>
      <c r="M1114" s="152"/>
      <c r="N1114" s="152"/>
      <c r="O1114" s="152"/>
      <c r="P1114" s="152"/>
      <c r="Q1114" s="152"/>
      <c r="R1114" s="152"/>
      <c r="S1114" s="152"/>
      <c r="T1114" s="152"/>
      <c r="U1114" s="152"/>
      <c r="V1114" s="152"/>
      <c r="W1114" s="152"/>
      <c r="X1114" s="152"/>
      <c r="Y1114" s="15" t="str">
        <f t="shared" si="34"/>
        <v/>
      </c>
      <c r="Z1114" s="15" t="str">
        <f>IF(T1114="","",IF(AND(T1114&lt;&gt;'Tabelas auxiliares'!$B$128,T1114&lt;&gt;'Tabelas auxiliares'!$B$129,T1114&lt;&gt;'Tabelas auxiliares'!$C$128,T1114&lt;&gt;'Tabelas auxiliares'!$C$129,T1114&lt;&gt;'Tabelas auxiliares'!$D$128),"FOLHA DE PESSOAL",IF(Y1114='Tabelas auxiliares'!$A$129,"CUSTEIO",IF(Y1114='Tabelas auxiliares'!$A$128,"INVESTIMENTO","ERRO - VERIFICAR"))))</f>
        <v/>
      </c>
      <c r="AA1114" s="26" t="str">
        <f t="shared" si="35"/>
        <v/>
      </c>
      <c r="AB1114" s="155"/>
      <c r="AC1114" s="155"/>
      <c r="AD1114" s="155"/>
      <c r="AE1114" s="31"/>
      <c r="AF1114" s="31"/>
      <c r="AG1114" s="31"/>
      <c r="AH1114" s="31"/>
      <c r="AI1114" s="31"/>
      <c r="AJ1114" s="31"/>
      <c r="AK1114" s="31"/>
      <c r="AL1114" s="31"/>
      <c r="AM1114" s="31"/>
      <c r="AN1114" s="31"/>
      <c r="AO1114" s="31"/>
      <c r="AP1114" s="31"/>
    </row>
    <row r="1115" spans="1:42" x14ac:dyDescent="0.25">
      <c r="A1115" s="152"/>
      <c r="B1115" s="152"/>
      <c r="C1115" s="152"/>
      <c r="D1115" s="152"/>
      <c r="E1115" s="152"/>
      <c r="F1115" s="15" t="str">
        <f>IFERROR(VLOOKUP(D1115,'Tabelas auxiliares'!$A$3:$B$65,2,FALSE),"")</f>
        <v/>
      </c>
      <c r="G1115" s="15" t="str">
        <f>IFERROR(VLOOKUP($B1115,'Tabelas auxiliares'!$A$68:$C$108,2,FALSE),"")</f>
        <v/>
      </c>
      <c r="H1115" s="15" t="str">
        <f>IFERROR(VLOOKUP($B1115,'Tabelas auxiliares'!$A$68:$C$108,3,FALSE),"")</f>
        <v/>
      </c>
      <c r="I1115" s="152"/>
      <c r="J1115" s="152"/>
      <c r="K1115" s="152"/>
      <c r="L1115" s="152"/>
      <c r="M1115" s="152"/>
      <c r="N1115" s="152"/>
      <c r="O1115" s="152"/>
      <c r="P1115" s="152"/>
      <c r="Q1115" s="152"/>
      <c r="R1115" s="152"/>
      <c r="S1115" s="152"/>
      <c r="T1115" s="152"/>
      <c r="U1115" s="152"/>
      <c r="V1115" s="152"/>
      <c r="W1115" s="152"/>
      <c r="X1115" s="152"/>
      <c r="Y1115" s="15" t="str">
        <f t="shared" si="34"/>
        <v/>
      </c>
      <c r="Z1115" s="15" t="str">
        <f>IF(T1115="","",IF(AND(T1115&lt;&gt;'Tabelas auxiliares'!$B$128,T1115&lt;&gt;'Tabelas auxiliares'!$B$129,T1115&lt;&gt;'Tabelas auxiliares'!$C$128,T1115&lt;&gt;'Tabelas auxiliares'!$C$129,T1115&lt;&gt;'Tabelas auxiliares'!$D$128),"FOLHA DE PESSOAL",IF(Y1115='Tabelas auxiliares'!$A$129,"CUSTEIO",IF(Y1115='Tabelas auxiliares'!$A$128,"INVESTIMENTO","ERRO - VERIFICAR"))))</f>
        <v/>
      </c>
      <c r="AA1115" s="26" t="str">
        <f t="shared" si="35"/>
        <v/>
      </c>
      <c r="AB1115" s="155"/>
      <c r="AC1115" s="155"/>
      <c r="AD1115" s="155"/>
      <c r="AE1115" s="31"/>
      <c r="AF1115" s="31"/>
      <c r="AG1115" s="31"/>
      <c r="AH1115" s="31"/>
      <c r="AI1115" s="31"/>
      <c r="AJ1115" s="31"/>
      <c r="AK1115" s="31"/>
      <c r="AL1115" s="31"/>
      <c r="AM1115" s="31"/>
      <c r="AN1115" s="31"/>
      <c r="AO1115" s="31"/>
      <c r="AP1115" s="31"/>
    </row>
    <row r="1116" spans="1:42" x14ac:dyDescent="0.25">
      <c r="A1116" s="152"/>
      <c r="B1116" s="152"/>
      <c r="C1116" s="152"/>
      <c r="D1116" s="152"/>
      <c r="E1116" s="152"/>
      <c r="F1116" s="15" t="str">
        <f>IFERROR(VLOOKUP(D1116,'Tabelas auxiliares'!$A$3:$B$65,2,FALSE),"")</f>
        <v/>
      </c>
      <c r="G1116" s="15" t="str">
        <f>IFERROR(VLOOKUP($B1116,'Tabelas auxiliares'!$A$68:$C$108,2,FALSE),"")</f>
        <v/>
      </c>
      <c r="H1116" s="15" t="str">
        <f>IFERROR(VLOOKUP($B1116,'Tabelas auxiliares'!$A$68:$C$108,3,FALSE),"")</f>
        <v/>
      </c>
      <c r="I1116" s="152"/>
      <c r="J1116" s="152"/>
      <c r="K1116" s="152"/>
      <c r="L1116" s="152"/>
      <c r="M1116" s="152"/>
      <c r="N1116" s="152"/>
      <c r="O1116" s="152"/>
      <c r="P1116" s="152"/>
      <c r="Q1116" s="152"/>
      <c r="R1116" s="152"/>
      <c r="S1116" s="152"/>
      <c r="T1116" s="152"/>
      <c r="U1116" s="152"/>
      <c r="V1116" s="152"/>
      <c r="W1116" s="152"/>
      <c r="X1116" s="152"/>
      <c r="Y1116" s="15" t="str">
        <f t="shared" si="34"/>
        <v/>
      </c>
      <c r="Z1116" s="15" t="str">
        <f>IF(T1116="","",IF(AND(T1116&lt;&gt;'Tabelas auxiliares'!$B$128,T1116&lt;&gt;'Tabelas auxiliares'!$B$129,T1116&lt;&gt;'Tabelas auxiliares'!$C$128,T1116&lt;&gt;'Tabelas auxiliares'!$C$129,T1116&lt;&gt;'Tabelas auxiliares'!$D$128),"FOLHA DE PESSOAL",IF(Y1116='Tabelas auxiliares'!$A$129,"CUSTEIO",IF(Y1116='Tabelas auxiliares'!$A$128,"INVESTIMENTO","ERRO - VERIFICAR"))))</f>
        <v/>
      </c>
      <c r="AA1116" s="26" t="str">
        <f t="shared" si="35"/>
        <v/>
      </c>
      <c r="AB1116" s="155"/>
      <c r="AC1116" s="155"/>
      <c r="AD1116" s="155"/>
      <c r="AE1116" s="31"/>
      <c r="AF1116" s="31"/>
      <c r="AG1116" s="31"/>
      <c r="AH1116" s="31"/>
      <c r="AI1116" s="31"/>
      <c r="AJ1116" s="31"/>
      <c r="AK1116" s="31"/>
      <c r="AL1116" s="31"/>
      <c r="AM1116" s="31"/>
      <c r="AN1116" s="31"/>
      <c r="AO1116" s="31"/>
      <c r="AP1116" s="31"/>
    </row>
    <row r="1117" spans="1:42" x14ac:dyDescent="0.25">
      <c r="A1117" s="152"/>
      <c r="B1117" s="152"/>
      <c r="C1117" s="152"/>
      <c r="D1117" s="152"/>
      <c r="E1117" s="152"/>
      <c r="F1117" s="15" t="str">
        <f>IFERROR(VLOOKUP(D1117,'Tabelas auxiliares'!$A$3:$B$65,2,FALSE),"")</f>
        <v/>
      </c>
      <c r="G1117" s="15" t="str">
        <f>IFERROR(VLOOKUP($B1117,'Tabelas auxiliares'!$A$68:$C$108,2,FALSE),"")</f>
        <v/>
      </c>
      <c r="H1117" s="15" t="str">
        <f>IFERROR(VLOOKUP($B1117,'Tabelas auxiliares'!$A$68:$C$108,3,FALSE),"")</f>
        <v/>
      </c>
      <c r="I1117" s="152"/>
      <c r="J1117" s="152"/>
      <c r="K1117" s="152"/>
      <c r="L1117" s="152"/>
      <c r="M1117" s="152"/>
      <c r="N1117" s="152"/>
      <c r="O1117" s="152"/>
      <c r="P1117" s="152"/>
      <c r="Q1117" s="152"/>
      <c r="R1117" s="152"/>
      <c r="S1117" s="152"/>
      <c r="T1117" s="152"/>
      <c r="U1117" s="152"/>
      <c r="V1117" s="152"/>
      <c r="W1117" s="152"/>
      <c r="X1117" s="152"/>
      <c r="Y1117" s="15" t="str">
        <f t="shared" si="34"/>
        <v/>
      </c>
      <c r="Z1117" s="15" t="str">
        <f>IF(T1117="","",IF(AND(T1117&lt;&gt;'Tabelas auxiliares'!$B$128,T1117&lt;&gt;'Tabelas auxiliares'!$B$129,T1117&lt;&gt;'Tabelas auxiliares'!$C$128,T1117&lt;&gt;'Tabelas auxiliares'!$C$129,T1117&lt;&gt;'Tabelas auxiliares'!$D$128),"FOLHA DE PESSOAL",IF(Y1117='Tabelas auxiliares'!$A$129,"CUSTEIO",IF(Y1117='Tabelas auxiliares'!$A$128,"INVESTIMENTO","ERRO - VERIFICAR"))))</f>
        <v/>
      </c>
      <c r="AA1117" s="26" t="str">
        <f t="shared" si="35"/>
        <v/>
      </c>
      <c r="AB1117" s="155"/>
      <c r="AC1117" s="155"/>
      <c r="AD1117" s="155"/>
      <c r="AE1117" s="31"/>
      <c r="AF1117" s="31"/>
      <c r="AG1117" s="31"/>
      <c r="AH1117" s="31"/>
      <c r="AI1117" s="31"/>
      <c r="AJ1117" s="31"/>
      <c r="AK1117" s="31"/>
      <c r="AL1117" s="31"/>
      <c r="AM1117" s="31"/>
      <c r="AN1117" s="31"/>
      <c r="AO1117" s="31"/>
      <c r="AP1117" s="31"/>
    </row>
    <row r="1118" spans="1:42" x14ac:dyDescent="0.25">
      <c r="A1118" s="152"/>
      <c r="B1118" s="152"/>
      <c r="C1118" s="152"/>
      <c r="D1118" s="152"/>
      <c r="E1118" s="152"/>
      <c r="F1118" s="15" t="str">
        <f>IFERROR(VLOOKUP(D1118,'Tabelas auxiliares'!$A$3:$B$65,2,FALSE),"")</f>
        <v/>
      </c>
      <c r="G1118" s="15" t="str">
        <f>IFERROR(VLOOKUP($B1118,'Tabelas auxiliares'!$A$68:$C$108,2,FALSE),"")</f>
        <v/>
      </c>
      <c r="H1118" s="15" t="str">
        <f>IFERROR(VLOOKUP($B1118,'Tabelas auxiliares'!$A$68:$C$108,3,FALSE),"")</f>
        <v/>
      </c>
      <c r="I1118" s="152"/>
      <c r="J1118" s="152"/>
      <c r="K1118" s="152"/>
      <c r="L1118" s="152"/>
      <c r="M1118" s="152"/>
      <c r="N1118" s="152"/>
      <c r="O1118" s="152"/>
      <c r="P1118" s="152"/>
      <c r="Q1118" s="152"/>
      <c r="R1118" s="152"/>
      <c r="S1118" s="152"/>
      <c r="T1118" s="152"/>
      <c r="U1118" s="152"/>
      <c r="V1118" s="152"/>
      <c r="W1118" s="152"/>
      <c r="X1118" s="152"/>
      <c r="Y1118" s="15" t="str">
        <f t="shared" si="34"/>
        <v/>
      </c>
      <c r="Z1118" s="15" t="str">
        <f>IF(T1118="","",IF(AND(T1118&lt;&gt;'Tabelas auxiliares'!$B$128,T1118&lt;&gt;'Tabelas auxiliares'!$B$129,T1118&lt;&gt;'Tabelas auxiliares'!$C$128,T1118&lt;&gt;'Tabelas auxiliares'!$C$129,T1118&lt;&gt;'Tabelas auxiliares'!$D$128),"FOLHA DE PESSOAL",IF(Y1118='Tabelas auxiliares'!$A$129,"CUSTEIO",IF(Y1118='Tabelas auxiliares'!$A$128,"INVESTIMENTO","ERRO - VERIFICAR"))))</f>
        <v/>
      </c>
      <c r="AA1118" s="26" t="str">
        <f t="shared" si="35"/>
        <v/>
      </c>
      <c r="AB1118" s="155"/>
      <c r="AC1118" s="155"/>
      <c r="AD1118" s="155"/>
      <c r="AE1118" s="31"/>
      <c r="AF1118" s="31"/>
      <c r="AG1118" s="31"/>
      <c r="AH1118" s="31"/>
      <c r="AI1118" s="31"/>
      <c r="AJ1118" s="31"/>
      <c r="AK1118" s="31"/>
      <c r="AL1118" s="31"/>
      <c r="AM1118" s="31"/>
      <c r="AN1118" s="31"/>
      <c r="AO1118" s="31"/>
      <c r="AP1118" s="31"/>
    </row>
    <row r="1119" spans="1:42" x14ac:dyDescent="0.25">
      <c r="A1119" s="152"/>
      <c r="B1119" s="152"/>
      <c r="C1119" s="152"/>
      <c r="D1119" s="152"/>
      <c r="E1119" s="152"/>
      <c r="F1119" s="15" t="str">
        <f>IFERROR(VLOOKUP(D1119,'Tabelas auxiliares'!$A$3:$B$65,2,FALSE),"")</f>
        <v/>
      </c>
      <c r="G1119" s="15" t="str">
        <f>IFERROR(VLOOKUP($B1119,'Tabelas auxiliares'!$A$68:$C$108,2,FALSE),"")</f>
        <v/>
      </c>
      <c r="H1119" s="15" t="str">
        <f>IFERROR(VLOOKUP($B1119,'Tabelas auxiliares'!$A$68:$C$108,3,FALSE),"")</f>
        <v/>
      </c>
      <c r="I1119" s="152"/>
      <c r="J1119" s="152"/>
      <c r="K1119" s="152"/>
      <c r="L1119" s="152"/>
      <c r="M1119" s="152"/>
      <c r="N1119" s="152"/>
      <c r="O1119" s="152"/>
      <c r="P1119" s="152"/>
      <c r="Q1119" s="152"/>
      <c r="R1119" s="152"/>
      <c r="S1119" s="152"/>
      <c r="T1119" s="152"/>
      <c r="U1119" s="152"/>
      <c r="V1119" s="152"/>
      <c r="W1119" s="152"/>
      <c r="X1119" s="152"/>
      <c r="Y1119" s="15" t="str">
        <f t="shared" si="34"/>
        <v/>
      </c>
      <c r="Z1119" s="15" t="str">
        <f>IF(T1119="","",IF(AND(T1119&lt;&gt;'Tabelas auxiliares'!$B$128,T1119&lt;&gt;'Tabelas auxiliares'!$B$129,T1119&lt;&gt;'Tabelas auxiliares'!$C$128,T1119&lt;&gt;'Tabelas auxiliares'!$C$129,T1119&lt;&gt;'Tabelas auxiliares'!$D$128),"FOLHA DE PESSOAL",IF(Y1119='Tabelas auxiliares'!$A$129,"CUSTEIO",IF(Y1119='Tabelas auxiliares'!$A$128,"INVESTIMENTO","ERRO - VERIFICAR"))))</f>
        <v/>
      </c>
      <c r="AA1119" s="26" t="str">
        <f t="shared" si="35"/>
        <v/>
      </c>
      <c r="AB1119" s="155"/>
      <c r="AC1119" s="155"/>
      <c r="AD1119" s="155"/>
      <c r="AE1119" s="31"/>
      <c r="AF1119" s="31"/>
      <c r="AG1119" s="31"/>
      <c r="AH1119" s="31"/>
      <c r="AI1119" s="31"/>
      <c r="AJ1119" s="31"/>
      <c r="AK1119" s="31"/>
      <c r="AL1119" s="31"/>
      <c r="AM1119" s="31"/>
      <c r="AN1119" s="31"/>
      <c r="AO1119" s="31"/>
      <c r="AP1119" s="31"/>
    </row>
    <row r="1120" spans="1:42" x14ac:dyDescent="0.25">
      <c r="A1120" s="152"/>
      <c r="B1120" s="152"/>
      <c r="C1120" s="152"/>
      <c r="D1120" s="152"/>
      <c r="E1120" s="152"/>
      <c r="F1120" s="15" t="str">
        <f>IFERROR(VLOOKUP(D1120,'Tabelas auxiliares'!$A$3:$B$65,2,FALSE),"")</f>
        <v/>
      </c>
      <c r="G1120" s="15" t="str">
        <f>IFERROR(VLOOKUP($B1120,'Tabelas auxiliares'!$A$68:$C$108,2,FALSE),"")</f>
        <v/>
      </c>
      <c r="H1120" s="15" t="str">
        <f>IFERROR(VLOOKUP($B1120,'Tabelas auxiliares'!$A$68:$C$108,3,FALSE),"")</f>
        <v/>
      </c>
      <c r="I1120" s="152"/>
      <c r="J1120" s="152"/>
      <c r="K1120" s="152"/>
      <c r="L1120" s="152"/>
      <c r="M1120" s="152"/>
      <c r="N1120" s="152"/>
      <c r="O1120" s="152"/>
      <c r="P1120" s="152"/>
      <c r="Q1120" s="152"/>
      <c r="R1120" s="152"/>
      <c r="S1120" s="152"/>
      <c r="T1120" s="152"/>
      <c r="U1120" s="152"/>
      <c r="V1120" s="152"/>
      <c r="W1120" s="152"/>
      <c r="X1120" s="152"/>
      <c r="Y1120" s="15" t="str">
        <f t="shared" si="34"/>
        <v/>
      </c>
      <c r="Z1120" s="15" t="str">
        <f>IF(T1120="","",IF(AND(T1120&lt;&gt;'Tabelas auxiliares'!$B$128,T1120&lt;&gt;'Tabelas auxiliares'!$B$129,T1120&lt;&gt;'Tabelas auxiliares'!$C$128,T1120&lt;&gt;'Tabelas auxiliares'!$C$129,T1120&lt;&gt;'Tabelas auxiliares'!$D$128),"FOLHA DE PESSOAL",IF(Y1120='Tabelas auxiliares'!$A$129,"CUSTEIO",IF(Y1120='Tabelas auxiliares'!$A$128,"INVESTIMENTO","ERRO - VERIFICAR"))))</f>
        <v/>
      </c>
      <c r="AA1120" s="26" t="str">
        <f t="shared" si="35"/>
        <v/>
      </c>
      <c r="AB1120" s="155"/>
      <c r="AC1120" s="155"/>
      <c r="AD1120" s="155"/>
      <c r="AE1120" s="31"/>
      <c r="AF1120" s="31"/>
      <c r="AG1120" s="31"/>
      <c r="AH1120" s="31"/>
      <c r="AI1120" s="31"/>
      <c r="AJ1120" s="31"/>
      <c r="AK1120" s="31"/>
      <c r="AL1120" s="31"/>
      <c r="AM1120" s="31"/>
      <c r="AN1120" s="31"/>
      <c r="AO1120" s="31"/>
      <c r="AP1120" s="31"/>
    </row>
    <row r="1121" spans="1:42" x14ac:dyDescent="0.25">
      <c r="A1121" s="152"/>
      <c r="B1121" s="152"/>
      <c r="C1121" s="152"/>
      <c r="D1121" s="152"/>
      <c r="E1121" s="152"/>
      <c r="F1121" s="15" t="str">
        <f>IFERROR(VLOOKUP(D1121,'Tabelas auxiliares'!$A$3:$B$65,2,FALSE),"")</f>
        <v/>
      </c>
      <c r="G1121" s="15" t="str">
        <f>IFERROR(VLOOKUP($B1121,'Tabelas auxiliares'!$A$68:$C$108,2,FALSE),"")</f>
        <v/>
      </c>
      <c r="H1121" s="15" t="str">
        <f>IFERROR(VLOOKUP($B1121,'Tabelas auxiliares'!$A$68:$C$108,3,FALSE),"")</f>
        <v/>
      </c>
      <c r="I1121" s="152"/>
      <c r="J1121" s="152"/>
      <c r="K1121" s="152"/>
      <c r="L1121" s="152"/>
      <c r="M1121" s="152"/>
      <c r="N1121" s="152"/>
      <c r="O1121" s="152"/>
      <c r="P1121" s="152"/>
      <c r="Q1121" s="152"/>
      <c r="R1121" s="152"/>
      <c r="S1121" s="152"/>
      <c r="T1121" s="152"/>
      <c r="U1121" s="152"/>
      <c r="V1121" s="152"/>
      <c r="W1121" s="152"/>
      <c r="X1121" s="152"/>
      <c r="Y1121" s="15" t="str">
        <f t="shared" si="34"/>
        <v/>
      </c>
      <c r="Z1121" s="15" t="str">
        <f>IF(T1121="","",IF(AND(T1121&lt;&gt;'Tabelas auxiliares'!$B$128,T1121&lt;&gt;'Tabelas auxiliares'!$B$129,T1121&lt;&gt;'Tabelas auxiliares'!$C$128,T1121&lt;&gt;'Tabelas auxiliares'!$C$129,T1121&lt;&gt;'Tabelas auxiliares'!$D$128),"FOLHA DE PESSOAL",IF(Y1121='Tabelas auxiliares'!$A$129,"CUSTEIO",IF(Y1121='Tabelas auxiliares'!$A$128,"INVESTIMENTO","ERRO - VERIFICAR"))))</f>
        <v/>
      </c>
      <c r="AA1121" s="26" t="str">
        <f t="shared" si="35"/>
        <v/>
      </c>
      <c r="AB1121" s="155"/>
      <c r="AC1121" s="155"/>
      <c r="AD1121" s="155"/>
      <c r="AE1121" s="31"/>
      <c r="AF1121" s="31"/>
      <c r="AG1121" s="31"/>
      <c r="AH1121" s="31"/>
      <c r="AI1121" s="31"/>
      <c r="AJ1121" s="31"/>
      <c r="AK1121" s="31"/>
      <c r="AL1121" s="31"/>
      <c r="AM1121" s="31"/>
      <c r="AN1121" s="31"/>
      <c r="AO1121" s="31"/>
      <c r="AP1121" s="31"/>
    </row>
    <row r="1122" spans="1:42" x14ac:dyDescent="0.25">
      <c r="A1122" s="152"/>
      <c r="B1122" s="152"/>
      <c r="C1122" s="152"/>
      <c r="D1122" s="152"/>
      <c r="E1122" s="152"/>
      <c r="F1122" s="15" t="str">
        <f>IFERROR(VLOOKUP(D1122,'Tabelas auxiliares'!$A$3:$B$65,2,FALSE),"")</f>
        <v/>
      </c>
      <c r="G1122" s="15" t="str">
        <f>IFERROR(VLOOKUP($B1122,'Tabelas auxiliares'!$A$68:$C$108,2,FALSE),"")</f>
        <v/>
      </c>
      <c r="H1122" s="15" t="str">
        <f>IFERROR(VLOOKUP($B1122,'Tabelas auxiliares'!$A$68:$C$108,3,FALSE),"")</f>
        <v/>
      </c>
      <c r="I1122" s="152"/>
      <c r="J1122" s="152"/>
      <c r="K1122" s="152"/>
      <c r="L1122" s="152"/>
      <c r="M1122" s="152"/>
      <c r="N1122" s="152"/>
      <c r="O1122" s="152"/>
      <c r="P1122" s="152"/>
      <c r="Q1122" s="152"/>
      <c r="R1122" s="152"/>
      <c r="S1122" s="152"/>
      <c r="T1122" s="152"/>
      <c r="U1122" s="152"/>
      <c r="V1122" s="152"/>
      <c r="W1122" s="152"/>
      <c r="X1122" s="152"/>
      <c r="Y1122" s="15" t="str">
        <f t="shared" si="34"/>
        <v/>
      </c>
      <c r="Z1122" s="15" t="str">
        <f>IF(T1122="","",IF(AND(T1122&lt;&gt;'Tabelas auxiliares'!$B$128,T1122&lt;&gt;'Tabelas auxiliares'!$B$129,T1122&lt;&gt;'Tabelas auxiliares'!$C$128,T1122&lt;&gt;'Tabelas auxiliares'!$C$129,T1122&lt;&gt;'Tabelas auxiliares'!$D$128),"FOLHA DE PESSOAL",IF(Y1122='Tabelas auxiliares'!$A$129,"CUSTEIO",IF(Y1122='Tabelas auxiliares'!$A$128,"INVESTIMENTO","ERRO - VERIFICAR"))))</f>
        <v/>
      </c>
      <c r="AA1122" s="26" t="str">
        <f t="shared" si="35"/>
        <v/>
      </c>
      <c r="AB1122" s="155"/>
      <c r="AC1122" s="155"/>
      <c r="AD1122" s="155"/>
      <c r="AE1122" s="31"/>
      <c r="AF1122" s="31"/>
      <c r="AG1122" s="31"/>
      <c r="AH1122" s="31"/>
      <c r="AI1122" s="31"/>
      <c r="AJ1122" s="31"/>
      <c r="AK1122" s="31"/>
      <c r="AL1122" s="31"/>
      <c r="AM1122" s="31"/>
      <c r="AN1122" s="31"/>
      <c r="AO1122" s="31"/>
      <c r="AP1122" s="31"/>
    </row>
    <row r="1123" spans="1:42" x14ac:dyDescent="0.25">
      <c r="A1123" s="152"/>
      <c r="B1123" s="152"/>
      <c r="C1123" s="152"/>
      <c r="D1123" s="152"/>
      <c r="E1123" s="152"/>
      <c r="F1123" s="15" t="str">
        <f>IFERROR(VLOOKUP(D1123,'Tabelas auxiliares'!$A$3:$B$65,2,FALSE),"")</f>
        <v/>
      </c>
      <c r="G1123" s="15" t="str">
        <f>IFERROR(VLOOKUP($B1123,'Tabelas auxiliares'!$A$68:$C$108,2,FALSE),"")</f>
        <v/>
      </c>
      <c r="H1123" s="15" t="str">
        <f>IFERROR(VLOOKUP($B1123,'Tabelas auxiliares'!$A$68:$C$108,3,FALSE),"")</f>
        <v/>
      </c>
      <c r="I1123" s="152"/>
      <c r="J1123" s="152"/>
      <c r="K1123" s="152"/>
      <c r="L1123" s="152"/>
      <c r="M1123" s="152"/>
      <c r="N1123" s="152"/>
      <c r="O1123" s="152"/>
      <c r="P1123" s="152"/>
      <c r="Q1123" s="152"/>
      <c r="R1123" s="152"/>
      <c r="S1123" s="152"/>
      <c r="T1123" s="152"/>
      <c r="U1123" s="152"/>
      <c r="V1123" s="152"/>
      <c r="W1123" s="152"/>
      <c r="X1123" s="152"/>
      <c r="Y1123" s="15" t="str">
        <f t="shared" si="34"/>
        <v/>
      </c>
      <c r="Z1123" s="15" t="str">
        <f>IF(T1123="","",IF(AND(T1123&lt;&gt;'Tabelas auxiliares'!$B$128,T1123&lt;&gt;'Tabelas auxiliares'!$B$129,T1123&lt;&gt;'Tabelas auxiliares'!$C$128,T1123&lt;&gt;'Tabelas auxiliares'!$C$129,T1123&lt;&gt;'Tabelas auxiliares'!$D$128),"FOLHA DE PESSOAL",IF(Y1123='Tabelas auxiliares'!$A$129,"CUSTEIO",IF(Y1123='Tabelas auxiliares'!$A$128,"INVESTIMENTO","ERRO - VERIFICAR"))))</f>
        <v/>
      </c>
      <c r="AA1123" s="26" t="str">
        <f t="shared" si="35"/>
        <v/>
      </c>
      <c r="AB1123" s="155"/>
      <c r="AC1123" s="155"/>
      <c r="AD1123" s="155"/>
      <c r="AE1123" s="31"/>
      <c r="AF1123" s="31"/>
      <c r="AG1123" s="31"/>
      <c r="AH1123" s="31"/>
      <c r="AI1123" s="31"/>
      <c r="AJ1123" s="31"/>
      <c r="AK1123" s="31"/>
      <c r="AL1123" s="31"/>
      <c r="AM1123" s="31"/>
      <c r="AN1123" s="31"/>
      <c r="AO1123" s="31"/>
      <c r="AP1123" s="31"/>
    </row>
    <row r="1124" spans="1:42" x14ac:dyDescent="0.25">
      <c r="A1124" s="152"/>
      <c r="B1124" s="152"/>
      <c r="C1124" s="152"/>
      <c r="D1124" s="152"/>
      <c r="E1124" s="152"/>
      <c r="F1124" s="15" t="str">
        <f>IFERROR(VLOOKUP(D1124,'Tabelas auxiliares'!$A$3:$B$65,2,FALSE),"")</f>
        <v/>
      </c>
      <c r="G1124" s="15" t="str">
        <f>IFERROR(VLOOKUP($B1124,'Tabelas auxiliares'!$A$68:$C$108,2,FALSE),"")</f>
        <v/>
      </c>
      <c r="H1124" s="15" t="str">
        <f>IFERROR(VLOOKUP($B1124,'Tabelas auxiliares'!$A$68:$C$108,3,FALSE),"")</f>
        <v/>
      </c>
      <c r="I1124" s="152"/>
      <c r="J1124" s="152"/>
      <c r="K1124" s="152"/>
      <c r="L1124" s="152"/>
      <c r="M1124" s="152"/>
      <c r="N1124" s="152"/>
      <c r="O1124" s="152"/>
      <c r="P1124" s="152"/>
      <c r="Q1124" s="152"/>
      <c r="R1124" s="152"/>
      <c r="S1124" s="152"/>
      <c r="T1124" s="152"/>
      <c r="U1124" s="152"/>
      <c r="V1124" s="152"/>
      <c r="W1124" s="152"/>
      <c r="X1124" s="152"/>
      <c r="Y1124" s="15" t="str">
        <f t="shared" si="34"/>
        <v/>
      </c>
      <c r="Z1124" s="15" t="str">
        <f>IF(T1124="","",IF(AND(T1124&lt;&gt;'Tabelas auxiliares'!$B$128,T1124&lt;&gt;'Tabelas auxiliares'!$B$129,T1124&lt;&gt;'Tabelas auxiliares'!$C$128,T1124&lt;&gt;'Tabelas auxiliares'!$C$129,T1124&lt;&gt;'Tabelas auxiliares'!$D$128),"FOLHA DE PESSOAL",IF(Y1124='Tabelas auxiliares'!$A$129,"CUSTEIO",IF(Y1124='Tabelas auxiliares'!$A$128,"INVESTIMENTO","ERRO - VERIFICAR"))))</f>
        <v/>
      </c>
      <c r="AA1124" s="26" t="str">
        <f t="shared" si="35"/>
        <v/>
      </c>
      <c r="AB1124" s="155"/>
      <c r="AC1124" s="155"/>
      <c r="AD1124" s="155"/>
      <c r="AE1124" s="31"/>
      <c r="AF1124" s="31"/>
      <c r="AG1124" s="31"/>
      <c r="AH1124" s="31"/>
      <c r="AI1124" s="31"/>
      <c r="AJ1124" s="31"/>
      <c r="AK1124" s="31"/>
      <c r="AL1124" s="31"/>
      <c r="AM1124" s="31"/>
      <c r="AN1124" s="31"/>
      <c r="AO1124" s="31"/>
      <c r="AP1124" s="31"/>
    </row>
    <row r="1125" spans="1:42" x14ac:dyDescent="0.25">
      <c r="A1125" s="152"/>
      <c r="B1125" s="152"/>
      <c r="C1125" s="152"/>
      <c r="D1125" s="152"/>
      <c r="E1125" s="152"/>
      <c r="F1125" s="15" t="str">
        <f>IFERROR(VLOOKUP(D1125,'Tabelas auxiliares'!$A$3:$B$65,2,FALSE),"")</f>
        <v/>
      </c>
      <c r="G1125" s="15" t="str">
        <f>IFERROR(VLOOKUP($B1125,'Tabelas auxiliares'!$A$68:$C$108,2,FALSE),"")</f>
        <v/>
      </c>
      <c r="H1125" s="15" t="str">
        <f>IFERROR(VLOOKUP($B1125,'Tabelas auxiliares'!$A$68:$C$108,3,FALSE),"")</f>
        <v/>
      </c>
      <c r="I1125" s="152"/>
      <c r="J1125" s="152"/>
      <c r="K1125" s="152"/>
      <c r="L1125" s="152"/>
      <c r="M1125" s="152"/>
      <c r="N1125" s="152"/>
      <c r="O1125" s="152"/>
      <c r="P1125" s="152"/>
      <c r="Q1125" s="152"/>
      <c r="R1125" s="152"/>
      <c r="S1125" s="152"/>
      <c r="T1125" s="152"/>
      <c r="U1125" s="152"/>
      <c r="V1125" s="152"/>
      <c r="W1125" s="152"/>
      <c r="X1125" s="152"/>
      <c r="Y1125" s="15" t="str">
        <f t="shared" si="34"/>
        <v/>
      </c>
      <c r="Z1125" s="15" t="str">
        <f>IF(T1125="","",IF(AND(T1125&lt;&gt;'Tabelas auxiliares'!$B$128,T1125&lt;&gt;'Tabelas auxiliares'!$B$129,T1125&lt;&gt;'Tabelas auxiliares'!$C$128,T1125&lt;&gt;'Tabelas auxiliares'!$C$129,T1125&lt;&gt;'Tabelas auxiliares'!$D$128),"FOLHA DE PESSOAL",IF(Y1125='Tabelas auxiliares'!$A$129,"CUSTEIO",IF(Y1125='Tabelas auxiliares'!$A$128,"INVESTIMENTO","ERRO - VERIFICAR"))))</f>
        <v/>
      </c>
      <c r="AA1125" s="26" t="str">
        <f t="shared" si="35"/>
        <v/>
      </c>
      <c r="AB1125" s="155"/>
      <c r="AC1125" s="155"/>
      <c r="AD1125" s="155"/>
      <c r="AE1125" s="31"/>
      <c r="AF1125" s="31"/>
      <c r="AG1125" s="31"/>
      <c r="AH1125" s="31"/>
      <c r="AI1125" s="31"/>
      <c r="AJ1125" s="31"/>
      <c r="AK1125" s="31"/>
      <c r="AL1125" s="31"/>
      <c r="AM1125" s="31"/>
      <c r="AN1125" s="31"/>
      <c r="AO1125" s="31"/>
      <c r="AP1125" s="31"/>
    </row>
    <row r="1126" spans="1:42" x14ac:dyDescent="0.25">
      <c r="A1126" s="152"/>
      <c r="B1126" s="152"/>
      <c r="C1126" s="152"/>
      <c r="D1126" s="152"/>
      <c r="E1126" s="152"/>
      <c r="F1126" s="15" t="str">
        <f>IFERROR(VLOOKUP(D1126,'Tabelas auxiliares'!$A$3:$B$65,2,FALSE),"")</f>
        <v/>
      </c>
      <c r="G1126" s="15" t="str">
        <f>IFERROR(VLOOKUP($B1126,'Tabelas auxiliares'!$A$68:$C$108,2,FALSE),"")</f>
        <v/>
      </c>
      <c r="H1126" s="15" t="str">
        <f>IFERROR(VLOOKUP($B1126,'Tabelas auxiliares'!$A$68:$C$108,3,FALSE),"")</f>
        <v/>
      </c>
      <c r="I1126" s="152"/>
      <c r="J1126" s="152"/>
      <c r="K1126" s="152"/>
      <c r="L1126" s="152"/>
      <c r="M1126" s="152"/>
      <c r="N1126" s="152"/>
      <c r="O1126" s="152"/>
      <c r="P1126" s="152"/>
      <c r="Q1126" s="152"/>
      <c r="R1126" s="152"/>
      <c r="S1126" s="152"/>
      <c r="T1126" s="152"/>
      <c r="U1126" s="152"/>
      <c r="V1126" s="152"/>
      <c r="W1126" s="152"/>
      <c r="X1126" s="152"/>
      <c r="Y1126" s="15" t="str">
        <f t="shared" si="34"/>
        <v/>
      </c>
      <c r="Z1126" s="15" t="str">
        <f>IF(T1126="","",IF(AND(T1126&lt;&gt;'Tabelas auxiliares'!$B$128,T1126&lt;&gt;'Tabelas auxiliares'!$B$129,T1126&lt;&gt;'Tabelas auxiliares'!$C$128,T1126&lt;&gt;'Tabelas auxiliares'!$C$129,T1126&lt;&gt;'Tabelas auxiliares'!$D$128),"FOLHA DE PESSOAL",IF(Y1126='Tabelas auxiliares'!$A$129,"CUSTEIO",IF(Y1126='Tabelas auxiliares'!$A$128,"INVESTIMENTO","ERRO - VERIFICAR"))))</f>
        <v/>
      </c>
      <c r="AA1126" s="26" t="str">
        <f t="shared" si="35"/>
        <v/>
      </c>
      <c r="AB1126" s="155"/>
      <c r="AC1126" s="155"/>
      <c r="AD1126" s="155"/>
      <c r="AE1126" s="31"/>
      <c r="AF1126" s="31"/>
      <c r="AG1126" s="31"/>
      <c r="AH1126" s="31"/>
      <c r="AI1126" s="31"/>
      <c r="AJ1126" s="31"/>
      <c r="AK1126" s="31"/>
      <c r="AL1126" s="31"/>
      <c r="AM1126" s="31"/>
      <c r="AN1126" s="31"/>
      <c r="AO1126" s="31"/>
      <c r="AP1126" s="31"/>
    </row>
    <row r="1127" spans="1:42" x14ac:dyDescent="0.25">
      <c r="A1127" s="152"/>
      <c r="B1127" s="152"/>
      <c r="C1127" s="152"/>
      <c r="D1127" s="152"/>
      <c r="E1127" s="152"/>
      <c r="F1127" s="15" t="str">
        <f>IFERROR(VLOOKUP(D1127,'Tabelas auxiliares'!$A$3:$B$65,2,FALSE),"")</f>
        <v/>
      </c>
      <c r="G1127" s="15" t="str">
        <f>IFERROR(VLOOKUP($B1127,'Tabelas auxiliares'!$A$68:$C$108,2,FALSE),"")</f>
        <v/>
      </c>
      <c r="H1127" s="15" t="str">
        <f>IFERROR(VLOOKUP($B1127,'Tabelas auxiliares'!$A$68:$C$108,3,FALSE),"")</f>
        <v/>
      </c>
      <c r="I1127" s="152"/>
      <c r="J1127" s="152"/>
      <c r="K1127" s="152"/>
      <c r="L1127" s="152"/>
      <c r="M1127" s="152"/>
      <c r="N1127" s="152"/>
      <c r="O1127" s="152"/>
      <c r="P1127" s="152"/>
      <c r="Q1127" s="152"/>
      <c r="R1127" s="152"/>
      <c r="S1127" s="152"/>
      <c r="T1127" s="152"/>
      <c r="U1127" s="152"/>
      <c r="V1127" s="152"/>
      <c r="W1127" s="152"/>
      <c r="X1127" s="152"/>
      <c r="Y1127" s="15" t="str">
        <f t="shared" si="34"/>
        <v/>
      </c>
      <c r="Z1127" s="15" t="str">
        <f>IF(T1127="","",IF(AND(T1127&lt;&gt;'Tabelas auxiliares'!$B$128,T1127&lt;&gt;'Tabelas auxiliares'!$B$129,T1127&lt;&gt;'Tabelas auxiliares'!$C$128,T1127&lt;&gt;'Tabelas auxiliares'!$C$129,T1127&lt;&gt;'Tabelas auxiliares'!$D$128),"FOLHA DE PESSOAL",IF(Y1127='Tabelas auxiliares'!$A$129,"CUSTEIO",IF(Y1127='Tabelas auxiliares'!$A$128,"INVESTIMENTO","ERRO - VERIFICAR"))))</f>
        <v/>
      </c>
      <c r="AA1127" s="26" t="str">
        <f t="shared" si="35"/>
        <v/>
      </c>
      <c r="AB1127" s="155"/>
      <c r="AC1127" s="155"/>
      <c r="AD1127" s="155"/>
      <c r="AE1127" s="31"/>
      <c r="AF1127" s="31"/>
      <c r="AG1127" s="31"/>
      <c r="AH1127" s="31"/>
      <c r="AI1127" s="31"/>
      <c r="AJ1127" s="31"/>
      <c r="AK1127" s="31"/>
      <c r="AL1127" s="31"/>
      <c r="AM1127" s="31"/>
      <c r="AN1127" s="31"/>
      <c r="AO1127" s="31"/>
      <c r="AP1127" s="31"/>
    </row>
    <row r="1128" spans="1:42" x14ac:dyDescent="0.25">
      <c r="A1128" s="152"/>
      <c r="B1128" s="152"/>
      <c r="C1128" s="152"/>
      <c r="D1128" s="152"/>
      <c r="E1128" s="152"/>
      <c r="F1128" s="15" t="str">
        <f>IFERROR(VLOOKUP(D1128,'Tabelas auxiliares'!$A$3:$B$65,2,FALSE),"")</f>
        <v/>
      </c>
      <c r="G1128" s="15" t="str">
        <f>IFERROR(VLOOKUP($B1128,'Tabelas auxiliares'!$A$68:$C$108,2,FALSE),"")</f>
        <v/>
      </c>
      <c r="H1128" s="15" t="str">
        <f>IFERROR(VLOOKUP($B1128,'Tabelas auxiliares'!$A$68:$C$108,3,FALSE),"")</f>
        <v/>
      </c>
      <c r="I1128" s="152"/>
      <c r="J1128" s="152"/>
      <c r="K1128" s="152"/>
      <c r="L1128" s="152"/>
      <c r="M1128" s="152"/>
      <c r="N1128" s="152"/>
      <c r="O1128" s="152"/>
      <c r="P1128" s="152"/>
      <c r="Q1128" s="152"/>
      <c r="R1128" s="152"/>
      <c r="S1128" s="152"/>
      <c r="T1128" s="152"/>
      <c r="U1128" s="152"/>
      <c r="V1128" s="152"/>
      <c r="W1128" s="152"/>
      <c r="X1128" s="152"/>
      <c r="Y1128" s="15" t="str">
        <f t="shared" si="34"/>
        <v/>
      </c>
      <c r="Z1128" s="15" t="str">
        <f>IF(T1128="","",IF(AND(T1128&lt;&gt;'Tabelas auxiliares'!$B$128,T1128&lt;&gt;'Tabelas auxiliares'!$B$129,T1128&lt;&gt;'Tabelas auxiliares'!$C$128,T1128&lt;&gt;'Tabelas auxiliares'!$C$129,T1128&lt;&gt;'Tabelas auxiliares'!$D$128),"FOLHA DE PESSOAL",IF(Y1128='Tabelas auxiliares'!$A$129,"CUSTEIO",IF(Y1128='Tabelas auxiliares'!$A$128,"INVESTIMENTO","ERRO - VERIFICAR"))))</f>
        <v/>
      </c>
      <c r="AA1128" s="26" t="str">
        <f t="shared" si="35"/>
        <v/>
      </c>
      <c r="AB1128" s="155"/>
      <c r="AC1128" s="155"/>
      <c r="AD1128" s="155"/>
      <c r="AE1128" s="31"/>
      <c r="AF1128" s="31"/>
      <c r="AG1128" s="31"/>
      <c r="AH1128" s="31"/>
      <c r="AI1128" s="31"/>
      <c r="AJ1128" s="31"/>
      <c r="AK1128" s="31"/>
      <c r="AL1128" s="31"/>
      <c r="AM1128" s="31"/>
      <c r="AN1128" s="31"/>
      <c r="AO1128" s="31"/>
      <c r="AP1128" s="31"/>
    </row>
    <row r="1129" spans="1:42" x14ac:dyDescent="0.25">
      <c r="A1129" s="152"/>
      <c r="B1129" s="152"/>
      <c r="C1129" s="152"/>
      <c r="D1129" s="152"/>
      <c r="E1129" s="152"/>
      <c r="F1129" s="15" t="str">
        <f>IFERROR(VLOOKUP(D1129,'Tabelas auxiliares'!$A$3:$B$65,2,FALSE),"")</f>
        <v/>
      </c>
      <c r="G1129" s="15" t="str">
        <f>IFERROR(VLOOKUP($B1129,'Tabelas auxiliares'!$A$68:$C$108,2,FALSE),"")</f>
        <v/>
      </c>
      <c r="H1129" s="15" t="str">
        <f>IFERROR(VLOOKUP($B1129,'Tabelas auxiliares'!$A$68:$C$108,3,FALSE),"")</f>
        <v/>
      </c>
      <c r="I1129" s="152"/>
      <c r="J1129" s="152"/>
      <c r="K1129" s="152"/>
      <c r="L1129" s="152"/>
      <c r="M1129" s="152"/>
      <c r="N1129" s="152"/>
      <c r="O1129" s="152"/>
      <c r="P1129" s="152"/>
      <c r="Q1129" s="152"/>
      <c r="R1129" s="152"/>
      <c r="S1129" s="152"/>
      <c r="T1129" s="152"/>
      <c r="U1129" s="152"/>
      <c r="V1129" s="152"/>
      <c r="W1129" s="152"/>
      <c r="X1129" s="152"/>
      <c r="Y1129" s="15" t="str">
        <f t="shared" si="34"/>
        <v/>
      </c>
      <c r="Z1129" s="15" t="str">
        <f>IF(T1129="","",IF(AND(T1129&lt;&gt;'Tabelas auxiliares'!$B$128,T1129&lt;&gt;'Tabelas auxiliares'!$B$129,T1129&lt;&gt;'Tabelas auxiliares'!$C$128,T1129&lt;&gt;'Tabelas auxiliares'!$C$129,T1129&lt;&gt;'Tabelas auxiliares'!$D$128),"FOLHA DE PESSOAL",IF(Y1129='Tabelas auxiliares'!$A$129,"CUSTEIO",IF(Y1129='Tabelas auxiliares'!$A$128,"INVESTIMENTO","ERRO - VERIFICAR"))))</f>
        <v/>
      </c>
      <c r="AA1129" s="26" t="str">
        <f t="shared" si="35"/>
        <v/>
      </c>
      <c r="AB1129" s="155"/>
      <c r="AC1129" s="155"/>
      <c r="AD1129" s="155"/>
      <c r="AE1129" s="31"/>
      <c r="AF1129" s="31"/>
      <c r="AG1129" s="31"/>
      <c r="AH1129" s="31"/>
      <c r="AI1129" s="31"/>
      <c r="AJ1129" s="31"/>
      <c r="AK1129" s="31"/>
      <c r="AL1129" s="31"/>
      <c r="AM1129" s="31"/>
      <c r="AN1129" s="31"/>
      <c r="AO1129" s="31"/>
      <c r="AP1129" s="31"/>
    </row>
    <row r="1130" spans="1:42" x14ac:dyDescent="0.25">
      <c r="A1130" s="152"/>
      <c r="B1130" s="152"/>
      <c r="C1130" s="152"/>
      <c r="D1130" s="152"/>
      <c r="E1130" s="152"/>
      <c r="F1130" s="15" t="str">
        <f>IFERROR(VLOOKUP(D1130,'Tabelas auxiliares'!$A$3:$B$65,2,FALSE),"")</f>
        <v/>
      </c>
      <c r="G1130" s="15" t="str">
        <f>IFERROR(VLOOKUP($B1130,'Tabelas auxiliares'!$A$68:$C$108,2,FALSE),"")</f>
        <v/>
      </c>
      <c r="H1130" s="15" t="str">
        <f>IFERROR(VLOOKUP($B1130,'Tabelas auxiliares'!$A$68:$C$108,3,FALSE),"")</f>
        <v/>
      </c>
      <c r="I1130" s="152"/>
      <c r="J1130" s="152"/>
      <c r="K1130" s="152"/>
      <c r="L1130" s="152"/>
      <c r="M1130" s="152"/>
      <c r="N1130" s="152"/>
      <c r="O1130" s="152"/>
      <c r="P1130" s="152"/>
      <c r="Q1130" s="152"/>
      <c r="R1130" s="152"/>
      <c r="S1130" s="152"/>
      <c r="T1130" s="152"/>
      <c r="U1130" s="152"/>
      <c r="V1130" s="152"/>
      <c r="W1130" s="152"/>
      <c r="X1130" s="152"/>
      <c r="Y1130" s="15" t="str">
        <f t="shared" si="34"/>
        <v/>
      </c>
      <c r="Z1130" s="15" t="str">
        <f>IF(T1130="","",IF(AND(T1130&lt;&gt;'Tabelas auxiliares'!$B$128,T1130&lt;&gt;'Tabelas auxiliares'!$B$129,T1130&lt;&gt;'Tabelas auxiliares'!$C$128,T1130&lt;&gt;'Tabelas auxiliares'!$C$129,T1130&lt;&gt;'Tabelas auxiliares'!$D$128),"FOLHA DE PESSOAL",IF(Y1130='Tabelas auxiliares'!$A$129,"CUSTEIO",IF(Y1130='Tabelas auxiliares'!$A$128,"INVESTIMENTO","ERRO - VERIFICAR"))))</f>
        <v/>
      </c>
      <c r="AA1130" s="26" t="str">
        <f t="shared" si="35"/>
        <v/>
      </c>
      <c r="AB1130" s="155"/>
      <c r="AC1130" s="155"/>
      <c r="AD1130" s="155"/>
      <c r="AE1130" s="31"/>
      <c r="AF1130" s="31"/>
      <c r="AG1130" s="31"/>
      <c r="AH1130" s="31"/>
      <c r="AI1130" s="31"/>
      <c r="AJ1130" s="31"/>
      <c r="AK1130" s="31"/>
      <c r="AL1130" s="31"/>
      <c r="AM1130" s="31"/>
      <c r="AN1130" s="31"/>
      <c r="AO1130" s="31"/>
      <c r="AP1130" s="31"/>
    </row>
    <row r="1131" spans="1:42" x14ac:dyDescent="0.25">
      <c r="A1131" s="152"/>
      <c r="B1131" s="152"/>
      <c r="C1131" s="152"/>
      <c r="D1131" s="152"/>
      <c r="E1131" s="152"/>
      <c r="F1131" s="15" t="str">
        <f>IFERROR(VLOOKUP(D1131,'Tabelas auxiliares'!$A$3:$B$65,2,FALSE),"")</f>
        <v/>
      </c>
      <c r="G1131" s="15" t="str">
        <f>IFERROR(VLOOKUP($B1131,'Tabelas auxiliares'!$A$68:$C$108,2,FALSE),"")</f>
        <v/>
      </c>
      <c r="H1131" s="15" t="str">
        <f>IFERROR(VLOOKUP($B1131,'Tabelas auxiliares'!$A$68:$C$108,3,FALSE),"")</f>
        <v/>
      </c>
      <c r="I1131" s="152"/>
      <c r="J1131" s="152"/>
      <c r="K1131" s="152"/>
      <c r="L1131" s="152"/>
      <c r="M1131" s="152"/>
      <c r="N1131" s="152"/>
      <c r="O1131" s="152"/>
      <c r="P1131" s="152"/>
      <c r="Q1131" s="152"/>
      <c r="R1131" s="152"/>
      <c r="S1131" s="152"/>
      <c r="T1131" s="152"/>
      <c r="U1131" s="152"/>
      <c r="V1131" s="152"/>
      <c r="W1131" s="152"/>
      <c r="X1131" s="152"/>
      <c r="Y1131" s="15" t="str">
        <f t="shared" si="34"/>
        <v/>
      </c>
      <c r="Z1131" s="15" t="str">
        <f>IF(T1131="","",IF(AND(T1131&lt;&gt;'Tabelas auxiliares'!$B$128,T1131&lt;&gt;'Tabelas auxiliares'!$B$129,T1131&lt;&gt;'Tabelas auxiliares'!$C$128,T1131&lt;&gt;'Tabelas auxiliares'!$C$129,T1131&lt;&gt;'Tabelas auxiliares'!$D$128),"FOLHA DE PESSOAL",IF(Y1131='Tabelas auxiliares'!$A$129,"CUSTEIO",IF(Y1131='Tabelas auxiliares'!$A$128,"INVESTIMENTO","ERRO - VERIFICAR"))))</f>
        <v/>
      </c>
      <c r="AA1131" s="26" t="str">
        <f t="shared" si="35"/>
        <v/>
      </c>
      <c r="AB1131" s="155"/>
      <c r="AC1131" s="155"/>
      <c r="AD1131" s="155"/>
      <c r="AE1131" s="31"/>
      <c r="AF1131" s="31"/>
      <c r="AG1131" s="31"/>
      <c r="AH1131" s="31"/>
      <c r="AI1131" s="31"/>
      <c r="AJ1131" s="31"/>
      <c r="AK1131" s="31"/>
      <c r="AL1131" s="31"/>
      <c r="AM1131" s="31"/>
      <c r="AN1131" s="31"/>
      <c r="AO1131" s="31"/>
      <c r="AP1131" s="31"/>
    </row>
    <row r="1132" spans="1:42" x14ac:dyDescent="0.25">
      <c r="A1132" s="152"/>
      <c r="B1132" s="152"/>
      <c r="C1132" s="152"/>
      <c r="D1132" s="152"/>
      <c r="E1132" s="152"/>
      <c r="F1132" s="15" t="str">
        <f>IFERROR(VLOOKUP(D1132,'Tabelas auxiliares'!$A$3:$B$65,2,FALSE),"")</f>
        <v/>
      </c>
      <c r="G1132" s="15" t="str">
        <f>IFERROR(VLOOKUP($B1132,'Tabelas auxiliares'!$A$68:$C$108,2,FALSE),"")</f>
        <v/>
      </c>
      <c r="H1132" s="15" t="str">
        <f>IFERROR(VLOOKUP($B1132,'Tabelas auxiliares'!$A$68:$C$108,3,FALSE),"")</f>
        <v/>
      </c>
      <c r="I1132" s="152"/>
      <c r="J1132" s="152"/>
      <c r="K1132" s="152"/>
      <c r="L1132" s="152"/>
      <c r="M1132" s="152"/>
      <c r="N1132" s="152"/>
      <c r="O1132" s="152"/>
      <c r="P1132" s="152"/>
      <c r="Q1132" s="152"/>
      <c r="R1132" s="152"/>
      <c r="S1132" s="152"/>
      <c r="T1132" s="152"/>
      <c r="U1132" s="152"/>
      <c r="V1132" s="152"/>
      <c r="W1132" s="152"/>
      <c r="X1132" s="152"/>
      <c r="Y1132" s="15" t="str">
        <f t="shared" si="34"/>
        <v/>
      </c>
      <c r="Z1132" s="15" t="str">
        <f>IF(T1132="","",IF(AND(T1132&lt;&gt;'Tabelas auxiliares'!$B$128,T1132&lt;&gt;'Tabelas auxiliares'!$B$129,T1132&lt;&gt;'Tabelas auxiliares'!$C$128,T1132&lt;&gt;'Tabelas auxiliares'!$C$129,T1132&lt;&gt;'Tabelas auxiliares'!$D$128),"FOLHA DE PESSOAL",IF(Y1132='Tabelas auxiliares'!$A$129,"CUSTEIO",IF(Y1132='Tabelas auxiliares'!$A$128,"INVESTIMENTO","ERRO - VERIFICAR"))))</f>
        <v/>
      </c>
      <c r="AA1132" s="26" t="str">
        <f t="shared" si="35"/>
        <v/>
      </c>
      <c r="AB1132" s="155"/>
      <c r="AC1132" s="155"/>
      <c r="AD1132" s="155"/>
      <c r="AE1132" s="31"/>
      <c r="AF1132" s="31"/>
      <c r="AG1132" s="31"/>
      <c r="AH1132" s="31"/>
      <c r="AI1132" s="31"/>
      <c r="AJ1132" s="31"/>
      <c r="AK1132" s="31"/>
      <c r="AL1132" s="31"/>
      <c r="AM1132" s="31"/>
      <c r="AN1132" s="31"/>
      <c r="AO1132" s="31"/>
      <c r="AP1132" s="31"/>
    </row>
    <row r="1133" spans="1:42" x14ac:dyDescent="0.25">
      <c r="A1133" s="152"/>
      <c r="B1133" s="152"/>
      <c r="C1133" s="152"/>
      <c r="D1133" s="152"/>
      <c r="E1133" s="152"/>
      <c r="F1133" s="15" t="str">
        <f>IFERROR(VLOOKUP(D1133,'Tabelas auxiliares'!$A$3:$B$65,2,FALSE),"")</f>
        <v/>
      </c>
      <c r="G1133" s="15" t="str">
        <f>IFERROR(VLOOKUP($B1133,'Tabelas auxiliares'!$A$68:$C$108,2,FALSE),"")</f>
        <v/>
      </c>
      <c r="H1133" s="15" t="str">
        <f>IFERROR(VLOOKUP($B1133,'Tabelas auxiliares'!$A$68:$C$108,3,FALSE),"")</f>
        <v/>
      </c>
      <c r="I1133" s="152"/>
      <c r="J1133" s="152"/>
      <c r="K1133" s="152"/>
      <c r="L1133" s="152"/>
      <c r="M1133" s="152"/>
      <c r="N1133" s="152"/>
      <c r="O1133" s="152"/>
      <c r="P1133" s="152"/>
      <c r="Q1133" s="152"/>
      <c r="R1133" s="152"/>
      <c r="S1133" s="152"/>
      <c r="T1133" s="152"/>
      <c r="U1133" s="152"/>
      <c r="V1133" s="152"/>
      <c r="W1133" s="152"/>
      <c r="X1133" s="152"/>
      <c r="Y1133" s="15" t="str">
        <f t="shared" si="34"/>
        <v/>
      </c>
      <c r="Z1133" s="15" t="str">
        <f>IF(T1133="","",IF(AND(T1133&lt;&gt;'Tabelas auxiliares'!$B$128,T1133&lt;&gt;'Tabelas auxiliares'!$B$129,T1133&lt;&gt;'Tabelas auxiliares'!$C$128,T1133&lt;&gt;'Tabelas auxiliares'!$C$129,T1133&lt;&gt;'Tabelas auxiliares'!$D$128),"FOLHA DE PESSOAL",IF(Y1133='Tabelas auxiliares'!$A$129,"CUSTEIO",IF(Y1133='Tabelas auxiliares'!$A$128,"INVESTIMENTO","ERRO - VERIFICAR"))))</f>
        <v/>
      </c>
      <c r="AA1133" s="26" t="str">
        <f t="shared" si="35"/>
        <v/>
      </c>
      <c r="AB1133" s="155"/>
      <c r="AC1133" s="155"/>
      <c r="AD1133" s="155"/>
      <c r="AE1133" s="31"/>
      <c r="AF1133" s="31"/>
      <c r="AG1133" s="31"/>
      <c r="AH1133" s="31"/>
      <c r="AI1133" s="31"/>
      <c r="AJ1133" s="31"/>
      <c r="AK1133" s="31"/>
      <c r="AL1133" s="31"/>
      <c r="AM1133" s="31"/>
      <c r="AN1133" s="31"/>
      <c r="AO1133" s="31"/>
      <c r="AP1133" s="31"/>
    </row>
    <row r="1134" spans="1:42" x14ac:dyDescent="0.25">
      <c r="A1134" s="152"/>
      <c r="B1134" s="152"/>
      <c r="C1134" s="152"/>
      <c r="D1134" s="152"/>
      <c r="E1134" s="152"/>
      <c r="F1134" s="15" t="str">
        <f>IFERROR(VLOOKUP(D1134,'Tabelas auxiliares'!$A$3:$B$65,2,FALSE),"")</f>
        <v/>
      </c>
      <c r="G1134" s="15" t="str">
        <f>IFERROR(VLOOKUP($B1134,'Tabelas auxiliares'!$A$68:$C$108,2,FALSE),"")</f>
        <v/>
      </c>
      <c r="H1134" s="15" t="str">
        <f>IFERROR(VLOOKUP($B1134,'Tabelas auxiliares'!$A$68:$C$108,3,FALSE),"")</f>
        <v/>
      </c>
      <c r="I1134" s="152"/>
      <c r="J1134" s="152"/>
      <c r="K1134" s="152"/>
      <c r="L1134" s="152"/>
      <c r="M1134" s="152"/>
      <c r="N1134" s="152"/>
      <c r="O1134" s="152"/>
      <c r="P1134" s="152"/>
      <c r="Q1134" s="152"/>
      <c r="R1134" s="152"/>
      <c r="S1134" s="152"/>
      <c r="T1134" s="152"/>
      <c r="U1134" s="152"/>
      <c r="V1134" s="152"/>
      <c r="W1134" s="152"/>
      <c r="X1134" s="152"/>
      <c r="Y1134" s="15" t="str">
        <f t="shared" si="34"/>
        <v/>
      </c>
      <c r="Z1134" s="15" t="str">
        <f>IF(T1134="","",IF(AND(T1134&lt;&gt;'Tabelas auxiliares'!$B$128,T1134&lt;&gt;'Tabelas auxiliares'!$B$129,T1134&lt;&gt;'Tabelas auxiliares'!$C$128,T1134&lt;&gt;'Tabelas auxiliares'!$C$129,T1134&lt;&gt;'Tabelas auxiliares'!$D$128),"FOLHA DE PESSOAL",IF(Y1134='Tabelas auxiliares'!$A$129,"CUSTEIO",IF(Y1134='Tabelas auxiliares'!$A$128,"INVESTIMENTO","ERRO - VERIFICAR"))))</f>
        <v/>
      </c>
      <c r="AA1134" s="26" t="str">
        <f t="shared" si="35"/>
        <v/>
      </c>
      <c r="AB1134" s="155"/>
      <c r="AC1134" s="155"/>
      <c r="AD1134" s="155"/>
      <c r="AE1134" s="31"/>
      <c r="AF1134" s="31"/>
      <c r="AG1134" s="31"/>
      <c r="AH1134" s="31"/>
      <c r="AI1134" s="31"/>
      <c r="AJ1134" s="31"/>
      <c r="AK1134" s="31"/>
      <c r="AL1134" s="31"/>
      <c r="AM1134" s="31"/>
      <c r="AN1134" s="31"/>
      <c r="AO1134" s="31"/>
      <c r="AP1134" s="31"/>
    </row>
    <row r="1135" spans="1:42" x14ac:dyDescent="0.25">
      <c r="A1135" s="152"/>
      <c r="B1135" s="152"/>
      <c r="C1135" s="152"/>
      <c r="D1135" s="152"/>
      <c r="E1135" s="152"/>
      <c r="F1135" s="15" t="str">
        <f>IFERROR(VLOOKUP(D1135,'Tabelas auxiliares'!$A$3:$B$65,2,FALSE),"")</f>
        <v/>
      </c>
      <c r="G1135" s="15" t="str">
        <f>IFERROR(VLOOKUP($B1135,'Tabelas auxiliares'!$A$68:$C$108,2,FALSE),"")</f>
        <v/>
      </c>
      <c r="H1135" s="15" t="str">
        <f>IFERROR(VLOOKUP($B1135,'Tabelas auxiliares'!$A$68:$C$108,3,FALSE),"")</f>
        <v/>
      </c>
      <c r="I1135" s="152"/>
      <c r="J1135" s="152"/>
      <c r="K1135" s="152"/>
      <c r="L1135" s="152"/>
      <c r="M1135" s="152"/>
      <c r="N1135" s="152"/>
      <c r="O1135" s="152"/>
      <c r="P1135" s="152"/>
      <c r="Q1135" s="152"/>
      <c r="R1135" s="152"/>
      <c r="S1135" s="152"/>
      <c r="T1135" s="152"/>
      <c r="U1135" s="152"/>
      <c r="V1135" s="152"/>
      <c r="W1135" s="152"/>
      <c r="X1135" s="152"/>
      <c r="Y1135" s="15" t="str">
        <f t="shared" si="34"/>
        <v/>
      </c>
      <c r="Z1135" s="15" t="str">
        <f>IF(T1135="","",IF(AND(T1135&lt;&gt;'Tabelas auxiliares'!$B$128,T1135&lt;&gt;'Tabelas auxiliares'!$B$129,T1135&lt;&gt;'Tabelas auxiliares'!$C$128,T1135&lt;&gt;'Tabelas auxiliares'!$C$129,T1135&lt;&gt;'Tabelas auxiliares'!$D$128),"FOLHA DE PESSOAL",IF(Y1135='Tabelas auxiliares'!$A$129,"CUSTEIO",IF(Y1135='Tabelas auxiliares'!$A$128,"INVESTIMENTO","ERRO - VERIFICAR"))))</f>
        <v/>
      </c>
      <c r="AA1135" s="26" t="str">
        <f t="shared" si="35"/>
        <v/>
      </c>
      <c r="AB1135" s="155"/>
      <c r="AC1135" s="155"/>
      <c r="AD1135" s="155"/>
      <c r="AE1135" s="31"/>
      <c r="AF1135" s="31"/>
      <c r="AG1135" s="31"/>
      <c r="AH1135" s="31"/>
      <c r="AI1135" s="31"/>
      <c r="AJ1135" s="31"/>
      <c r="AK1135" s="31"/>
      <c r="AL1135" s="31"/>
      <c r="AM1135" s="31"/>
      <c r="AN1135" s="31"/>
      <c r="AO1135" s="31"/>
      <c r="AP1135" s="31"/>
    </row>
    <row r="1136" spans="1:42" x14ac:dyDescent="0.25">
      <c r="A1136" s="152"/>
      <c r="B1136" s="152"/>
      <c r="C1136" s="152"/>
      <c r="D1136" s="152"/>
      <c r="E1136" s="152"/>
      <c r="F1136" s="15" t="str">
        <f>IFERROR(VLOOKUP(D1136,'Tabelas auxiliares'!$A$3:$B$65,2,FALSE),"")</f>
        <v/>
      </c>
      <c r="G1136" s="15" t="str">
        <f>IFERROR(VLOOKUP($B1136,'Tabelas auxiliares'!$A$68:$C$108,2,FALSE),"")</f>
        <v/>
      </c>
      <c r="H1136" s="15" t="str">
        <f>IFERROR(VLOOKUP($B1136,'Tabelas auxiliares'!$A$68:$C$108,3,FALSE),"")</f>
        <v/>
      </c>
      <c r="I1136" s="152"/>
      <c r="J1136" s="152"/>
      <c r="K1136" s="152"/>
      <c r="L1136" s="152"/>
      <c r="M1136" s="152"/>
      <c r="N1136" s="152"/>
      <c r="O1136" s="152"/>
      <c r="P1136" s="152"/>
      <c r="Q1136" s="152"/>
      <c r="R1136" s="152"/>
      <c r="S1136" s="152"/>
      <c r="T1136" s="152"/>
      <c r="U1136" s="152"/>
      <c r="V1136" s="152"/>
      <c r="W1136" s="152"/>
      <c r="X1136" s="152"/>
      <c r="Y1136" s="15" t="str">
        <f t="shared" ref="Y1136:Y1183" si="36">LEFT(V1136,1)</f>
        <v/>
      </c>
      <c r="Z1136" s="15" t="str">
        <f>IF(T1136="","",IF(AND(T1136&lt;&gt;'Tabelas auxiliares'!$B$128,T1136&lt;&gt;'Tabelas auxiliares'!$B$129,T1136&lt;&gt;'Tabelas auxiliares'!$C$128,T1136&lt;&gt;'Tabelas auxiliares'!$C$129,T1136&lt;&gt;'Tabelas auxiliares'!$D$128),"FOLHA DE PESSOAL",IF(Y1136='Tabelas auxiliares'!$A$129,"CUSTEIO",IF(Y1136='Tabelas auxiliares'!$A$128,"INVESTIMENTO","ERRO - VERIFICAR"))))</f>
        <v/>
      </c>
      <c r="AA1136" s="26" t="str">
        <f t="shared" ref="AA1136:AA1183" si="37">IF(AB1136+AC1136+AD1136&lt;&gt;0,AB1136+AC1136+AD1136,"")</f>
        <v/>
      </c>
      <c r="AB1136" s="155"/>
      <c r="AC1136" s="155"/>
      <c r="AD1136" s="155"/>
      <c r="AE1136" s="31"/>
      <c r="AF1136" s="31"/>
      <c r="AG1136" s="31"/>
      <c r="AH1136" s="31"/>
      <c r="AI1136" s="31"/>
      <c r="AJ1136" s="31"/>
      <c r="AK1136" s="31"/>
      <c r="AL1136" s="31"/>
      <c r="AM1136" s="31"/>
      <c r="AN1136" s="31"/>
      <c r="AO1136" s="31"/>
      <c r="AP1136" s="31"/>
    </row>
    <row r="1137" spans="1:42" x14ac:dyDescent="0.25">
      <c r="A1137" s="152"/>
      <c r="B1137" s="152"/>
      <c r="C1137" s="152"/>
      <c r="D1137" s="152"/>
      <c r="E1137" s="152"/>
      <c r="F1137" s="15" t="str">
        <f>IFERROR(VLOOKUP(D1137,'Tabelas auxiliares'!$A$3:$B$65,2,FALSE),"")</f>
        <v/>
      </c>
      <c r="G1137" s="15" t="str">
        <f>IFERROR(VLOOKUP($B1137,'Tabelas auxiliares'!$A$68:$C$108,2,FALSE),"")</f>
        <v/>
      </c>
      <c r="H1137" s="15" t="str">
        <f>IFERROR(VLOOKUP($B1137,'Tabelas auxiliares'!$A$68:$C$108,3,FALSE),"")</f>
        <v/>
      </c>
      <c r="I1137" s="152"/>
      <c r="J1137" s="152"/>
      <c r="K1137" s="152"/>
      <c r="L1137" s="152"/>
      <c r="M1137" s="152"/>
      <c r="N1137" s="152"/>
      <c r="O1137" s="152"/>
      <c r="P1137" s="152"/>
      <c r="Q1137" s="152"/>
      <c r="R1137" s="152"/>
      <c r="S1137" s="152"/>
      <c r="T1137" s="152"/>
      <c r="U1137" s="152"/>
      <c r="V1137" s="152"/>
      <c r="W1137" s="152"/>
      <c r="X1137" s="152"/>
      <c r="Y1137" s="15" t="str">
        <f t="shared" si="36"/>
        <v/>
      </c>
      <c r="Z1137" s="15" t="str">
        <f>IF(T1137="","",IF(AND(T1137&lt;&gt;'Tabelas auxiliares'!$B$128,T1137&lt;&gt;'Tabelas auxiliares'!$B$129,T1137&lt;&gt;'Tabelas auxiliares'!$C$128,T1137&lt;&gt;'Tabelas auxiliares'!$C$129,T1137&lt;&gt;'Tabelas auxiliares'!$D$128),"FOLHA DE PESSOAL",IF(Y1137='Tabelas auxiliares'!$A$129,"CUSTEIO",IF(Y1137='Tabelas auxiliares'!$A$128,"INVESTIMENTO","ERRO - VERIFICAR"))))</f>
        <v/>
      </c>
      <c r="AA1137" s="26" t="str">
        <f t="shared" si="37"/>
        <v/>
      </c>
      <c r="AB1137" s="155"/>
      <c r="AC1137" s="155"/>
      <c r="AD1137" s="155"/>
      <c r="AE1137" s="31"/>
      <c r="AF1137" s="31"/>
      <c r="AG1137" s="31"/>
      <c r="AH1137" s="31"/>
      <c r="AI1137" s="31"/>
      <c r="AJ1137" s="31"/>
      <c r="AK1137" s="31"/>
      <c r="AL1137" s="31"/>
      <c r="AM1137" s="31"/>
      <c r="AN1137" s="31"/>
      <c r="AO1137" s="31"/>
      <c r="AP1137" s="31"/>
    </row>
    <row r="1138" spans="1:42" x14ac:dyDescent="0.25">
      <c r="A1138" s="152"/>
      <c r="B1138" s="152"/>
      <c r="C1138" s="152"/>
      <c r="D1138" s="152"/>
      <c r="E1138" s="152"/>
      <c r="F1138" s="15" t="str">
        <f>IFERROR(VLOOKUP(D1138,'Tabelas auxiliares'!$A$3:$B$65,2,FALSE),"")</f>
        <v/>
      </c>
      <c r="G1138" s="15" t="str">
        <f>IFERROR(VLOOKUP($B1138,'Tabelas auxiliares'!$A$68:$C$108,2,FALSE),"")</f>
        <v/>
      </c>
      <c r="H1138" s="15" t="str">
        <f>IFERROR(VLOOKUP($B1138,'Tabelas auxiliares'!$A$68:$C$108,3,FALSE),"")</f>
        <v/>
      </c>
      <c r="I1138" s="152"/>
      <c r="J1138" s="152"/>
      <c r="K1138" s="152"/>
      <c r="L1138" s="152"/>
      <c r="M1138" s="152"/>
      <c r="N1138" s="152"/>
      <c r="O1138" s="152"/>
      <c r="P1138" s="152"/>
      <c r="Q1138" s="152"/>
      <c r="R1138" s="152"/>
      <c r="S1138" s="152"/>
      <c r="T1138" s="152"/>
      <c r="U1138" s="152"/>
      <c r="V1138" s="152"/>
      <c r="W1138" s="152"/>
      <c r="X1138" s="152"/>
      <c r="Y1138" s="15" t="str">
        <f t="shared" si="36"/>
        <v/>
      </c>
      <c r="Z1138" s="15" t="str">
        <f>IF(T1138="","",IF(AND(T1138&lt;&gt;'Tabelas auxiliares'!$B$128,T1138&lt;&gt;'Tabelas auxiliares'!$B$129,T1138&lt;&gt;'Tabelas auxiliares'!$C$128,T1138&lt;&gt;'Tabelas auxiliares'!$C$129,T1138&lt;&gt;'Tabelas auxiliares'!$D$128),"FOLHA DE PESSOAL",IF(Y1138='Tabelas auxiliares'!$A$129,"CUSTEIO",IF(Y1138='Tabelas auxiliares'!$A$128,"INVESTIMENTO","ERRO - VERIFICAR"))))</f>
        <v/>
      </c>
      <c r="AA1138" s="26" t="str">
        <f t="shared" si="37"/>
        <v/>
      </c>
      <c r="AB1138" s="155"/>
      <c r="AC1138" s="155"/>
      <c r="AD1138" s="155"/>
      <c r="AE1138" s="31"/>
      <c r="AF1138" s="31"/>
      <c r="AG1138" s="31"/>
      <c r="AH1138" s="31"/>
      <c r="AI1138" s="31"/>
      <c r="AJ1138" s="31"/>
      <c r="AK1138" s="31"/>
      <c r="AL1138" s="31"/>
      <c r="AM1138" s="31"/>
      <c r="AN1138" s="31"/>
      <c r="AO1138" s="31"/>
      <c r="AP1138" s="31"/>
    </row>
    <row r="1139" spans="1:42" x14ac:dyDescent="0.25">
      <c r="A1139" s="152"/>
      <c r="B1139" s="152"/>
      <c r="C1139" s="152"/>
      <c r="D1139" s="152"/>
      <c r="E1139" s="152"/>
      <c r="F1139" s="15" t="str">
        <f>IFERROR(VLOOKUP(D1139,'Tabelas auxiliares'!$A$3:$B$65,2,FALSE),"")</f>
        <v/>
      </c>
      <c r="G1139" s="15" t="str">
        <f>IFERROR(VLOOKUP($B1139,'Tabelas auxiliares'!$A$68:$C$108,2,FALSE),"")</f>
        <v/>
      </c>
      <c r="H1139" s="15" t="str">
        <f>IFERROR(VLOOKUP($B1139,'Tabelas auxiliares'!$A$68:$C$108,3,FALSE),"")</f>
        <v/>
      </c>
      <c r="I1139" s="152"/>
      <c r="J1139" s="152"/>
      <c r="K1139" s="152"/>
      <c r="L1139" s="152"/>
      <c r="M1139" s="152"/>
      <c r="N1139" s="152"/>
      <c r="O1139" s="152"/>
      <c r="P1139" s="152"/>
      <c r="Q1139" s="152"/>
      <c r="R1139" s="152"/>
      <c r="S1139" s="152"/>
      <c r="T1139" s="152"/>
      <c r="U1139" s="152"/>
      <c r="V1139" s="152"/>
      <c r="W1139" s="152"/>
      <c r="X1139" s="152"/>
      <c r="Y1139" s="15" t="str">
        <f t="shared" si="36"/>
        <v/>
      </c>
      <c r="Z1139" s="15" t="str">
        <f>IF(T1139="","",IF(AND(T1139&lt;&gt;'Tabelas auxiliares'!$B$128,T1139&lt;&gt;'Tabelas auxiliares'!$B$129,T1139&lt;&gt;'Tabelas auxiliares'!$C$128,T1139&lt;&gt;'Tabelas auxiliares'!$C$129,T1139&lt;&gt;'Tabelas auxiliares'!$D$128),"FOLHA DE PESSOAL",IF(Y1139='Tabelas auxiliares'!$A$129,"CUSTEIO",IF(Y1139='Tabelas auxiliares'!$A$128,"INVESTIMENTO","ERRO - VERIFICAR"))))</f>
        <v/>
      </c>
      <c r="AA1139" s="26" t="str">
        <f t="shared" si="37"/>
        <v/>
      </c>
      <c r="AB1139" s="155"/>
      <c r="AC1139" s="155"/>
      <c r="AD1139" s="155"/>
      <c r="AE1139" s="31"/>
      <c r="AF1139" s="31"/>
      <c r="AG1139" s="31"/>
      <c r="AH1139" s="31"/>
      <c r="AI1139" s="31"/>
      <c r="AJ1139" s="31"/>
      <c r="AK1139" s="31"/>
      <c r="AL1139" s="31"/>
      <c r="AM1139" s="31"/>
      <c r="AN1139" s="31"/>
      <c r="AO1139" s="31"/>
      <c r="AP1139" s="31"/>
    </row>
    <row r="1140" spans="1:42" x14ac:dyDescent="0.25">
      <c r="A1140" s="152"/>
      <c r="B1140" s="152"/>
      <c r="C1140" s="152"/>
      <c r="D1140" s="152"/>
      <c r="E1140" s="152"/>
      <c r="F1140" s="15" t="str">
        <f>IFERROR(VLOOKUP(D1140,'Tabelas auxiliares'!$A$3:$B$65,2,FALSE),"")</f>
        <v/>
      </c>
      <c r="G1140" s="15" t="str">
        <f>IFERROR(VLOOKUP($B1140,'Tabelas auxiliares'!$A$68:$C$108,2,FALSE),"")</f>
        <v/>
      </c>
      <c r="H1140" s="15" t="str">
        <f>IFERROR(VLOOKUP($B1140,'Tabelas auxiliares'!$A$68:$C$108,3,FALSE),"")</f>
        <v/>
      </c>
      <c r="I1140" s="152"/>
      <c r="J1140" s="152"/>
      <c r="K1140" s="152"/>
      <c r="L1140" s="152"/>
      <c r="M1140" s="152"/>
      <c r="N1140" s="152"/>
      <c r="O1140" s="152"/>
      <c r="P1140" s="152"/>
      <c r="Q1140" s="152"/>
      <c r="R1140" s="152"/>
      <c r="S1140" s="152"/>
      <c r="T1140" s="152"/>
      <c r="U1140" s="152"/>
      <c r="V1140" s="152"/>
      <c r="W1140" s="152"/>
      <c r="X1140" s="152"/>
      <c r="Y1140" s="15" t="str">
        <f t="shared" si="36"/>
        <v/>
      </c>
      <c r="Z1140" s="15" t="str">
        <f>IF(T1140="","",IF(AND(T1140&lt;&gt;'Tabelas auxiliares'!$B$128,T1140&lt;&gt;'Tabelas auxiliares'!$B$129,T1140&lt;&gt;'Tabelas auxiliares'!$C$128,T1140&lt;&gt;'Tabelas auxiliares'!$C$129,T1140&lt;&gt;'Tabelas auxiliares'!$D$128),"FOLHA DE PESSOAL",IF(Y1140='Tabelas auxiliares'!$A$129,"CUSTEIO",IF(Y1140='Tabelas auxiliares'!$A$128,"INVESTIMENTO","ERRO - VERIFICAR"))))</f>
        <v/>
      </c>
      <c r="AA1140" s="26" t="str">
        <f t="shared" si="37"/>
        <v/>
      </c>
      <c r="AB1140" s="155"/>
      <c r="AC1140" s="155"/>
      <c r="AD1140" s="155"/>
      <c r="AE1140" s="31"/>
      <c r="AF1140" s="31"/>
      <c r="AG1140" s="31"/>
      <c r="AH1140" s="31"/>
      <c r="AI1140" s="31"/>
      <c r="AJ1140" s="31"/>
      <c r="AK1140" s="31"/>
      <c r="AL1140" s="31"/>
      <c r="AM1140" s="31"/>
      <c r="AN1140" s="31"/>
      <c r="AO1140" s="31"/>
      <c r="AP1140" s="31"/>
    </row>
    <row r="1141" spans="1:42" x14ac:dyDescent="0.25">
      <c r="A1141" s="152"/>
      <c r="B1141" s="152"/>
      <c r="C1141" s="152"/>
      <c r="D1141" s="152"/>
      <c r="E1141" s="152"/>
      <c r="F1141" s="15" t="str">
        <f>IFERROR(VLOOKUP(D1141,'Tabelas auxiliares'!$A$3:$B$65,2,FALSE),"")</f>
        <v/>
      </c>
      <c r="G1141" s="15" t="str">
        <f>IFERROR(VLOOKUP($B1141,'Tabelas auxiliares'!$A$68:$C$108,2,FALSE),"")</f>
        <v/>
      </c>
      <c r="H1141" s="15" t="str">
        <f>IFERROR(VLOOKUP($B1141,'Tabelas auxiliares'!$A$68:$C$108,3,FALSE),"")</f>
        <v/>
      </c>
      <c r="I1141" s="152"/>
      <c r="J1141" s="152"/>
      <c r="K1141" s="152"/>
      <c r="L1141" s="152"/>
      <c r="M1141" s="152"/>
      <c r="N1141" s="152"/>
      <c r="O1141" s="152"/>
      <c r="P1141" s="152"/>
      <c r="Q1141" s="152"/>
      <c r="R1141" s="152"/>
      <c r="S1141" s="152"/>
      <c r="T1141" s="152"/>
      <c r="U1141" s="152"/>
      <c r="V1141" s="152"/>
      <c r="W1141" s="152"/>
      <c r="X1141" s="152"/>
      <c r="Y1141" s="15" t="str">
        <f t="shared" si="36"/>
        <v/>
      </c>
      <c r="Z1141" s="15" t="str">
        <f>IF(T1141="","",IF(AND(T1141&lt;&gt;'Tabelas auxiliares'!$B$128,T1141&lt;&gt;'Tabelas auxiliares'!$B$129,T1141&lt;&gt;'Tabelas auxiliares'!$C$128,T1141&lt;&gt;'Tabelas auxiliares'!$C$129,T1141&lt;&gt;'Tabelas auxiliares'!$D$128),"FOLHA DE PESSOAL",IF(Y1141='Tabelas auxiliares'!$A$129,"CUSTEIO",IF(Y1141='Tabelas auxiliares'!$A$128,"INVESTIMENTO","ERRO - VERIFICAR"))))</f>
        <v/>
      </c>
      <c r="AA1141" s="26" t="str">
        <f t="shared" si="37"/>
        <v/>
      </c>
      <c r="AB1141" s="155"/>
      <c r="AC1141" s="155"/>
      <c r="AD1141" s="155"/>
      <c r="AE1141" s="31"/>
      <c r="AF1141" s="31"/>
      <c r="AG1141" s="31"/>
      <c r="AH1141" s="31"/>
      <c r="AI1141" s="31"/>
      <c r="AJ1141" s="31"/>
      <c r="AK1141" s="31"/>
      <c r="AL1141" s="31"/>
      <c r="AM1141" s="31"/>
      <c r="AN1141" s="31"/>
      <c r="AO1141" s="31"/>
      <c r="AP1141" s="31"/>
    </row>
    <row r="1142" spans="1:42" x14ac:dyDescent="0.25">
      <c r="A1142" s="152"/>
      <c r="B1142" s="152"/>
      <c r="C1142" s="152"/>
      <c r="D1142" s="152"/>
      <c r="E1142" s="152"/>
      <c r="F1142" s="15" t="str">
        <f>IFERROR(VLOOKUP(D1142,'Tabelas auxiliares'!$A$3:$B$65,2,FALSE),"")</f>
        <v/>
      </c>
      <c r="G1142" s="15" t="str">
        <f>IFERROR(VLOOKUP($B1142,'Tabelas auxiliares'!$A$68:$C$108,2,FALSE),"")</f>
        <v/>
      </c>
      <c r="H1142" s="15" t="str">
        <f>IFERROR(VLOOKUP($B1142,'Tabelas auxiliares'!$A$68:$C$108,3,FALSE),"")</f>
        <v/>
      </c>
      <c r="I1142" s="152"/>
      <c r="J1142" s="152"/>
      <c r="K1142" s="152"/>
      <c r="L1142" s="152"/>
      <c r="M1142" s="152"/>
      <c r="N1142" s="152"/>
      <c r="O1142" s="152"/>
      <c r="P1142" s="152"/>
      <c r="Q1142" s="152"/>
      <c r="R1142" s="152"/>
      <c r="S1142" s="152"/>
      <c r="T1142" s="152"/>
      <c r="U1142" s="152"/>
      <c r="V1142" s="152"/>
      <c r="W1142" s="152"/>
      <c r="X1142" s="152"/>
      <c r="Y1142" s="15" t="str">
        <f t="shared" si="36"/>
        <v/>
      </c>
      <c r="Z1142" s="15" t="str">
        <f>IF(T1142="","",IF(AND(T1142&lt;&gt;'Tabelas auxiliares'!$B$128,T1142&lt;&gt;'Tabelas auxiliares'!$B$129,T1142&lt;&gt;'Tabelas auxiliares'!$C$128,T1142&lt;&gt;'Tabelas auxiliares'!$C$129,T1142&lt;&gt;'Tabelas auxiliares'!$D$128),"FOLHA DE PESSOAL",IF(Y1142='Tabelas auxiliares'!$A$129,"CUSTEIO",IF(Y1142='Tabelas auxiliares'!$A$128,"INVESTIMENTO","ERRO - VERIFICAR"))))</f>
        <v/>
      </c>
      <c r="AA1142" s="26" t="str">
        <f t="shared" si="37"/>
        <v/>
      </c>
      <c r="AB1142" s="155"/>
      <c r="AC1142" s="155"/>
      <c r="AD1142" s="155"/>
      <c r="AE1142" s="31"/>
      <c r="AF1142" s="31"/>
      <c r="AG1142" s="31"/>
      <c r="AH1142" s="31"/>
      <c r="AI1142" s="31"/>
      <c r="AJ1142" s="31"/>
      <c r="AK1142" s="31"/>
      <c r="AL1142" s="31"/>
      <c r="AM1142" s="31"/>
      <c r="AN1142" s="31"/>
      <c r="AO1142" s="31"/>
      <c r="AP1142" s="31"/>
    </row>
    <row r="1143" spans="1:42" x14ac:dyDescent="0.25">
      <c r="A1143" s="152"/>
      <c r="B1143" s="152"/>
      <c r="C1143" s="152"/>
      <c r="D1143" s="152"/>
      <c r="E1143" s="152"/>
      <c r="F1143" s="15" t="str">
        <f>IFERROR(VLOOKUP(D1143,'Tabelas auxiliares'!$A$3:$B$65,2,FALSE),"")</f>
        <v/>
      </c>
      <c r="G1143" s="15" t="str">
        <f>IFERROR(VLOOKUP($B1143,'Tabelas auxiliares'!$A$68:$C$108,2,FALSE),"")</f>
        <v/>
      </c>
      <c r="H1143" s="15" t="str">
        <f>IFERROR(VLOOKUP($B1143,'Tabelas auxiliares'!$A$68:$C$108,3,FALSE),"")</f>
        <v/>
      </c>
      <c r="I1143" s="152"/>
      <c r="J1143" s="152"/>
      <c r="K1143" s="152"/>
      <c r="L1143" s="152"/>
      <c r="M1143" s="152"/>
      <c r="N1143" s="152"/>
      <c r="O1143" s="152"/>
      <c r="P1143" s="152"/>
      <c r="Q1143" s="152"/>
      <c r="R1143" s="152"/>
      <c r="S1143" s="152"/>
      <c r="T1143" s="152"/>
      <c r="U1143" s="152"/>
      <c r="V1143" s="152"/>
      <c r="W1143" s="152"/>
      <c r="X1143" s="152"/>
      <c r="Y1143" s="15" t="str">
        <f t="shared" si="36"/>
        <v/>
      </c>
      <c r="Z1143" s="15" t="str">
        <f>IF(T1143="","",IF(AND(T1143&lt;&gt;'Tabelas auxiliares'!$B$128,T1143&lt;&gt;'Tabelas auxiliares'!$B$129,T1143&lt;&gt;'Tabelas auxiliares'!$C$128,T1143&lt;&gt;'Tabelas auxiliares'!$C$129,T1143&lt;&gt;'Tabelas auxiliares'!$D$128),"FOLHA DE PESSOAL",IF(Y1143='Tabelas auxiliares'!$A$129,"CUSTEIO",IF(Y1143='Tabelas auxiliares'!$A$128,"INVESTIMENTO","ERRO - VERIFICAR"))))</f>
        <v/>
      </c>
      <c r="AA1143" s="26" t="str">
        <f t="shared" si="37"/>
        <v/>
      </c>
      <c r="AB1143" s="155"/>
      <c r="AC1143" s="155"/>
      <c r="AD1143" s="155"/>
      <c r="AE1143" s="31"/>
      <c r="AF1143" s="31"/>
      <c r="AG1143" s="31"/>
      <c r="AH1143" s="31"/>
      <c r="AI1143" s="31"/>
      <c r="AJ1143" s="31"/>
      <c r="AK1143" s="31"/>
      <c r="AL1143" s="31"/>
      <c r="AM1143" s="31"/>
      <c r="AN1143" s="31"/>
      <c r="AO1143" s="31"/>
      <c r="AP1143" s="31"/>
    </row>
    <row r="1144" spans="1:42" x14ac:dyDescent="0.25">
      <c r="A1144" s="152"/>
      <c r="B1144" s="152"/>
      <c r="C1144" s="152"/>
      <c r="D1144" s="152"/>
      <c r="E1144" s="152"/>
      <c r="F1144" s="15" t="str">
        <f>IFERROR(VLOOKUP(D1144,'Tabelas auxiliares'!$A$3:$B$65,2,FALSE),"")</f>
        <v/>
      </c>
      <c r="G1144" s="15" t="str">
        <f>IFERROR(VLOOKUP($B1144,'Tabelas auxiliares'!$A$68:$C$108,2,FALSE),"")</f>
        <v/>
      </c>
      <c r="H1144" s="15" t="str">
        <f>IFERROR(VLOOKUP($B1144,'Tabelas auxiliares'!$A$68:$C$108,3,FALSE),"")</f>
        <v/>
      </c>
      <c r="I1144" s="152"/>
      <c r="J1144" s="152"/>
      <c r="K1144" s="152"/>
      <c r="L1144" s="152"/>
      <c r="M1144" s="152"/>
      <c r="N1144" s="152"/>
      <c r="O1144" s="152"/>
      <c r="P1144" s="152"/>
      <c r="Q1144" s="152"/>
      <c r="R1144" s="152"/>
      <c r="S1144" s="152"/>
      <c r="T1144" s="152"/>
      <c r="U1144" s="152"/>
      <c r="V1144" s="152"/>
      <c r="W1144" s="152"/>
      <c r="X1144" s="152"/>
      <c r="Y1144" s="15" t="str">
        <f t="shared" si="36"/>
        <v/>
      </c>
      <c r="Z1144" s="15" t="str">
        <f>IF(T1144="","",IF(AND(T1144&lt;&gt;'Tabelas auxiliares'!$B$128,T1144&lt;&gt;'Tabelas auxiliares'!$B$129,T1144&lt;&gt;'Tabelas auxiliares'!$C$128,T1144&lt;&gt;'Tabelas auxiliares'!$C$129,T1144&lt;&gt;'Tabelas auxiliares'!$D$128),"FOLHA DE PESSOAL",IF(Y1144='Tabelas auxiliares'!$A$129,"CUSTEIO",IF(Y1144='Tabelas auxiliares'!$A$128,"INVESTIMENTO","ERRO - VERIFICAR"))))</f>
        <v/>
      </c>
      <c r="AA1144" s="26" t="str">
        <f t="shared" si="37"/>
        <v/>
      </c>
      <c r="AB1144" s="155"/>
      <c r="AC1144" s="155"/>
      <c r="AD1144" s="155"/>
      <c r="AE1144" s="31"/>
      <c r="AF1144" s="31"/>
      <c r="AG1144" s="31"/>
      <c r="AH1144" s="31"/>
      <c r="AI1144" s="31"/>
      <c r="AJ1144" s="31"/>
      <c r="AK1144" s="31"/>
      <c r="AL1144" s="31"/>
      <c r="AM1144" s="31"/>
      <c r="AN1144" s="31"/>
      <c r="AO1144" s="31"/>
      <c r="AP1144" s="31"/>
    </row>
    <row r="1145" spans="1:42" x14ac:dyDescent="0.25">
      <c r="A1145" s="152"/>
      <c r="B1145" s="152"/>
      <c r="C1145" s="152"/>
      <c r="D1145" s="152"/>
      <c r="E1145" s="152"/>
      <c r="F1145" s="15" t="str">
        <f>IFERROR(VLOOKUP(D1145,'Tabelas auxiliares'!$A$3:$B$65,2,FALSE),"")</f>
        <v/>
      </c>
      <c r="G1145" s="15" t="str">
        <f>IFERROR(VLOOKUP($B1145,'Tabelas auxiliares'!$A$68:$C$108,2,FALSE),"")</f>
        <v/>
      </c>
      <c r="H1145" s="15" t="str">
        <f>IFERROR(VLOOKUP($B1145,'Tabelas auxiliares'!$A$68:$C$108,3,FALSE),"")</f>
        <v/>
      </c>
      <c r="I1145" s="152"/>
      <c r="J1145" s="152"/>
      <c r="K1145" s="152"/>
      <c r="L1145" s="152"/>
      <c r="M1145" s="152"/>
      <c r="N1145" s="152"/>
      <c r="O1145" s="152"/>
      <c r="P1145" s="152"/>
      <c r="Q1145" s="152"/>
      <c r="R1145" s="152"/>
      <c r="S1145" s="152"/>
      <c r="T1145" s="152"/>
      <c r="U1145" s="152"/>
      <c r="V1145" s="152"/>
      <c r="W1145" s="152"/>
      <c r="X1145" s="152"/>
      <c r="Y1145" s="15" t="str">
        <f t="shared" si="36"/>
        <v/>
      </c>
      <c r="Z1145" s="15" t="str">
        <f>IF(T1145="","",IF(AND(T1145&lt;&gt;'Tabelas auxiliares'!$B$128,T1145&lt;&gt;'Tabelas auxiliares'!$B$129,T1145&lt;&gt;'Tabelas auxiliares'!$C$128,T1145&lt;&gt;'Tabelas auxiliares'!$C$129,T1145&lt;&gt;'Tabelas auxiliares'!$D$128),"FOLHA DE PESSOAL",IF(Y1145='Tabelas auxiliares'!$A$129,"CUSTEIO",IF(Y1145='Tabelas auxiliares'!$A$128,"INVESTIMENTO","ERRO - VERIFICAR"))))</f>
        <v/>
      </c>
      <c r="AA1145" s="26" t="str">
        <f t="shared" si="37"/>
        <v/>
      </c>
      <c r="AB1145" s="155"/>
      <c r="AC1145" s="155"/>
      <c r="AD1145" s="155"/>
      <c r="AE1145" s="31"/>
      <c r="AF1145" s="31"/>
      <c r="AG1145" s="31"/>
      <c r="AH1145" s="31"/>
      <c r="AI1145" s="31"/>
      <c r="AJ1145" s="31"/>
      <c r="AK1145" s="31"/>
      <c r="AL1145" s="31"/>
      <c r="AM1145" s="31"/>
      <c r="AN1145" s="31"/>
      <c r="AO1145" s="31"/>
      <c r="AP1145" s="31"/>
    </row>
    <row r="1146" spans="1:42" x14ac:dyDescent="0.25">
      <c r="A1146" s="152"/>
      <c r="B1146" s="152"/>
      <c r="C1146" s="152"/>
      <c r="D1146" s="152"/>
      <c r="E1146" s="152"/>
      <c r="F1146" s="15" t="str">
        <f>IFERROR(VLOOKUP(D1146,'Tabelas auxiliares'!$A$3:$B$65,2,FALSE),"")</f>
        <v/>
      </c>
      <c r="G1146" s="15" t="str">
        <f>IFERROR(VLOOKUP($B1146,'Tabelas auxiliares'!$A$68:$C$108,2,FALSE),"")</f>
        <v/>
      </c>
      <c r="H1146" s="15" t="str">
        <f>IFERROR(VLOOKUP($B1146,'Tabelas auxiliares'!$A$68:$C$108,3,FALSE),"")</f>
        <v/>
      </c>
      <c r="I1146" s="152"/>
      <c r="J1146" s="152"/>
      <c r="K1146" s="152"/>
      <c r="L1146" s="152"/>
      <c r="M1146" s="152"/>
      <c r="N1146" s="152"/>
      <c r="O1146" s="152"/>
      <c r="P1146" s="152"/>
      <c r="Q1146" s="152"/>
      <c r="R1146" s="152"/>
      <c r="S1146" s="152"/>
      <c r="T1146" s="152"/>
      <c r="U1146" s="152"/>
      <c r="V1146" s="152"/>
      <c r="W1146" s="152"/>
      <c r="X1146" s="152"/>
      <c r="Y1146" s="15" t="str">
        <f t="shared" si="36"/>
        <v/>
      </c>
      <c r="Z1146" s="15" t="str">
        <f>IF(T1146="","",IF(AND(T1146&lt;&gt;'Tabelas auxiliares'!$B$128,T1146&lt;&gt;'Tabelas auxiliares'!$B$129,T1146&lt;&gt;'Tabelas auxiliares'!$C$128,T1146&lt;&gt;'Tabelas auxiliares'!$C$129,T1146&lt;&gt;'Tabelas auxiliares'!$D$128),"FOLHA DE PESSOAL",IF(Y1146='Tabelas auxiliares'!$A$129,"CUSTEIO",IF(Y1146='Tabelas auxiliares'!$A$128,"INVESTIMENTO","ERRO - VERIFICAR"))))</f>
        <v/>
      </c>
      <c r="AA1146" s="26" t="str">
        <f t="shared" si="37"/>
        <v/>
      </c>
      <c r="AB1146" s="155"/>
      <c r="AC1146" s="155"/>
      <c r="AD1146" s="155"/>
      <c r="AE1146" s="31"/>
      <c r="AF1146" s="31"/>
      <c r="AG1146" s="31"/>
      <c r="AH1146" s="31"/>
      <c r="AI1146" s="31"/>
      <c r="AJ1146" s="31"/>
      <c r="AK1146" s="31"/>
      <c r="AL1146" s="31"/>
      <c r="AM1146" s="31"/>
      <c r="AN1146" s="31"/>
      <c r="AO1146" s="31"/>
      <c r="AP1146" s="31"/>
    </row>
    <row r="1147" spans="1:42" x14ac:dyDescent="0.25">
      <c r="A1147" s="152"/>
      <c r="B1147" s="152"/>
      <c r="C1147" s="152"/>
      <c r="D1147" s="152"/>
      <c r="E1147" s="152"/>
      <c r="F1147" s="15" t="str">
        <f>IFERROR(VLOOKUP(D1147,'Tabelas auxiliares'!$A$3:$B$65,2,FALSE),"")</f>
        <v/>
      </c>
      <c r="G1147" s="15" t="str">
        <f>IFERROR(VLOOKUP($B1147,'Tabelas auxiliares'!$A$68:$C$108,2,FALSE),"")</f>
        <v/>
      </c>
      <c r="H1147" s="15" t="str">
        <f>IFERROR(VLOOKUP($B1147,'Tabelas auxiliares'!$A$68:$C$108,3,FALSE),"")</f>
        <v/>
      </c>
      <c r="I1147" s="152"/>
      <c r="J1147" s="152"/>
      <c r="K1147" s="152"/>
      <c r="L1147" s="152"/>
      <c r="M1147" s="152"/>
      <c r="N1147" s="152"/>
      <c r="O1147" s="152"/>
      <c r="P1147" s="152"/>
      <c r="Q1147" s="152"/>
      <c r="R1147" s="152"/>
      <c r="S1147" s="152"/>
      <c r="T1147" s="152"/>
      <c r="U1147" s="152"/>
      <c r="V1147" s="152"/>
      <c r="W1147" s="152"/>
      <c r="X1147" s="152"/>
      <c r="Y1147" s="15" t="str">
        <f t="shared" si="36"/>
        <v/>
      </c>
      <c r="Z1147" s="15" t="str">
        <f>IF(T1147="","",IF(AND(T1147&lt;&gt;'Tabelas auxiliares'!$B$128,T1147&lt;&gt;'Tabelas auxiliares'!$B$129,T1147&lt;&gt;'Tabelas auxiliares'!$C$128,T1147&lt;&gt;'Tabelas auxiliares'!$C$129,T1147&lt;&gt;'Tabelas auxiliares'!$D$128),"FOLHA DE PESSOAL",IF(Y1147='Tabelas auxiliares'!$A$129,"CUSTEIO",IF(Y1147='Tabelas auxiliares'!$A$128,"INVESTIMENTO","ERRO - VERIFICAR"))))</f>
        <v/>
      </c>
      <c r="AA1147" s="26" t="str">
        <f t="shared" si="37"/>
        <v/>
      </c>
      <c r="AB1147" s="155"/>
      <c r="AC1147" s="155"/>
      <c r="AD1147" s="155"/>
      <c r="AE1147" s="31"/>
      <c r="AF1147" s="31"/>
      <c r="AG1147" s="31"/>
      <c r="AH1147" s="31"/>
      <c r="AI1147" s="31"/>
      <c r="AJ1147" s="31"/>
      <c r="AK1147" s="31"/>
      <c r="AL1147" s="31"/>
      <c r="AM1147" s="31"/>
      <c r="AN1147" s="31"/>
      <c r="AO1147" s="31"/>
      <c r="AP1147" s="31"/>
    </row>
    <row r="1148" spans="1:42" x14ac:dyDescent="0.25">
      <c r="A1148" s="152"/>
      <c r="B1148" s="152"/>
      <c r="C1148" s="152"/>
      <c r="D1148" s="152"/>
      <c r="E1148" s="152"/>
      <c r="F1148" s="15" t="str">
        <f>IFERROR(VLOOKUP(D1148,'Tabelas auxiliares'!$A$3:$B$65,2,FALSE),"")</f>
        <v/>
      </c>
      <c r="G1148" s="15" t="str">
        <f>IFERROR(VLOOKUP($B1148,'Tabelas auxiliares'!$A$68:$C$108,2,FALSE),"")</f>
        <v/>
      </c>
      <c r="H1148" s="15" t="str">
        <f>IFERROR(VLOOKUP($B1148,'Tabelas auxiliares'!$A$68:$C$108,3,FALSE),"")</f>
        <v/>
      </c>
      <c r="I1148" s="152"/>
      <c r="J1148" s="152"/>
      <c r="K1148" s="152"/>
      <c r="L1148" s="152"/>
      <c r="M1148" s="152"/>
      <c r="N1148" s="152"/>
      <c r="O1148" s="152"/>
      <c r="P1148" s="152"/>
      <c r="Q1148" s="152"/>
      <c r="R1148" s="152"/>
      <c r="S1148" s="152"/>
      <c r="T1148" s="152"/>
      <c r="U1148" s="152"/>
      <c r="V1148" s="152"/>
      <c r="W1148" s="152"/>
      <c r="X1148" s="152"/>
      <c r="Y1148" s="15" t="str">
        <f t="shared" si="36"/>
        <v/>
      </c>
      <c r="Z1148" s="15" t="str">
        <f>IF(T1148="","",IF(AND(T1148&lt;&gt;'Tabelas auxiliares'!$B$128,T1148&lt;&gt;'Tabelas auxiliares'!$B$129,T1148&lt;&gt;'Tabelas auxiliares'!$C$128,T1148&lt;&gt;'Tabelas auxiliares'!$C$129,T1148&lt;&gt;'Tabelas auxiliares'!$D$128),"FOLHA DE PESSOAL",IF(Y1148='Tabelas auxiliares'!$A$129,"CUSTEIO",IF(Y1148='Tabelas auxiliares'!$A$128,"INVESTIMENTO","ERRO - VERIFICAR"))))</f>
        <v/>
      </c>
      <c r="AA1148" s="26" t="str">
        <f t="shared" si="37"/>
        <v/>
      </c>
      <c r="AB1148" s="155"/>
      <c r="AC1148" s="155"/>
      <c r="AD1148" s="155"/>
      <c r="AE1148" s="31"/>
      <c r="AF1148" s="31"/>
      <c r="AG1148" s="31"/>
      <c r="AH1148" s="31"/>
      <c r="AI1148" s="31"/>
      <c r="AJ1148" s="31"/>
      <c r="AK1148" s="31"/>
      <c r="AL1148" s="31"/>
      <c r="AM1148" s="31"/>
      <c r="AN1148" s="31"/>
      <c r="AO1148" s="31"/>
      <c r="AP1148" s="31"/>
    </row>
    <row r="1149" spans="1:42" x14ac:dyDescent="0.25">
      <c r="A1149" s="152"/>
      <c r="B1149" s="152"/>
      <c r="C1149" s="152"/>
      <c r="D1149" s="152"/>
      <c r="E1149" s="152"/>
      <c r="F1149" s="15" t="str">
        <f>IFERROR(VLOOKUP(D1149,'Tabelas auxiliares'!$A$3:$B$65,2,FALSE),"")</f>
        <v/>
      </c>
      <c r="G1149" s="15" t="str">
        <f>IFERROR(VLOOKUP($B1149,'Tabelas auxiliares'!$A$68:$C$108,2,FALSE),"")</f>
        <v/>
      </c>
      <c r="H1149" s="15" t="str">
        <f>IFERROR(VLOOKUP($B1149,'Tabelas auxiliares'!$A$68:$C$108,3,FALSE),"")</f>
        <v/>
      </c>
      <c r="I1149" s="152"/>
      <c r="J1149" s="152"/>
      <c r="K1149" s="152"/>
      <c r="L1149" s="152"/>
      <c r="M1149" s="152"/>
      <c r="N1149" s="152"/>
      <c r="O1149" s="152"/>
      <c r="P1149" s="152"/>
      <c r="Q1149" s="152"/>
      <c r="R1149" s="152"/>
      <c r="S1149" s="152"/>
      <c r="T1149" s="152"/>
      <c r="U1149" s="152"/>
      <c r="V1149" s="152"/>
      <c r="W1149" s="152"/>
      <c r="X1149" s="152"/>
      <c r="Y1149" s="15" t="str">
        <f t="shared" si="36"/>
        <v/>
      </c>
      <c r="Z1149" s="15" t="str">
        <f>IF(T1149="","",IF(AND(T1149&lt;&gt;'Tabelas auxiliares'!$B$128,T1149&lt;&gt;'Tabelas auxiliares'!$B$129,T1149&lt;&gt;'Tabelas auxiliares'!$C$128,T1149&lt;&gt;'Tabelas auxiliares'!$C$129,T1149&lt;&gt;'Tabelas auxiliares'!$D$128),"FOLHA DE PESSOAL",IF(Y1149='Tabelas auxiliares'!$A$129,"CUSTEIO",IF(Y1149='Tabelas auxiliares'!$A$128,"INVESTIMENTO","ERRO - VERIFICAR"))))</f>
        <v/>
      </c>
      <c r="AA1149" s="26" t="str">
        <f t="shared" si="37"/>
        <v/>
      </c>
      <c r="AB1149" s="155"/>
      <c r="AC1149" s="155"/>
      <c r="AD1149" s="155"/>
      <c r="AE1149" s="31"/>
      <c r="AF1149" s="31"/>
      <c r="AG1149" s="31"/>
      <c r="AH1149" s="31"/>
      <c r="AI1149" s="31"/>
      <c r="AJ1149" s="31"/>
      <c r="AK1149" s="31"/>
      <c r="AL1149" s="31"/>
      <c r="AM1149" s="31"/>
      <c r="AN1149" s="31"/>
      <c r="AO1149" s="31"/>
      <c r="AP1149" s="31"/>
    </row>
    <row r="1150" spans="1:42" x14ac:dyDescent="0.25">
      <c r="A1150" s="152"/>
      <c r="B1150" s="152"/>
      <c r="C1150" s="152"/>
      <c r="D1150" s="152"/>
      <c r="E1150" s="152"/>
      <c r="F1150" s="15" t="str">
        <f>IFERROR(VLOOKUP(D1150,'Tabelas auxiliares'!$A$3:$B$65,2,FALSE),"")</f>
        <v/>
      </c>
      <c r="G1150" s="15" t="str">
        <f>IFERROR(VLOOKUP($B1150,'Tabelas auxiliares'!$A$68:$C$108,2,FALSE),"")</f>
        <v/>
      </c>
      <c r="H1150" s="15" t="str">
        <f>IFERROR(VLOOKUP($B1150,'Tabelas auxiliares'!$A$68:$C$108,3,FALSE),"")</f>
        <v/>
      </c>
      <c r="I1150" s="152"/>
      <c r="J1150" s="152"/>
      <c r="K1150" s="152"/>
      <c r="L1150" s="152"/>
      <c r="M1150" s="152"/>
      <c r="N1150" s="152"/>
      <c r="O1150" s="152"/>
      <c r="P1150" s="152"/>
      <c r="Q1150" s="152"/>
      <c r="R1150" s="152"/>
      <c r="S1150" s="152"/>
      <c r="T1150" s="152"/>
      <c r="U1150" s="152"/>
      <c r="V1150" s="152"/>
      <c r="W1150" s="152"/>
      <c r="X1150" s="152"/>
      <c r="Y1150" s="15" t="str">
        <f t="shared" si="36"/>
        <v/>
      </c>
      <c r="Z1150" s="15" t="str">
        <f>IF(T1150="","",IF(AND(T1150&lt;&gt;'Tabelas auxiliares'!$B$128,T1150&lt;&gt;'Tabelas auxiliares'!$B$129,T1150&lt;&gt;'Tabelas auxiliares'!$C$128,T1150&lt;&gt;'Tabelas auxiliares'!$C$129,T1150&lt;&gt;'Tabelas auxiliares'!$D$128),"FOLHA DE PESSOAL",IF(Y1150='Tabelas auxiliares'!$A$129,"CUSTEIO",IF(Y1150='Tabelas auxiliares'!$A$128,"INVESTIMENTO","ERRO - VERIFICAR"))))</f>
        <v/>
      </c>
      <c r="AA1150" s="26" t="str">
        <f t="shared" si="37"/>
        <v/>
      </c>
      <c r="AB1150" s="155"/>
      <c r="AC1150" s="155"/>
      <c r="AD1150" s="155"/>
      <c r="AE1150" s="31"/>
      <c r="AF1150" s="31"/>
      <c r="AG1150" s="31"/>
      <c r="AH1150" s="31"/>
      <c r="AI1150" s="31"/>
      <c r="AJ1150" s="31"/>
      <c r="AK1150" s="31"/>
      <c r="AL1150" s="31"/>
      <c r="AM1150" s="31"/>
      <c r="AN1150" s="31"/>
      <c r="AO1150" s="31"/>
      <c r="AP1150" s="31"/>
    </row>
    <row r="1151" spans="1:42" x14ac:dyDescent="0.25">
      <c r="A1151" s="152"/>
      <c r="B1151" s="152"/>
      <c r="C1151" s="152"/>
      <c r="D1151" s="152"/>
      <c r="E1151" s="152"/>
      <c r="F1151" s="15" t="str">
        <f>IFERROR(VLOOKUP(D1151,'Tabelas auxiliares'!$A$3:$B$65,2,FALSE),"")</f>
        <v/>
      </c>
      <c r="G1151" s="15" t="str">
        <f>IFERROR(VLOOKUP($B1151,'Tabelas auxiliares'!$A$68:$C$108,2,FALSE),"")</f>
        <v/>
      </c>
      <c r="H1151" s="15" t="str">
        <f>IFERROR(VLOOKUP($B1151,'Tabelas auxiliares'!$A$68:$C$108,3,FALSE),"")</f>
        <v/>
      </c>
      <c r="I1151" s="152"/>
      <c r="J1151" s="152"/>
      <c r="K1151" s="152"/>
      <c r="L1151" s="152"/>
      <c r="M1151" s="152"/>
      <c r="N1151" s="152"/>
      <c r="O1151" s="152"/>
      <c r="P1151" s="152"/>
      <c r="Q1151" s="152"/>
      <c r="R1151" s="152"/>
      <c r="S1151" s="152"/>
      <c r="T1151" s="152"/>
      <c r="U1151" s="152"/>
      <c r="V1151" s="152"/>
      <c r="W1151" s="152"/>
      <c r="X1151" s="152"/>
      <c r="Y1151" s="15" t="str">
        <f t="shared" si="36"/>
        <v/>
      </c>
      <c r="Z1151" s="15" t="str">
        <f>IF(T1151="","",IF(AND(T1151&lt;&gt;'Tabelas auxiliares'!$B$128,T1151&lt;&gt;'Tabelas auxiliares'!$B$129,T1151&lt;&gt;'Tabelas auxiliares'!$C$128,T1151&lt;&gt;'Tabelas auxiliares'!$C$129,T1151&lt;&gt;'Tabelas auxiliares'!$D$128),"FOLHA DE PESSOAL",IF(Y1151='Tabelas auxiliares'!$A$129,"CUSTEIO",IF(Y1151='Tabelas auxiliares'!$A$128,"INVESTIMENTO","ERRO - VERIFICAR"))))</f>
        <v/>
      </c>
      <c r="AA1151" s="26" t="str">
        <f t="shared" si="37"/>
        <v/>
      </c>
      <c r="AB1151" s="155"/>
      <c r="AC1151" s="155"/>
      <c r="AD1151" s="155"/>
      <c r="AE1151" s="31"/>
      <c r="AF1151" s="31"/>
      <c r="AG1151" s="31"/>
      <c r="AH1151" s="31"/>
      <c r="AI1151" s="31"/>
      <c r="AJ1151" s="31"/>
      <c r="AK1151" s="31"/>
      <c r="AL1151" s="31"/>
      <c r="AM1151" s="31"/>
      <c r="AN1151" s="31"/>
      <c r="AO1151" s="31"/>
      <c r="AP1151" s="31"/>
    </row>
    <row r="1152" spans="1:42" x14ac:dyDescent="0.25">
      <c r="A1152" s="152"/>
      <c r="B1152" s="152"/>
      <c r="C1152" s="152"/>
      <c r="D1152" s="152"/>
      <c r="E1152" s="152"/>
      <c r="F1152" s="15" t="str">
        <f>IFERROR(VLOOKUP(D1152,'Tabelas auxiliares'!$A$3:$B$65,2,FALSE),"")</f>
        <v/>
      </c>
      <c r="G1152" s="15" t="str">
        <f>IFERROR(VLOOKUP($B1152,'Tabelas auxiliares'!$A$68:$C$108,2,FALSE),"")</f>
        <v/>
      </c>
      <c r="H1152" s="15" t="str">
        <f>IFERROR(VLOOKUP($B1152,'Tabelas auxiliares'!$A$68:$C$108,3,FALSE),"")</f>
        <v/>
      </c>
      <c r="I1152" s="152"/>
      <c r="J1152" s="152"/>
      <c r="K1152" s="152"/>
      <c r="L1152" s="152"/>
      <c r="M1152" s="152"/>
      <c r="N1152" s="152"/>
      <c r="O1152" s="152"/>
      <c r="P1152" s="152"/>
      <c r="Q1152" s="152"/>
      <c r="R1152" s="152"/>
      <c r="S1152" s="152"/>
      <c r="T1152" s="152"/>
      <c r="U1152" s="152"/>
      <c r="V1152" s="152"/>
      <c r="W1152" s="152"/>
      <c r="X1152" s="152"/>
      <c r="Y1152" s="15" t="str">
        <f t="shared" si="36"/>
        <v/>
      </c>
      <c r="Z1152" s="15" t="str">
        <f>IF(T1152="","",IF(AND(T1152&lt;&gt;'Tabelas auxiliares'!$B$128,T1152&lt;&gt;'Tabelas auxiliares'!$B$129,T1152&lt;&gt;'Tabelas auxiliares'!$C$128,T1152&lt;&gt;'Tabelas auxiliares'!$C$129,T1152&lt;&gt;'Tabelas auxiliares'!$D$128),"FOLHA DE PESSOAL",IF(Y1152='Tabelas auxiliares'!$A$129,"CUSTEIO",IF(Y1152='Tabelas auxiliares'!$A$128,"INVESTIMENTO","ERRO - VERIFICAR"))))</f>
        <v/>
      </c>
      <c r="AA1152" s="26" t="str">
        <f t="shared" si="37"/>
        <v/>
      </c>
      <c r="AB1152" s="155"/>
      <c r="AC1152" s="155"/>
      <c r="AD1152" s="155"/>
      <c r="AE1152" s="31"/>
      <c r="AF1152" s="31"/>
      <c r="AG1152" s="31"/>
      <c r="AH1152" s="31"/>
      <c r="AI1152" s="31"/>
      <c r="AJ1152" s="31"/>
      <c r="AK1152" s="31"/>
      <c r="AL1152" s="31"/>
      <c r="AM1152" s="31"/>
      <c r="AN1152" s="31"/>
      <c r="AO1152" s="31"/>
      <c r="AP1152" s="31"/>
    </row>
    <row r="1153" spans="1:42" x14ac:dyDescent="0.25">
      <c r="A1153" s="152"/>
      <c r="B1153" s="152"/>
      <c r="C1153" s="152"/>
      <c r="D1153" s="152"/>
      <c r="E1153" s="152"/>
      <c r="F1153" s="15" t="str">
        <f>IFERROR(VLOOKUP(D1153,'Tabelas auxiliares'!$A$3:$B$65,2,FALSE),"")</f>
        <v/>
      </c>
      <c r="G1153" s="15" t="str">
        <f>IFERROR(VLOOKUP($B1153,'Tabelas auxiliares'!$A$68:$C$108,2,FALSE),"")</f>
        <v/>
      </c>
      <c r="H1153" s="15" t="str">
        <f>IFERROR(VLOOKUP($B1153,'Tabelas auxiliares'!$A$68:$C$108,3,FALSE),"")</f>
        <v/>
      </c>
      <c r="I1153" s="152"/>
      <c r="J1153" s="152"/>
      <c r="K1153" s="152"/>
      <c r="L1153" s="152"/>
      <c r="M1153" s="152"/>
      <c r="N1153" s="152"/>
      <c r="O1153" s="152"/>
      <c r="P1153" s="152"/>
      <c r="Q1153" s="152"/>
      <c r="R1153" s="152"/>
      <c r="S1153" s="152"/>
      <c r="T1153" s="152"/>
      <c r="U1153" s="152"/>
      <c r="V1153" s="152"/>
      <c r="W1153" s="152"/>
      <c r="X1153" s="152"/>
      <c r="Y1153" s="15" t="str">
        <f t="shared" si="36"/>
        <v/>
      </c>
      <c r="Z1153" s="15" t="str">
        <f>IF(T1153="","",IF(AND(T1153&lt;&gt;'Tabelas auxiliares'!$B$128,T1153&lt;&gt;'Tabelas auxiliares'!$B$129,T1153&lt;&gt;'Tabelas auxiliares'!$C$128,T1153&lt;&gt;'Tabelas auxiliares'!$C$129,T1153&lt;&gt;'Tabelas auxiliares'!$D$128),"FOLHA DE PESSOAL",IF(Y1153='Tabelas auxiliares'!$A$129,"CUSTEIO",IF(Y1153='Tabelas auxiliares'!$A$128,"INVESTIMENTO","ERRO - VERIFICAR"))))</f>
        <v/>
      </c>
      <c r="AA1153" s="26" t="str">
        <f t="shared" si="37"/>
        <v/>
      </c>
      <c r="AB1153" s="155"/>
      <c r="AC1153" s="155"/>
      <c r="AD1153" s="155"/>
      <c r="AE1153" s="31"/>
      <c r="AF1153" s="31"/>
      <c r="AG1153" s="31"/>
      <c r="AH1153" s="31"/>
      <c r="AI1153" s="31"/>
      <c r="AJ1153" s="31"/>
      <c r="AK1153" s="31"/>
      <c r="AL1153" s="31"/>
      <c r="AM1153" s="31"/>
      <c r="AN1153" s="31"/>
      <c r="AO1153" s="31"/>
      <c r="AP1153" s="31"/>
    </row>
    <row r="1154" spans="1:42" x14ac:dyDescent="0.25">
      <c r="A1154" s="152"/>
      <c r="B1154" s="152"/>
      <c r="C1154" s="152"/>
      <c r="D1154" s="152"/>
      <c r="E1154" s="152"/>
      <c r="F1154" s="15" t="str">
        <f>IFERROR(VLOOKUP(D1154,'Tabelas auxiliares'!$A$3:$B$65,2,FALSE),"")</f>
        <v/>
      </c>
      <c r="G1154" s="15" t="str">
        <f>IFERROR(VLOOKUP($B1154,'Tabelas auxiliares'!$A$68:$C$108,2,FALSE),"")</f>
        <v/>
      </c>
      <c r="H1154" s="15" t="str">
        <f>IFERROR(VLOOKUP($B1154,'Tabelas auxiliares'!$A$68:$C$108,3,FALSE),"")</f>
        <v/>
      </c>
      <c r="I1154" s="152"/>
      <c r="J1154" s="152"/>
      <c r="K1154" s="152"/>
      <c r="L1154" s="152"/>
      <c r="M1154" s="152"/>
      <c r="N1154" s="152"/>
      <c r="O1154" s="152"/>
      <c r="P1154" s="152"/>
      <c r="Q1154" s="152"/>
      <c r="R1154" s="152"/>
      <c r="S1154" s="152"/>
      <c r="T1154" s="152"/>
      <c r="U1154" s="152"/>
      <c r="V1154" s="152"/>
      <c r="W1154" s="152"/>
      <c r="X1154" s="152"/>
      <c r="Y1154" s="15" t="str">
        <f t="shared" si="36"/>
        <v/>
      </c>
      <c r="Z1154" s="15" t="str">
        <f>IF(T1154="","",IF(AND(T1154&lt;&gt;'Tabelas auxiliares'!$B$128,T1154&lt;&gt;'Tabelas auxiliares'!$B$129,T1154&lt;&gt;'Tabelas auxiliares'!$C$128,T1154&lt;&gt;'Tabelas auxiliares'!$C$129,T1154&lt;&gt;'Tabelas auxiliares'!$D$128),"FOLHA DE PESSOAL",IF(Y1154='Tabelas auxiliares'!$A$129,"CUSTEIO",IF(Y1154='Tabelas auxiliares'!$A$128,"INVESTIMENTO","ERRO - VERIFICAR"))))</f>
        <v/>
      </c>
      <c r="AA1154" s="26" t="str">
        <f t="shared" si="37"/>
        <v/>
      </c>
      <c r="AB1154" s="155"/>
      <c r="AC1154" s="155"/>
      <c r="AD1154" s="155"/>
      <c r="AE1154" s="31"/>
      <c r="AF1154" s="31"/>
      <c r="AG1154" s="31"/>
      <c r="AH1154" s="31"/>
      <c r="AI1154" s="31"/>
      <c r="AJ1154" s="31"/>
      <c r="AK1154" s="31"/>
      <c r="AL1154" s="31"/>
      <c r="AM1154" s="31"/>
      <c r="AN1154" s="31"/>
      <c r="AO1154" s="31"/>
      <c r="AP1154" s="31"/>
    </row>
    <row r="1155" spans="1:42" x14ac:dyDescent="0.25">
      <c r="A1155" s="152"/>
      <c r="B1155" s="152"/>
      <c r="C1155" s="152"/>
      <c r="D1155" s="152"/>
      <c r="E1155" s="152"/>
      <c r="F1155" s="15" t="str">
        <f>IFERROR(VLOOKUP(D1155,'Tabelas auxiliares'!$A$3:$B$65,2,FALSE),"")</f>
        <v/>
      </c>
      <c r="G1155" s="15" t="str">
        <f>IFERROR(VLOOKUP($B1155,'Tabelas auxiliares'!$A$68:$C$108,2,FALSE),"")</f>
        <v/>
      </c>
      <c r="H1155" s="15" t="str">
        <f>IFERROR(VLOOKUP($B1155,'Tabelas auxiliares'!$A$68:$C$108,3,FALSE),"")</f>
        <v/>
      </c>
      <c r="I1155" s="152"/>
      <c r="J1155" s="152"/>
      <c r="K1155" s="152"/>
      <c r="L1155" s="152"/>
      <c r="M1155" s="152"/>
      <c r="N1155" s="152"/>
      <c r="O1155" s="152"/>
      <c r="P1155" s="152"/>
      <c r="Q1155" s="152"/>
      <c r="R1155" s="152"/>
      <c r="S1155" s="152"/>
      <c r="T1155" s="152"/>
      <c r="U1155" s="152"/>
      <c r="V1155" s="152"/>
      <c r="W1155" s="152"/>
      <c r="X1155" s="152"/>
      <c r="Y1155" s="15" t="str">
        <f t="shared" si="36"/>
        <v/>
      </c>
      <c r="Z1155" s="15" t="str">
        <f>IF(T1155="","",IF(AND(T1155&lt;&gt;'Tabelas auxiliares'!$B$128,T1155&lt;&gt;'Tabelas auxiliares'!$B$129,T1155&lt;&gt;'Tabelas auxiliares'!$C$128,T1155&lt;&gt;'Tabelas auxiliares'!$C$129,T1155&lt;&gt;'Tabelas auxiliares'!$D$128),"FOLHA DE PESSOAL",IF(Y1155='Tabelas auxiliares'!$A$129,"CUSTEIO",IF(Y1155='Tabelas auxiliares'!$A$128,"INVESTIMENTO","ERRO - VERIFICAR"))))</f>
        <v/>
      </c>
      <c r="AA1155" s="26" t="str">
        <f t="shared" si="37"/>
        <v/>
      </c>
      <c r="AB1155" s="155"/>
      <c r="AC1155" s="155"/>
      <c r="AD1155" s="155"/>
      <c r="AE1155" s="31"/>
      <c r="AF1155" s="31"/>
      <c r="AG1155" s="31"/>
      <c r="AH1155" s="31"/>
      <c r="AI1155" s="31"/>
      <c r="AJ1155" s="31"/>
      <c r="AK1155" s="31"/>
      <c r="AL1155" s="31"/>
      <c r="AM1155" s="31"/>
      <c r="AN1155" s="31"/>
      <c r="AO1155" s="31"/>
      <c r="AP1155" s="31"/>
    </row>
    <row r="1156" spans="1:42" x14ac:dyDescent="0.25">
      <c r="A1156" s="152"/>
      <c r="B1156" s="152"/>
      <c r="C1156" s="152"/>
      <c r="D1156" s="152"/>
      <c r="E1156" s="152"/>
      <c r="F1156" s="15" t="str">
        <f>IFERROR(VLOOKUP(D1156,'Tabelas auxiliares'!$A$3:$B$65,2,FALSE),"")</f>
        <v/>
      </c>
      <c r="G1156" s="15" t="str">
        <f>IFERROR(VLOOKUP($B1156,'Tabelas auxiliares'!$A$68:$C$108,2,FALSE),"")</f>
        <v/>
      </c>
      <c r="H1156" s="15" t="str">
        <f>IFERROR(VLOOKUP($B1156,'Tabelas auxiliares'!$A$68:$C$108,3,FALSE),"")</f>
        <v/>
      </c>
      <c r="I1156" s="152"/>
      <c r="J1156" s="152"/>
      <c r="K1156" s="152"/>
      <c r="L1156" s="152"/>
      <c r="M1156" s="152"/>
      <c r="N1156" s="152"/>
      <c r="O1156" s="152"/>
      <c r="P1156" s="152"/>
      <c r="Q1156" s="152"/>
      <c r="R1156" s="152"/>
      <c r="S1156" s="152"/>
      <c r="T1156" s="152"/>
      <c r="U1156" s="152"/>
      <c r="V1156" s="152"/>
      <c r="W1156" s="152"/>
      <c r="X1156" s="152"/>
      <c r="Y1156" s="15" t="str">
        <f t="shared" si="36"/>
        <v/>
      </c>
      <c r="Z1156" s="15" t="str">
        <f>IF(T1156="","",IF(AND(T1156&lt;&gt;'Tabelas auxiliares'!$B$128,T1156&lt;&gt;'Tabelas auxiliares'!$B$129,T1156&lt;&gt;'Tabelas auxiliares'!$C$128,T1156&lt;&gt;'Tabelas auxiliares'!$C$129,T1156&lt;&gt;'Tabelas auxiliares'!$D$128),"FOLHA DE PESSOAL",IF(Y1156='Tabelas auxiliares'!$A$129,"CUSTEIO",IF(Y1156='Tabelas auxiliares'!$A$128,"INVESTIMENTO","ERRO - VERIFICAR"))))</f>
        <v/>
      </c>
      <c r="AA1156" s="26" t="str">
        <f t="shared" si="37"/>
        <v/>
      </c>
      <c r="AB1156" s="155"/>
      <c r="AC1156" s="155"/>
      <c r="AD1156" s="155"/>
      <c r="AE1156" s="31"/>
      <c r="AF1156" s="31"/>
      <c r="AG1156" s="31"/>
      <c r="AH1156" s="31"/>
      <c r="AI1156" s="31"/>
      <c r="AJ1156" s="31"/>
      <c r="AK1156" s="31"/>
      <c r="AL1156" s="31"/>
      <c r="AM1156" s="31"/>
      <c r="AN1156" s="31"/>
      <c r="AO1156" s="31"/>
      <c r="AP1156" s="31"/>
    </row>
    <row r="1157" spans="1:42" x14ac:dyDescent="0.25">
      <c r="A1157" s="152"/>
      <c r="B1157" s="152"/>
      <c r="C1157" s="152"/>
      <c r="D1157" s="152"/>
      <c r="E1157" s="152"/>
      <c r="F1157" s="15" t="str">
        <f>IFERROR(VLOOKUP(D1157,'Tabelas auxiliares'!$A$3:$B$65,2,FALSE),"")</f>
        <v/>
      </c>
      <c r="G1157" s="15" t="str">
        <f>IFERROR(VLOOKUP($B1157,'Tabelas auxiliares'!$A$68:$C$108,2,FALSE),"")</f>
        <v/>
      </c>
      <c r="H1157" s="15" t="str">
        <f>IFERROR(VLOOKUP($B1157,'Tabelas auxiliares'!$A$68:$C$108,3,FALSE),"")</f>
        <v/>
      </c>
      <c r="I1157" s="152"/>
      <c r="J1157" s="152"/>
      <c r="K1157" s="152"/>
      <c r="L1157" s="152"/>
      <c r="M1157" s="152"/>
      <c r="N1157" s="152"/>
      <c r="O1157" s="152"/>
      <c r="P1157" s="152"/>
      <c r="Q1157" s="152"/>
      <c r="R1157" s="152"/>
      <c r="S1157" s="152"/>
      <c r="T1157" s="152"/>
      <c r="U1157" s="152"/>
      <c r="V1157" s="152"/>
      <c r="W1157" s="152"/>
      <c r="X1157" s="152"/>
      <c r="Y1157" s="15" t="str">
        <f t="shared" si="36"/>
        <v/>
      </c>
      <c r="Z1157" s="15" t="str">
        <f>IF(T1157="","",IF(AND(T1157&lt;&gt;'Tabelas auxiliares'!$B$128,T1157&lt;&gt;'Tabelas auxiliares'!$B$129,T1157&lt;&gt;'Tabelas auxiliares'!$C$128,T1157&lt;&gt;'Tabelas auxiliares'!$C$129,T1157&lt;&gt;'Tabelas auxiliares'!$D$128),"FOLHA DE PESSOAL",IF(Y1157='Tabelas auxiliares'!$A$129,"CUSTEIO",IF(Y1157='Tabelas auxiliares'!$A$128,"INVESTIMENTO","ERRO - VERIFICAR"))))</f>
        <v/>
      </c>
      <c r="AA1157" s="26" t="str">
        <f t="shared" si="37"/>
        <v/>
      </c>
      <c r="AB1157" s="155"/>
      <c r="AC1157" s="155"/>
      <c r="AD1157" s="155"/>
      <c r="AE1157" s="31"/>
      <c r="AF1157" s="31"/>
      <c r="AG1157" s="31"/>
      <c r="AH1157" s="31"/>
      <c r="AI1157" s="31"/>
      <c r="AJ1157" s="31"/>
      <c r="AK1157" s="31"/>
      <c r="AL1157" s="31"/>
      <c r="AM1157" s="31"/>
      <c r="AN1157" s="31"/>
      <c r="AO1157" s="31"/>
      <c r="AP1157" s="31"/>
    </row>
    <row r="1158" spans="1:42" x14ac:dyDescent="0.25">
      <c r="A1158" s="152"/>
      <c r="B1158" s="152"/>
      <c r="C1158" s="152"/>
      <c r="D1158" s="152"/>
      <c r="E1158" s="152"/>
      <c r="F1158" s="15" t="str">
        <f>IFERROR(VLOOKUP(D1158,'Tabelas auxiliares'!$A$3:$B$65,2,FALSE),"")</f>
        <v/>
      </c>
      <c r="G1158" s="15" t="str">
        <f>IFERROR(VLOOKUP($B1158,'Tabelas auxiliares'!$A$68:$C$108,2,FALSE),"")</f>
        <v/>
      </c>
      <c r="H1158" s="15" t="str">
        <f>IFERROR(VLOOKUP($B1158,'Tabelas auxiliares'!$A$68:$C$108,3,FALSE),"")</f>
        <v/>
      </c>
      <c r="I1158" s="152"/>
      <c r="J1158" s="152"/>
      <c r="K1158" s="152"/>
      <c r="L1158" s="152"/>
      <c r="M1158" s="152"/>
      <c r="N1158" s="152"/>
      <c r="O1158" s="152"/>
      <c r="P1158" s="152"/>
      <c r="Q1158" s="152"/>
      <c r="R1158" s="152"/>
      <c r="S1158" s="152"/>
      <c r="T1158" s="152"/>
      <c r="U1158" s="152"/>
      <c r="V1158" s="152"/>
      <c r="W1158" s="152"/>
      <c r="X1158" s="152"/>
      <c r="Y1158" s="15" t="str">
        <f t="shared" si="36"/>
        <v/>
      </c>
      <c r="Z1158" s="15" t="str">
        <f>IF(T1158="","",IF(AND(T1158&lt;&gt;'Tabelas auxiliares'!$B$128,T1158&lt;&gt;'Tabelas auxiliares'!$B$129,T1158&lt;&gt;'Tabelas auxiliares'!$C$128,T1158&lt;&gt;'Tabelas auxiliares'!$C$129,T1158&lt;&gt;'Tabelas auxiliares'!$D$128),"FOLHA DE PESSOAL",IF(Y1158='Tabelas auxiliares'!$A$129,"CUSTEIO",IF(Y1158='Tabelas auxiliares'!$A$128,"INVESTIMENTO","ERRO - VERIFICAR"))))</f>
        <v/>
      </c>
      <c r="AA1158" s="26" t="str">
        <f t="shared" si="37"/>
        <v/>
      </c>
      <c r="AB1158" s="155"/>
      <c r="AC1158" s="155"/>
      <c r="AD1158" s="155"/>
      <c r="AE1158" s="31"/>
      <c r="AF1158" s="31"/>
      <c r="AG1158" s="31"/>
      <c r="AH1158" s="31"/>
      <c r="AI1158" s="31"/>
      <c r="AJ1158" s="31"/>
      <c r="AK1158" s="31"/>
      <c r="AL1158" s="31"/>
      <c r="AM1158" s="31"/>
      <c r="AN1158" s="31"/>
      <c r="AO1158" s="31"/>
      <c r="AP1158" s="31"/>
    </row>
    <row r="1159" spans="1:42" x14ac:dyDescent="0.25">
      <c r="A1159" s="152"/>
      <c r="B1159" s="152"/>
      <c r="C1159" s="152"/>
      <c r="D1159" s="152"/>
      <c r="E1159" s="152"/>
      <c r="F1159" s="15" t="str">
        <f>IFERROR(VLOOKUP(D1159,'Tabelas auxiliares'!$A$3:$B$65,2,FALSE),"")</f>
        <v/>
      </c>
      <c r="G1159" s="15" t="str">
        <f>IFERROR(VLOOKUP($B1159,'Tabelas auxiliares'!$A$68:$C$108,2,FALSE),"")</f>
        <v/>
      </c>
      <c r="H1159" s="15" t="str">
        <f>IFERROR(VLOOKUP($B1159,'Tabelas auxiliares'!$A$68:$C$108,3,FALSE),"")</f>
        <v/>
      </c>
      <c r="I1159" s="152"/>
      <c r="J1159" s="152"/>
      <c r="K1159" s="152"/>
      <c r="L1159" s="152"/>
      <c r="M1159" s="152"/>
      <c r="N1159" s="152"/>
      <c r="O1159" s="152"/>
      <c r="P1159" s="152"/>
      <c r="Q1159" s="152"/>
      <c r="R1159" s="152"/>
      <c r="S1159" s="152"/>
      <c r="T1159" s="152"/>
      <c r="U1159" s="152"/>
      <c r="V1159" s="152"/>
      <c r="W1159" s="152"/>
      <c r="X1159" s="152"/>
      <c r="Y1159" s="15" t="str">
        <f t="shared" si="36"/>
        <v/>
      </c>
      <c r="Z1159" s="15" t="str">
        <f>IF(T1159="","",IF(AND(T1159&lt;&gt;'Tabelas auxiliares'!$B$128,T1159&lt;&gt;'Tabelas auxiliares'!$B$129,T1159&lt;&gt;'Tabelas auxiliares'!$C$128,T1159&lt;&gt;'Tabelas auxiliares'!$C$129,T1159&lt;&gt;'Tabelas auxiliares'!$D$128),"FOLHA DE PESSOAL",IF(Y1159='Tabelas auxiliares'!$A$129,"CUSTEIO",IF(Y1159='Tabelas auxiliares'!$A$128,"INVESTIMENTO","ERRO - VERIFICAR"))))</f>
        <v/>
      </c>
      <c r="AA1159" s="26" t="str">
        <f t="shared" si="37"/>
        <v/>
      </c>
      <c r="AB1159" s="155"/>
      <c r="AC1159" s="155"/>
      <c r="AD1159" s="155"/>
      <c r="AE1159" s="31"/>
      <c r="AF1159" s="31"/>
      <c r="AG1159" s="31"/>
      <c r="AH1159" s="31"/>
      <c r="AI1159" s="31"/>
      <c r="AJ1159" s="31"/>
      <c r="AK1159" s="31"/>
      <c r="AL1159" s="31"/>
      <c r="AM1159" s="31"/>
      <c r="AN1159" s="31"/>
      <c r="AO1159" s="31"/>
      <c r="AP1159" s="31"/>
    </row>
    <row r="1160" spans="1:42" x14ac:dyDescent="0.25">
      <c r="A1160" s="152"/>
      <c r="B1160" s="152"/>
      <c r="C1160" s="152"/>
      <c r="D1160" s="152"/>
      <c r="E1160" s="152"/>
      <c r="F1160" s="15" t="str">
        <f>IFERROR(VLOOKUP(D1160,'Tabelas auxiliares'!$A$3:$B$65,2,FALSE),"")</f>
        <v/>
      </c>
      <c r="G1160" s="15" t="str">
        <f>IFERROR(VLOOKUP($B1160,'Tabelas auxiliares'!$A$68:$C$108,2,FALSE),"")</f>
        <v/>
      </c>
      <c r="H1160" s="15" t="str">
        <f>IFERROR(VLOOKUP($B1160,'Tabelas auxiliares'!$A$68:$C$108,3,FALSE),"")</f>
        <v/>
      </c>
      <c r="I1160" s="152"/>
      <c r="J1160" s="152"/>
      <c r="K1160" s="152"/>
      <c r="L1160" s="152"/>
      <c r="M1160" s="152"/>
      <c r="N1160" s="152"/>
      <c r="O1160" s="152"/>
      <c r="P1160" s="152"/>
      <c r="Q1160" s="152"/>
      <c r="R1160" s="152"/>
      <c r="S1160" s="152"/>
      <c r="T1160" s="152"/>
      <c r="U1160" s="152"/>
      <c r="V1160" s="152"/>
      <c r="W1160" s="152"/>
      <c r="X1160" s="152"/>
      <c r="Y1160" s="15" t="str">
        <f t="shared" si="36"/>
        <v/>
      </c>
      <c r="Z1160" s="15" t="str">
        <f>IF(T1160="","",IF(AND(T1160&lt;&gt;'Tabelas auxiliares'!$B$128,T1160&lt;&gt;'Tabelas auxiliares'!$B$129,T1160&lt;&gt;'Tabelas auxiliares'!$C$128,T1160&lt;&gt;'Tabelas auxiliares'!$C$129,T1160&lt;&gt;'Tabelas auxiliares'!$D$128),"FOLHA DE PESSOAL",IF(Y1160='Tabelas auxiliares'!$A$129,"CUSTEIO",IF(Y1160='Tabelas auxiliares'!$A$128,"INVESTIMENTO","ERRO - VERIFICAR"))))</f>
        <v/>
      </c>
      <c r="AA1160" s="26" t="str">
        <f t="shared" si="37"/>
        <v/>
      </c>
      <c r="AB1160" s="155"/>
      <c r="AC1160" s="155"/>
      <c r="AD1160" s="155"/>
      <c r="AE1160" s="31"/>
      <c r="AF1160" s="31"/>
      <c r="AG1160" s="31"/>
      <c r="AH1160" s="31"/>
      <c r="AI1160" s="31"/>
      <c r="AJ1160" s="31"/>
      <c r="AK1160" s="31"/>
      <c r="AL1160" s="31"/>
      <c r="AM1160" s="31"/>
      <c r="AN1160" s="31"/>
      <c r="AO1160" s="31"/>
      <c r="AP1160" s="31"/>
    </row>
    <row r="1161" spans="1:42" x14ac:dyDescent="0.25">
      <c r="A1161" s="152"/>
      <c r="B1161" s="152"/>
      <c r="C1161" s="152"/>
      <c r="D1161" s="152"/>
      <c r="E1161" s="152"/>
      <c r="F1161" s="15" t="str">
        <f>IFERROR(VLOOKUP(D1161,'Tabelas auxiliares'!$A$3:$B$65,2,FALSE),"")</f>
        <v/>
      </c>
      <c r="G1161" s="15" t="str">
        <f>IFERROR(VLOOKUP($B1161,'Tabelas auxiliares'!$A$68:$C$108,2,FALSE),"")</f>
        <v/>
      </c>
      <c r="H1161" s="15" t="str">
        <f>IFERROR(VLOOKUP($B1161,'Tabelas auxiliares'!$A$68:$C$108,3,FALSE),"")</f>
        <v/>
      </c>
      <c r="I1161" s="152"/>
      <c r="J1161" s="152"/>
      <c r="K1161" s="152"/>
      <c r="L1161" s="152"/>
      <c r="M1161" s="152"/>
      <c r="N1161" s="152"/>
      <c r="O1161" s="152"/>
      <c r="P1161" s="152"/>
      <c r="Q1161" s="152"/>
      <c r="R1161" s="152"/>
      <c r="S1161" s="152"/>
      <c r="T1161" s="152"/>
      <c r="U1161" s="152"/>
      <c r="V1161" s="152"/>
      <c r="W1161" s="152"/>
      <c r="X1161" s="152"/>
      <c r="Y1161" s="15" t="str">
        <f t="shared" si="36"/>
        <v/>
      </c>
      <c r="Z1161" s="15" t="str">
        <f>IF(T1161="","",IF(AND(T1161&lt;&gt;'Tabelas auxiliares'!$B$128,T1161&lt;&gt;'Tabelas auxiliares'!$B$129,T1161&lt;&gt;'Tabelas auxiliares'!$C$128,T1161&lt;&gt;'Tabelas auxiliares'!$C$129,T1161&lt;&gt;'Tabelas auxiliares'!$D$128),"FOLHA DE PESSOAL",IF(Y1161='Tabelas auxiliares'!$A$129,"CUSTEIO",IF(Y1161='Tabelas auxiliares'!$A$128,"INVESTIMENTO","ERRO - VERIFICAR"))))</f>
        <v/>
      </c>
      <c r="AA1161" s="26" t="str">
        <f t="shared" si="37"/>
        <v/>
      </c>
      <c r="AB1161" s="155"/>
      <c r="AC1161" s="155"/>
      <c r="AD1161" s="155"/>
      <c r="AE1161" s="31"/>
      <c r="AF1161" s="31"/>
      <c r="AG1161" s="31"/>
      <c r="AH1161" s="31"/>
      <c r="AI1161" s="31"/>
      <c r="AJ1161" s="31"/>
      <c r="AK1161" s="31"/>
      <c r="AL1161" s="31"/>
      <c r="AM1161" s="31"/>
      <c r="AN1161" s="31"/>
      <c r="AO1161" s="31"/>
      <c r="AP1161" s="31"/>
    </row>
    <row r="1162" spans="1:42" x14ac:dyDescent="0.25">
      <c r="A1162" s="152"/>
      <c r="B1162" s="152"/>
      <c r="C1162" s="152"/>
      <c r="D1162" s="152"/>
      <c r="E1162" s="152"/>
      <c r="F1162" s="15" t="str">
        <f>IFERROR(VLOOKUP(D1162,'Tabelas auxiliares'!$A$3:$B$65,2,FALSE),"")</f>
        <v/>
      </c>
      <c r="G1162" s="15" t="str">
        <f>IFERROR(VLOOKUP($B1162,'Tabelas auxiliares'!$A$68:$C$108,2,FALSE),"")</f>
        <v/>
      </c>
      <c r="H1162" s="15" t="str">
        <f>IFERROR(VLOOKUP($B1162,'Tabelas auxiliares'!$A$68:$C$108,3,FALSE),"")</f>
        <v/>
      </c>
      <c r="I1162" s="152"/>
      <c r="J1162" s="152"/>
      <c r="K1162" s="152"/>
      <c r="L1162" s="152"/>
      <c r="M1162" s="152"/>
      <c r="N1162" s="152"/>
      <c r="O1162" s="152"/>
      <c r="P1162" s="152"/>
      <c r="Q1162" s="152"/>
      <c r="R1162" s="152"/>
      <c r="S1162" s="152"/>
      <c r="T1162" s="152"/>
      <c r="U1162" s="152"/>
      <c r="V1162" s="152"/>
      <c r="W1162" s="152"/>
      <c r="X1162" s="152"/>
      <c r="Y1162" s="15" t="str">
        <f t="shared" si="36"/>
        <v/>
      </c>
      <c r="Z1162" s="15" t="str">
        <f>IF(T1162="","",IF(AND(T1162&lt;&gt;'Tabelas auxiliares'!$B$128,T1162&lt;&gt;'Tabelas auxiliares'!$B$129,T1162&lt;&gt;'Tabelas auxiliares'!$C$128,T1162&lt;&gt;'Tabelas auxiliares'!$C$129,T1162&lt;&gt;'Tabelas auxiliares'!$D$128),"FOLHA DE PESSOAL",IF(Y1162='Tabelas auxiliares'!$A$129,"CUSTEIO",IF(Y1162='Tabelas auxiliares'!$A$128,"INVESTIMENTO","ERRO - VERIFICAR"))))</f>
        <v/>
      </c>
      <c r="AA1162" s="26" t="str">
        <f t="shared" si="37"/>
        <v/>
      </c>
      <c r="AB1162" s="155"/>
      <c r="AC1162" s="155"/>
      <c r="AD1162" s="155"/>
      <c r="AE1162" s="31"/>
      <c r="AF1162" s="31"/>
      <c r="AG1162" s="31"/>
      <c r="AH1162" s="31"/>
      <c r="AI1162" s="31"/>
      <c r="AJ1162" s="31"/>
      <c r="AK1162" s="31"/>
      <c r="AL1162" s="31"/>
      <c r="AM1162" s="31"/>
      <c r="AN1162" s="31"/>
      <c r="AO1162" s="31"/>
      <c r="AP1162" s="31"/>
    </row>
    <row r="1163" spans="1:42" x14ac:dyDescent="0.25">
      <c r="A1163" s="152"/>
      <c r="B1163" s="152"/>
      <c r="C1163" s="152"/>
      <c r="D1163" s="152"/>
      <c r="E1163" s="152"/>
      <c r="F1163" s="15" t="str">
        <f>IFERROR(VLOOKUP(D1163,'Tabelas auxiliares'!$A$3:$B$65,2,FALSE),"")</f>
        <v/>
      </c>
      <c r="G1163" s="15" t="str">
        <f>IFERROR(VLOOKUP($B1163,'Tabelas auxiliares'!$A$68:$C$108,2,FALSE),"")</f>
        <v/>
      </c>
      <c r="H1163" s="15" t="str">
        <f>IFERROR(VLOOKUP($B1163,'Tabelas auxiliares'!$A$68:$C$108,3,FALSE),"")</f>
        <v/>
      </c>
      <c r="I1163" s="152"/>
      <c r="J1163" s="152"/>
      <c r="K1163" s="152"/>
      <c r="L1163" s="152"/>
      <c r="M1163" s="152"/>
      <c r="N1163" s="152"/>
      <c r="O1163" s="152"/>
      <c r="P1163" s="152"/>
      <c r="Q1163" s="152"/>
      <c r="R1163" s="152"/>
      <c r="S1163" s="152"/>
      <c r="T1163" s="152"/>
      <c r="U1163" s="152"/>
      <c r="V1163" s="152"/>
      <c r="W1163" s="152"/>
      <c r="X1163" s="152"/>
      <c r="Y1163" s="15" t="str">
        <f t="shared" si="36"/>
        <v/>
      </c>
      <c r="Z1163" s="15" t="str">
        <f>IF(T1163="","",IF(AND(T1163&lt;&gt;'Tabelas auxiliares'!$B$128,T1163&lt;&gt;'Tabelas auxiliares'!$B$129,T1163&lt;&gt;'Tabelas auxiliares'!$C$128,T1163&lt;&gt;'Tabelas auxiliares'!$C$129,T1163&lt;&gt;'Tabelas auxiliares'!$D$128),"FOLHA DE PESSOAL",IF(Y1163='Tabelas auxiliares'!$A$129,"CUSTEIO",IF(Y1163='Tabelas auxiliares'!$A$128,"INVESTIMENTO","ERRO - VERIFICAR"))))</f>
        <v/>
      </c>
      <c r="AA1163" s="26" t="str">
        <f t="shared" si="37"/>
        <v/>
      </c>
      <c r="AB1163" s="155"/>
      <c r="AC1163" s="155"/>
      <c r="AD1163" s="155"/>
      <c r="AE1163" s="31"/>
      <c r="AF1163" s="31"/>
      <c r="AG1163" s="31"/>
      <c r="AH1163" s="31"/>
      <c r="AI1163" s="31"/>
      <c r="AJ1163" s="31"/>
      <c r="AK1163" s="31"/>
      <c r="AL1163" s="31"/>
      <c r="AM1163" s="31"/>
      <c r="AN1163" s="31"/>
      <c r="AO1163" s="31"/>
      <c r="AP1163" s="31"/>
    </row>
    <row r="1164" spans="1:42" x14ac:dyDescent="0.25">
      <c r="A1164" s="152"/>
      <c r="B1164" s="152"/>
      <c r="C1164" s="152"/>
      <c r="D1164" s="152"/>
      <c r="E1164" s="152"/>
      <c r="F1164" s="15" t="str">
        <f>IFERROR(VLOOKUP(D1164,'Tabelas auxiliares'!$A$3:$B$65,2,FALSE),"")</f>
        <v/>
      </c>
      <c r="G1164" s="15" t="str">
        <f>IFERROR(VLOOKUP($B1164,'Tabelas auxiliares'!$A$68:$C$108,2,FALSE),"")</f>
        <v/>
      </c>
      <c r="H1164" s="15" t="str">
        <f>IFERROR(VLOOKUP($B1164,'Tabelas auxiliares'!$A$68:$C$108,3,FALSE),"")</f>
        <v/>
      </c>
      <c r="I1164" s="152"/>
      <c r="J1164" s="152"/>
      <c r="K1164" s="152"/>
      <c r="L1164" s="152"/>
      <c r="M1164" s="152"/>
      <c r="N1164" s="152"/>
      <c r="O1164" s="152"/>
      <c r="P1164" s="152"/>
      <c r="Q1164" s="152"/>
      <c r="R1164" s="152"/>
      <c r="S1164" s="152"/>
      <c r="T1164" s="152"/>
      <c r="U1164" s="152"/>
      <c r="V1164" s="152"/>
      <c r="W1164" s="152"/>
      <c r="X1164" s="152"/>
      <c r="Y1164" s="15" t="str">
        <f t="shared" si="36"/>
        <v/>
      </c>
      <c r="Z1164" s="15" t="str">
        <f>IF(T1164="","",IF(AND(T1164&lt;&gt;'Tabelas auxiliares'!$B$128,T1164&lt;&gt;'Tabelas auxiliares'!$B$129,T1164&lt;&gt;'Tabelas auxiliares'!$C$128,T1164&lt;&gt;'Tabelas auxiliares'!$C$129,T1164&lt;&gt;'Tabelas auxiliares'!$D$128),"FOLHA DE PESSOAL",IF(Y1164='Tabelas auxiliares'!$A$129,"CUSTEIO",IF(Y1164='Tabelas auxiliares'!$A$128,"INVESTIMENTO","ERRO - VERIFICAR"))))</f>
        <v/>
      </c>
      <c r="AA1164" s="26" t="str">
        <f t="shared" si="37"/>
        <v/>
      </c>
      <c r="AB1164" s="155"/>
      <c r="AC1164" s="155"/>
      <c r="AD1164" s="155"/>
      <c r="AE1164" s="31"/>
      <c r="AF1164" s="31"/>
      <c r="AG1164" s="31"/>
      <c r="AH1164" s="31"/>
      <c r="AI1164" s="31"/>
      <c r="AJ1164" s="31"/>
      <c r="AK1164" s="31"/>
      <c r="AL1164" s="31"/>
      <c r="AM1164" s="31"/>
      <c r="AN1164" s="31"/>
      <c r="AO1164" s="31"/>
      <c r="AP1164" s="31"/>
    </row>
    <row r="1165" spans="1:42" x14ac:dyDescent="0.25">
      <c r="A1165" s="152"/>
      <c r="B1165" s="152"/>
      <c r="C1165" s="152"/>
      <c r="D1165" s="152"/>
      <c r="E1165" s="152"/>
      <c r="F1165" s="15" t="str">
        <f>IFERROR(VLOOKUP(D1165,'Tabelas auxiliares'!$A$3:$B$65,2,FALSE),"")</f>
        <v/>
      </c>
      <c r="G1165" s="15" t="str">
        <f>IFERROR(VLOOKUP($B1165,'Tabelas auxiliares'!$A$68:$C$108,2,FALSE),"")</f>
        <v/>
      </c>
      <c r="H1165" s="15" t="str">
        <f>IFERROR(VLOOKUP($B1165,'Tabelas auxiliares'!$A$68:$C$108,3,FALSE),"")</f>
        <v/>
      </c>
      <c r="I1165" s="152"/>
      <c r="J1165" s="152"/>
      <c r="K1165" s="152"/>
      <c r="L1165" s="152"/>
      <c r="M1165" s="152"/>
      <c r="N1165" s="152"/>
      <c r="O1165" s="152"/>
      <c r="P1165" s="152"/>
      <c r="Q1165" s="152"/>
      <c r="R1165" s="152"/>
      <c r="S1165" s="152"/>
      <c r="T1165" s="152"/>
      <c r="U1165" s="152"/>
      <c r="V1165" s="152"/>
      <c r="W1165" s="152"/>
      <c r="X1165" s="152"/>
      <c r="Y1165" s="15" t="str">
        <f t="shared" si="36"/>
        <v/>
      </c>
      <c r="Z1165" s="15" t="str">
        <f>IF(T1165="","",IF(AND(T1165&lt;&gt;'Tabelas auxiliares'!$B$128,T1165&lt;&gt;'Tabelas auxiliares'!$B$129,T1165&lt;&gt;'Tabelas auxiliares'!$C$128,T1165&lt;&gt;'Tabelas auxiliares'!$C$129,T1165&lt;&gt;'Tabelas auxiliares'!$D$128),"FOLHA DE PESSOAL",IF(Y1165='Tabelas auxiliares'!$A$129,"CUSTEIO",IF(Y1165='Tabelas auxiliares'!$A$128,"INVESTIMENTO","ERRO - VERIFICAR"))))</f>
        <v/>
      </c>
      <c r="AA1165" s="26" t="str">
        <f t="shared" si="37"/>
        <v/>
      </c>
      <c r="AB1165" s="155"/>
      <c r="AC1165" s="155"/>
      <c r="AD1165" s="155"/>
      <c r="AE1165" s="31"/>
      <c r="AF1165" s="31"/>
      <c r="AG1165" s="31"/>
      <c r="AH1165" s="31"/>
      <c r="AI1165" s="31"/>
      <c r="AJ1165" s="31"/>
      <c r="AK1165" s="31"/>
      <c r="AL1165" s="31"/>
      <c r="AM1165" s="31"/>
      <c r="AN1165" s="31"/>
      <c r="AO1165" s="31"/>
      <c r="AP1165" s="31"/>
    </row>
    <row r="1166" spans="1:42" x14ac:dyDescent="0.25">
      <c r="A1166" s="152"/>
      <c r="B1166" s="152"/>
      <c r="C1166" s="152"/>
      <c r="D1166" s="152"/>
      <c r="E1166" s="152"/>
      <c r="F1166" s="15" t="str">
        <f>IFERROR(VLOOKUP(D1166,'Tabelas auxiliares'!$A$3:$B$65,2,FALSE),"")</f>
        <v/>
      </c>
      <c r="G1166" s="15" t="str">
        <f>IFERROR(VLOOKUP($B1166,'Tabelas auxiliares'!$A$68:$C$108,2,FALSE),"")</f>
        <v/>
      </c>
      <c r="H1166" s="15" t="str">
        <f>IFERROR(VLOOKUP($B1166,'Tabelas auxiliares'!$A$68:$C$108,3,FALSE),"")</f>
        <v/>
      </c>
      <c r="I1166" s="152"/>
      <c r="J1166" s="152"/>
      <c r="K1166" s="152"/>
      <c r="L1166" s="152"/>
      <c r="M1166" s="152"/>
      <c r="N1166" s="152"/>
      <c r="O1166" s="152"/>
      <c r="P1166" s="152"/>
      <c r="Q1166" s="152"/>
      <c r="R1166" s="152"/>
      <c r="S1166" s="152"/>
      <c r="T1166" s="152"/>
      <c r="U1166" s="152"/>
      <c r="V1166" s="152"/>
      <c r="W1166" s="152"/>
      <c r="X1166" s="152"/>
      <c r="Y1166" s="15" t="str">
        <f t="shared" si="36"/>
        <v/>
      </c>
      <c r="Z1166" s="15" t="str">
        <f>IF(T1166="","",IF(AND(T1166&lt;&gt;'Tabelas auxiliares'!$B$128,T1166&lt;&gt;'Tabelas auxiliares'!$B$129,T1166&lt;&gt;'Tabelas auxiliares'!$C$128,T1166&lt;&gt;'Tabelas auxiliares'!$C$129,T1166&lt;&gt;'Tabelas auxiliares'!$D$128),"FOLHA DE PESSOAL",IF(Y1166='Tabelas auxiliares'!$A$129,"CUSTEIO",IF(Y1166='Tabelas auxiliares'!$A$128,"INVESTIMENTO","ERRO - VERIFICAR"))))</f>
        <v/>
      </c>
      <c r="AA1166" s="26" t="str">
        <f t="shared" si="37"/>
        <v/>
      </c>
      <c r="AB1166" s="155"/>
      <c r="AC1166" s="155"/>
      <c r="AD1166" s="155"/>
      <c r="AE1166" s="31"/>
      <c r="AF1166" s="31"/>
      <c r="AG1166" s="31"/>
      <c r="AH1166" s="31"/>
      <c r="AI1166" s="31"/>
      <c r="AJ1166" s="31"/>
      <c r="AK1166" s="31"/>
      <c r="AL1166" s="31"/>
      <c r="AM1166" s="31"/>
      <c r="AN1166" s="31"/>
      <c r="AO1166" s="31"/>
      <c r="AP1166" s="31"/>
    </row>
    <row r="1167" spans="1:42" x14ac:dyDescent="0.25">
      <c r="A1167" s="152"/>
      <c r="B1167" s="152"/>
      <c r="C1167" s="152"/>
      <c r="D1167" s="152"/>
      <c r="E1167" s="152"/>
      <c r="F1167" s="15" t="str">
        <f>IFERROR(VLOOKUP(D1167,'Tabelas auxiliares'!$A$3:$B$65,2,FALSE),"")</f>
        <v/>
      </c>
      <c r="G1167" s="15" t="str">
        <f>IFERROR(VLOOKUP($B1167,'Tabelas auxiliares'!$A$68:$C$108,2,FALSE),"")</f>
        <v/>
      </c>
      <c r="H1167" s="15" t="str">
        <f>IFERROR(VLOOKUP($B1167,'Tabelas auxiliares'!$A$68:$C$108,3,FALSE),"")</f>
        <v/>
      </c>
      <c r="I1167" s="152"/>
      <c r="J1167" s="152"/>
      <c r="K1167" s="152"/>
      <c r="L1167" s="152"/>
      <c r="M1167" s="152"/>
      <c r="N1167" s="152"/>
      <c r="O1167" s="152"/>
      <c r="P1167" s="152"/>
      <c r="Q1167" s="152"/>
      <c r="R1167" s="152"/>
      <c r="S1167" s="152"/>
      <c r="T1167" s="152"/>
      <c r="U1167" s="152"/>
      <c r="V1167" s="152"/>
      <c r="W1167" s="152"/>
      <c r="X1167" s="152"/>
      <c r="Y1167" s="15" t="str">
        <f t="shared" si="36"/>
        <v/>
      </c>
      <c r="Z1167" s="15" t="str">
        <f>IF(T1167="","",IF(AND(T1167&lt;&gt;'Tabelas auxiliares'!$B$128,T1167&lt;&gt;'Tabelas auxiliares'!$B$129,T1167&lt;&gt;'Tabelas auxiliares'!$C$128,T1167&lt;&gt;'Tabelas auxiliares'!$C$129,T1167&lt;&gt;'Tabelas auxiliares'!$D$128),"FOLHA DE PESSOAL",IF(Y1167='Tabelas auxiliares'!$A$129,"CUSTEIO",IF(Y1167='Tabelas auxiliares'!$A$128,"INVESTIMENTO","ERRO - VERIFICAR"))))</f>
        <v/>
      </c>
      <c r="AA1167" s="26" t="str">
        <f t="shared" si="37"/>
        <v/>
      </c>
      <c r="AB1167" s="155"/>
      <c r="AC1167" s="155"/>
      <c r="AD1167" s="155"/>
      <c r="AE1167" s="31"/>
      <c r="AF1167" s="31"/>
      <c r="AG1167" s="31"/>
      <c r="AH1167" s="31"/>
      <c r="AI1167" s="31"/>
      <c r="AJ1167" s="31"/>
      <c r="AK1167" s="31"/>
      <c r="AL1167" s="31"/>
      <c r="AM1167" s="31"/>
      <c r="AN1167" s="31"/>
      <c r="AO1167" s="31"/>
      <c r="AP1167" s="31"/>
    </row>
    <row r="1168" spans="1:42" x14ac:dyDescent="0.25">
      <c r="A1168" s="152"/>
      <c r="B1168" s="152"/>
      <c r="C1168" s="152"/>
      <c r="D1168" s="152"/>
      <c r="E1168" s="152"/>
      <c r="F1168" s="15" t="str">
        <f>IFERROR(VLOOKUP(D1168,'Tabelas auxiliares'!$A$3:$B$65,2,FALSE),"")</f>
        <v/>
      </c>
      <c r="G1168" s="15" t="str">
        <f>IFERROR(VLOOKUP($B1168,'Tabelas auxiliares'!$A$68:$C$108,2,FALSE),"")</f>
        <v/>
      </c>
      <c r="H1168" s="15" t="str">
        <f>IFERROR(VLOOKUP($B1168,'Tabelas auxiliares'!$A$68:$C$108,3,FALSE),"")</f>
        <v/>
      </c>
      <c r="I1168" s="152"/>
      <c r="J1168" s="152"/>
      <c r="K1168" s="152"/>
      <c r="L1168" s="152"/>
      <c r="M1168" s="152"/>
      <c r="N1168" s="152"/>
      <c r="O1168" s="152"/>
      <c r="P1168" s="152"/>
      <c r="Q1168" s="152"/>
      <c r="R1168" s="152"/>
      <c r="S1168" s="152"/>
      <c r="T1168" s="152"/>
      <c r="U1168" s="152"/>
      <c r="V1168" s="152"/>
      <c r="W1168" s="152"/>
      <c r="X1168" s="152"/>
      <c r="Y1168" s="15" t="str">
        <f t="shared" si="36"/>
        <v/>
      </c>
      <c r="Z1168" s="15" t="str">
        <f>IF(T1168="","",IF(AND(T1168&lt;&gt;'Tabelas auxiliares'!$B$128,T1168&lt;&gt;'Tabelas auxiliares'!$B$129,T1168&lt;&gt;'Tabelas auxiliares'!$C$128,T1168&lt;&gt;'Tabelas auxiliares'!$C$129,T1168&lt;&gt;'Tabelas auxiliares'!$D$128),"FOLHA DE PESSOAL",IF(Y1168='Tabelas auxiliares'!$A$129,"CUSTEIO",IF(Y1168='Tabelas auxiliares'!$A$128,"INVESTIMENTO","ERRO - VERIFICAR"))))</f>
        <v/>
      </c>
      <c r="AA1168" s="26" t="str">
        <f t="shared" si="37"/>
        <v/>
      </c>
      <c r="AB1168" s="155"/>
      <c r="AC1168" s="155"/>
      <c r="AD1168" s="155"/>
      <c r="AE1168" s="31"/>
      <c r="AF1168" s="31"/>
      <c r="AG1168" s="31"/>
      <c r="AH1168" s="31"/>
      <c r="AI1168" s="31"/>
      <c r="AJ1168" s="31"/>
      <c r="AK1168" s="31"/>
      <c r="AL1168" s="31"/>
      <c r="AM1168" s="31"/>
      <c r="AN1168" s="31"/>
      <c r="AO1168" s="31"/>
      <c r="AP1168" s="31"/>
    </row>
    <row r="1169" spans="1:42" x14ac:dyDescent="0.25">
      <c r="A1169" s="152"/>
      <c r="B1169" s="152"/>
      <c r="C1169" s="152"/>
      <c r="D1169" s="152"/>
      <c r="E1169" s="152"/>
      <c r="F1169" s="15" t="str">
        <f>IFERROR(VLOOKUP(D1169,'Tabelas auxiliares'!$A$3:$B$65,2,FALSE),"")</f>
        <v/>
      </c>
      <c r="G1169" s="15" t="str">
        <f>IFERROR(VLOOKUP($B1169,'Tabelas auxiliares'!$A$68:$C$108,2,FALSE),"")</f>
        <v/>
      </c>
      <c r="H1169" s="15" t="str">
        <f>IFERROR(VLOOKUP($B1169,'Tabelas auxiliares'!$A$68:$C$108,3,FALSE),"")</f>
        <v/>
      </c>
      <c r="I1169" s="152"/>
      <c r="J1169" s="152"/>
      <c r="K1169" s="152"/>
      <c r="L1169" s="152"/>
      <c r="M1169" s="152"/>
      <c r="N1169" s="152"/>
      <c r="O1169" s="152"/>
      <c r="P1169" s="152"/>
      <c r="Q1169" s="152"/>
      <c r="R1169" s="152"/>
      <c r="S1169" s="152"/>
      <c r="T1169" s="152"/>
      <c r="U1169" s="152"/>
      <c r="V1169" s="152"/>
      <c r="W1169" s="152"/>
      <c r="X1169" s="152"/>
      <c r="Y1169" s="15" t="str">
        <f t="shared" si="36"/>
        <v/>
      </c>
      <c r="Z1169" s="15" t="str">
        <f>IF(T1169="","",IF(AND(T1169&lt;&gt;'Tabelas auxiliares'!$B$128,T1169&lt;&gt;'Tabelas auxiliares'!$B$129,T1169&lt;&gt;'Tabelas auxiliares'!$C$128,T1169&lt;&gt;'Tabelas auxiliares'!$C$129,T1169&lt;&gt;'Tabelas auxiliares'!$D$128),"FOLHA DE PESSOAL",IF(Y1169='Tabelas auxiliares'!$A$129,"CUSTEIO",IF(Y1169='Tabelas auxiliares'!$A$128,"INVESTIMENTO","ERRO - VERIFICAR"))))</f>
        <v/>
      </c>
      <c r="AA1169" s="26" t="str">
        <f t="shared" si="37"/>
        <v/>
      </c>
      <c r="AB1169" s="155"/>
      <c r="AC1169" s="155"/>
      <c r="AD1169" s="155"/>
      <c r="AE1169" s="31"/>
      <c r="AF1169" s="31"/>
      <c r="AG1169" s="31"/>
      <c r="AH1169" s="31"/>
      <c r="AI1169" s="31"/>
      <c r="AJ1169" s="31"/>
      <c r="AK1169" s="31"/>
      <c r="AL1169" s="31"/>
      <c r="AM1169" s="31"/>
      <c r="AN1169" s="31"/>
      <c r="AO1169" s="31"/>
      <c r="AP1169" s="31"/>
    </row>
    <row r="1170" spans="1:42" x14ac:dyDescent="0.25">
      <c r="A1170" s="152"/>
      <c r="B1170" s="152"/>
      <c r="C1170" s="152"/>
      <c r="D1170" s="152"/>
      <c r="E1170" s="152"/>
      <c r="F1170" s="15" t="str">
        <f>IFERROR(VLOOKUP(D1170,'Tabelas auxiliares'!$A$3:$B$65,2,FALSE),"")</f>
        <v/>
      </c>
      <c r="G1170" s="15" t="str">
        <f>IFERROR(VLOOKUP($B1170,'Tabelas auxiliares'!$A$68:$C$108,2,FALSE),"")</f>
        <v/>
      </c>
      <c r="H1170" s="15" t="str">
        <f>IFERROR(VLOOKUP($B1170,'Tabelas auxiliares'!$A$68:$C$108,3,FALSE),"")</f>
        <v/>
      </c>
      <c r="I1170" s="152"/>
      <c r="J1170" s="152"/>
      <c r="K1170" s="152"/>
      <c r="L1170" s="152"/>
      <c r="M1170" s="152"/>
      <c r="N1170" s="152"/>
      <c r="O1170" s="152"/>
      <c r="P1170" s="152"/>
      <c r="Q1170" s="152"/>
      <c r="R1170" s="152"/>
      <c r="S1170" s="152"/>
      <c r="T1170" s="152"/>
      <c r="U1170" s="152"/>
      <c r="V1170" s="152"/>
      <c r="W1170" s="152"/>
      <c r="X1170" s="152"/>
      <c r="Y1170" s="15" t="str">
        <f t="shared" si="36"/>
        <v/>
      </c>
      <c r="Z1170" s="15" t="str">
        <f>IF(T1170="","",IF(AND(T1170&lt;&gt;'Tabelas auxiliares'!$B$128,T1170&lt;&gt;'Tabelas auxiliares'!$B$129,T1170&lt;&gt;'Tabelas auxiliares'!$C$128,T1170&lt;&gt;'Tabelas auxiliares'!$C$129,T1170&lt;&gt;'Tabelas auxiliares'!$D$128),"FOLHA DE PESSOAL",IF(Y1170='Tabelas auxiliares'!$A$129,"CUSTEIO",IF(Y1170='Tabelas auxiliares'!$A$128,"INVESTIMENTO","ERRO - VERIFICAR"))))</f>
        <v/>
      </c>
      <c r="AA1170" s="26" t="str">
        <f t="shared" si="37"/>
        <v/>
      </c>
      <c r="AB1170" s="155"/>
      <c r="AC1170" s="155"/>
      <c r="AD1170" s="155"/>
      <c r="AE1170" s="31"/>
      <c r="AF1170" s="31"/>
      <c r="AG1170" s="31"/>
      <c r="AH1170" s="31"/>
      <c r="AI1170" s="31"/>
      <c r="AJ1170" s="31"/>
      <c r="AK1170" s="31"/>
      <c r="AL1170" s="31"/>
      <c r="AM1170" s="31"/>
      <c r="AN1170" s="31"/>
      <c r="AO1170" s="31"/>
      <c r="AP1170" s="31"/>
    </row>
    <row r="1171" spans="1:42" x14ac:dyDescent="0.25">
      <c r="A1171" s="152"/>
      <c r="B1171" s="152"/>
      <c r="C1171" s="152"/>
      <c r="D1171" s="152"/>
      <c r="E1171" s="152"/>
      <c r="F1171" s="15" t="str">
        <f>IFERROR(VLOOKUP(D1171,'Tabelas auxiliares'!$A$3:$B$65,2,FALSE),"")</f>
        <v/>
      </c>
      <c r="G1171" s="15" t="str">
        <f>IFERROR(VLOOKUP($B1171,'Tabelas auxiliares'!$A$68:$C$108,2,FALSE),"")</f>
        <v/>
      </c>
      <c r="H1171" s="15" t="str">
        <f>IFERROR(VLOOKUP($B1171,'Tabelas auxiliares'!$A$68:$C$108,3,FALSE),"")</f>
        <v/>
      </c>
      <c r="I1171" s="152"/>
      <c r="J1171" s="152"/>
      <c r="K1171" s="152"/>
      <c r="L1171" s="152"/>
      <c r="M1171" s="152"/>
      <c r="N1171" s="152"/>
      <c r="O1171" s="152"/>
      <c r="P1171" s="152"/>
      <c r="Q1171" s="152"/>
      <c r="R1171" s="152"/>
      <c r="S1171" s="152"/>
      <c r="T1171" s="152"/>
      <c r="U1171" s="152"/>
      <c r="V1171" s="152"/>
      <c r="W1171" s="152"/>
      <c r="X1171" s="152"/>
      <c r="Y1171" s="15" t="str">
        <f t="shared" si="36"/>
        <v/>
      </c>
      <c r="Z1171" s="15" t="str">
        <f>IF(T1171="","",IF(AND(T1171&lt;&gt;'Tabelas auxiliares'!$B$128,T1171&lt;&gt;'Tabelas auxiliares'!$B$129,T1171&lt;&gt;'Tabelas auxiliares'!$C$128,T1171&lt;&gt;'Tabelas auxiliares'!$C$129,T1171&lt;&gt;'Tabelas auxiliares'!$D$128),"FOLHA DE PESSOAL",IF(Y1171='Tabelas auxiliares'!$A$129,"CUSTEIO",IF(Y1171='Tabelas auxiliares'!$A$128,"INVESTIMENTO","ERRO - VERIFICAR"))))</f>
        <v/>
      </c>
      <c r="AA1171" s="26" t="str">
        <f t="shared" si="37"/>
        <v/>
      </c>
      <c r="AB1171" s="155"/>
      <c r="AC1171" s="155"/>
      <c r="AD1171" s="155"/>
      <c r="AE1171" s="31"/>
      <c r="AF1171" s="31"/>
      <c r="AG1171" s="31"/>
      <c r="AH1171" s="31"/>
      <c r="AI1171" s="31"/>
      <c r="AJ1171" s="31"/>
      <c r="AK1171" s="31"/>
      <c r="AL1171" s="31"/>
      <c r="AM1171" s="31"/>
      <c r="AN1171" s="31"/>
      <c r="AO1171" s="31"/>
      <c r="AP1171" s="31"/>
    </row>
    <row r="1172" spans="1:42" x14ac:dyDescent="0.25">
      <c r="A1172" s="152"/>
      <c r="B1172" s="152"/>
      <c r="C1172" s="152"/>
      <c r="D1172" s="152"/>
      <c r="E1172" s="152"/>
      <c r="F1172" s="15" t="str">
        <f>IFERROR(VLOOKUP(D1172,'Tabelas auxiliares'!$A$3:$B$65,2,FALSE),"")</f>
        <v/>
      </c>
      <c r="G1172" s="15" t="str">
        <f>IFERROR(VLOOKUP($B1172,'Tabelas auxiliares'!$A$68:$C$108,2,FALSE),"")</f>
        <v/>
      </c>
      <c r="H1172" s="15" t="str">
        <f>IFERROR(VLOOKUP($B1172,'Tabelas auxiliares'!$A$68:$C$108,3,FALSE),"")</f>
        <v/>
      </c>
      <c r="I1172" s="152"/>
      <c r="J1172" s="152"/>
      <c r="K1172" s="152"/>
      <c r="L1172" s="152"/>
      <c r="M1172" s="152"/>
      <c r="N1172" s="152"/>
      <c r="O1172" s="152"/>
      <c r="P1172" s="152"/>
      <c r="Q1172" s="152"/>
      <c r="R1172" s="152"/>
      <c r="S1172" s="152"/>
      <c r="T1172" s="152"/>
      <c r="U1172" s="152"/>
      <c r="V1172" s="152"/>
      <c r="W1172" s="152"/>
      <c r="X1172" s="152"/>
      <c r="Y1172" s="15" t="str">
        <f t="shared" si="36"/>
        <v/>
      </c>
      <c r="Z1172" s="15" t="str">
        <f>IF(T1172="","",IF(AND(T1172&lt;&gt;'Tabelas auxiliares'!$B$128,T1172&lt;&gt;'Tabelas auxiliares'!$B$129,T1172&lt;&gt;'Tabelas auxiliares'!$C$128,T1172&lt;&gt;'Tabelas auxiliares'!$C$129,T1172&lt;&gt;'Tabelas auxiliares'!$D$128),"FOLHA DE PESSOAL",IF(Y1172='Tabelas auxiliares'!$A$129,"CUSTEIO",IF(Y1172='Tabelas auxiliares'!$A$128,"INVESTIMENTO","ERRO - VERIFICAR"))))</f>
        <v/>
      </c>
      <c r="AA1172" s="26" t="str">
        <f t="shared" si="37"/>
        <v/>
      </c>
      <c r="AB1172" s="155"/>
      <c r="AC1172" s="155"/>
      <c r="AD1172" s="155"/>
      <c r="AE1172" s="31"/>
      <c r="AF1172" s="31"/>
      <c r="AG1172" s="31"/>
      <c r="AH1172" s="31"/>
      <c r="AI1172" s="31"/>
      <c r="AJ1172" s="31"/>
      <c r="AK1172" s="31"/>
      <c r="AL1172" s="31"/>
      <c r="AM1172" s="31"/>
      <c r="AN1172" s="31"/>
      <c r="AO1172" s="31"/>
      <c r="AP1172" s="31"/>
    </row>
    <row r="1173" spans="1:42" x14ac:dyDescent="0.25">
      <c r="A1173" s="152"/>
      <c r="B1173" s="152"/>
      <c r="C1173" s="152"/>
      <c r="D1173" s="152"/>
      <c r="E1173" s="152"/>
      <c r="F1173" s="15" t="str">
        <f>IFERROR(VLOOKUP(D1173,'Tabelas auxiliares'!$A$3:$B$65,2,FALSE),"")</f>
        <v/>
      </c>
      <c r="G1173" s="15" t="str">
        <f>IFERROR(VLOOKUP($B1173,'Tabelas auxiliares'!$A$68:$C$108,2,FALSE),"")</f>
        <v/>
      </c>
      <c r="H1173" s="15" t="str">
        <f>IFERROR(VLOOKUP($B1173,'Tabelas auxiliares'!$A$68:$C$108,3,FALSE),"")</f>
        <v/>
      </c>
      <c r="I1173" s="152"/>
      <c r="J1173" s="152"/>
      <c r="K1173" s="152"/>
      <c r="L1173" s="152"/>
      <c r="M1173" s="152"/>
      <c r="N1173" s="152"/>
      <c r="O1173" s="152"/>
      <c r="P1173" s="152"/>
      <c r="Q1173" s="152"/>
      <c r="R1173" s="152"/>
      <c r="S1173" s="152"/>
      <c r="T1173" s="152"/>
      <c r="U1173" s="152"/>
      <c r="V1173" s="152"/>
      <c r="W1173" s="152"/>
      <c r="X1173" s="152"/>
      <c r="Y1173" s="15" t="str">
        <f t="shared" si="36"/>
        <v/>
      </c>
      <c r="Z1173" s="15" t="str">
        <f>IF(T1173="","",IF(AND(T1173&lt;&gt;'Tabelas auxiliares'!$B$128,T1173&lt;&gt;'Tabelas auxiliares'!$B$129,T1173&lt;&gt;'Tabelas auxiliares'!$C$128,T1173&lt;&gt;'Tabelas auxiliares'!$C$129,T1173&lt;&gt;'Tabelas auxiliares'!$D$128),"FOLHA DE PESSOAL",IF(Y1173='Tabelas auxiliares'!$A$129,"CUSTEIO",IF(Y1173='Tabelas auxiliares'!$A$128,"INVESTIMENTO","ERRO - VERIFICAR"))))</f>
        <v/>
      </c>
      <c r="AA1173" s="26" t="str">
        <f t="shared" si="37"/>
        <v/>
      </c>
      <c r="AB1173" s="155"/>
      <c r="AC1173" s="155"/>
      <c r="AD1173" s="155"/>
      <c r="AE1173" s="31"/>
      <c r="AF1173" s="31"/>
      <c r="AG1173" s="31"/>
      <c r="AH1173" s="31"/>
      <c r="AI1173" s="31"/>
      <c r="AJ1173" s="31"/>
      <c r="AK1173" s="31"/>
      <c r="AL1173" s="31"/>
      <c r="AM1173" s="31"/>
      <c r="AN1173" s="31"/>
      <c r="AO1173" s="31"/>
      <c r="AP1173" s="31"/>
    </row>
    <row r="1174" spans="1:42" x14ac:dyDescent="0.25">
      <c r="A1174" s="152"/>
      <c r="B1174" s="152"/>
      <c r="C1174" s="152"/>
      <c r="D1174" s="152"/>
      <c r="E1174" s="152"/>
      <c r="F1174" s="15" t="str">
        <f>IFERROR(VLOOKUP(D1174,'Tabelas auxiliares'!$A$3:$B$65,2,FALSE),"")</f>
        <v/>
      </c>
      <c r="G1174" s="15" t="str">
        <f>IFERROR(VLOOKUP($B1174,'Tabelas auxiliares'!$A$68:$C$108,2,FALSE),"")</f>
        <v/>
      </c>
      <c r="H1174" s="15" t="str">
        <f>IFERROR(VLOOKUP($B1174,'Tabelas auxiliares'!$A$68:$C$108,3,FALSE),"")</f>
        <v/>
      </c>
      <c r="I1174" s="152"/>
      <c r="J1174" s="152"/>
      <c r="K1174" s="152"/>
      <c r="L1174" s="152"/>
      <c r="M1174" s="152"/>
      <c r="N1174" s="152"/>
      <c r="O1174" s="152"/>
      <c r="P1174" s="152"/>
      <c r="Q1174" s="152"/>
      <c r="R1174" s="152"/>
      <c r="S1174" s="152"/>
      <c r="T1174" s="152"/>
      <c r="U1174" s="152"/>
      <c r="V1174" s="152"/>
      <c r="W1174" s="152"/>
      <c r="X1174" s="152"/>
      <c r="Y1174" s="15" t="str">
        <f t="shared" si="36"/>
        <v/>
      </c>
      <c r="Z1174" s="15" t="str">
        <f>IF(T1174="","",IF(AND(T1174&lt;&gt;'Tabelas auxiliares'!$B$128,T1174&lt;&gt;'Tabelas auxiliares'!$B$129,T1174&lt;&gt;'Tabelas auxiliares'!$C$128,T1174&lt;&gt;'Tabelas auxiliares'!$C$129,T1174&lt;&gt;'Tabelas auxiliares'!$D$128),"FOLHA DE PESSOAL",IF(Y1174='Tabelas auxiliares'!$A$129,"CUSTEIO",IF(Y1174='Tabelas auxiliares'!$A$128,"INVESTIMENTO","ERRO - VERIFICAR"))))</f>
        <v/>
      </c>
      <c r="AA1174" s="26" t="str">
        <f t="shared" si="37"/>
        <v/>
      </c>
      <c r="AB1174" s="155"/>
      <c r="AC1174" s="155"/>
      <c r="AD1174" s="155"/>
      <c r="AE1174" s="31"/>
      <c r="AF1174" s="31"/>
      <c r="AG1174" s="31"/>
      <c r="AH1174" s="31"/>
      <c r="AI1174" s="31"/>
      <c r="AJ1174" s="31"/>
      <c r="AK1174" s="31"/>
      <c r="AL1174" s="31"/>
      <c r="AM1174" s="31"/>
      <c r="AN1174" s="31"/>
      <c r="AO1174" s="31"/>
      <c r="AP1174" s="31"/>
    </row>
    <row r="1175" spans="1:42" x14ac:dyDescent="0.25">
      <c r="A1175" s="152"/>
      <c r="B1175" s="152"/>
      <c r="C1175" s="152"/>
      <c r="D1175" s="152"/>
      <c r="E1175" s="152"/>
      <c r="F1175" s="15" t="str">
        <f>IFERROR(VLOOKUP(D1175,'Tabelas auxiliares'!$A$3:$B$65,2,FALSE),"")</f>
        <v/>
      </c>
      <c r="G1175" s="15" t="str">
        <f>IFERROR(VLOOKUP($B1175,'Tabelas auxiliares'!$A$68:$C$108,2,FALSE),"")</f>
        <v/>
      </c>
      <c r="H1175" s="15" t="str">
        <f>IFERROR(VLOOKUP($B1175,'Tabelas auxiliares'!$A$68:$C$108,3,FALSE),"")</f>
        <v/>
      </c>
      <c r="I1175" s="152"/>
      <c r="J1175" s="152"/>
      <c r="K1175" s="152"/>
      <c r="L1175" s="152"/>
      <c r="M1175" s="152"/>
      <c r="N1175" s="152"/>
      <c r="O1175" s="152"/>
      <c r="P1175" s="152"/>
      <c r="Q1175" s="152"/>
      <c r="R1175" s="152"/>
      <c r="S1175" s="152"/>
      <c r="T1175" s="152"/>
      <c r="U1175" s="152"/>
      <c r="V1175" s="152"/>
      <c r="W1175" s="152"/>
      <c r="X1175" s="152"/>
      <c r="Y1175" s="15" t="str">
        <f t="shared" si="36"/>
        <v/>
      </c>
      <c r="Z1175" s="15" t="str">
        <f>IF(T1175="","",IF(AND(T1175&lt;&gt;'Tabelas auxiliares'!$B$128,T1175&lt;&gt;'Tabelas auxiliares'!$B$129,T1175&lt;&gt;'Tabelas auxiliares'!$C$128,T1175&lt;&gt;'Tabelas auxiliares'!$C$129,T1175&lt;&gt;'Tabelas auxiliares'!$D$128),"FOLHA DE PESSOAL",IF(Y1175='Tabelas auxiliares'!$A$129,"CUSTEIO",IF(Y1175='Tabelas auxiliares'!$A$128,"INVESTIMENTO","ERRO - VERIFICAR"))))</f>
        <v/>
      </c>
      <c r="AA1175" s="26" t="str">
        <f t="shared" si="37"/>
        <v/>
      </c>
      <c r="AB1175" s="155"/>
      <c r="AC1175" s="155"/>
      <c r="AD1175" s="155"/>
      <c r="AE1175" s="31"/>
      <c r="AF1175" s="31"/>
      <c r="AG1175" s="31"/>
      <c r="AH1175" s="31"/>
      <c r="AI1175" s="31"/>
      <c r="AJ1175" s="31"/>
      <c r="AK1175" s="31"/>
      <c r="AL1175" s="31"/>
      <c r="AM1175" s="31"/>
      <c r="AN1175" s="31"/>
      <c r="AO1175" s="31"/>
      <c r="AP1175" s="31"/>
    </row>
    <row r="1176" spans="1:42" x14ac:dyDescent="0.25">
      <c r="A1176" s="152"/>
      <c r="B1176" s="152"/>
      <c r="C1176" s="152"/>
      <c r="D1176" s="152"/>
      <c r="E1176" s="152"/>
      <c r="F1176" s="15" t="str">
        <f>IFERROR(VLOOKUP(D1176,'Tabelas auxiliares'!$A$3:$B$65,2,FALSE),"")</f>
        <v/>
      </c>
      <c r="G1176" s="15" t="str">
        <f>IFERROR(VLOOKUP($B1176,'Tabelas auxiliares'!$A$68:$C$108,2,FALSE),"")</f>
        <v/>
      </c>
      <c r="H1176" s="15" t="str">
        <f>IFERROR(VLOOKUP($B1176,'Tabelas auxiliares'!$A$68:$C$108,3,FALSE),"")</f>
        <v/>
      </c>
      <c r="I1176" s="152"/>
      <c r="J1176" s="152"/>
      <c r="K1176" s="152"/>
      <c r="L1176" s="152"/>
      <c r="M1176" s="152"/>
      <c r="N1176" s="152"/>
      <c r="O1176" s="152"/>
      <c r="P1176" s="152"/>
      <c r="Q1176" s="152"/>
      <c r="R1176" s="152"/>
      <c r="S1176" s="152"/>
      <c r="T1176" s="152"/>
      <c r="U1176" s="152"/>
      <c r="V1176" s="152"/>
      <c r="W1176" s="152"/>
      <c r="X1176" s="152"/>
      <c r="Y1176" s="15" t="str">
        <f t="shared" si="36"/>
        <v/>
      </c>
      <c r="Z1176" s="15" t="str">
        <f>IF(T1176="","",IF(AND(T1176&lt;&gt;'Tabelas auxiliares'!$B$128,T1176&lt;&gt;'Tabelas auxiliares'!$B$129,T1176&lt;&gt;'Tabelas auxiliares'!$C$128,T1176&lt;&gt;'Tabelas auxiliares'!$C$129,T1176&lt;&gt;'Tabelas auxiliares'!$D$128),"FOLHA DE PESSOAL",IF(Y1176='Tabelas auxiliares'!$A$129,"CUSTEIO",IF(Y1176='Tabelas auxiliares'!$A$128,"INVESTIMENTO","ERRO - VERIFICAR"))))</f>
        <v/>
      </c>
      <c r="AA1176" s="26" t="str">
        <f t="shared" si="37"/>
        <v/>
      </c>
      <c r="AB1176" s="155"/>
      <c r="AC1176" s="155"/>
      <c r="AD1176" s="155"/>
      <c r="AE1176" s="31"/>
      <c r="AF1176" s="31"/>
      <c r="AG1176" s="31"/>
      <c r="AH1176" s="31"/>
      <c r="AI1176" s="31"/>
      <c r="AJ1176" s="31"/>
      <c r="AK1176" s="31"/>
      <c r="AL1176" s="31"/>
      <c r="AM1176" s="31"/>
      <c r="AN1176" s="31"/>
      <c r="AO1176" s="31"/>
      <c r="AP1176" s="31"/>
    </row>
    <row r="1177" spans="1:42" x14ac:dyDescent="0.25">
      <c r="A1177" s="152"/>
      <c r="B1177" s="152"/>
      <c r="C1177" s="152"/>
      <c r="D1177" s="152"/>
      <c r="E1177" s="152"/>
      <c r="F1177" s="15" t="str">
        <f>IFERROR(VLOOKUP(D1177,'Tabelas auxiliares'!$A$3:$B$65,2,FALSE),"")</f>
        <v/>
      </c>
      <c r="G1177" s="15" t="str">
        <f>IFERROR(VLOOKUP($B1177,'Tabelas auxiliares'!$A$68:$C$108,2,FALSE),"")</f>
        <v/>
      </c>
      <c r="H1177" s="15" t="str">
        <f>IFERROR(VLOOKUP($B1177,'Tabelas auxiliares'!$A$68:$C$108,3,FALSE),"")</f>
        <v/>
      </c>
      <c r="I1177" s="152"/>
      <c r="J1177" s="152"/>
      <c r="K1177" s="152"/>
      <c r="L1177" s="152"/>
      <c r="M1177" s="152"/>
      <c r="N1177" s="152"/>
      <c r="O1177" s="152"/>
      <c r="P1177" s="152"/>
      <c r="Q1177" s="152"/>
      <c r="R1177" s="152"/>
      <c r="S1177" s="152"/>
      <c r="T1177" s="152"/>
      <c r="U1177" s="152"/>
      <c r="V1177" s="152"/>
      <c r="W1177" s="152"/>
      <c r="X1177" s="152"/>
      <c r="Y1177" s="15" t="str">
        <f t="shared" si="36"/>
        <v/>
      </c>
      <c r="Z1177" s="15" t="str">
        <f>IF(T1177="","",IF(AND(T1177&lt;&gt;'Tabelas auxiliares'!$B$128,T1177&lt;&gt;'Tabelas auxiliares'!$B$129,T1177&lt;&gt;'Tabelas auxiliares'!$C$128,T1177&lt;&gt;'Tabelas auxiliares'!$C$129,T1177&lt;&gt;'Tabelas auxiliares'!$D$128),"FOLHA DE PESSOAL",IF(Y1177='Tabelas auxiliares'!$A$129,"CUSTEIO",IF(Y1177='Tabelas auxiliares'!$A$128,"INVESTIMENTO","ERRO - VERIFICAR"))))</f>
        <v/>
      </c>
      <c r="AA1177" s="26" t="str">
        <f t="shared" si="37"/>
        <v/>
      </c>
      <c r="AB1177" s="155"/>
      <c r="AC1177" s="155"/>
      <c r="AD1177" s="155"/>
      <c r="AE1177" s="31"/>
      <c r="AF1177" s="31"/>
      <c r="AG1177" s="31"/>
      <c r="AH1177" s="31"/>
      <c r="AI1177" s="31"/>
      <c r="AJ1177" s="31"/>
      <c r="AK1177" s="31"/>
      <c r="AL1177" s="31"/>
      <c r="AM1177" s="31"/>
      <c r="AN1177" s="31"/>
      <c r="AO1177" s="31"/>
      <c r="AP1177" s="31"/>
    </row>
    <row r="1178" spans="1:42" x14ac:dyDescent="0.25">
      <c r="A1178" s="152"/>
      <c r="B1178" s="152"/>
      <c r="C1178" s="152"/>
      <c r="D1178" s="152"/>
      <c r="E1178" s="152"/>
      <c r="F1178" s="15" t="str">
        <f>IFERROR(VLOOKUP(D1178,'Tabelas auxiliares'!$A$3:$B$65,2,FALSE),"")</f>
        <v/>
      </c>
      <c r="G1178" s="15" t="str">
        <f>IFERROR(VLOOKUP($B1178,'Tabelas auxiliares'!$A$68:$C$108,2,FALSE),"")</f>
        <v/>
      </c>
      <c r="H1178" s="15" t="str">
        <f>IFERROR(VLOOKUP($B1178,'Tabelas auxiliares'!$A$68:$C$108,3,FALSE),"")</f>
        <v/>
      </c>
      <c r="I1178" s="152"/>
      <c r="J1178" s="152"/>
      <c r="K1178" s="152"/>
      <c r="L1178" s="152"/>
      <c r="M1178" s="152"/>
      <c r="N1178" s="152"/>
      <c r="O1178" s="152"/>
      <c r="P1178" s="152"/>
      <c r="Q1178" s="152"/>
      <c r="R1178" s="152"/>
      <c r="S1178" s="152"/>
      <c r="T1178" s="152"/>
      <c r="U1178" s="152"/>
      <c r="V1178" s="152"/>
      <c r="W1178" s="152"/>
      <c r="X1178" s="152"/>
      <c r="Y1178" s="15" t="str">
        <f t="shared" si="36"/>
        <v/>
      </c>
      <c r="Z1178" s="15" t="str">
        <f>IF(T1178="","",IF(AND(T1178&lt;&gt;'Tabelas auxiliares'!$B$128,T1178&lt;&gt;'Tabelas auxiliares'!$B$129,T1178&lt;&gt;'Tabelas auxiliares'!$C$128,T1178&lt;&gt;'Tabelas auxiliares'!$C$129,T1178&lt;&gt;'Tabelas auxiliares'!$D$128),"FOLHA DE PESSOAL",IF(Y1178='Tabelas auxiliares'!$A$129,"CUSTEIO",IF(Y1178='Tabelas auxiliares'!$A$128,"INVESTIMENTO","ERRO - VERIFICAR"))))</f>
        <v/>
      </c>
      <c r="AA1178" s="26" t="str">
        <f t="shared" si="37"/>
        <v/>
      </c>
      <c r="AB1178" s="155"/>
      <c r="AC1178" s="155"/>
      <c r="AD1178" s="155"/>
      <c r="AE1178" s="31"/>
      <c r="AF1178" s="31"/>
      <c r="AG1178" s="31"/>
      <c r="AH1178" s="31"/>
      <c r="AI1178" s="31"/>
      <c r="AJ1178" s="31"/>
      <c r="AK1178" s="31"/>
      <c r="AL1178" s="31"/>
      <c r="AM1178" s="31"/>
      <c r="AN1178" s="31"/>
      <c r="AO1178" s="31"/>
      <c r="AP1178" s="31"/>
    </row>
    <row r="1179" spans="1:42" x14ac:dyDescent="0.25">
      <c r="A1179" s="152"/>
      <c r="B1179" s="152"/>
      <c r="C1179" s="152"/>
      <c r="D1179" s="152"/>
      <c r="E1179" s="152"/>
      <c r="F1179" s="15" t="str">
        <f>IFERROR(VLOOKUP(D1179,'Tabelas auxiliares'!$A$3:$B$65,2,FALSE),"")</f>
        <v/>
      </c>
      <c r="G1179" s="15" t="str">
        <f>IFERROR(VLOOKUP($B1179,'Tabelas auxiliares'!$A$68:$C$108,2,FALSE),"")</f>
        <v/>
      </c>
      <c r="H1179" s="15" t="str">
        <f>IFERROR(VLOOKUP($B1179,'Tabelas auxiliares'!$A$68:$C$108,3,FALSE),"")</f>
        <v/>
      </c>
      <c r="I1179" s="152"/>
      <c r="J1179" s="152"/>
      <c r="K1179" s="152"/>
      <c r="L1179" s="152"/>
      <c r="M1179" s="152"/>
      <c r="N1179" s="152"/>
      <c r="O1179" s="152"/>
      <c r="P1179" s="152"/>
      <c r="Q1179" s="152"/>
      <c r="R1179" s="152"/>
      <c r="S1179" s="152"/>
      <c r="T1179" s="152"/>
      <c r="U1179" s="152"/>
      <c r="V1179" s="152"/>
      <c r="W1179" s="152"/>
      <c r="X1179" s="152"/>
      <c r="Y1179" s="15" t="str">
        <f t="shared" si="36"/>
        <v/>
      </c>
      <c r="Z1179" s="15" t="str">
        <f>IF(T1179="","",IF(AND(T1179&lt;&gt;'Tabelas auxiliares'!$B$128,T1179&lt;&gt;'Tabelas auxiliares'!$B$129,T1179&lt;&gt;'Tabelas auxiliares'!$C$128,T1179&lt;&gt;'Tabelas auxiliares'!$C$129,T1179&lt;&gt;'Tabelas auxiliares'!$D$128),"FOLHA DE PESSOAL",IF(Y1179='Tabelas auxiliares'!$A$129,"CUSTEIO",IF(Y1179='Tabelas auxiliares'!$A$128,"INVESTIMENTO","ERRO - VERIFICAR"))))</f>
        <v/>
      </c>
      <c r="AA1179" s="26" t="str">
        <f t="shared" si="37"/>
        <v/>
      </c>
      <c r="AB1179" s="155"/>
      <c r="AC1179" s="155"/>
      <c r="AD1179" s="155"/>
      <c r="AE1179" s="31"/>
      <c r="AF1179" s="31"/>
      <c r="AG1179" s="31"/>
      <c r="AH1179" s="31"/>
      <c r="AI1179" s="31"/>
      <c r="AJ1179" s="31"/>
      <c r="AK1179" s="31"/>
      <c r="AL1179" s="31"/>
      <c r="AM1179" s="31"/>
      <c r="AN1179" s="31"/>
      <c r="AO1179" s="31"/>
      <c r="AP1179" s="31"/>
    </row>
    <row r="1180" spans="1:42" x14ac:dyDescent="0.25">
      <c r="A1180" s="152"/>
      <c r="B1180" s="152"/>
      <c r="C1180" s="152"/>
      <c r="D1180" s="152"/>
      <c r="E1180" s="152"/>
      <c r="F1180" s="15" t="str">
        <f>IFERROR(VLOOKUP(D1180,'Tabelas auxiliares'!$A$3:$B$65,2,FALSE),"")</f>
        <v/>
      </c>
      <c r="G1180" s="15" t="str">
        <f>IFERROR(VLOOKUP($B1180,'Tabelas auxiliares'!$A$68:$C$108,2,FALSE),"")</f>
        <v/>
      </c>
      <c r="H1180" s="15" t="str">
        <f>IFERROR(VLOOKUP($B1180,'Tabelas auxiliares'!$A$68:$C$108,3,FALSE),"")</f>
        <v/>
      </c>
      <c r="I1180" s="152"/>
      <c r="J1180" s="152"/>
      <c r="K1180" s="152"/>
      <c r="L1180" s="152"/>
      <c r="M1180" s="152"/>
      <c r="N1180" s="152"/>
      <c r="O1180" s="152"/>
      <c r="P1180" s="152"/>
      <c r="Q1180" s="152"/>
      <c r="R1180" s="152"/>
      <c r="S1180" s="152"/>
      <c r="T1180" s="152"/>
      <c r="U1180" s="152"/>
      <c r="V1180" s="152"/>
      <c r="W1180" s="152"/>
      <c r="X1180" s="152"/>
      <c r="Y1180" s="15" t="str">
        <f t="shared" si="36"/>
        <v/>
      </c>
      <c r="Z1180" s="15" t="str">
        <f>IF(T1180="","",IF(AND(T1180&lt;&gt;'Tabelas auxiliares'!$B$128,T1180&lt;&gt;'Tabelas auxiliares'!$B$129,T1180&lt;&gt;'Tabelas auxiliares'!$C$128,T1180&lt;&gt;'Tabelas auxiliares'!$C$129,T1180&lt;&gt;'Tabelas auxiliares'!$D$128),"FOLHA DE PESSOAL",IF(Y1180='Tabelas auxiliares'!$A$129,"CUSTEIO",IF(Y1180='Tabelas auxiliares'!$A$128,"INVESTIMENTO","ERRO - VERIFICAR"))))</f>
        <v/>
      </c>
      <c r="AA1180" s="26" t="str">
        <f t="shared" si="37"/>
        <v/>
      </c>
      <c r="AB1180" s="155"/>
      <c r="AC1180" s="155"/>
      <c r="AD1180" s="155"/>
      <c r="AE1180" s="31"/>
      <c r="AF1180" s="31"/>
      <c r="AG1180" s="31"/>
      <c r="AH1180" s="31"/>
      <c r="AI1180" s="31"/>
      <c r="AJ1180" s="31"/>
      <c r="AK1180" s="31"/>
      <c r="AL1180" s="31"/>
      <c r="AM1180" s="31"/>
      <c r="AN1180" s="31"/>
      <c r="AO1180" s="31"/>
      <c r="AP1180" s="31"/>
    </row>
    <row r="1181" spans="1:42" x14ac:dyDescent="0.25">
      <c r="A1181" s="152"/>
      <c r="B1181" s="152"/>
      <c r="C1181" s="152"/>
      <c r="D1181" s="152"/>
      <c r="E1181" s="152"/>
      <c r="F1181" s="15" t="str">
        <f>IFERROR(VLOOKUP(D1181,'Tabelas auxiliares'!$A$3:$B$65,2,FALSE),"")</f>
        <v/>
      </c>
      <c r="G1181" s="15" t="str">
        <f>IFERROR(VLOOKUP($B1181,'Tabelas auxiliares'!$A$68:$C$108,2,FALSE),"")</f>
        <v/>
      </c>
      <c r="H1181" s="15" t="str">
        <f>IFERROR(VLOOKUP($B1181,'Tabelas auxiliares'!$A$68:$C$108,3,FALSE),"")</f>
        <v/>
      </c>
      <c r="I1181" s="152"/>
      <c r="J1181" s="152"/>
      <c r="K1181" s="152"/>
      <c r="L1181" s="152"/>
      <c r="M1181" s="152"/>
      <c r="N1181" s="152"/>
      <c r="O1181" s="152"/>
      <c r="P1181" s="152"/>
      <c r="Q1181" s="152"/>
      <c r="R1181" s="152"/>
      <c r="S1181" s="152"/>
      <c r="T1181" s="152"/>
      <c r="U1181" s="152"/>
      <c r="V1181" s="152"/>
      <c r="W1181" s="152"/>
      <c r="X1181" s="152"/>
      <c r="Y1181" s="15" t="str">
        <f t="shared" si="36"/>
        <v/>
      </c>
      <c r="Z1181" s="15" t="str">
        <f>IF(T1181="","",IF(AND(T1181&lt;&gt;'Tabelas auxiliares'!$B$128,T1181&lt;&gt;'Tabelas auxiliares'!$B$129,T1181&lt;&gt;'Tabelas auxiliares'!$C$128,T1181&lt;&gt;'Tabelas auxiliares'!$C$129,T1181&lt;&gt;'Tabelas auxiliares'!$D$128),"FOLHA DE PESSOAL",IF(Y1181='Tabelas auxiliares'!$A$129,"CUSTEIO",IF(Y1181='Tabelas auxiliares'!$A$128,"INVESTIMENTO","ERRO - VERIFICAR"))))</f>
        <v/>
      </c>
      <c r="AA1181" s="26" t="str">
        <f t="shared" si="37"/>
        <v/>
      </c>
      <c r="AB1181" s="155"/>
      <c r="AC1181" s="155"/>
      <c r="AD1181" s="155"/>
      <c r="AE1181" s="31"/>
      <c r="AF1181" s="31"/>
      <c r="AG1181" s="31"/>
      <c r="AH1181" s="31"/>
      <c r="AI1181" s="31"/>
      <c r="AJ1181" s="31"/>
      <c r="AK1181" s="31"/>
      <c r="AL1181" s="31"/>
      <c r="AM1181" s="31"/>
      <c r="AN1181" s="31"/>
      <c r="AO1181" s="31"/>
      <c r="AP1181" s="31"/>
    </row>
    <row r="1182" spans="1:42" x14ac:dyDescent="0.25">
      <c r="A1182" s="152"/>
      <c r="B1182" s="152"/>
      <c r="C1182" s="152"/>
      <c r="D1182" s="152"/>
      <c r="E1182" s="152"/>
      <c r="F1182" s="15" t="str">
        <f>IFERROR(VLOOKUP(D1182,'Tabelas auxiliares'!$A$3:$B$65,2,FALSE),"")</f>
        <v/>
      </c>
      <c r="G1182" s="15" t="str">
        <f>IFERROR(VLOOKUP($B1182,'Tabelas auxiliares'!$A$68:$C$108,2,FALSE),"")</f>
        <v/>
      </c>
      <c r="H1182" s="15" t="str">
        <f>IFERROR(VLOOKUP($B1182,'Tabelas auxiliares'!$A$68:$C$108,3,FALSE),"")</f>
        <v/>
      </c>
      <c r="I1182" s="152"/>
      <c r="J1182" s="152"/>
      <c r="K1182" s="152"/>
      <c r="L1182" s="152"/>
      <c r="M1182" s="152"/>
      <c r="N1182" s="152"/>
      <c r="O1182" s="152"/>
      <c r="P1182" s="152"/>
      <c r="Q1182" s="152"/>
      <c r="R1182" s="152"/>
      <c r="S1182" s="152"/>
      <c r="T1182" s="152"/>
      <c r="U1182" s="152"/>
      <c r="V1182" s="152"/>
      <c r="W1182" s="152"/>
      <c r="X1182" s="152"/>
      <c r="Y1182" s="15" t="str">
        <f t="shared" si="36"/>
        <v/>
      </c>
      <c r="Z1182" s="15" t="str">
        <f>IF(T1182="","",IF(AND(T1182&lt;&gt;'Tabelas auxiliares'!$B$128,T1182&lt;&gt;'Tabelas auxiliares'!$B$129,T1182&lt;&gt;'Tabelas auxiliares'!$C$128,T1182&lt;&gt;'Tabelas auxiliares'!$C$129,T1182&lt;&gt;'Tabelas auxiliares'!$D$128),"FOLHA DE PESSOAL",IF(Y1182='Tabelas auxiliares'!$A$129,"CUSTEIO",IF(Y1182='Tabelas auxiliares'!$A$128,"INVESTIMENTO","ERRO - VERIFICAR"))))</f>
        <v/>
      </c>
      <c r="AA1182" s="26" t="str">
        <f t="shared" si="37"/>
        <v/>
      </c>
      <c r="AB1182" s="155"/>
      <c r="AC1182" s="155"/>
      <c r="AD1182" s="155"/>
      <c r="AE1182" s="31"/>
      <c r="AF1182" s="31"/>
      <c r="AG1182" s="31"/>
      <c r="AH1182" s="31"/>
      <c r="AI1182" s="31"/>
      <c r="AJ1182" s="31"/>
      <c r="AK1182" s="31"/>
      <c r="AL1182" s="31"/>
      <c r="AM1182" s="31"/>
      <c r="AN1182" s="31"/>
      <c r="AO1182" s="31"/>
      <c r="AP1182" s="31"/>
    </row>
    <row r="1183" spans="1:42" x14ac:dyDescent="0.25">
      <c r="A1183" s="152"/>
      <c r="B1183" s="152"/>
      <c r="C1183" s="152"/>
      <c r="D1183" s="152"/>
      <c r="E1183" s="152"/>
      <c r="F1183" s="15" t="str">
        <f>IFERROR(VLOOKUP(D1183,'Tabelas auxiliares'!$A$3:$B$65,2,FALSE),"")</f>
        <v/>
      </c>
      <c r="G1183" s="15" t="str">
        <f>IFERROR(VLOOKUP($B1183,'Tabelas auxiliares'!$A$68:$C$108,2,FALSE),"")</f>
        <v/>
      </c>
      <c r="H1183" s="15" t="str">
        <f>IFERROR(VLOOKUP($B1183,'Tabelas auxiliares'!$A$68:$C$108,3,FALSE),"")</f>
        <v/>
      </c>
      <c r="I1183" s="152"/>
      <c r="J1183" s="152"/>
      <c r="K1183" s="152"/>
      <c r="L1183" s="152"/>
      <c r="M1183" s="152"/>
      <c r="N1183" s="152"/>
      <c r="O1183" s="152"/>
      <c r="P1183" s="152"/>
      <c r="Q1183" s="152"/>
      <c r="R1183" s="152"/>
      <c r="S1183" s="152"/>
      <c r="T1183" s="152"/>
      <c r="U1183" s="152"/>
      <c r="V1183" s="152"/>
      <c r="W1183" s="152"/>
      <c r="X1183" s="152"/>
      <c r="Y1183" s="15" t="str">
        <f t="shared" si="36"/>
        <v/>
      </c>
      <c r="Z1183" s="15" t="str">
        <f>IF(T1183="","",IF(AND(T1183&lt;&gt;'Tabelas auxiliares'!$B$128,T1183&lt;&gt;'Tabelas auxiliares'!$B$129,T1183&lt;&gt;'Tabelas auxiliares'!$C$128,T1183&lt;&gt;'Tabelas auxiliares'!$C$129,T1183&lt;&gt;'Tabelas auxiliares'!$D$128),"FOLHA DE PESSOAL",IF(Y1183='Tabelas auxiliares'!$A$129,"CUSTEIO",IF(Y1183='Tabelas auxiliares'!$A$128,"INVESTIMENTO","ERRO - VERIFICAR"))))</f>
        <v/>
      </c>
      <c r="AA1183" s="26" t="str">
        <f t="shared" si="37"/>
        <v/>
      </c>
      <c r="AB1183" s="155"/>
      <c r="AC1183" s="155"/>
      <c r="AD1183" s="155"/>
      <c r="AE1183" s="31"/>
      <c r="AF1183" s="31"/>
      <c r="AG1183" s="31"/>
      <c r="AH1183" s="31"/>
      <c r="AI1183" s="31"/>
      <c r="AJ1183" s="31"/>
      <c r="AK1183" s="31"/>
      <c r="AL1183" s="31"/>
      <c r="AM1183" s="31"/>
      <c r="AN1183" s="31"/>
      <c r="AO1183" s="31"/>
      <c r="AP1183" s="31"/>
    </row>
    <row r="1184" spans="1:42" x14ac:dyDescent="0.25">
      <c r="A1184" s="152"/>
      <c r="B1184" s="152"/>
      <c r="C1184" s="152"/>
      <c r="D1184" s="152"/>
      <c r="E1184" s="152"/>
      <c r="F1184" s="15" t="str">
        <f>IFERROR(VLOOKUP(D1184,'Tabelas auxiliares'!$A$3:$B$65,2,FALSE),"")</f>
        <v/>
      </c>
      <c r="G1184" s="15" t="str">
        <f>IFERROR(VLOOKUP($B1184,'Tabelas auxiliares'!$A$68:$C$108,2,FALSE),"")</f>
        <v/>
      </c>
      <c r="H1184" s="15" t="str">
        <f>IFERROR(VLOOKUP($B1184,'Tabelas auxiliares'!$A$68:$C$108,3,FALSE),"")</f>
        <v/>
      </c>
      <c r="I1184" s="152"/>
      <c r="J1184" s="152"/>
      <c r="K1184" s="152"/>
      <c r="L1184" s="152"/>
      <c r="M1184" s="152"/>
      <c r="N1184" s="152"/>
      <c r="O1184" s="152"/>
      <c r="P1184" s="152"/>
      <c r="Q1184" s="152"/>
      <c r="R1184" s="152"/>
      <c r="S1184" s="152"/>
      <c r="T1184" s="152"/>
      <c r="U1184" s="152"/>
      <c r="V1184" s="152"/>
      <c r="W1184" s="152"/>
      <c r="X1184" s="152"/>
      <c r="Y1184" s="15" t="str">
        <f t="shared" ref="Y1184:Y1219" si="38">LEFT(V1184,1)</f>
        <v/>
      </c>
      <c r="Z1184" s="15" t="str">
        <f>IF(T1184="","",IF(AND(T1184&lt;&gt;'Tabelas auxiliares'!$B$128,T1184&lt;&gt;'Tabelas auxiliares'!$B$129,T1184&lt;&gt;'Tabelas auxiliares'!$C$128,T1184&lt;&gt;'Tabelas auxiliares'!$C$129,T1184&lt;&gt;'Tabelas auxiliares'!$D$128),"FOLHA DE PESSOAL",IF(Y1184='Tabelas auxiliares'!$A$129,"CUSTEIO",IF(Y1184='Tabelas auxiliares'!$A$128,"INVESTIMENTO","ERRO - VERIFICAR"))))</f>
        <v/>
      </c>
      <c r="AA1184" s="26" t="str">
        <f t="shared" ref="AA1184:AA1219" si="39">IF(AB1184+AC1184+AD1184&lt;&gt;0,AB1184+AC1184+AD1184,"")</f>
        <v/>
      </c>
      <c r="AB1184" s="155"/>
      <c r="AC1184" s="155"/>
      <c r="AD1184" s="155"/>
      <c r="AE1184" s="31"/>
      <c r="AF1184" s="31"/>
      <c r="AG1184" s="31"/>
      <c r="AH1184" s="31"/>
      <c r="AI1184" s="31"/>
      <c r="AJ1184" s="31"/>
      <c r="AK1184" s="31"/>
      <c r="AL1184" s="31"/>
      <c r="AM1184" s="31"/>
      <c r="AN1184" s="31"/>
      <c r="AO1184" s="31"/>
      <c r="AP1184" s="31"/>
    </row>
    <row r="1185" spans="1:42" x14ac:dyDescent="0.25">
      <c r="A1185" s="152"/>
      <c r="B1185" s="152"/>
      <c r="C1185" s="152"/>
      <c r="D1185" s="152"/>
      <c r="E1185" s="152"/>
      <c r="F1185" s="15" t="str">
        <f>IFERROR(VLOOKUP(D1185,'Tabelas auxiliares'!$A$3:$B$65,2,FALSE),"")</f>
        <v/>
      </c>
      <c r="G1185" s="15" t="str">
        <f>IFERROR(VLOOKUP($B1185,'Tabelas auxiliares'!$A$68:$C$108,2,FALSE),"")</f>
        <v/>
      </c>
      <c r="H1185" s="15" t="str">
        <f>IFERROR(VLOOKUP($B1185,'Tabelas auxiliares'!$A$68:$C$108,3,FALSE),"")</f>
        <v/>
      </c>
      <c r="I1185" s="152"/>
      <c r="J1185" s="152"/>
      <c r="K1185" s="152"/>
      <c r="L1185" s="152"/>
      <c r="M1185" s="152"/>
      <c r="N1185" s="152"/>
      <c r="O1185" s="152"/>
      <c r="P1185" s="152"/>
      <c r="Q1185" s="152"/>
      <c r="R1185" s="152"/>
      <c r="S1185" s="152"/>
      <c r="T1185" s="152"/>
      <c r="U1185" s="152"/>
      <c r="V1185" s="152"/>
      <c r="W1185" s="152"/>
      <c r="X1185" s="152"/>
      <c r="Y1185" s="15" t="str">
        <f t="shared" si="38"/>
        <v/>
      </c>
      <c r="Z1185" s="15" t="str">
        <f>IF(T1185="","",IF(AND(T1185&lt;&gt;'Tabelas auxiliares'!$B$128,T1185&lt;&gt;'Tabelas auxiliares'!$B$129,T1185&lt;&gt;'Tabelas auxiliares'!$C$128,T1185&lt;&gt;'Tabelas auxiliares'!$C$129,T1185&lt;&gt;'Tabelas auxiliares'!$D$128),"FOLHA DE PESSOAL",IF(Y1185='Tabelas auxiliares'!$A$129,"CUSTEIO",IF(Y1185='Tabelas auxiliares'!$A$128,"INVESTIMENTO","ERRO - VERIFICAR"))))</f>
        <v/>
      </c>
      <c r="AA1185" s="26" t="str">
        <f t="shared" si="39"/>
        <v/>
      </c>
      <c r="AB1185" s="155"/>
      <c r="AC1185" s="155"/>
      <c r="AD1185" s="155"/>
      <c r="AE1185" s="31"/>
      <c r="AF1185" s="31"/>
      <c r="AG1185" s="31"/>
      <c r="AH1185" s="31"/>
      <c r="AI1185" s="31"/>
      <c r="AJ1185" s="31"/>
      <c r="AK1185" s="31"/>
      <c r="AL1185" s="31"/>
      <c r="AM1185" s="31"/>
      <c r="AN1185" s="31"/>
      <c r="AO1185" s="31"/>
      <c r="AP1185" s="31"/>
    </row>
    <row r="1186" spans="1:42" x14ac:dyDescent="0.25">
      <c r="A1186" s="152"/>
      <c r="B1186" s="152"/>
      <c r="C1186" s="152"/>
      <c r="D1186" s="152"/>
      <c r="E1186" s="152"/>
      <c r="F1186" s="15" t="str">
        <f>IFERROR(VLOOKUP(D1186,'Tabelas auxiliares'!$A$3:$B$65,2,FALSE),"")</f>
        <v/>
      </c>
      <c r="G1186" s="15" t="str">
        <f>IFERROR(VLOOKUP($B1186,'Tabelas auxiliares'!$A$68:$C$108,2,FALSE),"")</f>
        <v/>
      </c>
      <c r="H1186" s="15" t="str">
        <f>IFERROR(VLOOKUP($B1186,'Tabelas auxiliares'!$A$68:$C$108,3,FALSE),"")</f>
        <v/>
      </c>
      <c r="I1186" s="152"/>
      <c r="J1186" s="152"/>
      <c r="K1186" s="152"/>
      <c r="L1186" s="152"/>
      <c r="M1186" s="152"/>
      <c r="N1186" s="152"/>
      <c r="O1186" s="152"/>
      <c r="P1186" s="152"/>
      <c r="Q1186" s="152"/>
      <c r="R1186" s="152"/>
      <c r="S1186" s="152"/>
      <c r="T1186" s="152"/>
      <c r="U1186" s="152"/>
      <c r="V1186" s="152"/>
      <c r="W1186" s="152"/>
      <c r="X1186" s="152"/>
      <c r="Y1186" s="15" t="str">
        <f t="shared" si="38"/>
        <v/>
      </c>
      <c r="Z1186" s="15" t="str">
        <f>IF(T1186="","",IF(AND(T1186&lt;&gt;'Tabelas auxiliares'!$B$128,T1186&lt;&gt;'Tabelas auxiliares'!$B$129,T1186&lt;&gt;'Tabelas auxiliares'!$C$128,T1186&lt;&gt;'Tabelas auxiliares'!$C$129,T1186&lt;&gt;'Tabelas auxiliares'!$D$128),"FOLHA DE PESSOAL",IF(Y1186='Tabelas auxiliares'!$A$129,"CUSTEIO",IF(Y1186='Tabelas auxiliares'!$A$128,"INVESTIMENTO","ERRO - VERIFICAR"))))</f>
        <v/>
      </c>
      <c r="AA1186" s="26" t="str">
        <f t="shared" si="39"/>
        <v/>
      </c>
      <c r="AB1186" s="155"/>
      <c r="AC1186" s="155"/>
      <c r="AD1186" s="155"/>
      <c r="AE1186" s="31"/>
      <c r="AF1186" s="31"/>
      <c r="AG1186" s="31"/>
      <c r="AH1186" s="31"/>
      <c r="AI1186" s="31"/>
      <c r="AJ1186" s="31"/>
      <c r="AK1186" s="31"/>
      <c r="AL1186" s="31"/>
      <c r="AM1186" s="31"/>
      <c r="AN1186" s="31"/>
      <c r="AO1186" s="31"/>
      <c r="AP1186" s="31"/>
    </row>
    <row r="1187" spans="1:42" x14ac:dyDescent="0.25">
      <c r="A1187" s="152"/>
      <c r="B1187" s="152"/>
      <c r="C1187" s="152"/>
      <c r="D1187" s="152"/>
      <c r="E1187" s="152"/>
      <c r="F1187" s="15" t="str">
        <f>IFERROR(VLOOKUP(D1187,'Tabelas auxiliares'!$A$3:$B$65,2,FALSE),"")</f>
        <v/>
      </c>
      <c r="G1187" s="15" t="str">
        <f>IFERROR(VLOOKUP($B1187,'Tabelas auxiliares'!$A$68:$C$108,2,FALSE),"")</f>
        <v/>
      </c>
      <c r="H1187" s="15" t="str">
        <f>IFERROR(VLOOKUP($B1187,'Tabelas auxiliares'!$A$68:$C$108,3,FALSE),"")</f>
        <v/>
      </c>
      <c r="I1187" s="152"/>
      <c r="J1187" s="152"/>
      <c r="K1187" s="152"/>
      <c r="L1187" s="152"/>
      <c r="M1187" s="152"/>
      <c r="N1187" s="152"/>
      <c r="O1187" s="152"/>
      <c r="P1187" s="152"/>
      <c r="Q1187" s="152"/>
      <c r="R1187" s="152"/>
      <c r="S1187" s="152"/>
      <c r="T1187" s="152"/>
      <c r="U1187" s="152"/>
      <c r="V1187" s="152"/>
      <c r="W1187" s="152"/>
      <c r="X1187" s="152"/>
      <c r="Y1187" s="15" t="str">
        <f t="shared" si="38"/>
        <v/>
      </c>
      <c r="Z1187" s="15" t="str">
        <f>IF(T1187="","",IF(AND(T1187&lt;&gt;'Tabelas auxiliares'!$B$128,T1187&lt;&gt;'Tabelas auxiliares'!$B$129,T1187&lt;&gt;'Tabelas auxiliares'!$C$128,T1187&lt;&gt;'Tabelas auxiliares'!$C$129,T1187&lt;&gt;'Tabelas auxiliares'!$D$128),"FOLHA DE PESSOAL",IF(Y1187='Tabelas auxiliares'!$A$129,"CUSTEIO",IF(Y1187='Tabelas auxiliares'!$A$128,"INVESTIMENTO","ERRO - VERIFICAR"))))</f>
        <v/>
      </c>
      <c r="AA1187" s="26" t="str">
        <f t="shared" si="39"/>
        <v/>
      </c>
      <c r="AB1187" s="155"/>
      <c r="AC1187" s="155"/>
      <c r="AD1187" s="155"/>
      <c r="AE1187" s="31"/>
      <c r="AF1187" s="31"/>
      <c r="AG1187" s="31"/>
      <c r="AH1187" s="31"/>
      <c r="AI1187" s="31"/>
      <c r="AJ1187" s="31"/>
      <c r="AK1187" s="31"/>
      <c r="AL1187" s="31"/>
      <c r="AM1187" s="31"/>
      <c r="AN1187" s="31"/>
      <c r="AO1187" s="31"/>
      <c r="AP1187" s="31"/>
    </row>
    <row r="1188" spans="1:42" x14ac:dyDescent="0.25">
      <c r="A1188" s="152"/>
      <c r="B1188" s="152"/>
      <c r="C1188" s="152"/>
      <c r="D1188" s="152"/>
      <c r="E1188" s="152"/>
      <c r="F1188" s="15" t="str">
        <f>IFERROR(VLOOKUP(D1188,'Tabelas auxiliares'!$A$3:$B$65,2,FALSE),"")</f>
        <v/>
      </c>
      <c r="G1188" s="15" t="str">
        <f>IFERROR(VLOOKUP($B1188,'Tabelas auxiliares'!$A$68:$C$108,2,FALSE),"")</f>
        <v/>
      </c>
      <c r="H1188" s="15" t="str">
        <f>IFERROR(VLOOKUP($B1188,'Tabelas auxiliares'!$A$68:$C$108,3,FALSE),"")</f>
        <v/>
      </c>
      <c r="I1188" s="152"/>
      <c r="J1188" s="152"/>
      <c r="K1188" s="152"/>
      <c r="L1188" s="152"/>
      <c r="M1188" s="152"/>
      <c r="N1188" s="152"/>
      <c r="O1188" s="152"/>
      <c r="P1188" s="152"/>
      <c r="Q1188" s="152"/>
      <c r="R1188" s="152"/>
      <c r="S1188" s="152"/>
      <c r="T1188" s="152"/>
      <c r="U1188" s="152"/>
      <c r="V1188" s="152"/>
      <c r="W1188" s="152"/>
      <c r="X1188" s="152"/>
      <c r="Y1188" s="15" t="str">
        <f t="shared" si="38"/>
        <v/>
      </c>
      <c r="Z1188" s="15" t="str">
        <f>IF(T1188="","",IF(AND(T1188&lt;&gt;'Tabelas auxiliares'!$B$128,T1188&lt;&gt;'Tabelas auxiliares'!$B$129,T1188&lt;&gt;'Tabelas auxiliares'!$C$128,T1188&lt;&gt;'Tabelas auxiliares'!$C$129,T1188&lt;&gt;'Tabelas auxiliares'!$D$128),"FOLHA DE PESSOAL",IF(Y1188='Tabelas auxiliares'!$A$129,"CUSTEIO",IF(Y1188='Tabelas auxiliares'!$A$128,"INVESTIMENTO","ERRO - VERIFICAR"))))</f>
        <v/>
      </c>
      <c r="AA1188" s="26" t="str">
        <f t="shared" si="39"/>
        <v/>
      </c>
      <c r="AB1188" s="155"/>
      <c r="AC1188" s="155"/>
      <c r="AD1188" s="155"/>
      <c r="AE1188" s="31"/>
      <c r="AF1188" s="31"/>
      <c r="AG1188" s="31"/>
      <c r="AH1188" s="31"/>
      <c r="AI1188" s="31"/>
      <c r="AJ1188" s="31"/>
      <c r="AK1188" s="31"/>
      <c r="AL1188" s="31"/>
      <c r="AM1188" s="31"/>
      <c r="AN1188" s="31"/>
      <c r="AO1188" s="31"/>
      <c r="AP1188" s="31"/>
    </row>
    <row r="1189" spans="1:42" x14ac:dyDescent="0.25">
      <c r="A1189" s="152"/>
      <c r="B1189" s="152"/>
      <c r="C1189" s="152"/>
      <c r="D1189" s="152"/>
      <c r="E1189" s="152"/>
      <c r="F1189" s="15" t="str">
        <f>IFERROR(VLOOKUP(D1189,'Tabelas auxiliares'!$A$3:$B$65,2,FALSE),"")</f>
        <v/>
      </c>
      <c r="G1189" s="15" t="str">
        <f>IFERROR(VLOOKUP($B1189,'Tabelas auxiliares'!$A$68:$C$108,2,FALSE),"")</f>
        <v/>
      </c>
      <c r="H1189" s="15" t="str">
        <f>IFERROR(VLOOKUP($B1189,'Tabelas auxiliares'!$A$68:$C$108,3,FALSE),"")</f>
        <v/>
      </c>
      <c r="I1189" s="152"/>
      <c r="J1189" s="152"/>
      <c r="K1189" s="152"/>
      <c r="L1189" s="152"/>
      <c r="M1189" s="152"/>
      <c r="N1189" s="152"/>
      <c r="O1189" s="152"/>
      <c r="P1189" s="152"/>
      <c r="Q1189" s="152"/>
      <c r="R1189" s="152"/>
      <c r="S1189" s="152"/>
      <c r="T1189" s="152"/>
      <c r="U1189" s="152"/>
      <c r="V1189" s="152"/>
      <c r="W1189" s="152"/>
      <c r="X1189" s="152"/>
      <c r="Y1189" s="15" t="str">
        <f t="shared" si="38"/>
        <v/>
      </c>
      <c r="Z1189" s="15" t="str">
        <f>IF(T1189="","",IF(AND(T1189&lt;&gt;'Tabelas auxiliares'!$B$128,T1189&lt;&gt;'Tabelas auxiliares'!$B$129,T1189&lt;&gt;'Tabelas auxiliares'!$C$128,T1189&lt;&gt;'Tabelas auxiliares'!$C$129,T1189&lt;&gt;'Tabelas auxiliares'!$D$128),"FOLHA DE PESSOAL",IF(Y1189='Tabelas auxiliares'!$A$129,"CUSTEIO",IF(Y1189='Tabelas auxiliares'!$A$128,"INVESTIMENTO","ERRO - VERIFICAR"))))</f>
        <v/>
      </c>
      <c r="AA1189" s="26" t="str">
        <f t="shared" si="39"/>
        <v/>
      </c>
      <c r="AB1189" s="155"/>
      <c r="AC1189" s="155"/>
      <c r="AD1189" s="155"/>
      <c r="AE1189" s="31"/>
      <c r="AF1189" s="31"/>
      <c r="AG1189" s="31"/>
      <c r="AH1189" s="31"/>
      <c r="AI1189" s="31"/>
      <c r="AJ1189" s="31"/>
      <c r="AK1189" s="31"/>
      <c r="AL1189" s="31"/>
      <c r="AM1189" s="31"/>
      <c r="AN1189" s="31"/>
      <c r="AO1189" s="31"/>
      <c r="AP1189" s="31"/>
    </row>
    <row r="1190" spans="1:42" x14ac:dyDescent="0.25">
      <c r="A1190" s="152"/>
      <c r="B1190" s="152"/>
      <c r="C1190" s="152"/>
      <c r="D1190" s="152"/>
      <c r="E1190" s="152"/>
      <c r="F1190" s="15" t="str">
        <f>IFERROR(VLOOKUP(D1190,'Tabelas auxiliares'!$A$3:$B$65,2,FALSE),"")</f>
        <v/>
      </c>
      <c r="G1190" s="15" t="str">
        <f>IFERROR(VLOOKUP($B1190,'Tabelas auxiliares'!$A$68:$C$108,2,FALSE),"")</f>
        <v/>
      </c>
      <c r="H1190" s="15" t="str">
        <f>IFERROR(VLOOKUP($B1190,'Tabelas auxiliares'!$A$68:$C$108,3,FALSE),"")</f>
        <v/>
      </c>
      <c r="I1190" s="152"/>
      <c r="J1190" s="152"/>
      <c r="K1190" s="152"/>
      <c r="L1190" s="152"/>
      <c r="M1190" s="152"/>
      <c r="N1190" s="152"/>
      <c r="O1190" s="152"/>
      <c r="P1190" s="152"/>
      <c r="Q1190" s="152"/>
      <c r="R1190" s="152"/>
      <c r="S1190" s="152"/>
      <c r="T1190" s="152"/>
      <c r="U1190" s="152"/>
      <c r="V1190" s="152"/>
      <c r="W1190" s="152"/>
      <c r="X1190" s="152"/>
      <c r="Y1190" s="15" t="str">
        <f t="shared" si="38"/>
        <v/>
      </c>
      <c r="Z1190" s="15" t="str">
        <f>IF(T1190="","",IF(AND(T1190&lt;&gt;'Tabelas auxiliares'!$B$128,T1190&lt;&gt;'Tabelas auxiliares'!$B$129,T1190&lt;&gt;'Tabelas auxiliares'!$C$128,T1190&lt;&gt;'Tabelas auxiliares'!$C$129,T1190&lt;&gt;'Tabelas auxiliares'!$D$128),"FOLHA DE PESSOAL",IF(Y1190='Tabelas auxiliares'!$A$129,"CUSTEIO",IF(Y1190='Tabelas auxiliares'!$A$128,"INVESTIMENTO","ERRO - VERIFICAR"))))</f>
        <v/>
      </c>
      <c r="AA1190" s="26" t="str">
        <f t="shared" si="39"/>
        <v/>
      </c>
      <c r="AB1190" s="155"/>
      <c r="AC1190" s="155"/>
      <c r="AD1190" s="155"/>
      <c r="AE1190" s="31"/>
      <c r="AF1190" s="31"/>
      <c r="AG1190" s="31"/>
      <c r="AH1190" s="31"/>
      <c r="AI1190" s="31"/>
      <c r="AJ1190" s="31"/>
      <c r="AK1190" s="31"/>
      <c r="AL1190" s="31"/>
      <c r="AM1190" s="31"/>
      <c r="AN1190" s="31"/>
      <c r="AO1190" s="31"/>
      <c r="AP1190" s="31"/>
    </row>
    <row r="1191" spans="1:42" x14ac:dyDescent="0.25">
      <c r="A1191" s="152"/>
      <c r="B1191" s="152"/>
      <c r="C1191" s="152"/>
      <c r="D1191" s="152"/>
      <c r="E1191" s="152"/>
      <c r="F1191" s="15" t="str">
        <f>IFERROR(VLOOKUP(D1191,'Tabelas auxiliares'!$A$3:$B$65,2,FALSE),"")</f>
        <v/>
      </c>
      <c r="G1191" s="15" t="str">
        <f>IFERROR(VLOOKUP($B1191,'Tabelas auxiliares'!$A$68:$C$108,2,FALSE),"")</f>
        <v/>
      </c>
      <c r="H1191" s="15" t="str">
        <f>IFERROR(VLOOKUP($B1191,'Tabelas auxiliares'!$A$68:$C$108,3,FALSE),"")</f>
        <v/>
      </c>
      <c r="I1191" s="152"/>
      <c r="J1191" s="152"/>
      <c r="K1191" s="152"/>
      <c r="L1191" s="152"/>
      <c r="M1191" s="152"/>
      <c r="N1191" s="152"/>
      <c r="O1191" s="152"/>
      <c r="P1191" s="152"/>
      <c r="Q1191" s="152"/>
      <c r="R1191" s="152"/>
      <c r="S1191" s="152"/>
      <c r="T1191" s="152"/>
      <c r="U1191" s="152"/>
      <c r="V1191" s="152"/>
      <c r="W1191" s="152"/>
      <c r="X1191" s="152"/>
      <c r="Y1191" s="15" t="str">
        <f t="shared" si="38"/>
        <v/>
      </c>
      <c r="Z1191" s="15" t="str">
        <f>IF(T1191="","",IF(AND(T1191&lt;&gt;'Tabelas auxiliares'!$B$128,T1191&lt;&gt;'Tabelas auxiliares'!$B$129,T1191&lt;&gt;'Tabelas auxiliares'!$C$128,T1191&lt;&gt;'Tabelas auxiliares'!$C$129,T1191&lt;&gt;'Tabelas auxiliares'!$D$128),"FOLHA DE PESSOAL",IF(Y1191='Tabelas auxiliares'!$A$129,"CUSTEIO",IF(Y1191='Tabelas auxiliares'!$A$128,"INVESTIMENTO","ERRO - VERIFICAR"))))</f>
        <v/>
      </c>
      <c r="AA1191" s="26" t="str">
        <f t="shared" si="39"/>
        <v/>
      </c>
      <c r="AB1191" s="155"/>
      <c r="AC1191" s="155"/>
      <c r="AD1191" s="155"/>
      <c r="AE1191" s="31"/>
      <c r="AF1191" s="31"/>
      <c r="AG1191" s="31"/>
      <c r="AH1191" s="31"/>
      <c r="AI1191" s="31"/>
      <c r="AJ1191" s="31"/>
      <c r="AK1191" s="31"/>
      <c r="AL1191" s="31"/>
      <c r="AM1191" s="31"/>
      <c r="AN1191" s="31"/>
      <c r="AO1191" s="31"/>
      <c r="AP1191" s="31"/>
    </row>
    <row r="1192" spans="1:42" x14ac:dyDescent="0.25">
      <c r="A1192" s="152"/>
      <c r="B1192" s="152"/>
      <c r="C1192" s="152"/>
      <c r="D1192" s="152"/>
      <c r="E1192" s="152"/>
      <c r="F1192" s="15" t="str">
        <f>IFERROR(VLOOKUP(D1192,'Tabelas auxiliares'!$A$3:$B$65,2,FALSE),"")</f>
        <v/>
      </c>
      <c r="G1192" s="15" t="str">
        <f>IFERROR(VLOOKUP($B1192,'Tabelas auxiliares'!$A$68:$C$108,2,FALSE),"")</f>
        <v/>
      </c>
      <c r="H1192" s="15" t="str">
        <f>IFERROR(VLOOKUP($B1192,'Tabelas auxiliares'!$A$68:$C$108,3,FALSE),"")</f>
        <v/>
      </c>
      <c r="I1192" s="152"/>
      <c r="J1192" s="152"/>
      <c r="K1192" s="152"/>
      <c r="L1192" s="152"/>
      <c r="M1192" s="152"/>
      <c r="N1192" s="152"/>
      <c r="O1192" s="152"/>
      <c r="P1192" s="152"/>
      <c r="Q1192" s="152"/>
      <c r="R1192" s="152"/>
      <c r="S1192" s="152"/>
      <c r="T1192" s="152"/>
      <c r="U1192" s="152"/>
      <c r="V1192" s="152"/>
      <c r="W1192" s="152"/>
      <c r="X1192" s="152"/>
      <c r="Y1192" s="15" t="str">
        <f t="shared" si="38"/>
        <v/>
      </c>
      <c r="Z1192" s="15" t="str">
        <f>IF(T1192="","",IF(AND(T1192&lt;&gt;'Tabelas auxiliares'!$B$128,T1192&lt;&gt;'Tabelas auxiliares'!$B$129,T1192&lt;&gt;'Tabelas auxiliares'!$C$128,T1192&lt;&gt;'Tabelas auxiliares'!$C$129,T1192&lt;&gt;'Tabelas auxiliares'!$D$128),"FOLHA DE PESSOAL",IF(Y1192='Tabelas auxiliares'!$A$129,"CUSTEIO",IF(Y1192='Tabelas auxiliares'!$A$128,"INVESTIMENTO","ERRO - VERIFICAR"))))</f>
        <v/>
      </c>
      <c r="AA1192" s="26" t="str">
        <f t="shared" si="39"/>
        <v/>
      </c>
      <c r="AB1192" s="155"/>
      <c r="AC1192" s="155"/>
      <c r="AD1192" s="155"/>
      <c r="AE1192" s="31"/>
      <c r="AF1192" s="31"/>
      <c r="AG1192" s="31"/>
      <c r="AH1192" s="31"/>
      <c r="AI1192" s="31"/>
      <c r="AJ1192" s="31"/>
      <c r="AK1192" s="31"/>
      <c r="AL1192" s="31"/>
      <c r="AM1192" s="31"/>
      <c r="AN1192" s="31"/>
      <c r="AO1192" s="31"/>
      <c r="AP1192" s="31"/>
    </row>
    <row r="1193" spans="1:42" x14ac:dyDescent="0.25">
      <c r="A1193" s="152"/>
      <c r="B1193" s="152"/>
      <c r="C1193" s="152"/>
      <c r="D1193" s="152"/>
      <c r="E1193" s="152"/>
      <c r="F1193" s="15" t="str">
        <f>IFERROR(VLOOKUP(D1193,'Tabelas auxiliares'!$A$3:$B$65,2,FALSE),"")</f>
        <v/>
      </c>
      <c r="G1193" s="15" t="str">
        <f>IFERROR(VLOOKUP($B1193,'Tabelas auxiliares'!$A$68:$C$108,2,FALSE),"")</f>
        <v/>
      </c>
      <c r="H1193" s="15" t="str">
        <f>IFERROR(VLOOKUP($B1193,'Tabelas auxiliares'!$A$68:$C$108,3,FALSE),"")</f>
        <v/>
      </c>
      <c r="I1193" s="152"/>
      <c r="J1193" s="152"/>
      <c r="K1193" s="152"/>
      <c r="L1193" s="152"/>
      <c r="M1193" s="152"/>
      <c r="N1193" s="152"/>
      <c r="O1193" s="152"/>
      <c r="P1193" s="152"/>
      <c r="Q1193" s="152"/>
      <c r="R1193" s="152"/>
      <c r="S1193" s="152"/>
      <c r="T1193" s="152"/>
      <c r="U1193" s="152"/>
      <c r="V1193" s="152"/>
      <c r="W1193" s="152"/>
      <c r="X1193" s="152"/>
      <c r="Y1193" s="15" t="str">
        <f t="shared" si="38"/>
        <v/>
      </c>
      <c r="Z1193" s="15" t="str">
        <f>IF(T1193="","",IF(AND(T1193&lt;&gt;'Tabelas auxiliares'!$B$128,T1193&lt;&gt;'Tabelas auxiliares'!$B$129,T1193&lt;&gt;'Tabelas auxiliares'!$C$128,T1193&lt;&gt;'Tabelas auxiliares'!$C$129,T1193&lt;&gt;'Tabelas auxiliares'!$D$128),"FOLHA DE PESSOAL",IF(Y1193='Tabelas auxiliares'!$A$129,"CUSTEIO",IF(Y1193='Tabelas auxiliares'!$A$128,"INVESTIMENTO","ERRO - VERIFICAR"))))</f>
        <v/>
      </c>
      <c r="AA1193" s="26" t="str">
        <f t="shared" si="39"/>
        <v/>
      </c>
      <c r="AB1193" s="155"/>
      <c r="AC1193" s="155"/>
      <c r="AD1193" s="155"/>
      <c r="AE1193" s="31"/>
      <c r="AF1193" s="31"/>
      <c r="AG1193" s="31"/>
      <c r="AH1193" s="31"/>
      <c r="AI1193" s="31"/>
      <c r="AJ1193" s="31"/>
      <c r="AK1193" s="31"/>
      <c r="AL1193" s="31"/>
      <c r="AM1193" s="31"/>
      <c r="AN1193" s="31"/>
      <c r="AO1193" s="31"/>
      <c r="AP1193" s="31"/>
    </row>
    <row r="1194" spans="1:42" x14ac:dyDescent="0.25">
      <c r="A1194" s="152"/>
      <c r="B1194" s="152"/>
      <c r="C1194" s="152"/>
      <c r="D1194" s="152"/>
      <c r="E1194" s="152"/>
      <c r="F1194" s="15" t="str">
        <f>IFERROR(VLOOKUP(D1194,'Tabelas auxiliares'!$A$3:$B$65,2,FALSE),"")</f>
        <v/>
      </c>
      <c r="G1194" s="15" t="str">
        <f>IFERROR(VLOOKUP($B1194,'Tabelas auxiliares'!$A$68:$C$108,2,FALSE),"")</f>
        <v/>
      </c>
      <c r="H1194" s="15" t="str">
        <f>IFERROR(VLOOKUP($B1194,'Tabelas auxiliares'!$A$68:$C$108,3,FALSE),"")</f>
        <v/>
      </c>
      <c r="I1194" s="152"/>
      <c r="J1194" s="152"/>
      <c r="K1194" s="152"/>
      <c r="L1194" s="152"/>
      <c r="M1194" s="152"/>
      <c r="N1194" s="152"/>
      <c r="O1194" s="152"/>
      <c r="P1194" s="152"/>
      <c r="Q1194" s="152"/>
      <c r="R1194" s="152"/>
      <c r="S1194" s="152"/>
      <c r="T1194" s="152"/>
      <c r="U1194" s="152"/>
      <c r="V1194" s="152"/>
      <c r="W1194" s="152"/>
      <c r="X1194" s="152"/>
      <c r="Y1194" s="15" t="str">
        <f t="shared" si="38"/>
        <v/>
      </c>
      <c r="Z1194" s="15" t="str">
        <f>IF(T1194="","",IF(AND(T1194&lt;&gt;'Tabelas auxiliares'!$B$128,T1194&lt;&gt;'Tabelas auxiliares'!$B$129,T1194&lt;&gt;'Tabelas auxiliares'!$C$128,T1194&lt;&gt;'Tabelas auxiliares'!$C$129,T1194&lt;&gt;'Tabelas auxiliares'!$D$128),"FOLHA DE PESSOAL",IF(Y1194='Tabelas auxiliares'!$A$129,"CUSTEIO",IF(Y1194='Tabelas auxiliares'!$A$128,"INVESTIMENTO","ERRO - VERIFICAR"))))</f>
        <v/>
      </c>
      <c r="AA1194" s="26" t="str">
        <f t="shared" si="39"/>
        <v/>
      </c>
      <c r="AB1194" s="155"/>
      <c r="AC1194" s="155"/>
      <c r="AD1194" s="155"/>
      <c r="AE1194" s="31"/>
      <c r="AF1194" s="31"/>
      <c r="AG1194" s="31"/>
      <c r="AH1194" s="31"/>
      <c r="AI1194" s="31"/>
      <c r="AJ1194" s="31"/>
      <c r="AK1194" s="31"/>
      <c r="AL1194" s="31"/>
      <c r="AM1194" s="31"/>
      <c r="AN1194" s="31"/>
      <c r="AO1194" s="31"/>
      <c r="AP1194" s="31"/>
    </row>
    <row r="1195" spans="1:42" x14ac:dyDescent="0.25">
      <c r="A1195" s="152"/>
      <c r="B1195" s="152"/>
      <c r="C1195" s="152"/>
      <c r="D1195" s="152"/>
      <c r="E1195" s="152"/>
      <c r="F1195" s="15" t="str">
        <f>IFERROR(VLOOKUP(D1195,'Tabelas auxiliares'!$A$3:$B$65,2,FALSE),"")</f>
        <v/>
      </c>
      <c r="G1195" s="15" t="str">
        <f>IFERROR(VLOOKUP($B1195,'Tabelas auxiliares'!$A$68:$C$108,2,FALSE),"")</f>
        <v/>
      </c>
      <c r="H1195" s="15" t="str">
        <f>IFERROR(VLOOKUP($B1195,'Tabelas auxiliares'!$A$68:$C$108,3,FALSE),"")</f>
        <v/>
      </c>
      <c r="I1195" s="152"/>
      <c r="J1195" s="152"/>
      <c r="K1195" s="152"/>
      <c r="L1195" s="152"/>
      <c r="M1195" s="152"/>
      <c r="N1195" s="152"/>
      <c r="O1195" s="152"/>
      <c r="P1195" s="152"/>
      <c r="Q1195" s="152"/>
      <c r="R1195" s="152"/>
      <c r="S1195" s="152"/>
      <c r="T1195" s="152"/>
      <c r="U1195" s="152"/>
      <c r="V1195" s="152"/>
      <c r="W1195" s="152"/>
      <c r="X1195" s="152"/>
      <c r="Y1195" s="15" t="str">
        <f t="shared" si="38"/>
        <v/>
      </c>
      <c r="Z1195" s="15" t="str">
        <f>IF(T1195="","",IF(AND(T1195&lt;&gt;'Tabelas auxiliares'!$B$128,T1195&lt;&gt;'Tabelas auxiliares'!$B$129,T1195&lt;&gt;'Tabelas auxiliares'!$C$128,T1195&lt;&gt;'Tabelas auxiliares'!$C$129,T1195&lt;&gt;'Tabelas auxiliares'!$D$128),"FOLHA DE PESSOAL",IF(Y1195='Tabelas auxiliares'!$A$129,"CUSTEIO",IF(Y1195='Tabelas auxiliares'!$A$128,"INVESTIMENTO","ERRO - VERIFICAR"))))</f>
        <v/>
      </c>
      <c r="AA1195" s="26" t="str">
        <f t="shared" si="39"/>
        <v/>
      </c>
      <c r="AB1195" s="155"/>
      <c r="AC1195" s="155"/>
      <c r="AD1195" s="155"/>
      <c r="AE1195" s="31"/>
      <c r="AF1195" s="31"/>
      <c r="AG1195" s="31"/>
      <c r="AH1195" s="31"/>
      <c r="AI1195" s="31"/>
      <c r="AJ1195" s="31"/>
      <c r="AK1195" s="31"/>
      <c r="AL1195" s="31"/>
      <c r="AM1195" s="31"/>
      <c r="AN1195" s="31"/>
      <c r="AO1195" s="31"/>
      <c r="AP1195" s="31"/>
    </row>
    <row r="1196" spans="1:42" x14ac:dyDescent="0.25">
      <c r="A1196" s="152"/>
      <c r="B1196" s="152"/>
      <c r="C1196" s="152"/>
      <c r="D1196" s="152"/>
      <c r="E1196" s="152"/>
      <c r="F1196" s="15" t="str">
        <f>IFERROR(VLOOKUP(D1196,'Tabelas auxiliares'!$A$3:$B$65,2,FALSE),"")</f>
        <v/>
      </c>
      <c r="G1196" s="15" t="str">
        <f>IFERROR(VLOOKUP($B1196,'Tabelas auxiliares'!$A$68:$C$108,2,FALSE),"")</f>
        <v/>
      </c>
      <c r="H1196" s="15" t="str">
        <f>IFERROR(VLOOKUP($B1196,'Tabelas auxiliares'!$A$68:$C$108,3,FALSE),"")</f>
        <v/>
      </c>
      <c r="I1196" s="152"/>
      <c r="J1196" s="152"/>
      <c r="K1196" s="152"/>
      <c r="L1196" s="152"/>
      <c r="M1196" s="152"/>
      <c r="N1196" s="152"/>
      <c r="O1196" s="152"/>
      <c r="P1196" s="152"/>
      <c r="Q1196" s="152"/>
      <c r="R1196" s="152"/>
      <c r="S1196" s="152"/>
      <c r="T1196" s="152"/>
      <c r="U1196" s="152"/>
      <c r="V1196" s="152"/>
      <c r="W1196" s="152"/>
      <c r="X1196" s="152"/>
      <c r="Y1196" s="15" t="str">
        <f t="shared" si="38"/>
        <v/>
      </c>
      <c r="Z1196" s="15" t="str">
        <f>IF(T1196="","",IF(AND(T1196&lt;&gt;'Tabelas auxiliares'!$B$128,T1196&lt;&gt;'Tabelas auxiliares'!$B$129,T1196&lt;&gt;'Tabelas auxiliares'!$C$128,T1196&lt;&gt;'Tabelas auxiliares'!$C$129,T1196&lt;&gt;'Tabelas auxiliares'!$D$128),"FOLHA DE PESSOAL",IF(Y1196='Tabelas auxiliares'!$A$129,"CUSTEIO",IF(Y1196='Tabelas auxiliares'!$A$128,"INVESTIMENTO","ERRO - VERIFICAR"))))</f>
        <v/>
      </c>
      <c r="AA1196" s="26" t="str">
        <f t="shared" si="39"/>
        <v/>
      </c>
      <c r="AB1196" s="155"/>
      <c r="AC1196" s="155"/>
      <c r="AD1196" s="155"/>
      <c r="AE1196" s="31"/>
      <c r="AF1196" s="31"/>
      <c r="AG1196" s="31"/>
      <c r="AH1196" s="31"/>
      <c r="AI1196" s="31"/>
      <c r="AJ1196" s="31"/>
      <c r="AK1196" s="31"/>
      <c r="AL1196" s="31"/>
      <c r="AM1196" s="31"/>
      <c r="AN1196" s="31"/>
      <c r="AO1196" s="31"/>
      <c r="AP1196" s="31"/>
    </row>
    <row r="1197" spans="1:42" x14ac:dyDescent="0.25">
      <c r="A1197" s="152"/>
      <c r="B1197" s="152"/>
      <c r="C1197" s="152"/>
      <c r="D1197" s="152"/>
      <c r="E1197" s="152"/>
      <c r="F1197" s="15" t="str">
        <f>IFERROR(VLOOKUP(D1197,'Tabelas auxiliares'!$A$3:$B$65,2,FALSE),"")</f>
        <v/>
      </c>
      <c r="G1197" s="15" t="str">
        <f>IFERROR(VLOOKUP($B1197,'Tabelas auxiliares'!$A$68:$C$108,2,FALSE),"")</f>
        <v/>
      </c>
      <c r="H1197" s="15" t="str">
        <f>IFERROR(VLOOKUP($B1197,'Tabelas auxiliares'!$A$68:$C$108,3,FALSE),"")</f>
        <v/>
      </c>
      <c r="I1197" s="152"/>
      <c r="J1197" s="152"/>
      <c r="K1197" s="152"/>
      <c r="L1197" s="152"/>
      <c r="M1197" s="152"/>
      <c r="N1197" s="152"/>
      <c r="O1197" s="152"/>
      <c r="P1197" s="152"/>
      <c r="Q1197" s="152"/>
      <c r="R1197" s="152"/>
      <c r="S1197" s="152"/>
      <c r="T1197" s="152"/>
      <c r="U1197" s="152"/>
      <c r="V1197" s="152"/>
      <c r="W1197" s="152"/>
      <c r="X1197" s="152"/>
      <c r="Y1197" s="15" t="str">
        <f t="shared" si="38"/>
        <v/>
      </c>
      <c r="Z1197" s="15" t="str">
        <f>IF(T1197="","",IF(AND(T1197&lt;&gt;'Tabelas auxiliares'!$B$128,T1197&lt;&gt;'Tabelas auxiliares'!$B$129,T1197&lt;&gt;'Tabelas auxiliares'!$C$128,T1197&lt;&gt;'Tabelas auxiliares'!$C$129,T1197&lt;&gt;'Tabelas auxiliares'!$D$128),"FOLHA DE PESSOAL",IF(Y1197='Tabelas auxiliares'!$A$129,"CUSTEIO",IF(Y1197='Tabelas auxiliares'!$A$128,"INVESTIMENTO","ERRO - VERIFICAR"))))</f>
        <v/>
      </c>
      <c r="AA1197" s="26" t="str">
        <f t="shared" si="39"/>
        <v/>
      </c>
      <c r="AB1197" s="155"/>
      <c r="AC1197" s="155"/>
      <c r="AD1197" s="155"/>
      <c r="AE1197" s="31"/>
      <c r="AF1197" s="31"/>
      <c r="AG1197" s="31"/>
      <c r="AH1197" s="31"/>
      <c r="AI1197" s="31"/>
      <c r="AJ1197" s="31"/>
      <c r="AK1197" s="31"/>
      <c r="AL1197" s="31"/>
      <c r="AM1197" s="31"/>
      <c r="AN1197" s="31"/>
      <c r="AO1197" s="31"/>
      <c r="AP1197" s="31"/>
    </row>
    <row r="1198" spans="1:42" x14ac:dyDescent="0.25">
      <c r="A1198" s="152"/>
      <c r="B1198" s="152"/>
      <c r="C1198" s="152"/>
      <c r="D1198" s="152"/>
      <c r="E1198" s="152"/>
      <c r="F1198" s="15" t="str">
        <f>IFERROR(VLOOKUP(D1198,'Tabelas auxiliares'!$A$3:$B$65,2,FALSE),"")</f>
        <v/>
      </c>
      <c r="G1198" s="15" t="str">
        <f>IFERROR(VLOOKUP($B1198,'Tabelas auxiliares'!$A$68:$C$108,2,FALSE),"")</f>
        <v/>
      </c>
      <c r="H1198" s="15" t="str">
        <f>IFERROR(VLOOKUP($B1198,'Tabelas auxiliares'!$A$68:$C$108,3,FALSE),"")</f>
        <v/>
      </c>
      <c r="I1198" s="152"/>
      <c r="J1198" s="152"/>
      <c r="K1198" s="152"/>
      <c r="L1198" s="152"/>
      <c r="M1198" s="152"/>
      <c r="N1198" s="152"/>
      <c r="O1198" s="152"/>
      <c r="P1198" s="152"/>
      <c r="Q1198" s="152"/>
      <c r="R1198" s="152"/>
      <c r="S1198" s="152"/>
      <c r="T1198" s="152"/>
      <c r="U1198" s="152"/>
      <c r="V1198" s="152"/>
      <c r="W1198" s="152"/>
      <c r="X1198" s="152"/>
      <c r="Y1198" s="15" t="str">
        <f t="shared" si="38"/>
        <v/>
      </c>
      <c r="Z1198" s="15" t="str">
        <f>IF(T1198="","",IF(AND(T1198&lt;&gt;'Tabelas auxiliares'!$B$128,T1198&lt;&gt;'Tabelas auxiliares'!$B$129,T1198&lt;&gt;'Tabelas auxiliares'!$C$128,T1198&lt;&gt;'Tabelas auxiliares'!$C$129,T1198&lt;&gt;'Tabelas auxiliares'!$D$128),"FOLHA DE PESSOAL",IF(Y1198='Tabelas auxiliares'!$A$129,"CUSTEIO",IF(Y1198='Tabelas auxiliares'!$A$128,"INVESTIMENTO","ERRO - VERIFICAR"))))</f>
        <v/>
      </c>
      <c r="AA1198" s="26" t="str">
        <f t="shared" si="39"/>
        <v/>
      </c>
      <c r="AB1198" s="155"/>
      <c r="AC1198" s="155"/>
      <c r="AD1198" s="155"/>
      <c r="AE1198" s="31"/>
      <c r="AF1198" s="31"/>
      <c r="AG1198" s="31"/>
      <c r="AH1198" s="31"/>
      <c r="AI1198" s="31"/>
      <c r="AJ1198" s="31"/>
      <c r="AK1198" s="31"/>
      <c r="AL1198" s="31"/>
      <c r="AM1198" s="31"/>
      <c r="AN1198" s="31"/>
      <c r="AO1198" s="31"/>
      <c r="AP1198" s="31"/>
    </row>
    <row r="1199" spans="1:42" x14ac:dyDescent="0.25">
      <c r="A1199" s="152"/>
      <c r="B1199" s="152"/>
      <c r="C1199" s="152"/>
      <c r="D1199" s="152"/>
      <c r="E1199" s="152"/>
      <c r="F1199" s="15" t="str">
        <f>IFERROR(VLOOKUP(D1199,'Tabelas auxiliares'!$A$3:$B$65,2,FALSE),"")</f>
        <v/>
      </c>
      <c r="G1199" s="15" t="str">
        <f>IFERROR(VLOOKUP($B1199,'Tabelas auxiliares'!$A$68:$C$108,2,FALSE),"")</f>
        <v/>
      </c>
      <c r="H1199" s="15" t="str">
        <f>IFERROR(VLOOKUP($B1199,'Tabelas auxiliares'!$A$68:$C$108,3,FALSE),"")</f>
        <v/>
      </c>
      <c r="I1199" s="152"/>
      <c r="J1199" s="152"/>
      <c r="K1199" s="152"/>
      <c r="L1199" s="152"/>
      <c r="M1199" s="152"/>
      <c r="N1199" s="152"/>
      <c r="O1199" s="152"/>
      <c r="P1199" s="152"/>
      <c r="Q1199" s="152"/>
      <c r="R1199" s="152"/>
      <c r="S1199" s="152"/>
      <c r="T1199" s="152"/>
      <c r="U1199" s="152"/>
      <c r="V1199" s="152"/>
      <c r="W1199" s="152"/>
      <c r="X1199" s="152"/>
      <c r="Y1199" s="15" t="str">
        <f t="shared" si="38"/>
        <v/>
      </c>
      <c r="Z1199" s="15" t="str">
        <f>IF(T1199="","",IF(AND(T1199&lt;&gt;'Tabelas auxiliares'!$B$128,T1199&lt;&gt;'Tabelas auxiliares'!$B$129,T1199&lt;&gt;'Tabelas auxiliares'!$C$128,T1199&lt;&gt;'Tabelas auxiliares'!$C$129,T1199&lt;&gt;'Tabelas auxiliares'!$D$128),"FOLHA DE PESSOAL",IF(Y1199='Tabelas auxiliares'!$A$129,"CUSTEIO",IF(Y1199='Tabelas auxiliares'!$A$128,"INVESTIMENTO","ERRO - VERIFICAR"))))</f>
        <v/>
      </c>
      <c r="AA1199" s="26" t="str">
        <f t="shared" si="39"/>
        <v/>
      </c>
      <c r="AB1199" s="155"/>
      <c r="AC1199" s="155"/>
      <c r="AD1199" s="155"/>
      <c r="AE1199" s="31"/>
      <c r="AF1199" s="31"/>
      <c r="AG1199" s="31"/>
      <c r="AH1199" s="31"/>
      <c r="AI1199" s="31"/>
      <c r="AJ1199" s="31"/>
      <c r="AK1199" s="31"/>
      <c r="AL1199" s="31"/>
      <c r="AM1199" s="31"/>
      <c r="AN1199" s="31"/>
      <c r="AO1199" s="31"/>
      <c r="AP1199" s="31"/>
    </row>
    <row r="1200" spans="1:42" x14ac:dyDescent="0.25">
      <c r="A1200" s="152"/>
      <c r="B1200" s="152"/>
      <c r="C1200" s="152"/>
      <c r="D1200" s="152"/>
      <c r="E1200" s="152"/>
      <c r="F1200" s="15" t="str">
        <f>IFERROR(VLOOKUP(D1200,'Tabelas auxiliares'!$A$3:$B$65,2,FALSE),"")</f>
        <v/>
      </c>
      <c r="G1200" s="15" t="str">
        <f>IFERROR(VLOOKUP($B1200,'Tabelas auxiliares'!$A$68:$C$108,2,FALSE),"")</f>
        <v/>
      </c>
      <c r="H1200" s="15" t="str">
        <f>IFERROR(VLOOKUP($B1200,'Tabelas auxiliares'!$A$68:$C$108,3,FALSE),"")</f>
        <v/>
      </c>
      <c r="I1200" s="152"/>
      <c r="J1200" s="152"/>
      <c r="K1200" s="152"/>
      <c r="L1200" s="152"/>
      <c r="M1200" s="152"/>
      <c r="N1200" s="152"/>
      <c r="O1200" s="152"/>
      <c r="P1200" s="152"/>
      <c r="Q1200" s="152"/>
      <c r="R1200" s="152"/>
      <c r="S1200" s="152"/>
      <c r="T1200" s="152"/>
      <c r="U1200" s="152"/>
      <c r="V1200" s="152"/>
      <c r="W1200" s="152"/>
      <c r="X1200" s="152"/>
      <c r="Y1200" s="15" t="str">
        <f t="shared" si="38"/>
        <v/>
      </c>
      <c r="Z1200" s="15" t="str">
        <f>IF(T1200="","",IF(AND(T1200&lt;&gt;'Tabelas auxiliares'!$B$128,T1200&lt;&gt;'Tabelas auxiliares'!$B$129,T1200&lt;&gt;'Tabelas auxiliares'!$C$128,T1200&lt;&gt;'Tabelas auxiliares'!$C$129,T1200&lt;&gt;'Tabelas auxiliares'!$D$128),"FOLHA DE PESSOAL",IF(Y1200='Tabelas auxiliares'!$A$129,"CUSTEIO",IF(Y1200='Tabelas auxiliares'!$A$128,"INVESTIMENTO","ERRO - VERIFICAR"))))</f>
        <v/>
      </c>
      <c r="AA1200" s="26" t="str">
        <f t="shared" si="39"/>
        <v/>
      </c>
      <c r="AB1200" s="155"/>
      <c r="AC1200" s="155"/>
      <c r="AD1200" s="155"/>
      <c r="AE1200" s="31"/>
      <c r="AF1200" s="31"/>
      <c r="AG1200" s="31"/>
      <c r="AH1200" s="31"/>
      <c r="AI1200" s="31"/>
      <c r="AJ1200" s="31"/>
      <c r="AK1200" s="31"/>
      <c r="AL1200" s="31"/>
      <c r="AM1200" s="31"/>
      <c r="AN1200" s="31"/>
      <c r="AO1200" s="31"/>
      <c r="AP1200" s="31"/>
    </row>
    <row r="1201" spans="1:42" x14ac:dyDescent="0.25">
      <c r="A1201" s="152"/>
      <c r="B1201" s="152"/>
      <c r="C1201" s="152"/>
      <c r="D1201" s="152"/>
      <c r="E1201" s="152"/>
      <c r="F1201" s="15" t="str">
        <f>IFERROR(VLOOKUP(D1201,'Tabelas auxiliares'!$A$3:$B$65,2,FALSE),"")</f>
        <v/>
      </c>
      <c r="G1201" s="15" t="str">
        <f>IFERROR(VLOOKUP($B1201,'Tabelas auxiliares'!$A$68:$C$108,2,FALSE),"")</f>
        <v/>
      </c>
      <c r="H1201" s="15" t="str">
        <f>IFERROR(VLOOKUP($B1201,'Tabelas auxiliares'!$A$68:$C$108,3,FALSE),"")</f>
        <v/>
      </c>
      <c r="I1201" s="152"/>
      <c r="J1201" s="152"/>
      <c r="K1201" s="152"/>
      <c r="L1201" s="152"/>
      <c r="M1201" s="152"/>
      <c r="N1201" s="152"/>
      <c r="O1201" s="152"/>
      <c r="P1201" s="152"/>
      <c r="Q1201" s="152"/>
      <c r="R1201" s="152"/>
      <c r="S1201" s="152"/>
      <c r="T1201" s="152"/>
      <c r="U1201" s="152"/>
      <c r="V1201" s="152"/>
      <c r="W1201" s="152"/>
      <c r="X1201" s="152"/>
      <c r="Y1201" s="15" t="str">
        <f t="shared" si="38"/>
        <v/>
      </c>
      <c r="Z1201" s="15" t="str">
        <f>IF(T1201="","",IF(AND(T1201&lt;&gt;'Tabelas auxiliares'!$B$128,T1201&lt;&gt;'Tabelas auxiliares'!$B$129,T1201&lt;&gt;'Tabelas auxiliares'!$C$128,T1201&lt;&gt;'Tabelas auxiliares'!$C$129,T1201&lt;&gt;'Tabelas auxiliares'!$D$128),"FOLHA DE PESSOAL",IF(Y1201='Tabelas auxiliares'!$A$129,"CUSTEIO",IF(Y1201='Tabelas auxiliares'!$A$128,"INVESTIMENTO","ERRO - VERIFICAR"))))</f>
        <v/>
      </c>
      <c r="AA1201" s="26" t="str">
        <f t="shared" si="39"/>
        <v/>
      </c>
      <c r="AB1201" s="155"/>
      <c r="AC1201" s="155"/>
      <c r="AD1201" s="155"/>
      <c r="AE1201" s="31"/>
      <c r="AF1201" s="31"/>
      <c r="AG1201" s="31"/>
      <c r="AH1201" s="31"/>
      <c r="AI1201" s="31"/>
      <c r="AJ1201" s="31"/>
      <c r="AK1201" s="31"/>
      <c r="AL1201" s="31"/>
      <c r="AM1201" s="31"/>
      <c r="AN1201" s="31"/>
      <c r="AO1201" s="31"/>
      <c r="AP1201" s="31"/>
    </row>
    <row r="1202" spans="1:42" x14ac:dyDescent="0.25">
      <c r="A1202" s="152"/>
      <c r="B1202" s="152"/>
      <c r="C1202" s="152"/>
      <c r="D1202" s="152"/>
      <c r="E1202" s="152"/>
      <c r="F1202" s="15" t="str">
        <f>IFERROR(VLOOKUP(D1202,'Tabelas auxiliares'!$A$3:$B$65,2,FALSE),"")</f>
        <v/>
      </c>
      <c r="G1202" s="15" t="str">
        <f>IFERROR(VLOOKUP($B1202,'Tabelas auxiliares'!$A$68:$C$108,2,FALSE),"")</f>
        <v/>
      </c>
      <c r="H1202" s="15" t="str">
        <f>IFERROR(VLOOKUP($B1202,'Tabelas auxiliares'!$A$68:$C$108,3,FALSE),"")</f>
        <v/>
      </c>
      <c r="I1202" s="152"/>
      <c r="J1202" s="152"/>
      <c r="K1202" s="152"/>
      <c r="L1202" s="152"/>
      <c r="M1202" s="152"/>
      <c r="N1202" s="152"/>
      <c r="O1202" s="152"/>
      <c r="P1202" s="152"/>
      <c r="Q1202" s="152"/>
      <c r="R1202" s="152"/>
      <c r="S1202" s="152"/>
      <c r="T1202" s="152"/>
      <c r="U1202" s="152"/>
      <c r="V1202" s="152"/>
      <c r="W1202" s="152"/>
      <c r="X1202" s="152"/>
      <c r="Y1202" s="15" t="str">
        <f t="shared" si="38"/>
        <v/>
      </c>
      <c r="Z1202" s="15" t="str">
        <f>IF(T1202="","",IF(AND(T1202&lt;&gt;'Tabelas auxiliares'!$B$128,T1202&lt;&gt;'Tabelas auxiliares'!$B$129,T1202&lt;&gt;'Tabelas auxiliares'!$C$128,T1202&lt;&gt;'Tabelas auxiliares'!$C$129,T1202&lt;&gt;'Tabelas auxiliares'!$D$128),"FOLHA DE PESSOAL",IF(Y1202='Tabelas auxiliares'!$A$129,"CUSTEIO",IF(Y1202='Tabelas auxiliares'!$A$128,"INVESTIMENTO","ERRO - VERIFICAR"))))</f>
        <v/>
      </c>
      <c r="AA1202" s="26" t="str">
        <f t="shared" si="39"/>
        <v/>
      </c>
      <c r="AB1202" s="155"/>
      <c r="AC1202" s="155"/>
      <c r="AD1202" s="155"/>
      <c r="AE1202" s="31"/>
      <c r="AF1202" s="31"/>
      <c r="AG1202" s="31"/>
      <c r="AH1202" s="31"/>
      <c r="AI1202" s="31"/>
      <c r="AJ1202" s="31"/>
      <c r="AK1202" s="31"/>
      <c r="AL1202" s="31"/>
      <c r="AM1202" s="31"/>
      <c r="AN1202" s="31"/>
      <c r="AO1202" s="31"/>
      <c r="AP1202" s="31"/>
    </row>
    <row r="1203" spans="1:42" x14ac:dyDescent="0.25">
      <c r="A1203" s="152"/>
      <c r="B1203" s="152"/>
      <c r="C1203" s="152"/>
      <c r="D1203" s="152"/>
      <c r="E1203" s="152"/>
      <c r="F1203" s="15" t="str">
        <f>IFERROR(VLOOKUP(D1203,'Tabelas auxiliares'!$A$3:$B$65,2,FALSE),"")</f>
        <v/>
      </c>
      <c r="G1203" s="15" t="str">
        <f>IFERROR(VLOOKUP($B1203,'Tabelas auxiliares'!$A$68:$C$108,2,FALSE),"")</f>
        <v/>
      </c>
      <c r="H1203" s="15" t="str">
        <f>IFERROR(VLOOKUP($B1203,'Tabelas auxiliares'!$A$68:$C$108,3,FALSE),"")</f>
        <v/>
      </c>
      <c r="I1203" s="152"/>
      <c r="J1203" s="152"/>
      <c r="K1203" s="152"/>
      <c r="L1203" s="152"/>
      <c r="M1203" s="152"/>
      <c r="N1203" s="152"/>
      <c r="O1203" s="152"/>
      <c r="P1203" s="152"/>
      <c r="Q1203" s="152"/>
      <c r="R1203" s="152"/>
      <c r="S1203" s="152"/>
      <c r="T1203" s="152"/>
      <c r="U1203" s="152"/>
      <c r="V1203" s="152"/>
      <c r="W1203" s="152"/>
      <c r="X1203" s="152"/>
      <c r="Y1203" s="15" t="str">
        <f t="shared" si="38"/>
        <v/>
      </c>
      <c r="Z1203" s="15" t="str">
        <f>IF(T1203="","",IF(AND(T1203&lt;&gt;'Tabelas auxiliares'!$B$128,T1203&lt;&gt;'Tabelas auxiliares'!$B$129,T1203&lt;&gt;'Tabelas auxiliares'!$C$128,T1203&lt;&gt;'Tabelas auxiliares'!$C$129,T1203&lt;&gt;'Tabelas auxiliares'!$D$128),"FOLHA DE PESSOAL",IF(Y1203='Tabelas auxiliares'!$A$129,"CUSTEIO",IF(Y1203='Tabelas auxiliares'!$A$128,"INVESTIMENTO","ERRO - VERIFICAR"))))</f>
        <v/>
      </c>
      <c r="AA1203" s="26" t="str">
        <f t="shared" si="39"/>
        <v/>
      </c>
      <c r="AB1203" s="155"/>
      <c r="AC1203" s="155"/>
      <c r="AD1203" s="155"/>
      <c r="AE1203" s="31"/>
      <c r="AF1203" s="31"/>
      <c r="AG1203" s="31"/>
      <c r="AH1203" s="31"/>
      <c r="AI1203" s="31"/>
      <c r="AJ1203" s="31"/>
      <c r="AK1203" s="31"/>
      <c r="AL1203" s="31"/>
      <c r="AM1203" s="31"/>
      <c r="AN1203" s="31"/>
      <c r="AO1203" s="31"/>
      <c r="AP1203" s="31"/>
    </row>
    <row r="1204" spans="1:42" x14ac:dyDescent="0.25">
      <c r="A1204" s="152"/>
      <c r="B1204" s="152"/>
      <c r="C1204" s="152"/>
      <c r="D1204" s="152"/>
      <c r="E1204" s="152"/>
      <c r="F1204" s="15" t="str">
        <f>IFERROR(VLOOKUP(D1204,'Tabelas auxiliares'!$A$3:$B$65,2,FALSE),"")</f>
        <v/>
      </c>
      <c r="G1204" s="15" t="str">
        <f>IFERROR(VLOOKUP($B1204,'Tabelas auxiliares'!$A$68:$C$108,2,FALSE),"")</f>
        <v/>
      </c>
      <c r="H1204" s="15" t="str">
        <f>IFERROR(VLOOKUP($B1204,'Tabelas auxiliares'!$A$68:$C$108,3,FALSE),"")</f>
        <v/>
      </c>
      <c r="I1204" s="152"/>
      <c r="J1204" s="152"/>
      <c r="K1204" s="152"/>
      <c r="L1204" s="152"/>
      <c r="M1204" s="152"/>
      <c r="N1204" s="152"/>
      <c r="O1204" s="152"/>
      <c r="P1204" s="152"/>
      <c r="Q1204" s="152"/>
      <c r="R1204" s="152"/>
      <c r="S1204" s="152"/>
      <c r="T1204" s="152"/>
      <c r="U1204" s="152"/>
      <c r="V1204" s="152"/>
      <c r="W1204" s="152"/>
      <c r="X1204" s="152"/>
      <c r="Y1204" s="15" t="str">
        <f t="shared" si="38"/>
        <v/>
      </c>
      <c r="Z1204" s="15" t="str">
        <f>IF(T1204="","",IF(AND(T1204&lt;&gt;'Tabelas auxiliares'!$B$128,T1204&lt;&gt;'Tabelas auxiliares'!$B$129,T1204&lt;&gt;'Tabelas auxiliares'!$C$128,T1204&lt;&gt;'Tabelas auxiliares'!$C$129,T1204&lt;&gt;'Tabelas auxiliares'!$D$128),"FOLHA DE PESSOAL",IF(Y1204='Tabelas auxiliares'!$A$129,"CUSTEIO",IF(Y1204='Tabelas auxiliares'!$A$128,"INVESTIMENTO","ERRO - VERIFICAR"))))</f>
        <v/>
      </c>
      <c r="AA1204" s="26" t="str">
        <f t="shared" si="39"/>
        <v/>
      </c>
      <c r="AB1204" s="155"/>
      <c r="AC1204" s="155"/>
      <c r="AD1204" s="155"/>
      <c r="AE1204" s="31"/>
      <c r="AF1204" s="31"/>
      <c r="AG1204" s="31"/>
      <c r="AH1204" s="31"/>
      <c r="AI1204" s="31"/>
      <c r="AJ1204" s="31"/>
      <c r="AK1204" s="31"/>
      <c r="AL1204" s="31"/>
      <c r="AM1204" s="31"/>
      <c r="AN1204" s="31"/>
      <c r="AO1204" s="31"/>
      <c r="AP1204" s="31"/>
    </row>
    <row r="1205" spans="1:42" x14ac:dyDescent="0.25">
      <c r="A1205" s="152"/>
      <c r="B1205" s="152"/>
      <c r="C1205" s="152"/>
      <c r="D1205" s="152"/>
      <c r="E1205" s="152"/>
      <c r="F1205" s="15" t="str">
        <f>IFERROR(VLOOKUP(D1205,'Tabelas auxiliares'!$A$3:$B$65,2,FALSE),"")</f>
        <v/>
      </c>
      <c r="G1205" s="15" t="str">
        <f>IFERROR(VLOOKUP($B1205,'Tabelas auxiliares'!$A$68:$C$108,2,FALSE),"")</f>
        <v/>
      </c>
      <c r="H1205" s="15" t="str">
        <f>IFERROR(VLOOKUP($B1205,'Tabelas auxiliares'!$A$68:$C$108,3,FALSE),"")</f>
        <v/>
      </c>
      <c r="I1205" s="152"/>
      <c r="J1205" s="152"/>
      <c r="K1205" s="152"/>
      <c r="L1205" s="152"/>
      <c r="M1205" s="152"/>
      <c r="N1205" s="152"/>
      <c r="O1205" s="152"/>
      <c r="P1205" s="152"/>
      <c r="Q1205" s="152"/>
      <c r="R1205" s="152"/>
      <c r="S1205" s="152"/>
      <c r="T1205" s="152"/>
      <c r="U1205" s="152"/>
      <c r="V1205" s="152"/>
      <c r="W1205" s="152"/>
      <c r="X1205" s="152"/>
      <c r="Y1205" s="15" t="str">
        <f t="shared" si="38"/>
        <v/>
      </c>
      <c r="Z1205" s="15" t="str">
        <f>IF(T1205="","",IF(AND(T1205&lt;&gt;'Tabelas auxiliares'!$B$128,T1205&lt;&gt;'Tabelas auxiliares'!$B$129,T1205&lt;&gt;'Tabelas auxiliares'!$C$128,T1205&lt;&gt;'Tabelas auxiliares'!$C$129,T1205&lt;&gt;'Tabelas auxiliares'!$D$128),"FOLHA DE PESSOAL",IF(Y1205='Tabelas auxiliares'!$A$129,"CUSTEIO",IF(Y1205='Tabelas auxiliares'!$A$128,"INVESTIMENTO","ERRO - VERIFICAR"))))</f>
        <v/>
      </c>
      <c r="AA1205" s="26" t="str">
        <f t="shared" si="39"/>
        <v/>
      </c>
      <c r="AB1205" s="155"/>
      <c r="AC1205" s="155"/>
      <c r="AD1205" s="155"/>
      <c r="AE1205" s="31"/>
      <c r="AF1205" s="31"/>
      <c r="AG1205" s="31"/>
      <c r="AH1205" s="31"/>
      <c r="AI1205" s="31"/>
      <c r="AJ1205" s="31"/>
      <c r="AK1205" s="31"/>
      <c r="AL1205" s="31"/>
      <c r="AM1205" s="31"/>
      <c r="AN1205" s="31"/>
      <c r="AO1205" s="31"/>
      <c r="AP1205" s="31"/>
    </row>
    <row r="1206" spans="1:42" x14ac:dyDescent="0.25">
      <c r="A1206" s="152"/>
      <c r="B1206" s="152"/>
      <c r="C1206" s="152"/>
      <c r="D1206" s="152"/>
      <c r="E1206" s="152"/>
      <c r="F1206" s="15" t="str">
        <f>IFERROR(VLOOKUP(D1206,'Tabelas auxiliares'!$A$3:$B$65,2,FALSE),"")</f>
        <v/>
      </c>
      <c r="G1206" s="15" t="str">
        <f>IFERROR(VLOOKUP($B1206,'Tabelas auxiliares'!$A$68:$C$108,2,FALSE),"")</f>
        <v/>
      </c>
      <c r="H1206" s="15" t="str">
        <f>IFERROR(VLOOKUP($B1206,'Tabelas auxiliares'!$A$68:$C$108,3,FALSE),"")</f>
        <v/>
      </c>
      <c r="I1206" s="152"/>
      <c r="J1206" s="152"/>
      <c r="K1206" s="152"/>
      <c r="L1206" s="152"/>
      <c r="M1206" s="152"/>
      <c r="N1206" s="152"/>
      <c r="O1206" s="152"/>
      <c r="P1206" s="152"/>
      <c r="Q1206" s="152"/>
      <c r="R1206" s="152"/>
      <c r="S1206" s="152"/>
      <c r="T1206" s="152"/>
      <c r="U1206" s="152"/>
      <c r="V1206" s="152"/>
      <c r="W1206" s="152"/>
      <c r="X1206" s="152"/>
      <c r="Y1206" s="15" t="str">
        <f t="shared" si="38"/>
        <v/>
      </c>
      <c r="Z1206" s="15" t="str">
        <f>IF(T1206="","",IF(AND(T1206&lt;&gt;'Tabelas auxiliares'!$B$128,T1206&lt;&gt;'Tabelas auxiliares'!$B$129,T1206&lt;&gt;'Tabelas auxiliares'!$C$128,T1206&lt;&gt;'Tabelas auxiliares'!$C$129,T1206&lt;&gt;'Tabelas auxiliares'!$D$128),"FOLHA DE PESSOAL",IF(Y1206='Tabelas auxiliares'!$A$129,"CUSTEIO",IF(Y1206='Tabelas auxiliares'!$A$128,"INVESTIMENTO","ERRO - VERIFICAR"))))</f>
        <v/>
      </c>
      <c r="AA1206" s="26" t="str">
        <f t="shared" si="39"/>
        <v/>
      </c>
      <c r="AB1206" s="155"/>
      <c r="AC1206" s="155"/>
      <c r="AD1206" s="155"/>
      <c r="AE1206" s="31"/>
      <c r="AF1206" s="31"/>
      <c r="AG1206" s="31"/>
      <c r="AH1206" s="31"/>
      <c r="AI1206" s="31"/>
      <c r="AJ1206" s="31"/>
      <c r="AK1206" s="31"/>
      <c r="AL1206" s="31"/>
      <c r="AM1206" s="31"/>
      <c r="AN1206" s="31"/>
      <c r="AO1206" s="31"/>
      <c r="AP1206" s="31"/>
    </row>
    <row r="1207" spans="1:42" x14ac:dyDescent="0.25">
      <c r="A1207" s="152"/>
      <c r="B1207" s="152"/>
      <c r="C1207" s="152"/>
      <c r="D1207" s="152"/>
      <c r="E1207" s="152"/>
      <c r="F1207" s="15" t="str">
        <f>IFERROR(VLOOKUP(D1207,'Tabelas auxiliares'!$A$3:$B$65,2,FALSE),"")</f>
        <v/>
      </c>
      <c r="G1207" s="15" t="str">
        <f>IFERROR(VLOOKUP($B1207,'Tabelas auxiliares'!$A$68:$C$108,2,FALSE),"")</f>
        <v/>
      </c>
      <c r="H1207" s="15" t="str">
        <f>IFERROR(VLOOKUP($B1207,'Tabelas auxiliares'!$A$68:$C$108,3,FALSE),"")</f>
        <v/>
      </c>
      <c r="I1207" s="152"/>
      <c r="J1207" s="152"/>
      <c r="K1207" s="152"/>
      <c r="L1207" s="152"/>
      <c r="M1207" s="152"/>
      <c r="N1207" s="152"/>
      <c r="O1207" s="152"/>
      <c r="P1207" s="152"/>
      <c r="Q1207" s="152"/>
      <c r="R1207" s="152"/>
      <c r="S1207" s="152"/>
      <c r="T1207" s="152"/>
      <c r="U1207" s="152"/>
      <c r="V1207" s="152"/>
      <c r="W1207" s="152"/>
      <c r="X1207" s="152"/>
      <c r="Y1207" s="15" t="str">
        <f t="shared" si="38"/>
        <v/>
      </c>
      <c r="Z1207" s="15" t="str">
        <f>IF(T1207="","",IF(AND(T1207&lt;&gt;'Tabelas auxiliares'!$B$128,T1207&lt;&gt;'Tabelas auxiliares'!$B$129,T1207&lt;&gt;'Tabelas auxiliares'!$C$128,T1207&lt;&gt;'Tabelas auxiliares'!$C$129,T1207&lt;&gt;'Tabelas auxiliares'!$D$128),"FOLHA DE PESSOAL",IF(Y1207='Tabelas auxiliares'!$A$129,"CUSTEIO",IF(Y1207='Tabelas auxiliares'!$A$128,"INVESTIMENTO","ERRO - VERIFICAR"))))</f>
        <v/>
      </c>
      <c r="AA1207" s="26" t="str">
        <f t="shared" si="39"/>
        <v/>
      </c>
      <c r="AB1207" s="155"/>
      <c r="AC1207" s="155"/>
      <c r="AD1207" s="155"/>
      <c r="AE1207" s="31"/>
      <c r="AF1207" s="31"/>
      <c r="AG1207" s="31"/>
      <c r="AH1207" s="31"/>
      <c r="AI1207" s="31"/>
      <c r="AJ1207" s="31"/>
      <c r="AK1207" s="31"/>
      <c r="AL1207" s="31"/>
      <c r="AM1207" s="31"/>
      <c r="AN1207" s="31"/>
      <c r="AO1207" s="31"/>
      <c r="AP1207" s="31"/>
    </row>
    <row r="1208" spans="1:42" x14ac:dyDescent="0.25">
      <c r="A1208" s="152"/>
      <c r="B1208" s="152"/>
      <c r="C1208" s="152"/>
      <c r="D1208" s="152"/>
      <c r="E1208" s="152"/>
      <c r="F1208" s="15" t="str">
        <f>IFERROR(VLOOKUP(D1208,'Tabelas auxiliares'!$A$3:$B$65,2,FALSE),"")</f>
        <v/>
      </c>
      <c r="G1208" s="15" t="str">
        <f>IFERROR(VLOOKUP($B1208,'Tabelas auxiliares'!$A$68:$C$108,2,FALSE),"")</f>
        <v/>
      </c>
      <c r="H1208" s="15" t="str">
        <f>IFERROR(VLOOKUP($B1208,'Tabelas auxiliares'!$A$68:$C$108,3,FALSE),"")</f>
        <v/>
      </c>
      <c r="I1208" s="152"/>
      <c r="J1208" s="152"/>
      <c r="K1208" s="152"/>
      <c r="L1208" s="152"/>
      <c r="M1208" s="152"/>
      <c r="N1208" s="152"/>
      <c r="O1208" s="152"/>
      <c r="P1208" s="152"/>
      <c r="Q1208" s="152"/>
      <c r="R1208" s="152"/>
      <c r="S1208" s="152"/>
      <c r="T1208" s="152"/>
      <c r="U1208" s="152"/>
      <c r="V1208" s="152"/>
      <c r="W1208" s="152"/>
      <c r="X1208" s="152"/>
      <c r="Y1208" s="15" t="str">
        <f t="shared" si="38"/>
        <v/>
      </c>
      <c r="Z1208" s="15" t="str">
        <f>IF(T1208="","",IF(AND(T1208&lt;&gt;'Tabelas auxiliares'!$B$128,T1208&lt;&gt;'Tabelas auxiliares'!$B$129,T1208&lt;&gt;'Tabelas auxiliares'!$C$128,T1208&lt;&gt;'Tabelas auxiliares'!$C$129,T1208&lt;&gt;'Tabelas auxiliares'!$D$128),"FOLHA DE PESSOAL",IF(Y1208='Tabelas auxiliares'!$A$129,"CUSTEIO",IF(Y1208='Tabelas auxiliares'!$A$128,"INVESTIMENTO","ERRO - VERIFICAR"))))</f>
        <v/>
      </c>
      <c r="AA1208" s="26" t="str">
        <f t="shared" si="39"/>
        <v/>
      </c>
      <c r="AB1208" s="155"/>
      <c r="AC1208" s="155"/>
      <c r="AD1208" s="155"/>
      <c r="AE1208" s="31"/>
      <c r="AF1208" s="31"/>
      <c r="AG1208" s="31"/>
      <c r="AH1208" s="31"/>
      <c r="AI1208" s="31"/>
      <c r="AJ1208" s="31"/>
      <c r="AK1208" s="31"/>
      <c r="AL1208" s="31"/>
      <c r="AM1208" s="31"/>
      <c r="AN1208" s="31"/>
      <c r="AO1208" s="31"/>
      <c r="AP1208" s="31"/>
    </row>
    <row r="1209" spans="1:42" x14ac:dyDescent="0.25">
      <c r="A1209" s="152"/>
      <c r="B1209" s="152"/>
      <c r="C1209" s="152"/>
      <c r="D1209" s="152"/>
      <c r="E1209" s="152"/>
      <c r="F1209" s="15" t="str">
        <f>IFERROR(VLOOKUP(D1209,'Tabelas auxiliares'!$A$3:$B$65,2,FALSE),"")</f>
        <v/>
      </c>
      <c r="G1209" s="15" t="str">
        <f>IFERROR(VLOOKUP($B1209,'Tabelas auxiliares'!$A$68:$C$108,2,FALSE),"")</f>
        <v/>
      </c>
      <c r="H1209" s="15" t="str">
        <f>IFERROR(VLOOKUP($B1209,'Tabelas auxiliares'!$A$68:$C$108,3,FALSE),"")</f>
        <v/>
      </c>
      <c r="I1209" s="152"/>
      <c r="J1209" s="152"/>
      <c r="K1209" s="152"/>
      <c r="L1209" s="152"/>
      <c r="M1209" s="152"/>
      <c r="N1209" s="152"/>
      <c r="O1209" s="152"/>
      <c r="P1209" s="152"/>
      <c r="Q1209" s="152"/>
      <c r="R1209" s="152"/>
      <c r="S1209" s="152"/>
      <c r="T1209" s="152"/>
      <c r="U1209" s="152"/>
      <c r="V1209" s="152"/>
      <c r="W1209" s="152"/>
      <c r="X1209" s="152"/>
      <c r="Y1209" s="15" t="str">
        <f t="shared" si="38"/>
        <v/>
      </c>
      <c r="Z1209" s="15" t="str">
        <f>IF(T1209="","",IF(AND(T1209&lt;&gt;'Tabelas auxiliares'!$B$128,T1209&lt;&gt;'Tabelas auxiliares'!$B$129,T1209&lt;&gt;'Tabelas auxiliares'!$C$128,T1209&lt;&gt;'Tabelas auxiliares'!$C$129,T1209&lt;&gt;'Tabelas auxiliares'!$D$128),"FOLHA DE PESSOAL",IF(Y1209='Tabelas auxiliares'!$A$129,"CUSTEIO",IF(Y1209='Tabelas auxiliares'!$A$128,"INVESTIMENTO","ERRO - VERIFICAR"))))</f>
        <v/>
      </c>
      <c r="AA1209" s="26" t="str">
        <f t="shared" si="39"/>
        <v/>
      </c>
      <c r="AB1209" s="155"/>
      <c r="AC1209" s="155"/>
      <c r="AD1209" s="155"/>
      <c r="AE1209" s="31"/>
      <c r="AF1209" s="31"/>
      <c r="AG1209" s="31"/>
      <c r="AH1209" s="31"/>
      <c r="AI1209" s="31"/>
      <c r="AJ1209" s="31"/>
      <c r="AK1209" s="31"/>
      <c r="AL1209" s="31"/>
      <c r="AM1209" s="31"/>
      <c r="AN1209" s="31"/>
      <c r="AO1209" s="31"/>
      <c r="AP1209" s="31"/>
    </row>
    <row r="1210" spans="1:42" x14ac:dyDescent="0.25">
      <c r="A1210" s="152"/>
      <c r="B1210" s="152"/>
      <c r="C1210" s="152"/>
      <c r="D1210" s="152"/>
      <c r="E1210" s="152"/>
      <c r="F1210" s="15" t="str">
        <f>IFERROR(VLOOKUP(D1210,'Tabelas auxiliares'!$A$3:$B$65,2,FALSE),"")</f>
        <v/>
      </c>
      <c r="G1210" s="15" t="str">
        <f>IFERROR(VLOOKUP($B1210,'Tabelas auxiliares'!$A$68:$C$108,2,FALSE),"")</f>
        <v/>
      </c>
      <c r="H1210" s="15" t="str">
        <f>IFERROR(VLOOKUP($B1210,'Tabelas auxiliares'!$A$68:$C$108,3,FALSE),"")</f>
        <v/>
      </c>
      <c r="I1210" s="152"/>
      <c r="J1210" s="152"/>
      <c r="K1210" s="152"/>
      <c r="L1210" s="152"/>
      <c r="M1210" s="152"/>
      <c r="N1210" s="152"/>
      <c r="O1210" s="152"/>
      <c r="P1210" s="152"/>
      <c r="Q1210" s="152"/>
      <c r="R1210" s="152"/>
      <c r="S1210" s="152"/>
      <c r="T1210" s="152"/>
      <c r="U1210" s="152"/>
      <c r="V1210" s="152"/>
      <c r="W1210" s="152"/>
      <c r="X1210" s="152"/>
      <c r="Y1210" s="15" t="str">
        <f t="shared" si="38"/>
        <v/>
      </c>
      <c r="Z1210" s="15" t="str">
        <f>IF(T1210="","",IF(AND(T1210&lt;&gt;'Tabelas auxiliares'!$B$128,T1210&lt;&gt;'Tabelas auxiliares'!$B$129,T1210&lt;&gt;'Tabelas auxiliares'!$C$128,T1210&lt;&gt;'Tabelas auxiliares'!$C$129,T1210&lt;&gt;'Tabelas auxiliares'!$D$128),"FOLHA DE PESSOAL",IF(Y1210='Tabelas auxiliares'!$A$129,"CUSTEIO",IF(Y1210='Tabelas auxiliares'!$A$128,"INVESTIMENTO","ERRO - VERIFICAR"))))</f>
        <v/>
      </c>
      <c r="AA1210" s="26" t="str">
        <f t="shared" si="39"/>
        <v/>
      </c>
      <c r="AB1210" s="155"/>
      <c r="AC1210" s="155"/>
      <c r="AD1210" s="155"/>
      <c r="AE1210" s="31"/>
      <c r="AF1210" s="31"/>
      <c r="AG1210" s="31"/>
      <c r="AH1210" s="31"/>
      <c r="AI1210" s="31"/>
      <c r="AJ1210" s="31"/>
      <c r="AK1210" s="31"/>
      <c r="AL1210" s="31"/>
      <c r="AM1210" s="31"/>
      <c r="AN1210" s="31"/>
      <c r="AO1210" s="31"/>
      <c r="AP1210" s="31"/>
    </row>
    <row r="1211" spans="1:42" x14ac:dyDescent="0.25">
      <c r="A1211" s="152"/>
      <c r="B1211" s="152"/>
      <c r="C1211" s="152"/>
      <c r="D1211" s="152"/>
      <c r="E1211" s="152"/>
      <c r="F1211" s="15" t="str">
        <f>IFERROR(VLOOKUP(D1211,'Tabelas auxiliares'!$A$3:$B$65,2,FALSE),"")</f>
        <v/>
      </c>
      <c r="G1211" s="15" t="str">
        <f>IFERROR(VLOOKUP($B1211,'Tabelas auxiliares'!$A$68:$C$108,2,FALSE),"")</f>
        <v/>
      </c>
      <c r="H1211" s="15" t="str">
        <f>IFERROR(VLOOKUP($B1211,'Tabelas auxiliares'!$A$68:$C$108,3,FALSE),"")</f>
        <v/>
      </c>
      <c r="I1211" s="152"/>
      <c r="J1211" s="152"/>
      <c r="K1211" s="152"/>
      <c r="L1211" s="152"/>
      <c r="M1211" s="152"/>
      <c r="N1211" s="152"/>
      <c r="O1211" s="152"/>
      <c r="P1211" s="152"/>
      <c r="Q1211" s="152"/>
      <c r="R1211" s="152"/>
      <c r="S1211" s="152"/>
      <c r="T1211" s="152"/>
      <c r="U1211" s="152"/>
      <c r="V1211" s="152"/>
      <c r="W1211" s="152"/>
      <c r="X1211" s="152"/>
      <c r="Y1211" s="15" t="str">
        <f t="shared" si="38"/>
        <v/>
      </c>
      <c r="Z1211" s="15" t="str">
        <f>IF(T1211="","",IF(AND(T1211&lt;&gt;'Tabelas auxiliares'!$B$128,T1211&lt;&gt;'Tabelas auxiliares'!$B$129,T1211&lt;&gt;'Tabelas auxiliares'!$C$128,T1211&lt;&gt;'Tabelas auxiliares'!$C$129,T1211&lt;&gt;'Tabelas auxiliares'!$D$128),"FOLHA DE PESSOAL",IF(Y1211='Tabelas auxiliares'!$A$129,"CUSTEIO",IF(Y1211='Tabelas auxiliares'!$A$128,"INVESTIMENTO","ERRO - VERIFICAR"))))</f>
        <v/>
      </c>
      <c r="AA1211" s="26" t="str">
        <f t="shared" si="39"/>
        <v/>
      </c>
      <c r="AB1211" s="155"/>
      <c r="AC1211" s="155"/>
      <c r="AD1211" s="155"/>
      <c r="AE1211" s="31"/>
      <c r="AF1211" s="31"/>
      <c r="AG1211" s="31"/>
      <c r="AH1211" s="31"/>
      <c r="AI1211" s="31"/>
      <c r="AJ1211" s="31"/>
      <c r="AK1211" s="31"/>
      <c r="AL1211" s="31"/>
      <c r="AM1211" s="31"/>
      <c r="AN1211" s="31"/>
      <c r="AO1211" s="31"/>
      <c r="AP1211" s="31"/>
    </row>
    <row r="1212" spans="1:42" x14ac:dyDescent="0.25">
      <c r="A1212" s="152"/>
      <c r="B1212" s="152"/>
      <c r="C1212" s="152"/>
      <c r="D1212" s="152"/>
      <c r="E1212" s="152"/>
      <c r="F1212" s="15" t="str">
        <f>IFERROR(VLOOKUP(D1212,'Tabelas auxiliares'!$A$3:$B$65,2,FALSE),"")</f>
        <v/>
      </c>
      <c r="G1212" s="15" t="str">
        <f>IFERROR(VLOOKUP($B1212,'Tabelas auxiliares'!$A$68:$C$108,2,FALSE),"")</f>
        <v/>
      </c>
      <c r="H1212" s="15" t="str">
        <f>IFERROR(VLOOKUP($B1212,'Tabelas auxiliares'!$A$68:$C$108,3,FALSE),"")</f>
        <v/>
      </c>
      <c r="I1212" s="152"/>
      <c r="J1212" s="152"/>
      <c r="K1212" s="152"/>
      <c r="L1212" s="152"/>
      <c r="M1212" s="152"/>
      <c r="N1212" s="152"/>
      <c r="O1212" s="152"/>
      <c r="P1212" s="152"/>
      <c r="Q1212" s="152"/>
      <c r="R1212" s="152"/>
      <c r="S1212" s="152"/>
      <c r="T1212" s="152"/>
      <c r="U1212" s="152"/>
      <c r="V1212" s="152"/>
      <c r="W1212" s="152"/>
      <c r="X1212" s="152"/>
      <c r="Y1212" s="15" t="str">
        <f t="shared" si="38"/>
        <v/>
      </c>
      <c r="Z1212" s="15" t="str">
        <f>IF(T1212="","",IF(AND(T1212&lt;&gt;'Tabelas auxiliares'!$B$128,T1212&lt;&gt;'Tabelas auxiliares'!$B$129,T1212&lt;&gt;'Tabelas auxiliares'!$C$128,T1212&lt;&gt;'Tabelas auxiliares'!$C$129,T1212&lt;&gt;'Tabelas auxiliares'!$D$128),"FOLHA DE PESSOAL",IF(Y1212='Tabelas auxiliares'!$A$129,"CUSTEIO",IF(Y1212='Tabelas auxiliares'!$A$128,"INVESTIMENTO","ERRO - VERIFICAR"))))</f>
        <v/>
      </c>
      <c r="AA1212" s="26" t="str">
        <f t="shared" si="39"/>
        <v/>
      </c>
      <c r="AB1212" s="155"/>
      <c r="AC1212" s="155"/>
      <c r="AD1212" s="155"/>
      <c r="AE1212" s="31"/>
      <c r="AF1212" s="31"/>
      <c r="AG1212" s="31"/>
      <c r="AH1212" s="31"/>
      <c r="AI1212" s="31"/>
      <c r="AJ1212" s="31"/>
      <c r="AK1212" s="31"/>
      <c r="AL1212" s="31"/>
      <c r="AM1212" s="31"/>
      <c r="AN1212" s="31"/>
      <c r="AO1212" s="31"/>
      <c r="AP1212" s="31"/>
    </row>
    <row r="1213" spans="1:42" x14ac:dyDescent="0.25">
      <c r="A1213" s="152"/>
      <c r="B1213" s="152"/>
      <c r="C1213" s="152"/>
      <c r="D1213" s="152"/>
      <c r="E1213" s="152"/>
      <c r="F1213" s="15" t="str">
        <f>IFERROR(VLOOKUP(D1213,'Tabelas auxiliares'!$A$3:$B$65,2,FALSE),"")</f>
        <v/>
      </c>
      <c r="G1213" s="15" t="str">
        <f>IFERROR(VLOOKUP($B1213,'Tabelas auxiliares'!$A$68:$C$108,2,FALSE),"")</f>
        <v/>
      </c>
      <c r="H1213" s="15" t="str">
        <f>IFERROR(VLOOKUP($B1213,'Tabelas auxiliares'!$A$68:$C$108,3,FALSE),"")</f>
        <v/>
      </c>
      <c r="I1213" s="152"/>
      <c r="J1213" s="152"/>
      <c r="K1213" s="152"/>
      <c r="L1213" s="152"/>
      <c r="M1213" s="152"/>
      <c r="N1213" s="152"/>
      <c r="O1213" s="152"/>
      <c r="P1213" s="152"/>
      <c r="Q1213" s="152"/>
      <c r="R1213" s="152"/>
      <c r="S1213" s="152"/>
      <c r="T1213" s="152"/>
      <c r="U1213" s="152"/>
      <c r="V1213" s="152"/>
      <c r="W1213" s="152"/>
      <c r="X1213" s="152"/>
      <c r="Y1213" s="15" t="str">
        <f t="shared" si="38"/>
        <v/>
      </c>
      <c r="Z1213" s="15" t="str">
        <f>IF(T1213="","",IF(AND(T1213&lt;&gt;'Tabelas auxiliares'!$B$128,T1213&lt;&gt;'Tabelas auxiliares'!$B$129,T1213&lt;&gt;'Tabelas auxiliares'!$C$128,T1213&lt;&gt;'Tabelas auxiliares'!$C$129,T1213&lt;&gt;'Tabelas auxiliares'!$D$128),"FOLHA DE PESSOAL",IF(Y1213='Tabelas auxiliares'!$A$129,"CUSTEIO",IF(Y1213='Tabelas auxiliares'!$A$128,"INVESTIMENTO","ERRO - VERIFICAR"))))</f>
        <v/>
      </c>
      <c r="AA1213" s="26" t="str">
        <f t="shared" si="39"/>
        <v/>
      </c>
      <c r="AB1213" s="155"/>
      <c r="AC1213" s="155"/>
      <c r="AD1213" s="155"/>
      <c r="AE1213" s="31"/>
      <c r="AF1213" s="31"/>
      <c r="AG1213" s="31"/>
      <c r="AH1213" s="31"/>
      <c r="AI1213" s="31"/>
      <c r="AJ1213" s="31"/>
      <c r="AK1213" s="31"/>
      <c r="AL1213" s="31"/>
      <c r="AM1213" s="31"/>
      <c r="AN1213" s="31"/>
      <c r="AO1213" s="31"/>
      <c r="AP1213" s="31"/>
    </row>
    <row r="1214" spans="1:42" x14ac:dyDescent="0.25">
      <c r="A1214" s="152"/>
      <c r="B1214" s="152"/>
      <c r="C1214" s="152"/>
      <c r="D1214" s="152"/>
      <c r="E1214" s="152"/>
      <c r="F1214" s="15" t="str">
        <f>IFERROR(VLOOKUP(D1214,'Tabelas auxiliares'!$A$3:$B$65,2,FALSE),"")</f>
        <v/>
      </c>
      <c r="G1214" s="15" t="str">
        <f>IFERROR(VLOOKUP($B1214,'Tabelas auxiliares'!$A$68:$C$108,2,FALSE),"")</f>
        <v/>
      </c>
      <c r="H1214" s="15" t="str">
        <f>IFERROR(VLOOKUP($B1214,'Tabelas auxiliares'!$A$68:$C$108,3,FALSE),"")</f>
        <v/>
      </c>
      <c r="I1214" s="152"/>
      <c r="J1214" s="152"/>
      <c r="K1214" s="152"/>
      <c r="L1214" s="152"/>
      <c r="M1214" s="152"/>
      <c r="N1214" s="152"/>
      <c r="O1214" s="152"/>
      <c r="P1214" s="152"/>
      <c r="Q1214" s="152"/>
      <c r="R1214" s="152"/>
      <c r="S1214" s="152"/>
      <c r="T1214" s="152"/>
      <c r="U1214" s="152"/>
      <c r="V1214" s="152"/>
      <c r="W1214" s="152"/>
      <c r="X1214" s="152"/>
      <c r="Y1214" s="15" t="str">
        <f t="shared" si="38"/>
        <v/>
      </c>
      <c r="Z1214" s="15" t="str">
        <f>IF(T1214="","",IF(AND(T1214&lt;&gt;'Tabelas auxiliares'!$B$128,T1214&lt;&gt;'Tabelas auxiliares'!$B$129,T1214&lt;&gt;'Tabelas auxiliares'!$C$128,T1214&lt;&gt;'Tabelas auxiliares'!$C$129,T1214&lt;&gt;'Tabelas auxiliares'!$D$128),"FOLHA DE PESSOAL",IF(Y1214='Tabelas auxiliares'!$A$129,"CUSTEIO",IF(Y1214='Tabelas auxiliares'!$A$128,"INVESTIMENTO","ERRO - VERIFICAR"))))</f>
        <v/>
      </c>
      <c r="AA1214" s="26" t="str">
        <f t="shared" si="39"/>
        <v/>
      </c>
      <c r="AB1214" s="155"/>
      <c r="AC1214" s="155"/>
      <c r="AD1214" s="155"/>
      <c r="AE1214" s="31"/>
      <c r="AF1214" s="31"/>
      <c r="AG1214" s="31"/>
      <c r="AH1214" s="31"/>
      <c r="AI1214" s="31"/>
      <c r="AJ1214" s="31"/>
      <c r="AK1214" s="31"/>
      <c r="AL1214" s="31"/>
      <c r="AM1214" s="31"/>
      <c r="AN1214" s="31"/>
      <c r="AO1214" s="31"/>
      <c r="AP1214" s="31"/>
    </row>
    <row r="1215" spans="1:42" x14ac:dyDescent="0.25">
      <c r="A1215" s="152"/>
      <c r="B1215" s="152"/>
      <c r="C1215" s="152"/>
      <c r="D1215" s="152"/>
      <c r="E1215" s="152"/>
      <c r="F1215" s="15" t="str">
        <f>IFERROR(VLOOKUP(D1215,'Tabelas auxiliares'!$A$3:$B$65,2,FALSE),"")</f>
        <v/>
      </c>
      <c r="G1215" s="15" t="str">
        <f>IFERROR(VLOOKUP($B1215,'Tabelas auxiliares'!$A$68:$C$108,2,FALSE),"")</f>
        <v/>
      </c>
      <c r="H1215" s="15" t="str">
        <f>IFERROR(VLOOKUP($B1215,'Tabelas auxiliares'!$A$68:$C$108,3,FALSE),"")</f>
        <v/>
      </c>
      <c r="I1215" s="152"/>
      <c r="J1215" s="152"/>
      <c r="K1215" s="152"/>
      <c r="L1215" s="152"/>
      <c r="M1215" s="152"/>
      <c r="N1215" s="152"/>
      <c r="O1215" s="152"/>
      <c r="P1215" s="152"/>
      <c r="Q1215" s="152"/>
      <c r="R1215" s="152"/>
      <c r="S1215" s="152"/>
      <c r="T1215" s="152"/>
      <c r="U1215" s="152"/>
      <c r="V1215" s="152"/>
      <c r="W1215" s="152"/>
      <c r="X1215" s="152"/>
      <c r="Y1215" s="15" t="str">
        <f t="shared" si="38"/>
        <v/>
      </c>
      <c r="Z1215" s="15" t="str">
        <f>IF(T1215="","",IF(AND(T1215&lt;&gt;'Tabelas auxiliares'!$B$128,T1215&lt;&gt;'Tabelas auxiliares'!$B$129,T1215&lt;&gt;'Tabelas auxiliares'!$C$128,T1215&lt;&gt;'Tabelas auxiliares'!$C$129,T1215&lt;&gt;'Tabelas auxiliares'!$D$128),"FOLHA DE PESSOAL",IF(Y1215='Tabelas auxiliares'!$A$129,"CUSTEIO",IF(Y1215='Tabelas auxiliares'!$A$128,"INVESTIMENTO","ERRO - VERIFICAR"))))</f>
        <v/>
      </c>
      <c r="AA1215" s="26" t="str">
        <f t="shared" si="39"/>
        <v/>
      </c>
      <c r="AB1215" s="155"/>
      <c r="AC1215" s="155"/>
      <c r="AD1215" s="155"/>
      <c r="AE1215" s="31"/>
      <c r="AF1215" s="31"/>
      <c r="AG1215" s="31"/>
      <c r="AH1215" s="31"/>
      <c r="AI1215" s="31"/>
      <c r="AJ1215" s="31"/>
      <c r="AK1215" s="31"/>
      <c r="AL1215" s="31"/>
      <c r="AM1215" s="31"/>
      <c r="AN1215" s="31"/>
      <c r="AO1215" s="31"/>
      <c r="AP1215" s="31"/>
    </row>
    <row r="1216" spans="1:42" x14ac:dyDescent="0.25">
      <c r="A1216" s="152"/>
      <c r="B1216" s="152"/>
      <c r="C1216" s="152"/>
      <c r="D1216" s="152"/>
      <c r="E1216" s="152"/>
      <c r="F1216" s="15" t="str">
        <f>IFERROR(VLOOKUP(D1216,'Tabelas auxiliares'!$A$3:$B$65,2,FALSE),"")</f>
        <v/>
      </c>
      <c r="G1216" s="15" t="str">
        <f>IFERROR(VLOOKUP($B1216,'Tabelas auxiliares'!$A$68:$C$108,2,FALSE),"")</f>
        <v/>
      </c>
      <c r="H1216" s="15" t="str">
        <f>IFERROR(VLOOKUP($B1216,'Tabelas auxiliares'!$A$68:$C$108,3,FALSE),"")</f>
        <v/>
      </c>
      <c r="I1216" s="152"/>
      <c r="J1216" s="152"/>
      <c r="K1216" s="152"/>
      <c r="L1216" s="152"/>
      <c r="M1216" s="152"/>
      <c r="N1216" s="152"/>
      <c r="O1216" s="152"/>
      <c r="P1216" s="152"/>
      <c r="Q1216" s="152"/>
      <c r="R1216" s="152"/>
      <c r="S1216" s="152"/>
      <c r="T1216" s="152"/>
      <c r="U1216" s="152"/>
      <c r="V1216" s="152"/>
      <c r="W1216" s="152"/>
      <c r="X1216" s="152"/>
      <c r="Y1216" s="15" t="str">
        <f t="shared" si="38"/>
        <v/>
      </c>
      <c r="Z1216" s="15" t="str">
        <f>IF(T1216="","",IF(AND(T1216&lt;&gt;'Tabelas auxiliares'!$B$128,T1216&lt;&gt;'Tabelas auxiliares'!$B$129,T1216&lt;&gt;'Tabelas auxiliares'!$C$128,T1216&lt;&gt;'Tabelas auxiliares'!$C$129,T1216&lt;&gt;'Tabelas auxiliares'!$D$128),"FOLHA DE PESSOAL",IF(Y1216='Tabelas auxiliares'!$A$129,"CUSTEIO",IF(Y1216='Tabelas auxiliares'!$A$128,"INVESTIMENTO","ERRO - VERIFICAR"))))</f>
        <v/>
      </c>
      <c r="AA1216" s="26" t="str">
        <f t="shared" si="39"/>
        <v/>
      </c>
      <c r="AB1216" s="155"/>
      <c r="AC1216" s="155"/>
      <c r="AD1216" s="155"/>
      <c r="AE1216" s="31"/>
      <c r="AF1216" s="31"/>
      <c r="AG1216" s="31"/>
      <c r="AH1216" s="31"/>
      <c r="AI1216" s="31"/>
      <c r="AJ1216" s="31"/>
      <c r="AK1216" s="31"/>
      <c r="AL1216" s="31"/>
      <c r="AM1216" s="31"/>
      <c r="AN1216" s="31"/>
      <c r="AO1216" s="31"/>
      <c r="AP1216" s="31"/>
    </row>
    <row r="1217" spans="1:42" x14ac:dyDescent="0.25">
      <c r="A1217" s="152"/>
      <c r="B1217" s="152"/>
      <c r="C1217" s="152"/>
      <c r="D1217" s="152"/>
      <c r="E1217" s="152"/>
      <c r="F1217" s="15" t="str">
        <f>IFERROR(VLOOKUP(D1217,'Tabelas auxiliares'!$A$3:$B$65,2,FALSE),"")</f>
        <v/>
      </c>
      <c r="G1217" s="15" t="str">
        <f>IFERROR(VLOOKUP($B1217,'Tabelas auxiliares'!$A$68:$C$108,2,FALSE),"")</f>
        <v/>
      </c>
      <c r="H1217" s="15" t="str">
        <f>IFERROR(VLOOKUP($B1217,'Tabelas auxiliares'!$A$68:$C$108,3,FALSE),"")</f>
        <v/>
      </c>
      <c r="I1217" s="152"/>
      <c r="J1217" s="152"/>
      <c r="K1217" s="152"/>
      <c r="L1217" s="152"/>
      <c r="M1217" s="152"/>
      <c r="N1217" s="152"/>
      <c r="O1217" s="152"/>
      <c r="P1217" s="152"/>
      <c r="Q1217" s="152"/>
      <c r="R1217" s="152"/>
      <c r="S1217" s="152"/>
      <c r="T1217" s="152"/>
      <c r="U1217" s="152"/>
      <c r="V1217" s="152"/>
      <c r="W1217" s="152"/>
      <c r="X1217" s="152"/>
      <c r="Y1217" s="15" t="str">
        <f t="shared" si="38"/>
        <v/>
      </c>
      <c r="Z1217" s="15" t="str">
        <f>IF(T1217="","",IF(AND(T1217&lt;&gt;'Tabelas auxiliares'!$B$128,T1217&lt;&gt;'Tabelas auxiliares'!$B$129,T1217&lt;&gt;'Tabelas auxiliares'!$C$128,T1217&lt;&gt;'Tabelas auxiliares'!$C$129,T1217&lt;&gt;'Tabelas auxiliares'!$D$128),"FOLHA DE PESSOAL",IF(Y1217='Tabelas auxiliares'!$A$129,"CUSTEIO",IF(Y1217='Tabelas auxiliares'!$A$128,"INVESTIMENTO","ERRO - VERIFICAR"))))</f>
        <v/>
      </c>
      <c r="AA1217" s="26" t="str">
        <f t="shared" si="39"/>
        <v/>
      </c>
      <c r="AB1217" s="155"/>
      <c r="AC1217" s="155"/>
      <c r="AD1217" s="155"/>
      <c r="AE1217" s="31"/>
      <c r="AF1217" s="31"/>
      <c r="AG1217" s="31"/>
      <c r="AH1217" s="31"/>
      <c r="AI1217" s="31"/>
      <c r="AJ1217" s="31"/>
      <c r="AK1217" s="31"/>
      <c r="AL1217" s="31"/>
      <c r="AM1217" s="31"/>
      <c r="AN1217" s="31"/>
      <c r="AO1217" s="31"/>
      <c r="AP1217" s="31"/>
    </row>
    <row r="1218" spans="1:42" x14ac:dyDescent="0.25">
      <c r="A1218" s="152"/>
      <c r="B1218" s="152"/>
      <c r="C1218" s="152"/>
      <c r="D1218" s="152"/>
      <c r="E1218" s="152"/>
      <c r="F1218" s="15" t="str">
        <f>IFERROR(VLOOKUP(D1218,'Tabelas auxiliares'!$A$3:$B$65,2,FALSE),"")</f>
        <v/>
      </c>
      <c r="G1218" s="15" t="str">
        <f>IFERROR(VLOOKUP($B1218,'Tabelas auxiliares'!$A$68:$C$108,2,FALSE),"")</f>
        <v/>
      </c>
      <c r="H1218" s="15" t="str">
        <f>IFERROR(VLOOKUP($B1218,'Tabelas auxiliares'!$A$68:$C$108,3,FALSE),"")</f>
        <v/>
      </c>
      <c r="I1218" s="152"/>
      <c r="J1218" s="152"/>
      <c r="K1218" s="152"/>
      <c r="L1218" s="152"/>
      <c r="M1218" s="152"/>
      <c r="N1218" s="152"/>
      <c r="O1218" s="152"/>
      <c r="P1218" s="152"/>
      <c r="Q1218" s="152"/>
      <c r="R1218" s="152"/>
      <c r="S1218" s="152"/>
      <c r="T1218" s="152"/>
      <c r="U1218" s="152"/>
      <c r="V1218" s="152"/>
      <c r="W1218" s="152"/>
      <c r="X1218" s="152"/>
      <c r="Y1218" s="15" t="str">
        <f t="shared" si="38"/>
        <v/>
      </c>
      <c r="Z1218" s="15" t="str">
        <f>IF(T1218="","",IF(AND(T1218&lt;&gt;'Tabelas auxiliares'!$B$128,T1218&lt;&gt;'Tabelas auxiliares'!$B$129,T1218&lt;&gt;'Tabelas auxiliares'!$C$128,T1218&lt;&gt;'Tabelas auxiliares'!$C$129,T1218&lt;&gt;'Tabelas auxiliares'!$D$128),"FOLHA DE PESSOAL",IF(Y1218='Tabelas auxiliares'!$A$129,"CUSTEIO",IF(Y1218='Tabelas auxiliares'!$A$128,"INVESTIMENTO","ERRO - VERIFICAR"))))</f>
        <v/>
      </c>
      <c r="AA1218" s="26" t="str">
        <f t="shared" si="39"/>
        <v/>
      </c>
      <c r="AB1218" s="155"/>
      <c r="AC1218" s="155"/>
      <c r="AD1218" s="155"/>
      <c r="AE1218" s="31"/>
      <c r="AF1218" s="31"/>
      <c r="AG1218" s="31"/>
      <c r="AH1218" s="31"/>
      <c r="AI1218" s="31"/>
      <c r="AJ1218" s="31"/>
      <c r="AK1218" s="31"/>
      <c r="AL1218" s="31"/>
      <c r="AM1218" s="31"/>
      <c r="AN1218" s="31"/>
      <c r="AO1218" s="31"/>
      <c r="AP1218" s="31"/>
    </row>
    <row r="1219" spans="1:42" x14ac:dyDescent="0.25">
      <c r="A1219" s="152"/>
      <c r="B1219" s="152"/>
      <c r="C1219" s="152"/>
      <c r="D1219" s="152"/>
      <c r="E1219" s="152"/>
      <c r="F1219" s="15" t="str">
        <f>IFERROR(VLOOKUP(D1219,'Tabelas auxiliares'!$A$3:$B$65,2,FALSE),"")</f>
        <v/>
      </c>
      <c r="G1219" s="15" t="str">
        <f>IFERROR(VLOOKUP($B1219,'Tabelas auxiliares'!$A$68:$C$108,2,FALSE),"")</f>
        <v/>
      </c>
      <c r="H1219" s="15" t="str">
        <f>IFERROR(VLOOKUP($B1219,'Tabelas auxiliares'!$A$68:$C$108,3,FALSE),"")</f>
        <v/>
      </c>
      <c r="I1219" s="152"/>
      <c r="J1219" s="152"/>
      <c r="K1219" s="152"/>
      <c r="L1219" s="152"/>
      <c r="M1219" s="152"/>
      <c r="N1219" s="152"/>
      <c r="O1219" s="152"/>
      <c r="P1219" s="152"/>
      <c r="Q1219" s="152"/>
      <c r="R1219" s="152"/>
      <c r="S1219" s="152"/>
      <c r="T1219" s="152"/>
      <c r="U1219" s="152"/>
      <c r="V1219" s="152"/>
      <c r="W1219" s="152"/>
      <c r="X1219" s="152"/>
      <c r="Y1219" s="15" t="str">
        <f t="shared" si="38"/>
        <v/>
      </c>
      <c r="Z1219" s="15" t="str">
        <f>IF(T1219="","",IF(AND(T1219&lt;&gt;'Tabelas auxiliares'!$B$128,T1219&lt;&gt;'Tabelas auxiliares'!$B$129,T1219&lt;&gt;'Tabelas auxiliares'!$C$128,T1219&lt;&gt;'Tabelas auxiliares'!$C$129,T1219&lt;&gt;'Tabelas auxiliares'!$D$128),"FOLHA DE PESSOAL",IF(Y1219='Tabelas auxiliares'!$A$129,"CUSTEIO",IF(Y1219='Tabelas auxiliares'!$A$128,"INVESTIMENTO","ERRO - VERIFICAR"))))</f>
        <v/>
      </c>
      <c r="AA1219" s="26" t="str">
        <f t="shared" si="39"/>
        <v/>
      </c>
      <c r="AB1219" s="155"/>
      <c r="AC1219" s="155"/>
      <c r="AD1219" s="155"/>
      <c r="AE1219" s="31"/>
      <c r="AF1219" s="31"/>
      <c r="AG1219" s="31"/>
      <c r="AH1219" s="31"/>
      <c r="AI1219" s="31"/>
      <c r="AJ1219" s="31"/>
      <c r="AK1219" s="31"/>
      <c r="AL1219" s="31"/>
      <c r="AM1219" s="31"/>
      <c r="AN1219" s="31"/>
      <c r="AO1219" s="31"/>
      <c r="AP1219" s="31"/>
    </row>
    <row r="1220" spans="1:42" x14ac:dyDescent="0.25">
      <c r="A1220" s="152"/>
      <c r="B1220" s="152"/>
      <c r="C1220" s="152"/>
      <c r="D1220" s="152"/>
      <c r="E1220" s="152"/>
      <c r="F1220" s="15" t="str">
        <f>IFERROR(VLOOKUP(D1220,'Tabelas auxiliares'!$A$3:$B$65,2,FALSE),"")</f>
        <v/>
      </c>
      <c r="G1220" s="15" t="str">
        <f>IFERROR(VLOOKUP($B1220,'Tabelas auxiliares'!$A$68:$C$108,2,FALSE),"")</f>
        <v/>
      </c>
      <c r="H1220" s="15" t="str">
        <f>IFERROR(VLOOKUP($B1220,'Tabelas auxiliares'!$A$68:$C$108,3,FALSE),"")</f>
        <v/>
      </c>
      <c r="I1220" s="152"/>
      <c r="J1220" s="152"/>
      <c r="K1220" s="152"/>
      <c r="L1220" s="152"/>
      <c r="M1220" s="152"/>
      <c r="N1220" s="152"/>
      <c r="O1220" s="152"/>
      <c r="P1220" s="152"/>
      <c r="Q1220" s="152"/>
      <c r="R1220" s="152"/>
      <c r="S1220" s="152"/>
      <c r="T1220" s="152"/>
      <c r="U1220" s="152"/>
      <c r="V1220" s="152"/>
      <c r="W1220" s="152"/>
      <c r="X1220" s="152"/>
      <c r="Y1220" s="15" t="str">
        <f t="shared" ref="Y1220:Y1269" si="40">LEFT(V1220,1)</f>
        <v/>
      </c>
      <c r="Z1220" s="15" t="str">
        <f>IF(T1220="","",IF(AND(T1220&lt;&gt;'Tabelas auxiliares'!$B$128,T1220&lt;&gt;'Tabelas auxiliares'!$B$129,T1220&lt;&gt;'Tabelas auxiliares'!$C$128,T1220&lt;&gt;'Tabelas auxiliares'!$C$129,T1220&lt;&gt;'Tabelas auxiliares'!$D$128),"FOLHA DE PESSOAL",IF(Y1220='Tabelas auxiliares'!$A$129,"CUSTEIO",IF(Y1220='Tabelas auxiliares'!$A$128,"INVESTIMENTO","ERRO - VERIFICAR"))))</f>
        <v/>
      </c>
      <c r="AA1220" s="26" t="str">
        <f t="shared" ref="AA1220:AA1269" si="41">IF(AB1220+AC1220+AD1220&lt;&gt;0,AB1220+AC1220+AD1220,"")</f>
        <v/>
      </c>
      <c r="AB1220" s="155"/>
      <c r="AC1220" s="155"/>
      <c r="AD1220" s="155"/>
      <c r="AE1220" s="31"/>
      <c r="AF1220" s="31"/>
      <c r="AG1220" s="31"/>
      <c r="AH1220" s="31"/>
      <c r="AI1220" s="31"/>
      <c r="AJ1220" s="31"/>
      <c r="AK1220" s="31"/>
      <c r="AL1220" s="31"/>
      <c r="AM1220" s="31"/>
      <c r="AN1220" s="31"/>
      <c r="AO1220" s="31"/>
      <c r="AP1220" s="31"/>
    </row>
    <row r="1221" spans="1:42" x14ac:dyDescent="0.25">
      <c r="A1221" s="152"/>
      <c r="B1221" s="152"/>
      <c r="C1221" s="152"/>
      <c r="D1221" s="152"/>
      <c r="E1221" s="152"/>
      <c r="F1221" s="15" t="str">
        <f>IFERROR(VLOOKUP(D1221,'Tabelas auxiliares'!$A$3:$B$65,2,FALSE),"")</f>
        <v/>
      </c>
      <c r="G1221" s="15" t="str">
        <f>IFERROR(VLOOKUP($B1221,'Tabelas auxiliares'!$A$68:$C$108,2,FALSE),"")</f>
        <v/>
      </c>
      <c r="H1221" s="15" t="str">
        <f>IFERROR(VLOOKUP($B1221,'Tabelas auxiliares'!$A$68:$C$108,3,FALSE),"")</f>
        <v/>
      </c>
      <c r="I1221" s="152"/>
      <c r="J1221" s="152"/>
      <c r="K1221" s="152"/>
      <c r="L1221" s="152"/>
      <c r="M1221" s="152"/>
      <c r="N1221" s="152"/>
      <c r="O1221" s="152"/>
      <c r="P1221" s="152"/>
      <c r="Q1221" s="152"/>
      <c r="R1221" s="152"/>
      <c r="S1221" s="152"/>
      <c r="T1221" s="152"/>
      <c r="U1221" s="152"/>
      <c r="V1221" s="152"/>
      <c r="W1221" s="152"/>
      <c r="X1221" s="152"/>
      <c r="Y1221" s="15" t="str">
        <f t="shared" si="40"/>
        <v/>
      </c>
      <c r="Z1221" s="15" t="str">
        <f>IF(T1221="","",IF(AND(T1221&lt;&gt;'Tabelas auxiliares'!$B$128,T1221&lt;&gt;'Tabelas auxiliares'!$B$129,T1221&lt;&gt;'Tabelas auxiliares'!$C$128,T1221&lt;&gt;'Tabelas auxiliares'!$C$129,T1221&lt;&gt;'Tabelas auxiliares'!$D$128),"FOLHA DE PESSOAL",IF(Y1221='Tabelas auxiliares'!$A$129,"CUSTEIO",IF(Y1221='Tabelas auxiliares'!$A$128,"INVESTIMENTO","ERRO - VERIFICAR"))))</f>
        <v/>
      </c>
      <c r="AA1221" s="26" t="str">
        <f t="shared" si="41"/>
        <v/>
      </c>
      <c r="AB1221" s="155"/>
      <c r="AC1221" s="155"/>
      <c r="AD1221" s="155"/>
      <c r="AE1221" s="31"/>
      <c r="AF1221" s="31"/>
      <c r="AG1221" s="31"/>
      <c r="AH1221" s="31"/>
      <c r="AI1221" s="31"/>
      <c r="AJ1221" s="31"/>
      <c r="AK1221" s="31"/>
      <c r="AL1221" s="31"/>
      <c r="AM1221" s="31"/>
      <c r="AN1221" s="31"/>
      <c r="AO1221" s="31"/>
      <c r="AP1221" s="31"/>
    </row>
    <row r="1222" spans="1:42" x14ac:dyDescent="0.25">
      <c r="A1222" s="152"/>
      <c r="B1222" s="152"/>
      <c r="C1222" s="152"/>
      <c r="D1222" s="152"/>
      <c r="E1222" s="152"/>
      <c r="F1222" s="15" t="str">
        <f>IFERROR(VLOOKUP(D1222,'Tabelas auxiliares'!$A$3:$B$65,2,FALSE),"")</f>
        <v/>
      </c>
      <c r="G1222" s="15" t="str">
        <f>IFERROR(VLOOKUP($B1222,'Tabelas auxiliares'!$A$68:$C$108,2,FALSE),"")</f>
        <v/>
      </c>
      <c r="H1222" s="15" t="str">
        <f>IFERROR(VLOOKUP($B1222,'Tabelas auxiliares'!$A$68:$C$108,3,FALSE),"")</f>
        <v/>
      </c>
      <c r="I1222" s="152"/>
      <c r="J1222" s="152"/>
      <c r="K1222" s="152"/>
      <c r="L1222" s="152"/>
      <c r="M1222" s="152"/>
      <c r="N1222" s="152"/>
      <c r="O1222" s="152"/>
      <c r="P1222" s="152"/>
      <c r="Q1222" s="152"/>
      <c r="R1222" s="152"/>
      <c r="S1222" s="152"/>
      <c r="T1222" s="152"/>
      <c r="U1222" s="152"/>
      <c r="V1222" s="152"/>
      <c r="W1222" s="152"/>
      <c r="X1222" s="152"/>
      <c r="Y1222" s="15" t="str">
        <f t="shared" si="40"/>
        <v/>
      </c>
      <c r="Z1222" s="15" t="str">
        <f>IF(T1222="","",IF(AND(T1222&lt;&gt;'Tabelas auxiliares'!$B$128,T1222&lt;&gt;'Tabelas auxiliares'!$B$129,T1222&lt;&gt;'Tabelas auxiliares'!$C$128,T1222&lt;&gt;'Tabelas auxiliares'!$C$129,T1222&lt;&gt;'Tabelas auxiliares'!$D$128),"FOLHA DE PESSOAL",IF(Y1222='Tabelas auxiliares'!$A$129,"CUSTEIO",IF(Y1222='Tabelas auxiliares'!$A$128,"INVESTIMENTO","ERRO - VERIFICAR"))))</f>
        <v/>
      </c>
      <c r="AA1222" s="26" t="str">
        <f t="shared" si="41"/>
        <v/>
      </c>
      <c r="AB1222" s="155"/>
      <c r="AC1222" s="155"/>
      <c r="AD1222" s="155"/>
      <c r="AE1222" s="31"/>
      <c r="AF1222" s="31"/>
      <c r="AG1222" s="31"/>
      <c r="AH1222" s="31"/>
      <c r="AI1222" s="31"/>
      <c r="AJ1222" s="31"/>
      <c r="AK1222" s="31"/>
      <c r="AL1222" s="31"/>
      <c r="AM1222" s="31"/>
      <c r="AN1222" s="31"/>
      <c r="AO1222" s="31"/>
      <c r="AP1222" s="31"/>
    </row>
    <row r="1223" spans="1:42" x14ac:dyDescent="0.25">
      <c r="A1223" s="152"/>
      <c r="B1223" s="152"/>
      <c r="C1223" s="152"/>
      <c r="D1223" s="152"/>
      <c r="E1223" s="152"/>
      <c r="F1223" s="15" t="str">
        <f>IFERROR(VLOOKUP(D1223,'Tabelas auxiliares'!$A$3:$B$65,2,FALSE),"")</f>
        <v/>
      </c>
      <c r="G1223" s="15" t="str">
        <f>IFERROR(VLOOKUP($B1223,'Tabelas auxiliares'!$A$68:$C$108,2,FALSE),"")</f>
        <v/>
      </c>
      <c r="H1223" s="15" t="str">
        <f>IFERROR(VLOOKUP($B1223,'Tabelas auxiliares'!$A$68:$C$108,3,FALSE),"")</f>
        <v/>
      </c>
      <c r="I1223" s="152"/>
      <c r="J1223" s="152"/>
      <c r="K1223" s="152"/>
      <c r="L1223" s="152"/>
      <c r="M1223" s="152"/>
      <c r="N1223" s="152"/>
      <c r="O1223" s="152"/>
      <c r="P1223" s="152"/>
      <c r="Q1223" s="152"/>
      <c r="R1223" s="152"/>
      <c r="S1223" s="152"/>
      <c r="T1223" s="152"/>
      <c r="U1223" s="152"/>
      <c r="V1223" s="152"/>
      <c r="W1223" s="152"/>
      <c r="X1223" s="152"/>
      <c r="Y1223" s="15" t="str">
        <f t="shared" si="40"/>
        <v/>
      </c>
      <c r="Z1223" s="15" t="str">
        <f>IF(T1223="","",IF(AND(T1223&lt;&gt;'Tabelas auxiliares'!$B$128,T1223&lt;&gt;'Tabelas auxiliares'!$B$129,T1223&lt;&gt;'Tabelas auxiliares'!$C$128,T1223&lt;&gt;'Tabelas auxiliares'!$C$129,T1223&lt;&gt;'Tabelas auxiliares'!$D$128),"FOLHA DE PESSOAL",IF(Y1223='Tabelas auxiliares'!$A$129,"CUSTEIO",IF(Y1223='Tabelas auxiliares'!$A$128,"INVESTIMENTO","ERRO - VERIFICAR"))))</f>
        <v/>
      </c>
      <c r="AA1223" s="26" t="str">
        <f t="shared" si="41"/>
        <v/>
      </c>
      <c r="AB1223" s="155"/>
      <c r="AC1223" s="155"/>
      <c r="AD1223" s="155"/>
      <c r="AE1223" s="31"/>
      <c r="AF1223" s="31"/>
      <c r="AG1223" s="31"/>
      <c r="AH1223" s="31"/>
      <c r="AI1223" s="31"/>
      <c r="AJ1223" s="31"/>
      <c r="AK1223" s="31"/>
      <c r="AL1223" s="31"/>
      <c r="AM1223" s="31"/>
      <c r="AN1223" s="31"/>
      <c r="AO1223" s="31"/>
      <c r="AP1223" s="31"/>
    </row>
    <row r="1224" spans="1:42" x14ac:dyDescent="0.25">
      <c r="A1224" s="152"/>
      <c r="B1224" s="152"/>
      <c r="C1224" s="152"/>
      <c r="D1224" s="152"/>
      <c r="E1224" s="152"/>
      <c r="F1224" s="15" t="str">
        <f>IFERROR(VLOOKUP(D1224,'Tabelas auxiliares'!$A$3:$B$65,2,FALSE),"")</f>
        <v/>
      </c>
      <c r="G1224" s="15" t="str">
        <f>IFERROR(VLOOKUP($B1224,'Tabelas auxiliares'!$A$68:$C$108,2,FALSE),"")</f>
        <v/>
      </c>
      <c r="H1224" s="15" t="str">
        <f>IFERROR(VLOOKUP($B1224,'Tabelas auxiliares'!$A$68:$C$108,3,FALSE),"")</f>
        <v/>
      </c>
      <c r="I1224" s="152"/>
      <c r="J1224" s="152"/>
      <c r="K1224" s="152"/>
      <c r="L1224" s="152"/>
      <c r="M1224" s="152"/>
      <c r="N1224" s="152"/>
      <c r="O1224" s="152"/>
      <c r="P1224" s="152"/>
      <c r="Q1224" s="152"/>
      <c r="R1224" s="152"/>
      <c r="S1224" s="152"/>
      <c r="T1224" s="152"/>
      <c r="U1224" s="152"/>
      <c r="V1224" s="152"/>
      <c r="W1224" s="152"/>
      <c r="X1224" s="152"/>
      <c r="Y1224" s="15" t="str">
        <f t="shared" si="40"/>
        <v/>
      </c>
      <c r="Z1224" s="15" t="str">
        <f>IF(T1224="","",IF(AND(T1224&lt;&gt;'Tabelas auxiliares'!$B$128,T1224&lt;&gt;'Tabelas auxiliares'!$B$129,T1224&lt;&gt;'Tabelas auxiliares'!$C$128,T1224&lt;&gt;'Tabelas auxiliares'!$C$129,T1224&lt;&gt;'Tabelas auxiliares'!$D$128),"FOLHA DE PESSOAL",IF(Y1224='Tabelas auxiliares'!$A$129,"CUSTEIO",IF(Y1224='Tabelas auxiliares'!$A$128,"INVESTIMENTO","ERRO - VERIFICAR"))))</f>
        <v/>
      </c>
      <c r="AA1224" s="26" t="str">
        <f t="shared" si="41"/>
        <v/>
      </c>
      <c r="AB1224" s="155"/>
      <c r="AC1224" s="155"/>
      <c r="AD1224" s="155"/>
      <c r="AE1224" s="31"/>
      <c r="AF1224" s="31"/>
      <c r="AG1224" s="31"/>
      <c r="AH1224" s="31"/>
      <c r="AI1224" s="31"/>
      <c r="AJ1224" s="31"/>
      <c r="AK1224" s="31"/>
      <c r="AL1224" s="31"/>
      <c r="AM1224" s="31"/>
      <c r="AN1224" s="31"/>
      <c r="AO1224" s="31"/>
      <c r="AP1224" s="31"/>
    </row>
    <row r="1225" spans="1:42" x14ac:dyDescent="0.25">
      <c r="A1225" s="152"/>
      <c r="B1225" s="152"/>
      <c r="C1225" s="152"/>
      <c r="D1225" s="152"/>
      <c r="E1225" s="152"/>
      <c r="F1225" s="15" t="str">
        <f>IFERROR(VLOOKUP(D1225,'Tabelas auxiliares'!$A$3:$B$65,2,FALSE),"")</f>
        <v/>
      </c>
      <c r="G1225" s="15" t="str">
        <f>IFERROR(VLOOKUP($B1225,'Tabelas auxiliares'!$A$68:$C$108,2,FALSE),"")</f>
        <v/>
      </c>
      <c r="H1225" s="15" t="str">
        <f>IFERROR(VLOOKUP($B1225,'Tabelas auxiliares'!$A$68:$C$108,3,FALSE),"")</f>
        <v/>
      </c>
      <c r="I1225" s="152"/>
      <c r="J1225" s="152"/>
      <c r="K1225" s="152"/>
      <c r="L1225" s="152"/>
      <c r="M1225" s="152"/>
      <c r="N1225" s="152"/>
      <c r="O1225" s="152"/>
      <c r="P1225" s="152"/>
      <c r="Q1225" s="152"/>
      <c r="R1225" s="152"/>
      <c r="S1225" s="152"/>
      <c r="T1225" s="152"/>
      <c r="U1225" s="152"/>
      <c r="V1225" s="152"/>
      <c r="W1225" s="152"/>
      <c r="X1225" s="152"/>
      <c r="Y1225" s="15" t="str">
        <f t="shared" si="40"/>
        <v/>
      </c>
      <c r="Z1225" s="15" t="str">
        <f>IF(T1225="","",IF(AND(T1225&lt;&gt;'Tabelas auxiliares'!$B$128,T1225&lt;&gt;'Tabelas auxiliares'!$B$129,T1225&lt;&gt;'Tabelas auxiliares'!$C$128,T1225&lt;&gt;'Tabelas auxiliares'!$C$129,T1225&lt;&gt;'Tabelas auxiliares'!$D$128),"FOLHA DE PESSOAL",IF(Y1225='Tabelas auxiliares'!$A$129,"CUSTEIO",IF(Y1225='Tabelas auxiliares'!$A$128,"INVESTIMENTO","ERRO - VERIFICAR"))))</f>
        <v/>
      </c>
      <c r="AA1225" s="26" t="str">
        <f t="shared" si="41"/>
        <v/>
      </c>
      <c r="AB1225" s="155"/>
      <c r="AC1225" s="155"/>
      <c r="AD1225" s="155"/>
      <c r="AE1225" s="31"/>
      <c r="AF1225" s="31"/>
      <c r="AG1225" s="31"/>
      <c r="AH1225" s="31"/>
      <c r="AI1225" s="31"/>
      <c r="AJ1225" s="31"/>
      <c r="AK1225" s="31"/>
      <c r="AL1225" s="31"/>
      <c r="AM1225" s="31"/>
      <c r="AN1225" s="31"/>
      <c r="AO1225" s="31"/>
      <c r="AP1225" s="31"/>
    </row>
    <row r="1226" spans="1:42" x14ac:dyDescent="0.25">
      <c r="A1226" s="152"/>
      <c r="B1226" s="152"/>
      <c r="C1226" s="152"/>
      <c r="D1226" s="152"/>
      <c r="E1226" s="152"/>
      <c r="F1226" s="15" t="str">
        <f>IFERROR(VLOOKUP(D1226,'Tabelas auxiliares'!$A$3:$B$65,2,FALSE),"")</f>
        <v/>
      </c>
      <c r="G1226" s="15" t="str">
        <f>IFERROR(VLOOKUP($B1226,'Tabelas auxiliares'!$A$68:$C$108,2,FALSE),"")</f>
        <v/>
      </c>
      <c r="H1226" s="15" t="str">
        <f>IFERROR(VLOOKUP($B1226,'Tabelas auxiliares'!$A$68:$C$108,3,FALSE),"")</f>
        <v/>
      </c>
      <c r="I1226" s="152"/>
      <c r="J1226" s="152"/>
      <c r="K1226" s="152"/>
      <c r="L1226" s="152"/>
      <c r="M1226" s="152"/>
      <c r="N1226" s="152"/>
      <c r="O1226" s="152"/>
      <c r="P1226" s="152"/>
      <c r="Q1226" s="152"/>
      <c r="R1226" s="152"/>
      <c r="S1226" s="152"/>
      <c r="T1226" s="152"/>
      <c r="U1226" s="152"/>
      <c r="V1226" s="152"/>
      <c r="W1226" s="152"/>
      <c r="X1226" s="152"/>
      <c r="Y1226" s="15" t="str">
        <f t="shared" si="40"/>
        <v/>
      </c>
      <c r="Z1226" s="15" t="str">
        <f>IF(T1226="","",IF(AND(T1226&lt;&gt;'Tabelas auxiliares'!$B$128,T1226&lt;&gt;'Tabelas auxiliares'!$B$129,T1226&lt;&gt;'Tabelas auxiliares'!$C$128,T1226&lt;&gt;'Tabelas auxiliares'!$C$129,T1226&lt;&gt;'Tabelas auxiliares'!$D$128),"FOLHA DE PESSOAL",IF(Y1226='Tabelas auxiliares'!$A$129,"CUSTEIO",IF(Y1226='Tabelas auxiliares'!$A$128,"INVESTIMENTO","ERRO - VERIFICAR"))))</f>
        <v/>
      </c>
      <c r="AA1226" s="26" t="str">
        <f t="shared" si="41"/>
        <v/>
      </c>
      <c r="AB1226" s="155"/>
      <c r="AC1226" s="155"/>
      <c r="AD1226" s="155"/>
      <c r="AE1226" s="31"/>
      <c r="AF1226" s="31"/>
      <c r="AG1226" s="31"/>
      <c r="AH1226" s="31"/>
      <c r="AI1226" s="31"/>
      <c r="AJ1226" s="31"/>
      <c r="AK1226" s="31"/>
      <c r="AL1226" s="31"/>
      <c r="AM1226" s="31"/>
      <c r="AN1226" s="31"/>
      <c r="AO1226" s="31"/>
      <c r="AP1226" s="31"/>
    </row>
    <row r="1227" spans="1:42" x14ac:dyDescent="0.25">
      <c r="A1227" s="152"/>
      <c r="B1227" s="152"/>
      <c r="C1227" s="152"/>
      <c r="D1227" s="152"/>
      <c r="E1227" s="152"/>
      <c r="F1227" s="15" t="str">
        <f>IFERROR(VLOOKUP(D1227,'Tabelas auxiliares'!$A$3:$B$65,2,FALSE),"")</f>
        <v/>
      </c>
      <c r="G1227" s="15" t="str">
        <f>IFERROR(VLOOKUP($B1227,'Tabelas auxiliares'!$A$68:$C$108,2,FALSE),"")</f>
        <v/>
      </c>
      <c r="H1227" s="15" t="str">
        <f>IFERROR(VLOOKUP($B1227,'Tabelas auxiliares'!$A$68:$C$108,3,FALSE),"")</f>
        <v/>
      </c>
      <c r="I1227" s="152"/>
      <c r="J1227" s="152"/>
      <c r="K1227" s="152"/>
      <c r="L1227" s="152"/>
      <c r="M1227" s="152"/>
      <c r="N1227" s="152"/>
      <c r="O1227" s="152"/>
      <c r="P1227" s="152"/>
      <c r="Q1227" s="152"/>
      <c r="R1227" s="152"/>
      <c r="S1227" s="152"/>
      <c r="T1227" s="152"/>
      <c r="U1227" s="152"/>
      <c r="V1227" s="152"/>
      <c r="W1227" s="152"/>
      <c r="X1227" s="152"/>
      <c r="Y1227" s="15" t="str">
        <f t="shared" si="40"/>
        <v/>
      </c>
      <c r="Z1227" s="15" t="str">
        <f>IF(T1227="","",IF(AND(T1227&lt;&gt;'Tabelas auxiliares'!$B$128,T1227&lt;&gt;'Tabelas auxiliares'!$B$129,T1227&lt;&gt;'Tabelas auxiliares'!$C$128,T1227&lt;&gt;'Tabelas auxiliares'!$C$129,T1227&lt;&gt;'Tabelas auxiliares'!$D$128),"FOLHA DE PESSOAL",IF(Y1227='Tabelas auxiliares'!$A$129,"CUSTEIO",IF(Y1227='Tabelas auxiliares'!$A$128,"INVESTIMENTO","ERRO - VERIFICAR"))))</f>
        <v/>
      </c>
      <c r="AA1227" s="26" t="str">
        <f t="shared" si="41"/>
        <v/>
      </c>
      <c r="AB1227" s="155"/>
      <c r="AC1227" s="155"/>
      <c r="AD1227" s="155"/>
      <c r="AE1227" s="31"/>
      <c r="AF1227" s="31"/>
      <c r="AG1227" s="31"/>
      <c r="AH1227" s="31"/>
      <c r="AI1227" s="31"/>
      <c r="AJ1227" s="31"/>
      <c r="AK1227" s="31"/>
      <c r="AL1227" s="31"/>
      <c r="AM1227" s="31"/>
      <c r="AN1227" s="31"/>
      <c r="AO1227" s="31"/>
      <c r="AP1227" s="31"/>
    </row>
    <row r="1228" spans="1:42" x14ac:dyDescent="0.25">
      <c r="A1228" s="152"/>
      <c r="B1228" s="152"/>
      <c r="C1228" s="152"/>
      <c r="D1228" s="152"/>
      <c r="E1228" s="152"/>
      <c r="F1228" s="15" t="str">
        <f>IFERROR(VLOOKUP(D1228,'Tabelas auxiliares'!$A$3:$B$65,2,FALSE),"")</f>
        <v/>
      </c>
      <c r="G1228" s="15" t="str">
        <f>IFERROR(VLOOKUP($B1228,'Tabelas auxiliares'!$A$68:$C$108,2,FALSE),"")</f>
        <v/>
      </c>
      <c r="H1228" s="15" t="str">
        <f>IFERROR(VLOOKUP($B1228,'Tabelas auxiliares'!$A$68:$C$108,3,FALSE),"")</f>
        <v/>
      </c>
      <c r="I1228" s="152"/>
      <c r="J1228" s="152"/>
      <c r="K1228" s="152"/>
      <c r="L1228" s="152"/>
      <c r="M1228" s="152"/>
      <c r="N1228" s="152"/>
      <c r="O1228" s="152"/>
      <c r="P1228" s="152"/>
      <c r="Q1228" s="152"/>
      <c r="R1228" s="152"/>
      <c r="S1228" s="152"/>
      <c r="T1228" s="152"/>
      <c r="U1228" s="152"/>
      <c r="V1228" s="152"/>
      <c r="W1228" s="152"/>
      <c r="X1228" s="152"/>
      <c r="Y1228" s="15" t="str">
        <f t="shared" si="40"/>
        <v/>
      </c>
      <c r="Z1228" s="15" t="str">
        <f>IF(T1228="","",IF(AND(T1228&lt;&gt;'Tabelas auxiliares'!$B$128,T1228&lt;&gt;'Tabelas auxiliares'!$B$129,T1228&lt;&gt;'Tabelas auxiliares'!$C$128,T1228&lt;&gt;'Tabelas auxiliares'!$C$129,T1228&lt;&gt;'Tabelas auxiliares'!$D$128),"FOLHA DE PESSOAL",IF(Y1228='Tabelas auxiliares'!$A$129,"CUSTEIO",IF(Y1228='Tabelas auxiliares'!$A$128,"INVESTIMENTO","ERRO - VERIFICAR"))))</f>
        <v/>
      </c>
      <c r="AA1228" s="26" t="str">
        <f t="shared" si="41"/>
        <v/>
      </c>
      <c r="AB1228" s="155"/>
      <c r="AC1228" s="155"/>
      <c r="AD1228" s="155"/>
      <c r="AE1228" s="31"/>
      <c r="AF1228" s="31"/>
      <c r="AG1228" s="31"/>
      <c r="AH1228" s="31"/>
      <c r="AI1228" s="31"/>
      <c r="AJ1228" s="31"/>
      <c r="AK1228" s="31"/>
      <c r="AL1228" s="31"/>
      <c r="AM1228" s="31"/>
      <c r="AN1228" s="31"/>
      <c r="AO1228" s="31"/>
      <c r="AP1228" s="31"/>
    </row>
    <row r="1229" spans="1:42" x14ac:dyDescent="0.25">
      <c r="A1229" s="152"/>
      <c r="B1229" s="152"/>
      <c r="C1229" s="152"/>
      <c r="D1229" s="152"/>
      <c r="E1229" s="152"/>
      <c r="F1229" s="15" t="str">
        <f>IFERROR(VLOOKUP(D1229,'Tabelas auxiliares'!$A$3:$B$65,2,FALSE),"")</f>
        <v/>
      </c>
      <c r="G1229" s="15" t="str">
        <f>IFERROR(VLOOKUP($B1229,'Tabelas auxiliares'!$A$68:$C$108,2,FALSE),"")</f>
        <v/>
      </c>
      <c r="H1229" s="15" t="str">
        <f>IFERROR(VLOOKUP($B1229,'Tabelas auxiliares'!$A$68:$C$108,3,FALSE),"")</f>
        <v/>
      </c>
      <c r="I1229" s="152"/>
      <c r="J1229" s="152"/>
      <c r="K1229" s="152"/>
      <c r="L1229" s="152"/>
      <c r="M1229" s="152"/>
      <c r="N1229" s="152"/>
      <c r="O1229" s="152"/>
      <c r="P1229" s="152"/>
      <c r="Q1229" s="152"/>
      <c r="R1229" s="152"/>
      <c r="S1229" s="152"/>
      <c r="T1229" s="152"/>
      <c r="U1229" s="152"/>
      <c r="V1229" s="152"/>
      <c r="W1229" s="152"/>
      <c r="X1229" s="152"/>
      <c r="Y1229" s="15" t="str">
        <f t="shared" si="40"/>
        <v/>
      </c>
      <c r="Z1229" s="15" t="str">
        <f>IF(T1229="","",IF(AND(T1229&lt;&gt;'Tabelas auxiliares'!$B$128,T1229&lt;&gt;'Tabelas auxiliares'!$B$129,T1229&lt;&gt;'Tabelas auxiliares'!$C$128,T1229&lt;&gt;'Tabelas auxiliares'!$C$129,T1229&lt;&gt;'Tabelas auxiliares'!$D$128),"FOLHA DE PESSOAL",IF(Y1229='Tabelas auxiliares'!$A$129,"CUSTEIO",IF(Y1229='Tabelas auxiliares'!$A$128,"INVESTIMENTO","ERRO - VERIFICAR"))))</f>
        <v/>
      </c>
      <c r="AA1229" s="26" t="str">
        <f t="shared" si="41"/>
        <v/>
      </c>
      <c r="AB1229" s="155"/>
      <c r="AC1229" s="155"/>
      <c r="AD1229" s="155"/>
      <c r="AE1229" s="31"/>
      <c r="AF1229" s="31"/>
      <c r="AG1229" s="31"/>
      <c r="AH1229" s="31"/>
      <c r="AI1229" s="31"/>
      <c r="AJ1229" s="31"/>
      <c r="AK1229" s="31"/>
      <c r="AL1229" s="31"/>
      <c r="AM1229" s="31"/>
      <c r="AN1229" s="31"/>
      <c r="AO1229" s="31"/>
      <c r="AP1229" s="31"/>
    </row>
    <row r="1230" spans="1:42" x14ac:dyDescent="0.25">
      <c r="A1230" s="152"/>
      <c r="B1230" s="152"/>
      <c r="C1230" s="152"/>
      <c r="D1230" s="152"/>
      <c r="E1230" s="152"/>
      <c r="F1230" s="15" t="str">
        <f>IFERROR(VLOOKUP(D1230,'Tabelas auxiliares'!$A$3:$B$65,2,FALSE),"")</f>
        <v/>
      </c>
      <c r="G1230" s="15" t="str">
        <f>IFERROR(VLOOKUP($B1230,'Tabelas auxiliares'!$A$68:$C$108,2,FALSE),"")</f>
        <v/>
      </c>
      <c r="H1230" s="15" t="str">
        <f>IFERROR(VLOOKUP($B1230,'Tabelas auxiliares'!$A$68:$C$108,3,FALSE),"")</f>
        <v/>
      </c>
      <c r="I1230" s="152"/>
      <c r="J1230" s="152"/>
      <c r="K1230" s="152"/>
      <c r="L1230" s="152"/>
      <c r="M1230" s="152"/>
      <c r="N1230" s="152"/>
      <c r="O1230" s="152"/>
      <c r="P1230" s="152"/>
      <c r="Q1230" s="152"/>
      <c r="R1230" s="152"/>
      <c r="S1230" s="152"/>
      <c r="T1230" s="152"/>
      <c r="U1230" s="152"/>
      <c r="V1230" s="152"/>
      <c r="W1230" s="152"/>
      <c r="X1230" s="152"/>
      <c r="Y1230" s="15" t="str">
        <f t="shared" si="40"/>
        <v/>
      </c>
      <c r="Z1230" s="15" t="str">
        <f>IF(T1230="","",IF(AND(T1230&lt;&gt;'Tabelas auxiliares'!$B$128,T1230&lt;&gt;'Tabelas auxiliares'!$B$129,T1230&lt;&gt;'Tabelas auxiliares'!$C$128,T1230&lt;&gt;'Tabelas auxiliares'!$C$129,T1230&lt;&gt;'Tabelas auxiliares'!$D$128),"FOLHA DE PESSOAL",IF(Y1230='Tabelas auxiliares'!$A$129,"CUSTEIO",IF(Y1230='Tabelas auxiliares'!$A$128,"INVESTIMENTO","ERRO - VERIFICAR"))))</f>
        <v/>
      </c>
      <c r="AA1230" s="26" t="str">
        <f t="shared" si="41"/>
        <v/>
      </c>
      <c r="AB1230" s="155"/>
      <c r="AC1230" s="155"/>
      <c r="AD1230" s="155"/>
      <c r="AE1230" s="31"/>
      <c r="AF1230" s="31"/>
      <c r="AG1230" s="31"/>
      <c r="AH1230" s="31"/>
      <c r="AI1230" s="31"/>
      <c r="AJ1230" s="31"/>
      <c r="AK1230" s="31"/>
      <c r="AL1230" s="31"/>
      <c r="AM1230" s="31"/>
      <c r="AN1230" s="31"/>
      <c r="AO1230" s="31"/>
      <c r="AP1230" s="31"/>
    </row>
    <row r="1231" spans="1:42" x14ac:dyDescent="0.25">
      <c r="A1231" s="152"/>
      <c r="B1231" s="152"/>
      <c r="C1231" s="152"/>
      <c r="D1231" s="152"/>
      <c r="E1231" s="152"/>
      <c r="F1231" s="15" t="str">
        <f>IFERROR(VLOOKUP(D1231,'Tabelas auxiliares'!$A$3:$B$65,2,FALSE),"")</f>
        <v/>
      </c>
      <c r="G1231" s="15" t="str">
        <f>IFERROR(VLOOKUP($B1231,'Tabelas auxiliares'!$A$68:$C$108,2,FALSE),"")</f>
        <v/>
      </c>
      <c r="H1231" s="15" t="str">
        <f>IFERROR(VLOOKUP($B1231,'Tabelas auxiliares'!$A$68:$C$108,3,FALSE),"")</f>
        <v/>
      </c>
      <c r="I1231" s="152"/>
      <c r="J1231" s="152"/>
      <c r="K1231" s="152"/>
      <c r="L1231" s="152"/>
      <c r="M1231" s="152"/>
      <c r="N1231" s="152"/>
      <c r="O1231" s="152"/>
      <c r="P1231" s="152"/>
      <c r="Q1231" s="152"/>
      <c r="R1231" s="152"/>
      <c r="S1231" s="152"/>
      <c r="T1231" s="152"/>
      <c r="U1231" s="152"/>
      <c r="V1231" s="152"/>
      <c r="W1231" s="152"/>
      <c r="X1231" s="152"/>
      <c r="Y1231" s="15" t="str">
        <f t="shared" si="40"/>
        <v/>
      </c>
      <c r="Z1231" s="15" t="str">
        <f>IF(T1231="","",IF(AND(T1231&lt;&gt;'Tabelas auxiliares'!$B$128,T1231&lt;&gt;'Tabelas auxiliares'!$B$129,T1231&lt;&gt;'Tabelas auxiliares'!$C$128,T1231&lt;&gt;'Tabelas auxiliares'!$C$129,T1231&lt;&gt;'Tabelas auxiliares'!$D$128),"FOLHA DE PESSOAL",IF(Y1231='Tabelas auxiliares'!$A$129,"CUSTEIO",IF(Y1231='Tabelas auxiliares'!$A$128,"INVESTIMENTO","ERRO - VERIFICAR"))))</f>
        <v/>
      </c>
      <c r="AA1231" s="26" t="str">
        <f t="shared" si="41"/>
        <v/>
      </c>
      <c r="AB1231" s="155"/>
      <c r="AC1231" s="155"/>
      <c r="AD1231" s="155"/>
      <c r="AE1231" s="31"/>
      <c r="AF1231" s="31"/>
      <c r="AG1231" s="31"/>
      <c r="AH1231" s="31"/>
      <c r="AI1231" s="31"/>
      <c r="AJ1231" s="31"/>
      <c r="AK1231" s="31"/>
      <c r="AL1231" s="31"/>
      <c r="AM1231" s="31"/>
      <c r="AN1231" s="31"/>
      <c r="AO1231" s="31"/>
      <c r="AP1231" s="31"/>
    </row>
    <row r="1232" spans="1:42" x14ac:dyDescent="0.25">
      <c r="A1232" s="152"/>
      <c r="B1232" s="152"/>
      <c r="C1232" s="152"/>
      <c r="D1232" s="152"/>
      <c r="E1232" s="152"/>
      <c r="F1232" s="15" t="str">
        <f>IFERROR(VLOOKUP(D1232,'Tabelas auxiliares'!$A$3:$B$65,2,FALSE),"")</f>
        <v/>
      </c>
      <c r="G1232" s="15" t="str">
        <f>IFERROR(VLOOKUP($B1232,'Tabelas auxiliares'!$A$68:$C$108,2,FALSE),"")</f>
        <v/>
      </c>
      <c r="H1232" s="15" t="str">
        <f>IFERROR(VLOOKUP($B1232,'Tabelas auxiliares'!$A$68:$C$108,3,FALSE),"")</f>
        <v/>
      </c>
      <c r="I1232" s="152"/>
      <c r="J1232" s="152"/>
      <c r="K1232" s="152"/>
      <c r="L1232" s="152"/>
      <c r="M1232" s="152"/>
      <c r="N1232" s="152"/>
      <c r="O1232" s="152"/>
      <c r="P1232" s="152"/>
      <c r="Q1232" s="152"/>
      <c r="R1232" s="152"/>
      <c r="S1232" s="152"/>
      <c r="T1232" s="152"/>
      <c r="U1232" s="152"/>
      <c r="V1232" s="152"/>
      <c r="W1232" s="152"/>
      <c r="X1232" s="152"/>
      <c r="Y1232" s="15" t="str">
        <f t="shared" si="40"/>
        <v/>
      </c>
      <c r="Z1232" s="15" t="str">
        <f>IF(T1232="","",IF(AND(T1232&lt;&gt;'Tabelas auxiliares'!$B$128,T1232&lt;&gt;'Tabelas auxiliares'!$B$129,T1232&lt;&gt;'Tabelas auxiliares'!$C$128,T1232&lt;&gt;'Tabelas auxiliares'!$C$129,T1232&lt;&gt;'Tabelas auxiliares'!$D$128),"FOLHA DE PESSOAL",IF(Y1232='Tabelas auxiliares'!$A$129,"CUSTEIO",IF(Y1232='Tabelas auxiliares'!$A$128,"INVESTIMENTO","ERRO - VERIFICAR"))))</f>
        <v/>
      </c>
      <c r="AA1232" s="26" t="str">
        <f t="shared" si="41"/>
        <v/>
      </c>
      <c r="AB1232" s="155"/>
      <c r="AC1232" s="155"/>
      <c r="AD1232" s="155"/>
      <c r="AE1232" s="31"/>
      <c r="AF1232" s="31"/>
      <c r="AG1232" s="31"/>
      <c r="AH1232" s="31"/>
      <c r="AI1232" s="31"/>
      <c r="AJ1232" s="31"/>
      <c r="AK1232" s="31"/>
      <c r="AL1232" s="31"/>
      <c r="AM1232" s="31"/>
      <c r="AN1232" s="31"/>
      <c r="AO1232" s="31"/>
      <c r="AP1232" s="31"/>
    </row>
    <row r="1233" spans="1:42" x14ac:dyDescent="0.25">
      <c r="A1233" s="152"/>
      <c r="B1233" s="152"/>
      <c r="C1233" s="152"/>
      <c r="D1233" s="152"/>
      <c r="E1233" s="152"/>
      <c r="F1233" s="15" t="str">
        <f>IFERROR(VLOOKUP(D1233,'Tabelas auxiliares'!$A$3:$B$65,2,FALSE),"")</f>
        <v/>
      </c>
      <c r="G1233" s="15" t="str">
        <f>IFERROR(VLOOKUP($B1233,'Tabelas auxiliares'!$A$68:$C$108,2,FALSE),"")</f>
        <v/>
      </c>
      <c r="H1233" s="15" t="str">
        <f>IFERROR(VLOOKUP($B1233,'Tabelas auxiliares'!$A$68:$C$108,3,FALSE),"")</f>
        <v/>
      </c>
      <c r="I1233" s="152"/>
      <c r="J1233" s="152"/>
      <c r="K1233" s="152"/>
      <c r="L1233" s="152"/>
      <c r="M1233" s="152"/>
      <c r="N1233" s="152"/>
      <c r="O1233" s="152"/>
      <c r="P1233" s="152"/>
      <c r="Q1233" s="152"/>
      <c r="R1233" s="152"/>
      <c r="S1233" s="152"/>
      <c r="T1233" s="152"/>
      <c r="U1233" s="152"/>
      <c r="V1233" s="152"/>
      <c r="W1233" s="152"/>
      <c r="X1233" s="152"/>
      <c r="Y1233" s="15" t="str">
        <f t="shared" si="40"/>
        <v/>
      </c>
      <c r="Z1233" s="15" t="str">
        <f>IF(T1233="","",IF(AND(T1233&lt;&gt;'Tabelas auxiliares'!$B$128,T1233&lt;&gt;'Tabelas auxiliares'!$B$129,T1233&lt;&gt;'Tabelas auxiliares'!$C$128,T1233&lt;&gt;'Tabelas auxiliares'!$C$129,T1233&lt;&gt;'Tabelas auxiliares'!$D$128),"FOLHA DE PESSOAL",IF(Y1233='Tabelas auxiliares'!$A$129,"CUSTEIO",IF(Y1233='Tabelas auxiliares'!$A$128,"INVESTIMENTO","ERRO - VERIFICAR"))))</f>
        <v/>
      </c>
      <c r="AA1233" s="26" t="str">
        <f t="shared" si="41"/>
        <v/>
      </c>
      <c r="AB1233" s="155"/>
      <c r="AC1233" s="155"/>
      <c r="AD1233" s="155"/>
      <c r="AE1233" s="31"/>
      <c r="AF1233" s="31"/>
      <c r="AG1233" s="31"/>
      <c r="AH1233" s="31"/>
      <c r="AI1233" s="31"/>
      <c r="AJ1233" s="31"/>
      <c r="AK1233" s="31"/>
      <c r="AL1233" s="31"/>
      <c r="AM1233" s="31"/>
      <c r="AN1233" s="31"/>
      <c r="AO1233" s="31"/>
      <c r="AP1233" s="31"/>
    </row>
    <row r="1234" spans="1:42" x14ac:dyDescent="0.25">
      <c r="A1234" s="152"/>
      <c r="B1234" s="152"/>
      <c r="C1234" s="152"/>
      <c r="D1234" s="152"/>
      <c r="E1234" s="152"/>
      <c r="F1234" s="15" t="str">
        <f>IFERROR(VLOOKUP(D1234,'Tabelas auxiliares'!$A$3:$B$65,2,FALSE),"")</f>
        <v/>
      </c>
      <c r="G1234" s="15" t="str">
        <f>IFERROR(VLOOKUP($B1234,'Tabelas auxiliares'!$A$68:$C$108,2,FALSE),"")</f>
        <v/>
      </c>
      <c r="H1234" s="15" t="str">
        <f>IFERROR(VLOOKUP($B1234,'Tabelas auxiliares'!$A$68:$C$108,3,FALSE),"")</f>
        <v/>
      </c>
      <c r="I1234" s="152"/>
      <c r="J1234" s="152"/>
      <c r="K1234" s="152"/>
      <c r="L1234" s="152"/>
      <c r="M1234" s="152"/>
      <c r="N1234" s="152"/>
      <c r="O1234" s="152"/>
      <c r="P1234" s="152"/>
      <c r="Q1234" s="152"/>
      <c r="R1234" s="152"/>
      <c r="S1234" s="152"/>
      <c r="T1234" s="152"/>
      <c r="U1234" s="152"/>
      <c r="V1234" s="152"/>
      <c r="W1234" s="152"/>
      <c r="X1234" s="152"/>
      <c r="Y1234" s="15" t="str">
        <f t="shared" si="40"/>
        <v/>
      </c>
      <c r="Z1234" s="15" t="str">
        <f>IF(T1234="","",IF(AND(T1234&lt;&gt;'Tabelas auxiliares'!$B$128,T1234&lt;&gt;'Tabelas auxiliares'!$B$129,T1234&lt;&gt;'Tabelas auxiliares'!$C$128,T1234&lt;&gt;'Tabelas auxiliares'!$C$129,T1234&lt;&gt;'Tabelas auxiliares'!$D$128),"FOLHA DE PESSOAL",IF(Y1234='Tabelas auxiliares'!$A$129,"CUSTEIO",IF(Y1234='Tabelas auxiliares'!$A$128,"INVESTIMENTO","ERRO - VERIFICAR"))))</f>
        <v/>
      </c>
      <c r="AA1234" s="26" t="str">
        <f t="shared" si="41"/>
        <v/>
      </c>
      <c r="AB1234" s="155"/>
      <c r="AC1234" s="155"/>
      <c r="AD1234" s="155"/>
      <c r="AE1234" s="31"/>
      <c r="AF1234" s="31"/>
      <c r="AG1234" s="31"/>
      <c r="AH1234" s="31"/>
      <c r="AI1234" s="31"/>
      <c r="AJ1234" s="31"/>
      <c r="AK1234" s="31"/>
      <c r="AL1234" s="31"/>
      <c r="AM1234" s="31"/>
      <c r="AN1234" s="31"/>
      <c r="AO1234" s="31"/>
      <c r="AP1234" s="31"/>
    </row>
    <row r="1235" spans="1:42" x14ac:dyDescent="0.25">
      <c r="A1235" s="152"/>
      <c r="B1235" s="152"/>
      <c r="C1235" s="152"/>
      <c r="D1235" s="152"/>
      <c r="E1235" s="152"/>
      <c r="F1235" s="15" t="str">
        <f>IFERROR(VLOOKUP(D1235,'Tabelas auxiliares'!$A$3:$B$65,2,FALSE),"")</f>
        <v/>
      </c>
      <c r="G1235" s="15" t="str">
        <f>IFERROR(VLOOKUP($B1235,'Tabelas auxiliares'!$A$68:$C$108,2,FALSE),"")</f>
        <v/>
      </c>
      <c r="H1235" s="15" t="str">
        <f>IFERROR(VLOOKUP($B1235,'Tabelas auxiliares'!$A$68:$C$108,3,FALSE),"")</f>
        <v/>
      </c>
      <c r="I1235" s="152"/>
      <c r="J1235" s="152"/>
      <c r="K1235" s="152"/>
      <c r="L1235" s="152"/>
      <c r="M1235" s="152"/>
      <c r="N1235" s="152"/>
      <c r="O1235" s="152"/>
      <c r="P1235" s="152"/>
      <c r="Q1235" s="152"/>
      <c r="R1235" s="152"/>
      <c r="S1235" s="152"/>
      <c r="T1235" s="152"/>
      <c r="U1235" s="152"/>
      <c r="V1235" s="152"/>
      <c r="W1235" s="152"/>
      <c r="X1235" s="152"/>
      <c r="Y1235" s="15" t="str">
        <f t="shared" si="40"/>
        <v/>
      </c>
      <c r="Z1235" s="15" t="str">
        <f>IF(T1235="","",IF(AND(T1235&lt;&gt;'Tabelas auxiliares'!$B$128,T1235&lt;&gt;'Tabelas auxiliares'!$B$129,T1235&lt;&gt;'Tabelas auxiliares'!$C$128,T1235&lt;&gt;'Tabelas auxiliares'!$C$129,T1235&lt;&gt;'Tabelas auxiliares'!$D$128),"FOLHA DE PESSOAL",IF(Y1235='Tabelas auxiliares'!$A$129,"CUSTEIO",IF(Y1235='Tabelas auxiliares'!$A$128,"INVESTIMENTO","ERRO - VERIFICAR"))))</f>
        <v/>
      </c>
      <c r="AA1235" s="26" t="str">
        <f t="shared" si="41"/>
        <v/>
      </c>
      <c r="AB1235" s="155"/>
      <c r="AC1235" s="155"/>
      <c r="AD1235" s="155"/>
      <c r="AE1235" s="31"/>
      <c r="AF1235" s="31"/>
      <c r="AG1235" s="31"/>
      <c r="AH1235" s="31"/>
      <c r="AI1235" s="31"/>
      <c r="AJ1235" s="31"/>
      <c r="AK1235" s="31"/>
      <c r="AL1235" s="31"/>
      <c r="AM1235" s="31"/>
      <c r="AN1235" s="31"/>
      <c r="AO1235" s="31"/>
      <c r="AP1235" s="31"/>
    </row>
    <row r="1236" spans="1:42" x14ac:dyDescent="0.25">
      <c r="A1236" s="152"/>
      <c r="B1236" s="152"/>
      <c r="C1236" s="152"/>
      <c r="D1236" s="152"/>
      <c r="E1236" s="152"/>
      <c r="F1236" s="15" t="str">
        <f>IFERROR(VLOOKUP(D1236,'Tabelas auxiliares'!$A$3:$B$65,2,FALSE),"")</f>
        <v/>
      </c>
      <c r="G1236" s="15" t="str">
        <f>IFERROR(VLOOKUP($B1236,'Tabelas auxiliares'!$A$68:$C$108,2,FALSE),"")</f>
        <v/>
      </c>
      <c r="H1236" s="15" t="str">
        <f>IFERROR(VLOOKUP($B1236,'Tabelas auxiliares'!$A$68:$C$108,3,FALSE),"")</f>
        <v/>
      </c>
      <c r="I1236" s="152"/>
      <c r="J1236" s="152"/>
      <c r="K1236" s="152"/>
      <c r="L1236" s="152"/>
      <c r="M1236" s="152"/>
      <c r="N1236" s="152"/>
      <c r="O1236" s="152"/>
      <c r="P1236" s="152"/>
      <c r="Q1236" s="152"/>
      <c r="R1236" s="152"/>
      <c r="S1236" s="152"/>
      <c r="T1236" s="152"/>
      <c r="U1236" s="152"/>
      <c r="V1236" s="152"/>
      <c r="W1236" s="152"/>
      <c r="X1236" s="152"/>
      <c r="Y1236" s="15" t="str">
        <f t="shared" si="40"/>
        <v/>
      </c>
      <c r="Z1236" s="15" t="str">
        <f>IF(T1236="","",IF(AND(T1236&lt;&gt;'Tabelas auxiliares'!$B$128,T1236&lt;&gt;'Tabelas auxiliares'!$B$129,T1236&lt;&gt;'Tabelas auxiliares'!$C$128,T1236&lt;&gt;'Tabelas auxiliares'!$C$129,T1236&lt;&gt;'Tabelas auxiliares'!$D$128),"FOLHA DE PESSOAL",IF(Y1236='Tabelas auxiliares'!$A$129,"CUSTEIO",IF(Y1236='Tabelas auxiliares'!$A$128,"INVESTIMENTO","ERRO - VERIFICAR"))))</f>
        <v/>
      </c>
      <c r="AA1236" s="26" t="str">
        <f t="shared" si="41"/>
        <v/>
      </c>
      <c r="AB1236" s="155"/>
      <c r="AC1236" s="155"/>
      <c r="AD1236" s="155"/>
      <c r="AE1236" s="31"/>
      <c r="AF1236" s="31"/>
      <c r="AG1236" s="31"/>
      <c r="AH1236" s="31"/>
      <c r="AI1236" s="31"/>
      <c r="AJ1236" s="31"/>
      <c r="AK1236" s="31"/>
      <c r="AL1236" s="31"/>
      <c r="AM1236" s="31"/>
      <c r="AN1236" s="31"/>
      <c r="AO1236" s="31"/>
      <c r="AP1236" s="31"/>
    </row>
    <row r="1237" spans="1:42" x14ac:dyDescent="0.25">
      <c r="A1237" s="152"/>
      <c r="B1237" s="152"/>
      <c r="C1237" s="152"/>
      <c r="D1237" s="152"/>
      <c r="E1237" s="152"/>
      <c r="F1237" s="15" t="str">
        <f>IFERROR(VLOOKUP(D1237,'Tabelas auxiliares'!$A$3:$B$65,2,FALSE),"")</f>
        <v/>
      </c>
      <c r="G1237" s="15" t="str">
        <f>IFERROR(VLOOKUP($B1237,'Tabelas auxiliares'!$A$68:$C$108,2,FALSE),"")</f>
        <v/>
      </c>
      <c r="H1237" s="15" t="str">
        <f>IFERROR(VLOOKUP($B1237,'Tabelas auxiliares'!$A$68:$C$108,3,FALSE),"")</f>
        <v/>
      </c>
      <c r="I1237" s="152"/>
      <c r="J1237" s="152"/>
      <c r="K1237" s="152"/>
      <c r="L1237" s="152"/>
      <c r="M1237" s="152"/>
      <c r="N1237" s="152"/>
      <c r="O1237" s="152"/>
      <c r="P1237" s="152"/>
      <c r="Q1237" s="152"/>
      <c r="R1237" s="152"/>
      <c r="S1237" s="152"/>
      <c r="T1237" s="152"/>
      <c r="U1237" s="152"/>
      <c r="V1237" s="152"/>
      <c r="W1237" s="152"/>
      <c r="X1237" s="152"/>
      <c r="Y1237" s="15" t="str">
        <f t="shared" si="40"/>
        <v/>
      </c>
      <c r="Z1237" s="15" t="str">
        <f>IF(T1237="","",IF(AND(T1237&lt;&gt;'Tabelas auxiliares'!$B$128,T1237&lt;&gt;'Tabelas auxiliares'!$B$129,T1237&lt;&gt;'Tabelas auxiliares'!$C$128,T1237&lt;&gt;'Tabelas auxiliares'!$C$129,T1237&lt;&gt;'Tabelas auxiliares'!$D$128),"FOLHA DE PESSOAL",IF(Y1237='Tabelas auxiliares'!$A$129,"CUSTEIO",IF(Y1237='Tabelas auxiliares'!$A$128,"INVESTIMENTO","ERRO - VERIFICAR"))))</f>
        <v/>
      </c>
      <c r="AA1237" s="26" t="str">
        <f t="shared" si="41"/>
        <v/>
      </c>
      <c r="AB1237" s="155"/>
      <c r="AC1237" s="155"/>
      <c r="AD1237" s="155"/>
      <c r="AE1237" s="31"/>
      <c r="AF1237" s="31"/>
      <c r="AG1237" s="31"/>
      <c r="AH1237" s="31"/>
      <c r="AI1237" s="31"/>
      <c r="AJ1237" s="31"/>
      <c r="AK1237" s="31"/>
      <c r="AL1237" s="31"/>
      <c r="AM1237" s="31"/>
      <c r="AN1237" s="31"/>
      <c r="AO1237" s="31"/>
      <c r="AP1237" s="31"/>
    </row>
    <row r="1238" spans="1:42" x14ac:dyDescent="0.25">
      <c r="A1238" s="152"/>
      <c r="B1238" s="152"/>
      <c r="C1238" s="152"/>
      <c r="D1238" s="152"/>
      <c r="E1238" s="152"/>
      <c r="F1238" s="15" t="str">
        <f>IFERROR(VLOOKUP(D1238,'Tabelas auxiliares'!$A$3:$B$65,2,FALSE),"")</f>
        <v/>
      </c>
      <c r="G1238" s="15" t="str">
        <f>IFERROR(VLOOKUP($B1238,'Tabelas auxiliares'!$A$68:$C$108,2,FALSE),"")</f>
        <v/>
      </c>
      <c r="H1238" s="15" t="str">
        <f>IFERROR(VLOOKUP($B1238,'Tabelas auxiliares'!$A$68:$C$108,3,FALSE),"")</f>
        <v/>
      </c>
      <c r="I1238" s="152"/>
      <c r="J1238" s="152"/>
      <c r="K1238" s="152"/>
      <c r="L1238" s="152"/>
      <c r="M1238" s="152"/>
      <c r="N1238" s="152"/>
      <c r="O1238" s="152"/>
      <c r="P1238" s="152"/>
      <c r="Q1238" s="152"/>
      <c r="R1238" s="152"/>
      <c r="S1238" s="152"/>
      <c r="T1238" s="152"/>
      <c r="U1238" s="152"/>
      <c r="V1238" s="152"/>
      <c r="W1238" s="152"/>
      <c r="X1238" s="152"/>
      <c r="Y1238" s="15" t="str">
        <f t="shared" si="40"/>
        <v/>
      </c>
      <c r="Z1238" s="15" t="str">
        <f>IF(T1238="","",IF(AND(T1238&lt;&gt;'Tabelas auxiliares'!$B$128,T1238&lt;&gt;'Tabelas auxiliares'!$B$129,T1238&lt;&gt;'Tabelas auxiliares'!$C$128,T1238&lt;&gt;'Tabelas auxiliares'!$C$129,T1238&lt;&gt;'Tabelas auxiliares'!$D$128),"FOLHA DE PESSOAL",IF(Y1238='Tabelas auxiliares'!$A$129,"CUSTEIO",IF(Y1238='Tabelas auxiliares'!$A$128,"INVESTIMENTO","ERRO - VERIFICAR"))))</f>
        <v/>
      </c>
      <c r="AA1238" s="26" t="str">
        <f t="shared" si="41"/>
        <v/>
      </c>
      <c r="AB1238" s="155"/>
      <c r="AC1238" s="155"/>
      <c r="AD1238" s="155"/>
      <c r="AE1238" s="31"/>
      <c r="AF1238" s="31"/>
      <c r="AG1238" s="31"/>
      <c r="AH1238" s="31"/>
      <c r="AI1238" s="31"/>
      <c r="AJ1238" s="31"/>
      <c r="AK1238" s="31"/>
      <c r="AL1238" s="31"/>
      <c r="AM1238" s="31"/>
      <c r="AN1238" s="31"/>
      <c r="AO1238" s="31"/>
      <c r="AP1238" s="31"/>
    </row>
    <row r="1239" spans="1:42" x14ac:dyDescent="0.25">
      <c r="A1239" s="152"/>
      <c r="B1239" s="152"/>
      <c r="C1239" s="152"/>
      <c r="D1239" s="152"/>
      <c r="E1239" s="152"/>
      <c r="F1239" s="15" t="str">
        <f>IFERROR(VLOOKUP(D1239,'Tabelas auxiliares'!$A$3:$B$65,2,FALSE),"")</f>
        <v/>
      </c>
      <c r="G1239" s="15" t="str">
        <f>IFERROR(VLOOKUP($B1239,'Tabelas auxiliares'!$A$68:$C$108,2,FALSE),"")</f>
        <v/>
      </c>
      <c r="H1239" s="15" t="str">
        <f>IFERROR(VLOOKUP($B1239,'Tabelas auxiliares'!$A$68:$C$108,3,FALSE),"")</f>
        <v/>
      </c>
      <c r="I1239" s="152"/>
      <c r="J1239" s="152"/>
      <c r="K1239" s="152"/>
      <c r="L1239" s="152"/>
      <c r="M1239" s="152"/>
      <c r="N1239" s="152"/>
      <c r="O1239" s="152"/>
      <c r="P1239" s="152"/>
      <c r="Q1239" s="152"/>
      <c r="R1239" s="152"/>
      <c r="S1239" s="152"/>
      <c r="T1239" s="152"/>
      <c r="U1239" s="152"/>
      <c r="V1239" s="152"/>
      <c r="W1239" s="152"/>
      <c r="X1239" s="152"/>
      <c r="Y1239" s="15" t="str">
        <f t="shared" si="40"/>
        <v/>
      </c>
      <c r="Z1239" s="15" t="str">
        <f>IF(T1239="","",IF(AND(T1239&lt;&gt;'Tabelas auxiliares'!$B$128,T1239&lt;&gt;'Tabelas auxiliares'!$B$129,T1239&lt;&gt;'Tabelas auxiliares'!$C$128,T1239&lt;&gt;'Tabelas auxiliares'!$C$129,T1239&lt;&gt;'Tabelas auxiliares'!$D$128),"FOLHA DE PESSOAL",IF(Y1239='Tabelas auxiliares'!$A$129,"CUSTEIO",IF(Y1239='Tabelas auxiliares'!$A$128,"INVESTIMENTO","ERRO - VERIFICAR"))))</f>
        <v/>
      </c>
      <c r="AA1239" s="26" t="str">
        <f t="shared" si="41"/>
        <v/>
      </c>
      <c r="AB1239" s="155"/>
      <c r="AC1239" s="155"/>
      <c r="AD1239" s="155"/>
      <c r="AE1239" s="31"/>
      <c r="AF1239" s="31"/>
      <c r="AG1239" s="31"/>
      <c r="AH1239" s="31"/>
      <c r="AI1239" s="31"/>
      <c r="AJ1239" s="31"/>
      <c r="AK1239" s="31"/>
      <c r="AL1239" s="31"/>
      <c r="AM1239" s="31"/>
      <c r="AN1239" s="31"/>
      <c r="AO1239" s="31"/>
      <c r="AP1239" s="31"/>
    </row>
    <row r="1240" spans="1:42" x14ac:dyDescent="0.25">
      <c r="A1240" s="152"/>
      <c r="B1240" s="152"/>
      <c r="C1240" s="152"/>
      <c r="D1240" s="152"/>
      <c r="E1240" s="152"/>
      <c r="F1240" s="15" t="str">
        <f>IFERROR(VLOOKUP(D1240,'Tabelas auxiliares'!$A$3:$B$65,2,FALSE),"")</f>
        <v/>
      </c>
      <c r="G1240" s="15" t="str">
        <f>IFERROR(VLOOKUP($B1240,'Tabelas auxiliares'!$A$68:$C$108,2,FALSE),"")</f>
        <v/>
      </c>
      <c r="H1240" s="15" t="str">
        <f>IFERROR(VLOOKUP($B1240,'Tabelas auxiliares'!$A$68:$C$108,3,FALSE),"")</f>
        <v/>
      </c>
      <c r="I1240" s="152"/>
      <c r="J1240" s="152"/>
      <c r="K1240" s="152"/>
      <c r="L1240" s="152"/>
      <c r="M1240" s="152"/>
      <c r="N1240" s="152"/>
      <c r="O1240" s="152"/>
      <c r="P1240" s="152"/>
      <c r="Q1240" s="152"/>
      <c r="R1240" s="152"/>
      <c r="S1240" s="152"/>
      <c r="T1240" s="152"/>
      <c r="U1240" s="152"/>
      <c r="V1240" s="152"/>
      <c r="W1240" s="152"/>
      <c r="X1240" s="152"/>
      <c r="Y1240" s="15" t="str">
        <f t="shared" si="40"/>
        <v/>
      </c>
      <c r="Z1240" s="15" t="str">
        <f>IF(T1240="","",IF(AND(T1240&lt;&gt;'Tabelas auxiliares'!$B$128,T1240&lt;&gt;'Tabelas auxiliares'!$B$129,T1240&lt;&gt;'Tabelas auxiliares'!$C$128,T1240&lt;&gt;'Tabelas auxiliares'!$C$129,T1240&lt;&gt;'Tabelas auxiliares'!$D$128),"FOLHA DE PESSOAL",IF(Y1240='Tabelas auxiliares'!$A$129,"CUSTEIO",IF(Y1240='Tabelas auxiliares'!$A$128,"INVESTIMENTO","ERRO - VERIFICAR"))))</f>
        <v/>
      </c>
      <c r="AA1240" s="26" t="str">
        <f t="shared" si="41"/>
        <v/>
      </c>
      <c r="AB1240" s="155"/>
      <c r="AC1240" s="155"/>
      <c r="AD1240" s="155"/>
      <c r="AE1240" s="31"/>
      <c r="AF1240" s="31"/>
      <c r="AG1240" s="31"/>
      <c r="AH1240" s="31"/>
      <c r="AI1240" s="31"/>
      <c r="AJ1240" s="31"/>
      <c r="AK1240" s="31"/>
      <c r="AL1240" s="31"/>
      <c r="AM1240" s="31"/>
      <c r="AN1240" s="31"/>
      <c r="AO1240" s="31"/>
      <c r="AP1240" s="31"/>
    </row>
    <row r="1241" spans="1:42" x14ac:dyDescent="0.25">
      <c r="A1241" s="152"/>
      <c r="B1241" s="152"/>
      <c r="C1241" s="152"/>
      <c r="D1241" s="152"/>
      <c r="E1241" s="152"/>
      <c r="F1241" s="15" t="str">
        <f>IFERROR(VLOOKUP(D1241,'Tabelas auxiliares'!$A$3:$B$65,2,FALSE),"")</f>
        <v/>
      </c>
      <c r="G1241" s="15" t="str">
        <f>IFERROR(VLOOKUP($B1241,'Tabelas auxiliares'!$A$68:$C$108,2,FALSE),"")</f>
        <v/>
      </c>
      <c r="H1241" s="15" t="str">
        <f>IFERROR(VLOOKUP($B1241,'Tabelas auxiliares'!$A$68:$C$108,3,FALSE),"")</f>
        <v/>
      </c>
      <c r="I1241" s="152"/>
      <c r="J1241" s="152"/>
      <c r="K1241" s="152"/>
      <c r="L1241" s="152"/>
      <c r="M1241" s="152"/>
      <c r="N1241" s="152"/>
      <c r="O1241" s="152"/>
      <c r="P1241" s="152"/>
      <c r="Q1241" s="152"/>
      <c r="R1241" s="152"/>
      <c r="S1241" s="152"/>
      <c r="T1241" s="152"/>
      <c r="U1241" s="152"/>
      <c r="V1241" s="152"/>
      <c r="W1241" s="152"/>
      <c r="X1241" s="152"/>
      <c r="Y1241" s="15" t="str">
        <f t="shared" si="40"/>
        <v/>
      </c>
      <c r="Z1241" s="15" t="str">
        <f>IF(T1241="","",IF(AND(T1241&lt;&gt;'Tabelas auxiliares'!$B$128,T1241&lt;&gt;'Tabelas auxiliares'!$B$129,T1241&lt;&gt;'Tabelas auxiliares'!$C$128,T1241&lt;&gt;'Tabelas auxiliares'!$C$129,T1241&lt;&gt;'Tabelas auxiliares'!$D$128),"FOLHA DE PESSOAL",IF(Y1241='Tabelas auxiliares'!$A$129,"CUSTEIO",IF(Y1241='Tabelas auxiliares'!$A$128,"INVESTIMENTO","ERRO - VERIFICAR"))))</f>
        <v/>
      </c>
      <c r="AA1241" s="26" t="str">
        <f t="shared" si="41"/>
        <v/>
      </c>
      <c r="AB1241" s="155"/>
      <c r="AC1241" s="155"/>
      <c r="AD1241" s="155"/>
      <c r="AE1241" s="31"/>
      <c r="AF1241" s="31"/>
      <c r="AG1241" s="31"/>
      <c r="AH1241" s="31"/>
      <c r="AI1241" s="31"/>
      <c r="AJ1241" s="31"/>
      <c r="AK1241" s="31"/>
      <c r="AL1241" s="31"/>
      <c r="AM1241" s="31"/>
      <c r="AN1241" s="31"/>
      <c r="AO1241" s="31"/>
      <c r="AP1241" s="31"/>
    </row>
    <row r="1242" spans="1:42" x14ac:dyDescent="0.25">
      <c r="A1242" s="152"/>
      <c r="B1242" s="152"/>
      <c r="C1242" s="152"/>
      <c r="D1242" s="152"/>
      <c r="E1242" s="152"/>
      <c r="F1242" s="15" t="str">
        <f>IFERROR(VLOOKUP(D1242,'Tabelas auxiliares'!$A$3:$B$65,2,FALSE),"")</f>
        <v/>
      </c>
      <c r="G1242" s="15" t="str">
        <f>IFERROR(VLOOKUP($B1242,'Tabelas auxiliares'!$A$68:$C$108,2,FALSE),"")</f>
        <v/>
      </c>
      <c r="H1242" s="15" t="str">
        <f>IFERROR(VLOOKUP($B1242,'Tabelas auxiliares'!$A$68:$C$108,3,FALSE),"")</f>
        <v/>
      </c>
      <c r="I1242" s="152"/>
      <c r="J1242" s="152"/>
      <c r="K1242" s="152"/>
      <c r="L1242" s="152"/>
      <c r="M1242" s="152"/>
      <c r="N1242" s="152"/>
      <c r="O1242" s="152"/>
      <c r="P1242" s="152"/>
      <c r="Q1242" s="152"/>
      <c r="R1242" s="152"/>
      <c r="S1242" s="152"/>
      <c r="T1242" s="152"/>
      <c r="U1242" s="152"/>
      <c r="V1242" s="152"/>
      <c r="W1242" s="152"/>
      <c r="X1242" s="152"/>
      <c r="Y1242" s="15" t="str">
        <f t="shared" si="40"/>
        <v/>
      </c>
      <c r="Z1242" s="15" t="str">
        <f>IF(T1242="","",IF(AND(T1242&lt;&gt;'Tabelas auxiliares'!$B$128,T1242&lt;&gt;'Tabelas auxiliares'!$B$129,T1242&lt;&gt;'Tabelas auxiliares'!$C$128,T1242&lt;&gt;'Tabelas auxiliares'!$C$129,T1242&lt;&gt;'Tabelas auxiliares'!$D$128),"FOLHA DE PESSOAL",IF(Y1242='Tabelas auxiliares'!$A$129,"CUSTEIO",IF(Y1242='Tabelas auxiliares'!$A$128,"INVESTIMENTO","ERRO - VERIFICAR"))))</f>
        <v/>
      </c>
      <c r="AA1242" s="26" t="str">
        <f t="shared" si="41"/>
        <v/>
      </c>
      <c r="AB1242" s="155"/>
      <c r="AC1242" s="155"/>
      <c r="AD1242" s="155"/>
      <c r="AE1242" s="31"/>
      <c r="AF1242" s="31"/>
      <c r="AG1242" s="31"/>
      <c r="AH1242" s="31"/>
      <c r="AI1242" s="31"/>
      <c r="AJ1242" s="31"/>
      <c r="AK1242" s="31"/>
      <c r="AL1242" s="31"/>
      <c r="AM1242" s="31"/>
      <c r="AN1242" s="31"/>
      <c r="AO1242" s="31"/>
      <c r="AP1242" s="31"/>
    </row>
    <row r="1243" spans="1:42" x14ac:dyDescent="0.25">
      <c r="A1243" s="152"/>
      <c r="B1243" s="152"/>
      <c r="C1243" s="152"/>
      <c r="D1243" s="152"/>
      <c r="E1243" s="152"/>
      <c r="F1243" s="15" t="str">
        <f>IFERROR(VLOOKUP(D1243,'Tabelas auxiliares'!$A$3:$B$65,2,FALSE),"")</f>
        <v/>
      </c>
      <c r="G1243" s="15" t="str">
        <f>IFERROR(VLOOKUP($B1243,'Tabelas auxiliares'!$A$68:$C$108,2,FALSE),"")</f>
        <v/>
      </c>
      <c r="H1243" s="15" t="str">
        <f>IFERROR(VLOOKUP($B1243,'Tabelas auxiliares'!$A$68:$C$108,3,FALSE),"")</f>
        <v/>
      </c>
      <c r="I1243" s="152"/>
      <c r="J1243" s="152"/>
      <c r="K1243" s="152"/>
      <c r="L1243" s="152"/>
      <c r="M1243" s="152"/>
      <c r="N1243" s="152"/>
      <c r="O1243" s="152"/>
      <c r="P1243" s="152"/>
      <c r="Q1243" s="152"/>
      <c r="R1243" s="152"/>
      <c r="S1243" s="152"/>
      <c r="T1243" s="152"/>
      <c r="U1243" s="152"/>
      <c r="V1243" s="152"/>
      <c r="W1243" s="152"/>
      <c r="X1243" s="152"/>
      <c r="Y1243" s="15" t="str">
        <f t="shared" si="40"/>
        <v/>
      </c>
      <c r="Z1243" s="15" t="str">
        <f>IF(T1243="","",IF(AND(T1243&lt;&gt;'Tabelas auxiliares'!$B$128,T1243&lt;&gt;'Tabelas auxiliares'!$B$129,T1243&lt;&gt;'Tabelas auxiliares'!$C$128,T1243&lt;&gt;'Tabelas auxiliares'!$C$129,T1243&lt;&gt;'Tabelas auxiliares'!$D$128),"FOLHA DE PESSOAL",IF(Y1243='Tabelas auxiliares'!$A$129,"CUSTEIO",IF(Y1243='Tabelas auxiliares'!$A$128,"INVESTIMENTO","ERRO - VERIFICAR"))))</f>
        <v/>
      </c>
      <c r="AA1243" s="26" t="str">
        <f t="shared" si="41"/>
        <v/>
      </c>
      <c r="AB1243" s="155"/>
      <c r="AC1243" s="155"/>
      <c r="AD1243" s="155"/>
      <c r="AE1243" s="31"/>
      <c r="AF1243" s="31"/>
      <c r="AG1243" s="31"/>
      <c r="AH1243" s="31"/>
      <c r="AI1243" s="31"/>
      <c r="AJ1243" s="31"/>
      <c r="AK1243" s="31"/>
      <c r="AL1243" s="31"/>
      <c r="AM1243" s="31"/>
      <c r="AN1243" s="31"/>
      <c r="AO1243" s="31"/>
      <c r="AP1243" s="31"/>
    </row>
    <row r="1244" spans="1:42" x14ac:dyDescent="0.25">
      <c r="A1244" s="152"/>
      <c r="B1244" s="152"/>
      <c r="C1244" s="152"/>
      <c r="D1244" s="152"/>
      <c r="E1244" s="152"/>
      <c r="F1244" s="15" t="str">
        <f>IFERROR(VLOOKUP(D1244,'Tabelas auxiliares'!$A$3:$B$65,2,FALSE),"")</f>
        <v/>
      </c>
      <c r="G1244" s="15" t="str">
        <f>IFERROR(VLOOKUP($B1244,'Tabelas auxiliares'!$A$68:$C$108,2,FALSE),"")</f>
        <v/>
      </c>
      <c r="H1244" s="15" t="str">
        <f>IFERROR(VLOOKUP($B1244,'Tabelas auxiliares'!$A$68:$C$108,3,FALSE),"")</f>
        <v/>
      </c>
      <c r="I1244" s="152"/>
      <c r="J1244" s="152"/>
      <c r="K1244" s="152"/>
      <c r="L1244" s="152"/>
      <c r="M1244" s="152"/>
      <c r="N1244" s="152"/>
      <c r="O1244" s="152"/>
      <c r="P1244" s="152"/>
      <c r="Q1244" s="152"/>
      <c r="R1244" s="152"/>
      <c r="S1244" s="152"/>
      <c r="T1244" s="152"/>
      <c r="U1244" s="152"/>
      <c r="V1244" s="152"/>
      <c r="W1244" s="152"/>
      <c r="X1244" s="152"/>
      <c r="Y1244" s="15" t="str">
        <f t="shared" si="40"/>
        <v/>
      </c>
      <c r="Z1244" s="15" t="str">
        <f>IF(T1244="","",IF(AND(T1244&lt;&gt;'Tabelas auxiliares'!$B$128,T1244&lt;&gt;'Tabelas auxiliares'!$B$129,T1244&lt;&gt;'Tabelas auxiliares'!$C$128,T1244&lt;&gt;'Tabelas auxiliares'!$C$129,T1244&lt;&gt;'Tabelas auxiliares'!$D$128),"FOLHA DE PESSOAL",IF(Y1244='Tabelas auxiliares'!$A$129,"CUSTEIO",IF(Y1244='Tabelas auxiliares'!$A$128,"INVESTIMENTO","ERRO - VERIFICAR"))))</f>
        <v/>
      </c>
      <c r="AA1244" s="26" t="str">
        <f t="shared" si="41"/>
        <v/>
      </c>
      <c r="AB1244" s="155"/>
      <c r="AC1244" s="155"/>
      <c r="AD1244" s="155"/>
      <c r="AE1244" s="31"/>
      <c r="AF1244" s="31"/>
      <c r="AG1244" s="31"/>
      <c r="AH1244" s="31"/>
      <c r="AI1244" s="31"/>
      <c r="AJ1244" s="31"/>
      <c r="AK1244" s="31"/>
      <c r="AL1244" s="31"/>
      <c r="AM1244" s="31"/>
      <c r="AN1244" s="31"/>
      <c r="AO1244" s="31"/>
      <c r="AP1244" s="31"/>
    </row>
    <row r="1245" spans="1:42" x14ac:dyDescent="0.25">
      <c r="A1245" s="152"/>
      <c r="B1245" s="152"/>
      <c r="C1245" s="152"/>
      <c r="D1245" s="152"/>
      <c r="E1245" s="152"/>
      <c r="F1245" s="15" t="str">
        <f>IFERROR(VLOOKUP(D1245,'Tabelas auxiliares'!$A$3:$B$65,2,FALSE),"")</f>
        <v/>
      </c>
      <c r="G1245" s="15" t="str">
        <f>IFERROR(VLOOKUP($B1245,'Tabelas auxiliares'!$A$68:$C$108,2,FALSE),"")</f>
        <v/>
      </c>
      <c r="H1245" s="15" t="str">
        <f>IFERROR(VLOOKUP($B1245,'Tabelas auxiliares'!$A$68:$C$108,3,FALSE),"")</f>
        <v/>
      </c>
      <c r="I1245" s="152"/>
      <c r="J1245" s="152"/>
      <c r="K1245" s="152"/>
      <c r="L1245" s="152"/>
      <c r="M1245" s="152"/>
      <c r="N1245" s="152"/>
      <c r="O1245" s="152"/>
      <c r="P1245" s="152"/>
      <c r="Q1245" s="152"/>
      <c r="R1245" s="152"/>
      <c r="S1245" s="152"/>
      <c r="T1245" s="152"/>
      <c r="U1245" s="152"/>
      <c r="V1245" s="152"/>
      <c r="W1245" s="152"/>
      <c r="X1245" s="152"/>
      <c r="Y1245" s="15" t="str">
        <f t="shared" si="40"/>
        <v/>
      </c>
      <c r="Z1245" s="15" t="str">
        <f>IF(T1245="","",IF(AND(T1245&lt;&gt;'Tabelas auxiliares'!$B$128,T1245&lt;&gt;'Tabelas auxiliares'!$B$129,T1245&lt;&gt;'Tabelas auxiliares'!$C$128,T1245&lt;&gt;'Tabelas auxiliares'!$C$129,T1245&lt;&gt;'Tabelas auxiliares'!$D$128),"FOLHA DE PESSOAL",IF(Y1245='Tabelas auxiliares'!$A$129,"CUSTEIO",IF(Y1245='Tabelas auxiliares'!$A$128,"INVESTIMENTO","ERRO - VERIFICAR"))))</f>
        <v/>
      </c>
      <c r="AA1245" s="26" t="str">
        <f t="shared" si="41"/>
        <v/>
      </c>
      <c r="AB1245" s="155"/>
      <c r="AC1245" s="155"/>
      <c r="AD1245" s="155"/>
      <c r="AE1245" s="31"/>
      <c r="AF1245" s="31"/>
      <c r="AG1245" s="31"/>
      <c r="AH1245" s="31"/>
      <c r="AI1245" s="31"/>
      <c r="AJ1245" s="31"/>
      <c r="AK1245" s="31"/>
      <c r="AL1245" s="31"/>
      <c r="AM1245" s="31"/>
      <c r="AN1245" s="31"/>
      <c r="AO1245" s="31"/>
      <c r="AP1245" s="31"/>
    </row>
    <row r="1246" spans="1:42" x14ac:dyDescent="0.25">
      <c r="A1246" s="152"/>
      <c r="B1246" s="152"/>
      <c r="C1246" s="152"/>
      <c r="D1246" s="152"/>
      <c r="E1246" s="152"/>
      <c r="F1246" s="15" t="str">
        <f>IFERROR(VLOOKUP(D1246,'Tabelas auxiliares'!$A$3:$B$65,2,FALSE),"")</f>
        <v/>
      </c>
      <c r="G1246" s="15" t="str">
        <f>IFERROR(VLOOKUP($B1246,'Tabelas auxiliares'!$A$68:$C$108,2,FALSE),"")</f>
        <v/>
      </c>
      <c r="H1246" s="15" t="str">
        <f>IFERROR(VLOOKUP($B1246,'Tabelas auxiliares'!$A$68:$C$108,3,FALSE),"")</f>
        <v/>
      </c>
      <c r="I1246" s="152"/>
      <c r="J1246" s="152"/>
      <c r="K1246" s="152"/>
      <c r="L1246" s="152"/>
      <c r="M1246" s="152"/>
      <c r="N1246" s="152"/>
      <c r="O1246" s="152"/>
      <c r="P1246" s="152"/>
      <c r="Q1246" s="152"/>
      <c r="R1246" s="152"/>
      <c r="S1246" s="152"/>
      <c r="T1246" s="152"/>
      <c r="U1246" s="152"/>
      <c r="V1246" s="152"/>
      <c r="W1246" s="152"/>
      <c r="X1246" s="152"/>
      <c r="Y1246" s="15" t="str">
        <f t="shared" si="40"/>
        <v/>
      </c>
      <c r="Z1246" s="15" t="str">
        <f>IF(T1246="","",IF(AND(T1246&lt;&gt;'Tabelas auxiliares'!$B$128,T1246&lt;&gt;'Tabelas auxiliares'!$B$129,T1246&lt;&gt;'Tabelas auxiliares'!$C$128,T1246&lt;&gt;'Tabelas auxiliares'!$C$129,T1246&lt;&gt;'Tabelas auxiliares'!$D$128),"FOLHA DE PESSOAL",IF(Y1246='Tabelas auxiliares'!$A$129,"CUSTEIO",IF(Y1246='Tabelas auxiliares'!$A$128,"INVESTIMENTO","ERRO - VERIFICAR"))))</f>
        <v/>
      </c>
      <c r="AA1246" s="26" t="str">
        <f t="shared" si="41"/>
        <v/>
      </c>
      <c r="AB1246" s="155"/>
      <c r="AC1246" s="155"/>
      <c r="AD1246" s="155"/>
      <c r="AE1246" s="31"/>
      <c r="AF1246" s="31"/>
      <c r="AG1246" s="31"/>
      <c r="AH1246" s="31"/>
      <c r="AI1246" s="31"/>
      <c r="AJ1246" s="31"/>
      <c r="AK1246" s="31"/>
      <c r="AL1246" s="31"/>
      <c r="AM1246" s="31"/>
      <c r="AN1246" s="31"/>
      <c r="AO1246" s="31"/>
      <c r="AP1246" s="31"/>
    </row>
    <row r="1247" spans="1:42" x14ac:dyDescent="0.25">
      <c r="A1247" s="152"/>
      <c r="B1247" s="152"/>
      <c r="C1247" s="152"/>
      <c r="D1247" s="152"/>
      <c r="E1247" s="152"/>
      <c r="F1247" s="15" t="str">
        <f>IFERROR(VLOOKUP(D1247,'Tabelas auxiliares'!$A$3:$B$65,2,FALSE),"")</f>
        <v/>
      </c>
      <c r="G1247" s="15" t="str">
        <f>IFERROR(VLOOKUP($B1247,'Tabelas auxiliares'!$A$68:$C$108,2,FALSE),"")</f>
        <v/>
      </c>
      <c r="H1247" s="15" t="str">
        <f>IFERROR(VLOOKUP($B1247,'Tabelas auxiliares'!$A$68:$C$108,3,FALSE),"")</f>
        <v/>
      </c>
      <c r="I1247" s="152"/>
      <c r="J1247" s="152"/>
      <c r="K1247" s="152"/>
      <c r="L1247" s="152"/>
      <c r="M1247" s="152"/>
      <c r="N1247" s="152"/>
      <c r="O1247" s="152"/>
      <c r="P1247" s="152"/>
      <c r="Q1247" s="152"/>
      <c r="R1247" s="152"/>
      <c r="S1247" s="152"/>
      <c r="T1247" s="152"/>
      <c r="U1247" s="152"/>
      <c r="V1247" s="152"/>
      <c r="W1247" s="152"/>
      <c r="X1247" s="152"/>
      <c r="Y1247" s="15" t="str">
        <f t="shared" si="40"/>
        <v/>
      </c>
      <c r="Z1247" s="15" t="str">
        <f>IF(T1247="","",IF(AND(T1247&lt;&gt;'Tabelas auxiliares'!$B$128,T1247&lt;&gt;'Tabelas auxiliares'!$B$129,T1247&lt;&gt;'Tabelas auxiliares'!$C$128,T1247&lt;&gt;'Tabelas auxiliares'!$C$129,T1247&lt;&gt;'Tabelas auxiliares'!$D$128),"FOLHA DE PESSOAL",IF(Y1247='Tabelas auxiliares'!$A$129,"CUSTEIO",IF(Y1247='Tabelas auxiliares'!$A$128,"INVESTIMENTO","ERRO - VERIFICAR"))))</f>
        <v/>
      </c>
      <c r="AA1247" s="26" t="str">
        <f t="shared" si="41"/>
        <v/>
      </c>
      <c r="AB1247" s="155"/>
      <c r="AC1247" s="155"/>
      <c r="AD1247" s="155"/>
      <c r="AE1247" s="31"/>
      <c r="AF1247" s="31"/>
      <c r="AG1247" s="31"/>
      <c r="AH1247" s="31"/>
      <c r="AI1247" s="31"/>
      <c r="AJ1247" s="31"/>
      <c r="AK1247" s="31"/>
      <c r="AL1247" s="31"/>
      <c r="AM1247" s="31"/>
      <c r="AN1247" s="31"/>
      <c r="AO1247" s="31"/>
      <c r="AP1247" s="31"/>
    </row>
    <row r="1248" spans="1:42" x14ac:dyDescent="0.25">
      <c r="A1248" s="152"/>
      <c r="B1248" s="152"/>
      <c r="C1248" s="152"/>
      <c r="D1248" s="152"/>
      <c r="E1248" s="152"/>
      <c r="F1248" s="15" t="str">
        <f>IFERROR(VLOOKUP(D1248,'Tabelas auxiliares'!$A$3:$B$65,2,FALSE),"")</f>
        <v/>
      </c>
      <c r="G1248" s="15" t="str">
        <f>IFERROR(VLOOKUP($B1248,'Tabelas auxiliares'!$A$68:$C$108,2,FALSE),"")</f>
        <v/>
      </c>
      <c r="H1248" s="15" t="str">
        <f>IFERROR(VLOOKUP($B1248,'Tabelas auxiliares'!$A$68:$C$108,3,FALSE),"")</f>
        <v/>
      </c>
      <c r="I1248" s="152"/>
      <c r="J1248" s="152"/>
      <c r="K1248" s="152"/>
      <c r="L1248" s="152"/>
      <c r="M1248" s="152"/>
      <c r="N1248" s="152"/>
      <c r="O1248" s="152"/>
      <c r="P1248" s="152"/>
      <c r="Q1248" s="152"/>
      <c r="R1248" s="152"/>
      <c r="S1248" s="152"/>
      <c r="T1248" s="152"/>
      <c r="U1248" s="152"/>
      <c r="V1248" s="152"/>
      <c r="W1248" s="152"/>
      <c r="X1248" s="152"/>
      <c r="Y1248" s="15" t="str">
        <f t="shared" si="40"/>
        <v/>
      </c>
      <c r="Z1248" s="15" t="str">
        <f>IF(T1248="","",IF(AND(T1248&lt;&gt;'Tabelas auxiliares'!$B$128,T1248&lt;&gt;'Tabelas auxiliares'!$B$129,T1248&lt;&gt;'Tabelas auxiliares'!$C$128,T1248&lt;&gt;'Tabelas auxiliares'!$C$129,T1248&lt;&gt;'Tabelas auxiliares'!$D$128),"FOLHA DE PESSOAL",IF(Y1248='Tabelas auxiliares'!$A$129,"CUSTEIO",IF(Y1248='Tabelas auxiliares'!$A$128,"INVESTIMENTO","ERRO - VERIFICAR"))))</f>
        <v/>
      </c>
      <c r="AA1248" s="26" t="str">
        <f t="shared" si="41"/>
        <v/>
      </c>
      <c r="AB1248" s="155"/>
      <c r="AC1248" s="155"/>
      <c r="AD1248" s="155"/>
      <c r="AE1248" s="31"/>
      <c r="AF1248" s="31"/>
      <c r="AG1248" s="31"/>
      <c r="AH1248" s="31"/>
      <c r="AI1248" s="31"/>
      <c r="AJ1248" s="31"/>
      <c r="AK1248" s="31"/>
      <c r="AL1248" s="31"/>
      <c r="AM1248" s="31"/>
      <c r="AN1248" s="31"/>
      <c r="AO1248" s="31"/>
      <c r="AP1248" s="31"/>
    </row>
    <row r="1249" spans="1:42" x14ac:dyDescent="0.25">
      <c r="A1249" s="152"/>
      <c r="B1249" s="152"/>
      <c r="C1249" s="152"/>
      <c r="D1249" s="152"/>
      <c r="E1249" s="152"/>
      <c r="F1249" s="15" t="str">
        <f>IFERROR(VLOOKUP(D1249,'Tabelas auxiliares'!$A$3:$B$65,2,FALSE),"")</f>
        <v/>
      </c>
      <c r="G1249" s="15" t="str">
        <f>IFERROR(VLOOKUP($B1249,'Tabelas auxiliares'!$A$68:$C$108,2,FALSE),"")</f>
        <v/>
      </c>
      <c r="H1249" s="15" t="str">
        <f>IFERROR(VLOOKUP($B1249,'Tabelas auxiliares'!$A$68:$C$108,3,FALSE),"")</f>
        <v/>
      </c>
      <c r="I1249" s="152"/>
      <c r="J1249" s="152"/>
      <c r="K1249" s="152"/>
      <c r="L1249" s="152"/>
      <c r="M1249" s="152"/>
      <c r="N1249" s="152"/>
      <c r="O1249" s="152"/>
      <c r="P1249" s="152"/>
      <c r="Q1249" s="152"/>
      <c r="R1249" s="152"/>
      <c r="S1249" s="152"/>
      <c r="T1249" s="152"/>
      <c r="U1249" s="152"/>
      <c r="V1249" s="152"/>
      <c r="W1249" s="152"/>
      <c r="X1249" s="152"/>
      <c r="Y1249" s="15" t="str">
        <f t="shared" si="40"/>
        <v/>
      </c>
      <c r="Z1249" s="15" t="str">
        <f>IF(T1249="","",IF(AND(T1249&lt;&gt;'Tabelas auxiliares'!$B$128,T1249&lt;&gt;'Tabelas auxiliares'!$B$129,T1249&lt;&gt;'Tabelas auxiliares'!$C$128,T1249&lt;&gt;'Tabelas auxiliares'!$C$129,T1249&lt;&gt;'Tabelas auxiliares'!$D$128),"FOLHA DE PESSOAL",IF(Y1249='Tabelas auxiliares'!$A$129,"CUSTEIO",IF(Y1249='Tabelas auxiliares'!$A$128,"INVESTIMENTO","ERRO - VERIFICAR"))))</f>
        <v/>
      </c>
      <c r="AA1249" s="26" t="str">
        <f t="shared" si="41"/>
        <v/>
      </c>
      <c r="AB1249" s="155"/>
      <c r="AC1249" s="155"/>
      <c r="AD1249" s="155"/>
      <c r="AE1249" s="31"/>
      <c r="AF1249" s="31"/>
      <c r="AG1249" s="31"/>
      <c r="AH1249" s="31"/>
      <c r="AI1249" s="31"/>
      <c r="AJ1249" s="31"/>
      <c r="AK1249" s="31"/>
      <c r="AL1249" s="31"/>
      <c r="AM1249" s="31"/>
      <c r="AN1249" s="31"/>
      <c r="AO1249" s="31"/>
      <c r="AP1249" s="31"/>
    </row>
    <row r="1250" spans="1:42" x14ac:dyDescent="0.25">
      <c r="A1250" s="152"/>
      <c r="B1250" s="152"/>
      <c r="C1250" s="152"/>
      <c r="D1250" s="152"/>
      <c r="E1250" s="152"/>
      <c r="F1250" s="15" t="str">
        <f>IFERROR(VLOOKUP(D1250,'Tabelas auxiliares'!$A$3:$B$65,2,FALSE),"")</f>
        <v/>
      </c>
      <c r="G1250" s="15" t="str">
        <f>IFERROR(VLOOKUP($B1250,'Tabelas auxiliares'!$A$68:$C$108,2,FALSE),"")</f>
        <v/>
      </c>
      <c r="H1250" s="15" t="str">
        <f>IFERROR(VLOOKUP($B1250,'Tabelas auxiliares'!$A$68:$C$108,3,FALSE),"")</f>
        <v/>
      </c>
      <c r="I1250" s="152"/>
      <c r="J1250" s="152"/>
      <c r="K1250" s="152"/>
      <c r="L1250" s="152"/>
      <c r="M1250" s="152"/>
      <c r="N1250" s="152"/>
      <c r="O1250" s="152"/>
      <c r="P1250" s="152"/>
      <c r="Q1250" s="152"/>
      <c r="R1250" s="152"/>
      <c r="S1250" s="152"/>
      <c r="T1250" s="152"/>
      <c r="U1250" s="152"/>
      <c r="V1250" s="152"/>
      <c r="W1250" s="152"/>
      <c r="X1250" s="152"/>
      <c r="Y1250" s="15" t="str">
        <f t="shared" si="40"/>
        <v/>
      </c>
      <c r="Z1250" s="15" t="str">
        <f>IF(T1250="","",IF(AND(T1250&lt;&gt;'Tabelas auxiliares'!$B$128,T1250&lt;&gt;'Tabelas auxiliares'!$B$129,T1250&lt;&gt;'Tabelas auxiliares'!$C$128,T1250&lt;&gt;'Tabelas auxiliares'!$C$129,T1250&lt;&gt;'Tabelas auxiliares'!$D$128),"FOLHA DE PESSOAL",IF(Y1250='Tabelas auxiliares'!$A$129,"CUSTEIO",IF(Y1250='Tabelas auxiliares'!$A$128,"INVESTIMENTO","ERRO - VERIFICAR"))))</f>
        <v/>
      </c>
      <c r="AA1250" s="26" t="str">
        <f t="shared" si="41"/>
        <v/>
      </c>
      <c r="AB1250" s="155"/>
      <c r="AC1250" s="155"/>
      <c r="AD1250" s="155"/>
      <c r="AE1250" s="31"/>
      <c r="AF1250" s="31"/>
      <c r="AG1250" s="31"/>
      <c r="AH1250" s="31"/>
      <c r="AI1250" s="31"/>
      <c r="AJ1250" s="31"/>
      <c r="AK1250" s="31"/>
      <c r="AL1250" s="31"/>
      <c r="AM1250" s="31"/>
      <c r="AN1250" s="31"/>
      <c r="AO1250" s="31"/>
      <c r="AP1250" s="31"/>
    </row>
    <row r="1251" spans="1:42" x14ac:dyDescent="0.25">
      <c r="A1251" s="152"/>
      <c r="B1251" s="152"/>
      <c r="C1251" s="152"/>
      <c r="D1251" s="152"/>
      <c r="E1251" s="152"/>
      <c r="F1251" s="15" t="str">
        <f>IFERROR(VLOOKUP(D1251,'Tabelas auxiliares'!$A$3:$B$65,2,FALSE),"")</f>
        <v/>
      </c>
      <c r="G1251" s="15" t="str">
        <f>IFERROR(VLOOKUP($B1251,'Tabelas auxiliares'!$A$68:$C$108,2,FALSE),"")</f>
        <v/>
      </c>
      <c r="H1251" s="15" t="str">
        <f>IFERROR(VLOOKUP($B1251,'Tabelas auxiliares'!$A$68:$C$108,3,FALSE),"")</f>
        <v/>
      </c>
      <c r="I1251" s="152"/>
      <c r="J1251" s="152"/>
      <c r="K1251" s="152"/>
      <c r="L1251" s="152"/>
      <c r="M1251" s="152"/>
      <c r="N1251" s="152"/>
      <c r="O1251" s="152"/>
      <c r="P1251" s="152"/>
      <c r="Q1251" s="152"/>
      <c r="R1251" s="152"/>
      <c r="S1251" s="152"/>
      <c r="T1251" s="152"/>
      <c r="U1251" s="152"/>
      <c r="V1251" s="152"/>
      <c r="W1251" s="152"/>
      <c r="X1251" s="152"/>
      <c r="Y1251" s="15" t="str">
        <f t="shared" si="40"/>
        <v/>
      </c>
      <c r="Z1251" s="15" t="str">
        <f>IF(T1251="","",IF(AND(T1251&lt;&gt;'Tabelas auxiliares'!$B$128,T1251&lt;&gt;'Tabelas auxiliares'!$B$129,T1251&lt;&gt;'Tabelas auxiliares'!$C$128,T1251&lt;&gt;'Tabelas auxiliares'!$C$129,T1251&lt;&gt;'Tabelas auxiliares'!$D$128),"FOLHA DE PESSOAL",IF(Y1251='Tabelas auxiliares'!$A$129,"CUSTEIO",IF(Y1251='Tabelas auxiliares'!$A$128,"INVESTIMENTO","ERRO - VERIFICAR"))))</f>
        <v/>
      </c>
      <c r="AA1251" s="26" t="str">
        <f t="shared" si="41"/>
        <v/>
      </c>
      <c r="AB1251" s="155"/>
      <c r="AC1251" s="155"/>
      <c r="AD1251" s="155"/>
      <c r="AE1251" s="31"/>
      <c r="AF1251" s="31"/>
      <c r="AG1251" s="31"/>
      <c r="AH1251" s="31"/>
      <c r="AI1251" s="31"/>
      <c r="AJ1251" s="31"/>
      <c r="AK1251" s="31"/>
      <c r="AL1251" s="31"/>
      <c r="AM1251" s="31"/>
      <c r="AN1251" s="31"/>
      <c r="AO1251" s="31"/>
      <c r="AP1251" s="31"/>
    </row>
    <row r="1252" spans="1:42" x14ac:dyDescent="0.25">
      <c r="A1252" s="152"/>
      <c r="B1252" s="152"/>
      <c r="C1252" s="152"/>
      <c r="D1252" s="152"/>
      <c r="E1252" s="152"/>
      <c r="F1252" s="15" t="str">
        <f>IFERROR(VLOOKUP(D1252,'Tabelas auxiliares'!$A$3:$B$65,2,FALSE),"")</f>
        <v/>
      </c>
      <c r="G1252" s="15" t="str">
        <f>IFERROR(VLOOKUP($B1252,'Tabelas auxiliares'!$A$68:$C$108,2,FALSE),"")</f>
        <v/>
      </c>
      <c r="H1252" s="15" t="str">
        <f>IFERROR(VLOOKUP($B1252,'Tabelas auxiliares'!$A$68:$C$108,3,FALSE),"")</f>
        <v/>
      </c>
      <c r="I1252" s="152"/>
      <c r="J1252" s="152"/>
      <c r="K1252" s="152"/>
      <c r="L1252" s="152"/>
      <c r="M1252" s="152"/>
      <c r="N1252" s="152"/>
      <c r="O1252" s="152"/>
      <c r="P1252" s="152"/>
      <c r="Q1252" s="152"/>
      <c r="R1252" s="152"/>
      <c r="S1252" s="152"/>
      <c r="T1252" s="152"/>
      <c r="U1252" s="152"/>
      <c r="V1252" s="152"/>
      <c r="W1252" s="152"/>
      <c r="X1252" s="152"/>
      <c r="Y1252" s="15" t="str">
        <f t="shared" si="40"/>
        <v/>
      </c>
      <c r="Z1252" s="15" t="str">
        <f>IF(T1252="","",IF(AND(T1252&lt;&gt;'Tabelas auxiliares'!$B$128,T1252&lt;&gt;'Tabelas auxiliares'!$B$129,T1252&lt;&gt;'Tabelas auxiliares'!$C$128,T1252&lt;&gt;'Tabelas auxiliares'!$C$129,T1252&lt;&gt;'Tabelas auxiliares'!$D$128),"FOLHA DE PESSOAL",IF(Y1252='Tabelas auxiliares'!$A$129,"CUSTEIO",IF(Y1252='Tabelas auxiliares'!$A$128,"INVESTIMENTO","ERRO - VERIFICAR"))))</f>
        <v/>
      </c>
      <c r="AA1252" s="26" t="str">
        <f t="shared" si="41"/>
        <v/>
      </c>
      <c r="AB1252" s="155"/>
      <c r="AC1252" s="155"/>
      <c r="AD1252" s="155"/>
      <c r="AE1252" s="31"/>
      <c r="AF1252" s="31"/>
      <c r="AG1252" s="31"/>
      <c r="AH1252" s="31"/>
      <c r="AI1252" s="31"/>
      <c r="AJ1252" s="31"/>
      <c r="AK1252" s="31"/>
      <c r="AL1252" s="31"/>
      <c r="AM1252" s="31"/>
      <c r="AN1252" s="31"/>
      <c r="AO1252" s="31"/>
      <c r="AP1252" s="31"/>
    </row>
    <row r="1253" spans="1:42" x14ac:dyDescent="0.25">
      <c r="A1253" s="152"/>
      <c r="B1253" s="152"/>
      <c r="C1253" s="152"/>
      <c r="D1253" s="152"/>
      <c r="E1253" s="152"/>
      <c r="F1253" s="15" t="str">
        <f>IFERROR(VLOOKUP(D1253,'Tabelas auxiliares'!$A$3:$B$65,2,FALSE),"")</f>
        <v/>
      </c>
      <c r="G1253" s="15" t="str">
        <f>IFERROR(VLOOKUP($B1253,'Tabelas auxiliares'!$A$68:$C$108,2,FALSE),"")</f>
        <v/>
      </c>
      <c r="H1253" s="15" t="str">
        <f>IFERROR(VLOOKUP($B1253,'Tabelas auxiliares'!$A$68:$C$108,3,FALSE),"")</f>
        <v/>
      </c>
      <c r="I1253" s="152"/>
      <c r="J1253" s="152"/>
      <c r="K1253" s="152"/>
      <c r="L1253" s="152"/>
      <c r="M1253" s="152"/>
      <c r="N1253" s="152"/>
      <c r="O1253" s="152"/>
      <c r="P1253" s="152"/>
      <c r="Q1253" s="152"/>
      <c r="R1253" s="152"/>
      <c r="S1253" s="152"/>
      <c r="T1253" s="152"/>
      <c r="U1253" s="152"/>
      <c r="V1253" s="152"/>
      <c r="W1253" s="152"/>
      <c r="X1253" s="152"/>
      <c r="Y1253" s="15" t="str">
        <f t="shared" si="40"/>
        <v/>
      </c>
      <c r="Z1253" s="15" t="str">
        <f>IF(T1253="","",IF(AND(T1253&lt;&gt;'Tabelas auxiliares'!$B$128,T1253&lt;&gt;'Tabelas auxiliares'!$B$129,T1253&lt;&gt;'Tabelas auxiliares'!$C$128,T1253&lt;&gt;'Tabelas auxiliares'!$C$129,T1253&lt;&gt;'Tabelas auxiliares'!$D$128),"FOLHA DE PESSOAL",IF(Y1253='Tabelas auxiliares'!$A$129,"CUSTEIO",IF(Y1253='Tabelas auxiliares'!$A$128,"INVESTIMENTO","ERRO - VERIFICAR"))))</f>
        <v/>
      </c>
      <c r="AA1253" s="26" t="str">
        <f t="shared" si="41"/>
        <v/>
      </c>
      <c r="AB1253" s="155"/>
      <c r="AC1253" s="155"/>
      <c r="AD1253" s="155"/>
      <c r="AE1253" s="31"/>
      <c r="AF1253" s="31"/>
      <c r="AG1253" s="31"/>
      <c r="AH1253" s="31"/>
      <c r="AI1253" s="31"/>
      <c r="AJ1253" s="31"/>
      <c r="AK1253" s="31"/>
      <c r="AL1253" s="31"/>
      <c r="AM1253" s="31"/>
      <c r="AN1253" s="31"/>
      <c r="AO1253" s="31"/>
      <c r="AP1253" s="31"/>
    </row>
    <row r="1254" spans="1:42" x14ac:dyDescent="0.25">
      <c r="A1254" s="152"/>
      <c r="B1254" s="152"/>
      <c r="C1254" s="152"/>
      <c r="D1254" s="152"/>
      <c r="E1254" s="152"/>
      <c r="F1254" s="15" t="str">
        <f>IFERROR(VLOOKUP(D1254,'Tabelas auxiliares'!$A$3:$B$65,2,FALSE),"")</f>
        <v/>
      </c>
      <c r="G1254" s="15" t="str">
        <f>IFERROR(VLOOKUP($B1254,'Tabelas auxiliares'!$A$68:$C$108,2,FALSE),"")</f>
        <v/>
      </c>
      <c r="H1254" s="15" t="str">
        <f>IFERROR(VLOOKUP($B1254,'Tabelas auxiliares'!$A$68:$C$108,3,FALSE),"")</f>
        <v/>
      </c>
      <c r="I1254" s="152"/>
      <c r="J1254" s="152"/>
      <c r="K1254" s="152"/>
      <c r="L1254" s="152"/>
      <c r="M1254" s="152"/>
      <c r="N1254" s="152"/>
      <c r="O1254" s="152"/>
      <c r="P1254" s="152"/>
      <c r="Q1254" s="152"/>
      <c r="R1254" s="152"/>
      <c r="S1254" s="152"/>
      <c r="T1254" s="152"/>
      <c r="U1254" s="152"/>
      <c r="V1254" s="152"/>
      <c r="W1254" s="152"/>
      <c r="X1254" s="152"/>
      <c r="Y1254" s="15" t="str">
        <f t="shared" si="40"/>
        <v/>
      </c>
      <c r="Z1254" s="15" t="str">
        <f>IF(T1254="","",IF(AND(T1254&lt;&gt;'Tabelas auxiliares'!$B$128,T1254&lt;&gt;'Tabelas auxiliares'!$B$129,T1254&lt;&gt;'Tabelas auxiliares'!$C$128,T1254&lt;&gt;'Tabelas auxiliares'!$C$129,T1254&lt;&gt;'Tabelas auxiliares'!$D$128),"FOLHA DE PESSOAL",IF(Y1254='Tabelas auxiliares'!$A$129,"CUSTEIO",IF(Y1254='Tabelas auxiliares'!$A$128,"INVESTIMENTO","ERRO - VERIFICAR"))))</f>
        <v/>
      </c>
      <c r="AA1254" s="26" t="str">
        <f t="shared" si="41"/>
        <v/>
      </c>
      <c r="AB1254" s="155"/>
      <c r="AC1254" s="155"/>
      <c r="AD1254" s="155"/>
      <c r="AE1254" s="31"/>
      <c r="AF1254" s="31"/>
      <c r="AG1254" s="31"/>
      <c r="AH1254" s="31"/>
      <c r="AI1254" s="31"/>
      <c r="AJ1254" s="31"/>
      <c r="AK1254" s="31"/>
      <c r="AL1254" s="31"/>
      <c r="AM1254" s="31"/>
      <c r="AN1254" s="31"/>
      <c r="AO1254" s="31"/>
      <c r="AP1254" s="31"/>
    </row>
    <row r="1255" spans="1:42" x14ac:dyDescent="0.25">
      <c r="A1255" s="152"/>
      <c r="B1255" s="152"/>
      <c r="C1255" s="152"/>
      <c r="D1255" s="152"/>
      <c r="E1255" s="152"/>
      <c r="F1255" s="15" t="str">
        <f>IFERROR(VLOOKUP(D1255,'Tabelas auxiliares'!$A$3:$B$65,2,FALSE),"")</f>
        <v/>
      </c>
      <c r="G1255" s="15" t="str">
        <f>IFERROR(VLOOKUP($B1255,'Tabelas auxiliares'!$A$68:$C$108,2,FALSE),"")</f>
        <v/>
      </c>
      <c r="H1255" s="15" t="str">
        <f>IFERROR(VLOOKUP($B1255,'Tabelas auxiliares'!$A$68:$C$108,3,FALSE),"")</f>
        <v/>
      </c>
      <c r="I1255" s="152"/>
      <c r="J1255" s="152"/>
      <c r="K1255" s="152"/>
      <c r="L1255" s="152"/>
      <c r="M1255" s="152"/>
      <c r="N1255" s="152"/>
      <c r="O1255" s="152"/>
      <c r="P1255" s="152"/>
      <c r="Q1255" s="152"/>
      <c r="R1255" s="152"/>
      <c r="S1255" s="152"/>
      <c r="T1255" s="152"/>
      <c r="U1255" s="152"/>
      <c r="V1255" s="152"/>
      <c r="W1255" s="152"/>
      <c r="X1255" s="152"/>
      <c r="Y1255" s="15" t="str">
        <f t="shared" si="40"/>
        <v/>
      </c>
      <c r="Z1255" s="15" t="str">
        <f>IF(T1255="","",IF(AND(T1255&lt;&gt;'Tabelas auxiliares'!$B$128,T1255&lt;&gt;'Tabelas auxiliares'!$B$129,T1255&lt;&gt;'Tabelas auxiliares'!$C$128,T1255&lt;&gt;'Tabelas auxiliares'!$C$129,T1255&lt;&gt;'Tabelas auxiliares'!$D$128),"FOLHA DE PESSOAL",IF(Y1255='Tabelas auxiliares'!$A$129,"CUSTEIO",IF(Y1255='Tabelas auxiliares'!$A$128,"INVESTIMENTO","ERRO - VERIFICAR"))))</f>
        <v/>
      </c>
      <c r="AA1255" s="26" t="str">
        <f t="shared" si="41"/>
        <v/>
      </c>
      <c r="AB1255" s="155"/>
      <c r="AC1255" s="155"/>
      <c r="AD1255" s="155"/>
      <c r="AE1255" s="31"/>
      <c r="AF1255" s="31"/>
      <c r="AG1255" s="31"/>
      <c r="AH1255" s="31"/>
      <c r="AI1255" s="31"/>
      <c r="AJ1255" s="31"/>
      <c r="AK1255" s="31"/>
      <c r="AL1255" s="31"/>
      <c r="AM1255" s="31"/>
      <c r="AN1255" s="31"/>
      <c r="AO1255" s="31"/>
      <c r="AP1255" s="31"/>
    </row>
    <row r="1256" spans="1:42" x14ac:dyDescent="0.25">
      <c r="A1256" s="152"/>
      <c r="B1256" s="152"/>
      <c r="C1256" s="152"/>
      <c r="D1256" s="152"/>
      <c r="E1256" s="152"/>
      <c r="F1256" s="15" t="str">
        <f>IFERROR(VLOOKUP(D1256,'Tabelas auxiliares'!$A$3:$B$65,2,FALSE),"")</f>
        <v/>
      </c>
      <c r="G1256" s="15" t="str">
        <f>IFERROR(VLOOKUP($B1256,'Tabelas auxiliares'!$A$68:$C$108,2,FALSE),"")</f>
        <v/>
      </c>
      <c r="H1256" s="15" t="str">
        <f>IFERROR(VLOOKUP($B1256,'Tabelas auxiliares'!$A$68:$C$108,3,FALSE),"")</f>
        <v/>
      </c>
      <c r="I1256" s="152"/>
      <c r="J1256" s="152"/>
      <c r="K1256" s="152"/>
      <c r="L1256" s="152"/>
      <c r="M1256" s="152"/>
      <c r="N1256" s="152"/>
      <c r="O1256" s="152"/>
      <c r="P1256" s="152"/>
      <c r="Q1256" s="152"/>
      <c r="R1256" s="152"/>
      <c r="S1256" s="152"/>
      <c r="T1256" s="152"/>
      <c r="U1256" s="152"/>
      <c r="V1256" s="152"/>
      <c r="W1256" s="152"/>
      <c r="X1256" s="152"/>
      <c r="Y1256" s="15" t="str">
        <f t="shared" si="40"/>
        <v/>
      </c>
      <c r="Z1256" s="15" t="str">
        <f>IF(T1256="","",IF(AND(T1256&lt;&gt;'Tabelas auxiliares'!$B$128,T1256&lt;&gt;'Tabelas auxiliares'!$B$129,T1256&lt;&gt;'Tabelas auxiliares'!$C$128,T1256&lt;&gt;'Tabelas auxiliares'!$C$129,T1256&lt;&gt;'Tabelas auxiliares'!$D$128),"FOLHA DE PESSOAL",IF(Y1256='Tabelas auxiliares'!$A$129,"CUSTEIO",IF(Y1256='Tabelas auxiliares'!$A$128,"INVESTIMENTO","ERRO - VERIFICAR"))))</f>
        <v/>
      </c>
      <c r="AA1256" s="26" t="str">
        <f t="shared" si="41"/>
        <v/>
      </c>
      <c r="AB1256" s="155"/>
      <c r="AC1256" s="155"/>
      <c r="AD1256" s="155"/>
      <c r="AE1256" s="31"/>
      <c r="AF1256" s="31"/>
      <c r="AG1256" s="31"/>
      <c r="AH1256" s="31"/>
      <c r="AI1256" s="31"/>
      <c r="AJ1256" s="31"/>
      <c r="AK1256" s="31"/>
      <c r="AL1256" s="31"/>
      <c r="AM1256" s="31"/>
      <c r="AN1256" s="31"/>
      <c r="AO1256" s="31"/>
      <c r="AP1256" s="31"/>
    </row>
    <row r="1257" spans="1:42" x14ac:dyDescent="0.25">
      <c r="A1257" s="152"/>
      <c r="B1257" s="152"/>
      <c r="C1257" s="152"/>
      <c r="D1257" s="152"/>
      <c r="E1257" s="152"/>
      <c r="F1257" s="15" t="str">
        <f>IFERROR(VLOOKUP(D1257,'Tabelas auxiliares'!$A$3:$B$65,2,FALSE),"")</f>
        <v/>
      </c>
      <c r="G1257" s="15" t="str">
        <f>IFERROR(VLOOKUP($B1257,'Tabelas auxiliares'!$A$68:$C$108,2,FALSE),"")</f>
        <v/>
      </c>
      <c r="H1257" s="15" t="str">
        <f>IFERROR(VLOOKUP($B1257,'Tabelas auxiliares'!$A$68:$C$108,3,FALSE),"")</f>
        <v/>
      </c>
      <c r="I1257" s="152"/>
      <c r="J1257" s="152"/>
      <c r="K1257" s="152"/>
      <c r="L1257" s="152"/>
      <c r="M1257" s="152"/>
      <c r="N1257" s="152"/>
      <c r="O1257" s="152"/>
      <c r="P1257" s="152"/>
      <c r="Q1257" s="152"/>
      <c r="R1257" s="152"/>
      <c r="S1257" s="152"/>
      <c r="T1257" s="152"/>
      <c r="U1257" s="152"/>
      <c r="V1257" s="152"/>
      <c r="W1257" s="152"/>
      <c r="X1257" s="152"/>
      <c r="Y1257" s="15" t="str">
        <f t="shared" si="40"/>
        <v/>
      </c>
      <c r="Z1257" s="15" t="str">
        <f>IF(T1257="","",IF(AND(T1257&lt;&gt;'Tabelas auxiliares'!$B$128,T1257&lt;&gt;'Tabelas auxiliares'!$B$129,T1257&lt;&gt;'Tabelas auxiliares'!$C$128,T1257&lt;&gt;'Tabelas auxiliares'!$C$129,T1257&lt;&gt;'Tabelas auxiliares'!$D$128),"FOLHA DE PESSOAL",IF(Y1257='Tabelas auxiliares'!$A$129,"CUSTEIO",IF(Y1257='Tabelas auxiliares'!$A$128,"INVESTIMENTO","ERRO - VERIFICAR"))))</f>
        <v/>
      </c>
      <c r="AA1257" s="26" t="str">
        <f t="shared" si="41"/>
        <v/>
      </c>
      <c r="AB1257" s="155"/>
      <c r="AC1257" s="155"/>
      <c r="AD1257" s="155"/>
      <c r="AE1257" s="31"/>
      <c r="AF1257" s="31"/>
      <c r="AG1257" s="31"/>
      <c r="AH1257" s="31"/>
      <c r="AI1257" s="31"/>
      <c r="AJ1257" s="31"/>
      <c r="AK1257" s="31"/>
      <c r="AL1257" s="31"/>
      <c r="AM1257" s="31"/>
      <c r="AN1257" s="31"/>
      <c r="AO1257" s="31"/>
      <c r="AP1257" s="31"/>
    </row>
    <row r="1258" spans="1:42" x14ac:dyDescent="0.25">
      <c r="A1258" s="152"/>
      <c r="B1258" s="152"/>
      <c r="C1258" s="152"/>
      <c r="D1258" s="152"/>
      <c r="E1258" s="152"/>
      <c r="F1258" s="15" t="str">
        <f>IFERROR(VLOOKUP(D1258,'Tabelas auxiliares'!$A$3:$B$65,2,FALSE),"")</f>
        <v/>
      </c>
      <c r="G1258" s="15" t="str">
        <f>IFERROR(VLOOKUP($B1258,'Tabelas auxiliares'!$A$68:$C$108,2,FALSE),"")</f>
        <v/>
      </c>
      <c r="H1258" s="15" t="str">
        <f>IFERROR(VLOOKUP($B1258,'Tabelas auxiliares'!$A$68:$C$108,3,FALSE),"")</f>
        <v/>
      </c>
      <c r="I1258" s="152"/>
      <c r="J1258" s="152"/>
      <c r="K1258" s="152"/>
      <c r="L1258" s="152"/>
      <c r="M1258" s="152"/>
      <c r="N1258" s="152"/>
      <c r="O1258" s="152"/>
      <c r="P1258" s="152"/>
      <c r="Q1258" s="152"/>
      <c r="R1258" s="152"/>
      <c r="S1258" s="152"/>
      <c r="T1258" s="152"/>
      <c r="U1258" s="152"/>
      <c r="V1258" s="152"/>
      <c r="W1258" s="152"/>
      <c r="X1258" s="152"/>
      <c r="Y1258" s="15" t="str">
        <f t="shared" si="40"/>
        <v/>
      </c>
      <c r="Z1258" s="15" t="str">
        <f>IF(T1258="","",IF(AND(T1258&lt;&gt;'Tabelas auxiliares'!$B$128,T1258&lt;&gt;'Tabelas auxiliares'!$B$129,T1258&lt;&gt;'Tabelas auxiliares'!$C$128,T1258&lt;&gt;'Tabelas auxiliares'!$C$129,T1258&lt;&gt;'Tabelas auxiliares'!$D$128),"FOLHA DE PESSOAL",IF(Y1258='Tabelas auxiliares'!$A$129,"CUSTEIO",IF(Y1258='Tabelas auxiliares'!$A$128,"INVESTIMENTO","ERRO - VERIFICAR"))))</f>
        <v/>
      </c>
      <c r="AA1258" s="26" t="str">
        <f t="shared" si="41"/>
        <v/>
      </c>
      <c r="AB1258" s="155"/>
      <c r="AC1258" s="155"/>
      <c r="AD1258" s="155"/>
      <c r="AE1258" s="31"/>
      <c r="AF1258" s="31"/>
      <c r="AG1258" s="31"/>
      <c r="AH1258" s="31"/>
      <c r="AI1258" s="31"/>
      <c r="AJ1258" s="31"/>
      <c r="AK1258" s="31"/>
      <c r="AL1258" s="31"/>
      <c r="AM1258" s="31"/>
      <c r="AN1258" s="31"/>
      <c r="AO1258" s="31"/>
      <c r="AP1258" s="31"/>
    </row>
    <row r="1259" spans="1:42" x14ac:dyDescent="0.25">
      <c r="A1259" s="152"/>
      <c r="B1259" s="152"/>
      <c r="C1259" s="152"/>
      <c r="D1259" s="152"/>
      <c r="E1259" s="152"/>
      <c r="F1259" s="15" t="str">
        <f>IFERROR(VLOOKUP(D1259,'Tabelas auxiliares'!$A$3:$B$65,2,FALSE),"")</f>
        <v/>
      </c>
      <c r="G1259" s="15" t="str">
        <f>IFERROR(VLOOKUP($B1259,'Tabelas auxiliares'!$A$68:$C$108,2,FALSE),"")</f>
        <v/>
      </c>
      <c r="H1259" s="15" t="str">
        <f>IFERROR(VLOOKUP($B1259,'Tabelas auxiliares'!$A$68:$C$108,3,FALSE),"")</f>
        <v/>
      </c>
      <c r="I1259" s="152"/>
      <c r="J1259" s="152"/>
      <c r="K1259" s="152"/>
      <c r="L1259" s="152"/>
      <c r="M1259" s="152"/>
      <c r="N1259" s="152"/>
      <c r="O1259" s="152"/>
      <c r="P1259" s="152"/>
      <c r="Q1259" s="152"/>
      <c r="R1259" s="152"/>
      <c r="S1259" s="152"/>
      <c r="T1259" s="152"/>
      <c r="U1259" s="152"/>
      <c r="V1259" s="152"/>
      <c r="W1259" s="152"/>
      <c r="X1259" s="152"/>
      <c r="Y1259" s="15" t="str">
        <f t="shared" si="40"/>
        <v/>
      </c>
      <c r="Z1259" s="15" t="str">
        <f>IF(T1259="","",IF(AND(T1259&lt;&gt;'Tabelas auxiliares'!$B$128,T1259&lt;&gt;'Tabelas auxiliares'!$B$129,T1259&lt;&gt;'Tabelas auxiliares'!$C$128,T1259&lt;&gt;'Tabelas auxiliares'!$C$129,T1259&lt;&gt;'Tabelas auxiliares'!$D$128),"FOLHA DE PESSOAL",IF(Y1259='Tabelas auxiliares'!$A$129,"CUSTEIO",IF(Y1259='Tabelas auxiliares'!$A$128,"INVESTIMENTO","ERRO - VERIFICAR"))))</f>
        <v/>
      </c>
      <c r="AA1259" s="26" t="str">
        <f t="shared" si="41"/>
        <v/>
      </c>
      <c r="AB1259" s="155"/>
      <c r="AC1259" s="155"/>
      <c r="AD1259" s="155"/>
      <c r="AE1259" s="31"/>
      <c r="AF1259" s="31"/>
      <c r="AG1259" s="31"/>
      <c r="AH1259" s="31"/>
      <c r="AI1259" s="31"/>
      <c r="AJ1259" s="31"/>
      <c r="AK1259" s="31"/>
      <c r="AL1259" s="31"/>
      <c r="AM1259" s="31"/>
      <c r="AN1259" s="31"/>
      <c r="AO1259" s="31"/>
      <c r="AP1259" s="31"/>
    </row>
    <row r="1260" spans="1:42" x14ac:dyDescent="0.25">
      <c r="A1260" s="152"/>
      <c r="B1260" s="152"/>
      <c r="C1260" s="152"/>
      <c r="D1260" s="152"/>
      <c r="E1260" s="152"/>
      <c r="F1260" s="15" t="str">
        <f>IFERROR(VLOOKUP(D1260,'Tabelas auxiliares'!$A$3:$B$65,2,FALSE),"")</f>
        <v/>
      </c>
      <c r="G1260" s="15" t="str">
        <f>IFERROR(VLOOKUP($B1260,'Tabelas auxiliares'!$A$68:$C$108,2,FALSE),"")</f>
        <v/>
      </c>
      <c r="H1260" s="15" t="str">
        <f>IFERROR(VLOOKUP($B1260,'Tabelas auxiliares'!$A$68:$C$108,3,FALSE),"")</f>
        <v/>
      </c>
      <c r="I1260" s="152"/>
      <c r="J1260" s="152"/>
      <c r="K1260" s="152"/>
      <c r="L1260" s="152"/>
      <c r="M1260" s="152"/>
      <c r="N1260" s="152"/>
      <c r="O1260" s="152"/>
      <c r="P1260" s="152"/>
      <c r="Q1260" s="152"/>
      <c r="R1260" s="152"/>
      <c r="S1260" s="152"/>
      <c r="T1260" s="152"/>
      <c r="U1260" s="152"/>
      <c r="V1260" s="152"/>
      <c r="W1260" s="152"/>
      <c r="X1260" s="152"/>
      <c r="Y1260" s="15" t="str">
        <f t="shared" si="40"/>
        <v/>
      </c>
      <c r="Z1260" s="15" t="str">
        <f>IF(T1260="","",IF(AND(T1260&lt;&gt;'Tabelas auxiliares'!$B$128,T1260&lt;&gt;'Tabelas auxiliares'!$B$129,T1260&lt;&gt;'Tabelas auxiliares'!$C$128,T1260&lt;&gt;'Tabelas auxiliares'!$C$129,T1260&lt;&gt;'Tabelas auxiliares'!$D$128),"FOLHA DE PESSOAL",IF(Y1260='Tabelas auxiliares'!$A$129,"CUSTEIO",IF(Y1260='Tabelas auxiliares'!$A$128,"INVESTIMENTO","ERRO - VERIFICAR"))))</f>
        <v/>
      </c>
      <c r="AA1260" s="26" t="str">
        <f t="shared" si="41"/>
        <v/>
      </c>
      <c r="AB1260" s="155"/>
      <c r="AC1260" s="155"/>
      <c r="AD1260" s="155"/>
      <c r="AE1260" s="31"/>
      <c r="AF1260" s="31"/>
      <c r="AG1260" s="31"/>
      <c r="AH1260" s="31"/>
      <c r="AI1260" s="31"/>
      <c r="AJ1260" s="31"/>
      <c r="AK1260" s="31"/>
      <c r="AL1260" s="31"/>
      <c r="AM1260" s="31"/>
      <c r="AN1260" s="31"/>
      <c r="AO1260" s="31"/>
      <c r="AP1260" s="31"/>
    </row>
    <row r="1261" spans="1:42" x14ac:dyDescent="0.25">
      <c r="A1261" s="152"/>
      <c r="B1261" s="152"/>
      <c r="C1261" s="152"/>
      <c r="D1261" s="152"/>
      <c r="E1261" s="152"/>
      <c r="F1261" s="15" t="str">
        <f>IFERROR(VLOOKUP(D1261,'Tabelas auxiliares'!$A$3:$B$65,2,FALSE),"")</f>
        <v/>
      </c>
      <c r="G1261" s="15" t="str">
        <f>IFERROR(VLOOKUP($B1261,'Tabelas auxiliares'!$A$68:$C$108,2,FALSE),"")</f>
        <v/>
      </c>
      <c r="H1261" s="15" t="str">
        <f>IFERROR(VLOOKUP($B1261,'Tabelas auxiliares'!$A$68:$C$108,3,FALSE),"")</f>
        <v/>
      </c>
      <c r="I1261" s="152"/>
      <c r="J1261" s="152"/>
      <c r="K1261" s="152"/>
      <c r="L1261" s="152"/>
      <c r="M1261" s="152"/>
      <c r="N1261" s="152"/>
      <c r="O1261" s="152"/>
      <c r="P1261" s="152"/>
      <c r="Q1261" s="152"/>
      <c r="R1261" s="152"/>
      <c r="S1261" s="152"/>
      <c r="T1261" s="152"/>
      <c r="U1261" s="152"/>
      <c r="V1261" s="152"/>
      <c r="W1261" s="152"/>
      <c r="X1261" s="152"/>
      <c r="Y1261" s="15" t="str">
        <f t="shared" si="40"/>
        <v/>
      </c>
      <c r="Z1261" s="15" t="str">
        <f>IF(T1261="","",IF(AND(T1261&lt;&gt;'Tabelas auxiliares'!$B$128,T1261&lt;&gt;'Tabelas auxiliares'!$B$129,T1261&lt;&gt;'Tabelas auxiliares'!$C$128,T1261&lt;&gt;'Tabelas auxiliares'!$C$129,T1261&lt;&gt;'Tabelas auxiliares'!$D$128),"FOLHA DE PESSOAL",IF(Y1261='Tabelas auxiliares'!$A$129,"CUSTEIO",IF(Y1261='Tabelas auxiliares'!$A$128,"INVESTIMENTO","ERRO - VERIFICAR"))))</f>
        <v/>
      </c>
      <c r="AA1261" s="26" t="str">
        <f t="shared" si="41"/>
        <v/>
      </c>
      <c r="AB1261" s="155"/>
      <c r="AC1261" s="155"/>
      <c r="AD1261" s="155"/>
      <c r="AE1261" s="31"/>
      <c r="AF1261" s="31"/>
      <c r="AG1261" s="31"/>
      <c r="AH1261" s="31"/>
      <c r="AI1261" s="31"/>
      <c r="AJ1261" s="31"/>
      <c r="AK1261" s="31"/>
      <c r="AL1261" s="31"/>
      <c r="AM1261" s="31"/>
      <c r="AN1261" s="31"/>
      <c r="AO1261" s="31"/>
      <c r="AP1261" s="31"/>
    </row>
    <row r="1262" spans="1:42" x14ac:dyDescent="0.25">
      <c r="A1262" s="152"/>
      <c r="B1262" s="152"/>
      <c r="C1262" s="152"/>
      <c r="D1262" s="152"/>
      <c r="E1262" s="152"/>
      <c r="F1262" s="15" t="str">
        <f>IFERROR(VLOOKUP(D1262,'Tabelas auxiliares'!$A$3:$B$65,2,FALSE),"")</f>
        <v/>
      </c>
      <c r="G1262" s="15" t="str">
        <f>IFERROR(VLOOKUP($B1262,'Tabelas auxiliares'!$A$68:$C$108,2,FALSE),"")</f>
        <v/>
      </c>
      <c r="H1262" s="15" t="str">
        <f>IFERROR(VLOOKUP($B1262,'Tabelas auxiliares'!$A$68:$C$108,3,FALSE),"")</f>
        <v/>
      </c>
      <c r="I1262" s="152"/>
      <c r="J1262" s="152"/>
      <c r="K1262" s="152"/>
      <c r="L1262" s="152"/>
      <c r="M1262" s="152"/>
      <c r="N1262" s="152"/>
      <c r="O1262" s="152"/>
      <c r="P1262" s="152"/>
      <c r="Q1262" s="152"/>
      <c r="R1262" s="152"/>
      <c r="S1262" s="152"/>
      <c r="T1262" s="152"/>
      <c r="U1262" s="152"/>
      <c r="V1262" s="152"/>
      <c r="W1262" s="152"/>
      <c r="X1262" s="152"/>
      <c r="Y1262" s="15" t="str">
        <f t="shared" si="40"/>
        <v/>
      </c>
      <c r="Z1262" s="15" t="str">
        <f>IF(T1262="","",IF(AND(T1262&lt;&gt;'Tabelas auxiliares'!$B$128,T1262&lt;&gt;'Tabelas auxiliares'!$B$129,T1262&lt;&gt;'Tabelas auxiliares'!$C$128,T1262&lt;&gt;'Tabelas auxiliares'!$C$129,T1262&lt;&gt;'Tabelas auxiliares'!$D$128),"FOLHA DE PESSOAL",IF(Y1262='Tabelas auxiliares'!$A$129,"CUSTEIO",IF(Y1262='Tabelas auxiliares'!$A$128,"INVESTIMENTO","ERRO - VERIFICAR"))))</f>
        <v/>
      </c>
      <c r="AA1262" s="26" t="str">
        <f t="shared" si="41"/>
        <v/>
      </c>
      <c r="AB1262" s="155"/>
      <c r="AC1262" s="155"/>
      <c r="AD1262" s="155"/>
      <c r="AE1262" s="31"/>
      <c r="AF1262" s="31"/>
      <c r="AG1262" s="31"/>
      <c r="AH1262" s="31"/>
      <c r="AI1262" s="31"/>
      <c r="AJ1262" s="31"/>
      <c r="AK1262" s="31"/>
      <c r="AL1262" s="31"/>
      <c r="AM1262" s="31"/>
      <c r="AN1262" s="31"/>
      <c r="AO1262" s="31"/>
      <c r="AP1262" s="31"/>
    </row>
    <row r="1263" spans="1:42" x14ac:dyDescent="0.25">
      <c r="A1263" s="152"/>
      <c r="B1263" s="152"/>
      <c r="C1263" s="152"/>
      <c r="D1263" s="152"/>
      <c r="E1263" s="152"/>
      <c r="F1263" s="15" t="str">
        <f>IFERROR(VLOOKUP(D1263,'Tabelas auxiliares'!$A$3:$B$65,2,FALSE),"")</f>
        <v/>
      </c>
      <c r="G1263" s="15" t="str">
        <f>IFERROR(VLOOKUP($B1263,'Tabelas auxiliares'!$A$68:$C$108,2,FALSE),"")</f>
        <v/>
      </c>
      <c r="H1263" s="15" t="str">
        <f>IFERROR(VLOOKUP($B1263,'Tabelas auxiliares'!$A$68:$C$108,3,FALSE),"")</f>
        <v/>
      </c>
      <c r="I1263" s="152"/>
      <c r="J1263" s="152"/>
      <c r="K1263" s="152"/>
      <c r="L1263" s="152"/>
      <c r="M1263" s="152"/>
      <c r="N1263" s="152"/>
      <c r="O1263" s="152"/>
      <c r="P1263" s="152"/>
      <c r="Q1263" s="152"/>
      <c r="R1263" s="152"/>
      <c r="S1263" s="152"/>
      <c r="T1263" s="152"/>
      <c r="U1263" s="152"/>
      <c r="V1263" s="152"/>
      <c r="W1263" s="152"/>
      <c r="X1263" s="152"/>
      <c r="Y1263" s="15" t="str">
        <f t="shared" si="40"/>
        <v/>
      </c>
      <c r="Z1263" s="15" t="str">
        <f>IF(T1263="","",IF(AND(T1263&lt;&gt;'Tabelas auxiliares'!$B$128,T1263&lt;&gt;'Tabelas auxiliares'!$B$129,T1263&lt;&gt;'Tabelas auxiliares'!$C$128,T1263&lt;&gt;'Tabelas auxiliares'!$C$129,T1263&lt;&gt;'Tabelas auxiliares'!$D$128),"FOLHA DE PESSOAL",IF(Y1263='Tabelas auxiliares'!$A$129,"CUSTEIO",IF(Y1263='Tabelas auxiliares'!$A$128,"INVESTIMENTO","ERRO - VERIFICAR"))))</f>
        <v/>
      </c>
      <c r="AA1263" s="26" t="str">
        <f t="shared" si="41"/>
        <v/>
      </c>
      <c r="AB1263" s="155"/>
      <c r="AC1263" s="155"/>
      <c r="AD1263" s="155"/>
      <c r="AE1263" s="31"/>
      <c r="AF1263" s="31"/>
      <c r="AG1263" s="31"/>
      <c r="AH1263" s="31"/>
      <c r="AI1263" s="31"/>
      <c r="AJ1263" s="31"/>
      <c r="AK1263" s="31"/>
      <c r="AL1263" s="31"/>
      <c r="AM1263" s="31"/>
      <c r="AN1263" s="31"/>
      <c r="AO1263" s="31"/>
      <c r="AP1263" s="31"/>
    </row>
    <row r="1264" spans="1:42" x14ac:dyDescent="0.25">
      <c r="A1264" s="152"/>
      <c r="B1264" s="152"/>
      <c r="C1264" s="152"/>
      <c r="D1264" s="152"/>
      <c r="E1264" s="152"/>
      <c r="F1264" s="15" t="str">
        <f>IFERROR(VLOOKUP(D1264,'Tabelas auxiliares'!$A$3:$B$65,2,FALSE),"")</f>
        <v/>
      </c>
      <c r="G1264" s="15" t="str">
        <f>IFERROR(VLOOKUP($B1264,'Tabelas auxiliares'!$A$68:$C$108,2,FALSE),"")</f>
        <v/>
      </c>
      <c r="H1264" s="15" t="str">
        <f>IFERROR(VLOOKUP($B1264,'Tabelas auxiliares'!$A$68:$C$108,3,FALSE),"")</f>
        <v/>
      </c>
      <c r="I1264" s="152"/>
      <c r="J1264" s="152"/>
      <c r="K1264" s="152"/>
      <c r="L1264" s="152"/>
      <c r="M1264" s="152"/>
      <c r="N1264" s="152"/>
      <c r="O1264" s="152"/>
      <c r="P1264" s="152"/>
      <c r="Q1264" s="152"/>
      <c r="R1264" s="152"/>
      <c r="S1264" s="152"/>
      <c r="T1264" s="152"/>
      <c r="U1264" s="152"/>
      <c r="V1264" s="152"/>
      <c r="W1264" s="152"/>
      <c r="X1264" s="152"/>
      <c r="Y1264" s="15" t="str">
        <f t="shared" si="40"/>
        <v/>
      </c>
      <c r="Z1264" s="15" t="str">
        <f>IF(T1264="","",IF(AND(T1264&lt;&gt;'Tabelas auxiliares'!$B$128,T1264&lt;&gt;'Tabelas auxiliares'!$B$129,T1264&lt;&gt;'Tabelas auxiliares'!$C$128,T1264&lt;&gt;'Tabelas auxiliares'!$C$129,T1264&lt;&gt;'Tabelas auxiliares'!$D$128),"FOLHA DE PESSOAL",IF(Y1264='Tabelas auxiliares'!$A$129,"CUSTEIO",IF(Y1264='Tabelas auxiliares'!$A$128,"INVESTIMENTO","ERRO - VERIFICAR"))))</f>
        <v/>
      </c>
      <c r="AA1264" s="26" t="str">
        <f t="shared" si="41"/>
        <v/>
      </c>
      <c r="AB1264" s="155"/>
      <c r="AC1264" s="155"/>
      <c r="AD1264" s="155"/>
      <c r="AE1264" s="31"/>
      <c r="AF1264" s="31"/>
      <c r="AG1264" s="31"/>
      <c r="AH1264" s="31"/>
      <c r="AI1264" s="31"/>
      <c r="AJ1264" s="31"/>
      <c r="AK1264" s="31"/>
      <c r="AL1264" s="31"/>
      <c r="AM1264" s="31"/>
      <c r="AN1264" s="31"/>
      <c r="AO1264" s="31"/>
      <c r="AP1264" s="31"/>
    </row>
    <row r="1265" spans="1:42" x14ac:dyDescent="0.25">
      <c r="A1265" s="152"/>
      <c r="B1265" s="152"/>
      <c r="C1265" s="152"/>
      <c r="D1265" s="152"/>
      <c r="E1265" s="152"/>
      <c r="F1265" s="15" t="str">
        <f>IFERROR(VLOOKUP(D1265,'Tabelas auxiliares'!$A$3:$B$65,2,FALSE),"")</f>
        <v/>
      </c>
      <c r="G1265" s="15" t="str">
        <f>IFERROR(VLOOKUP($B1265,'Tabelas auxiliares'!$A$68:$C$108,2,FALSE),"")</f>
        <v/>
      </c>
      <c r="H1265" s="15" t="str">
        <f>IFERROR(VLOOKUP($B1265,'Tabelas auxiliares'!$A$68:$C$108,3,FALSE),"")</f>
        <v/>
      </c>
      <c r="I1265" s="152"/>
      <c r="J1265" s="152"/>
      <c r="K1265" s="152"/>
      <c r="L1265" s="152"/>
      <c r="M1265" s="152"/>
      <c r="N1265" s="152"/>
      <c r="O1265" s="152"/>
      <c r="P1265" s="152"/>
      <c r="Q1265" s="152"/>
      <c r="R1265" s="152"/>
      <c r="S1265" s="152"/>
      <c r="T1265" s="152"/>
      <c r="U1265" s="152"/>
      <c r="V1265" s="152"/>
      <c r="W1265" s="152"/>
      <c r="X1265" s="152"/>
      <c r="Y1265" s="15" t="str">
        <f t="shared" si="40"/>
        <v/>
      </c>
      <c r="Z1265" s="15" t="str">
        <f>IF(T1265="","",IF(AND(T1265&lt;&gt;'Tabelas auxiliares'!$B$128,T1265&lt;&gt;'Tabelas auxiliares'!$B$129,T1265&lt;&gt;'Tabelas auxiliares'!$C$128,T1265&lt;&gt;'Tabelas auxiliares'!$C$129,T1265&lt;&gt;'Tabelas auxiliares'!$D$128),"FOLHA DE PESSOAL",IF(Y1265='Tabelas auxiliares'!$A$129,"CUSTEIO",IF(Y1265='Tabelas auxiliares'!$A$128,"INVESTIMENTO","ERRO - VERIFICAR"))))</f>
        <v/>
      </c>
      <c r="AA1265" s="26" t="str">
        <f t="shared" si="41"/>
        <v/>
      </c>
      <c r="AB1265" s="155"/>
      <c r="AC1265" s="155"/>
      <c r="AD1265" s="155"/>
      <c r="AE1265" s="31"/>
      <c r="AF1265" s="31"/>
      <c r="AG1265" s="31"/>
      <c r="AH1265" s="31"/>
      <c r="AI1265" s="31"/>
      <c r="AJ1265" s="31"/>
      <c r="AK1265" s="31"/>
      <c r="AL1265" s="31"/>
      <c r="AM1265" s="31"/>
      <c r="AN1265" s="31"/>
      <c r="AO1265" s="31"/>
      <c r="AP1265" s="31"/>
    </row>
    <row r="1266" spans="1:42" x14ac:dyDescent="0.25">
      <c r="A1266" s="152"/>
      <c r="B1266" s="152"/>
      <c r="C1266" s="152"/>
      <c r="D1266" s="152"/>
      <c r="E1266" s="152"/>
      <c r="F1266" s="15" t="str">
        <f>IFERROR(VLOOKUP(D1266,'Tabelas auxiliares'!$A$3:$B$65,2,FALSE),"")</f>
        <v/>
      </c>
      <c r="G1266" s="15" t="str">
        <f>IFERROR(VLOOKUP($B1266,'Tabelas auxiliares'!$A$68:$C$108,2,FALSE),"")</f>
        <v/>
      </c>
      <c r="H1266" s="15" t="str">
        <f>IFERROR(VLOOKUP($B1266,'Tabelas auxiliares'!$A$68:$C$108,3,FALSE),"")</f>
        <v/>
      </c>
      <c r="I1266" s="152"/>
      <c r="J1266" s="152"/>
      <c r="K1266" s="152"/>
      <c r="L1266" s="152"/>
      <c r="M1266" s="152"/>
      <c r="N1266" s="152"/>
      <c r="O1266" s="152"/>
      <c r="P1266" s="152"/>
      <c r="Q1266" s="152"/>
      <c r="R1266" s="152"/>
      <c r="S1266" s="152"/>
      <c r="T1266" s="152"/>
      <c r="U1266" s="152"/>
      <c r="V1266" s="152"/>
      <c r="W1266" s="152"/>
      <c r="X1266" s="152"/>
      <c r="Y1266" s="15" t="str">
        <f t="shared" si="40"/>
        <v/>
      </c>
      <c r="Z1266" s="15" t="str">
        <f>IF(T1266="","",IF(AND(T1266&lt;&gt;'Tabelas auxiliares'!$B$128,T1266&lt;&gt;'Tabelas auxiliares'!$B$129,T1266&lt;&gt;'Tabelas auxiliares'!$C$128,T1266&lt;&gt;'Tabelas auxiliares'!$C$129,T1266&lt;&gt;'Tabelas auxiliares'!$D$128),"FOLHA DE PESSOAL",IF(Y1266='Tabelas auxiliares'!$A$129,"CUSTEIO",IF(Y1266='Tabelas auxiliares'!$A$128,"INVESTIMENTO","ERRO - VERIFICAR"))))</f>
        <v/>
      </c>
      <c r="AA1266" s="26" t="str">
        <f t="shared" si="41"/>
        <v/>
      </c>
      <c r="AB1266" s="155"/>
      <c r="AC1266" s="155"/>
      <c r="AD1266" s="155"/>
      <c r="AE1266" s="31"/>
      <c r="AF1266" s="31"/>
      <c r="AG1266" s="31"/>
      <c r="AH1266" s="31"/>
      <c r="AI1266" s="31"/>
      <c r="AJ1266" s="31"/>
      <c r="AK1266" s="31"/>
      <c r="AL1266" s="31"/>
      <c r="AM1266" s="31"/>
      <c r="AN1266" s="31"/>
      <c r="AO1266" s="31"/>
      <c r="AP1266" s="31"/>
    </row>
    <row r="1267" spans="1:42" x14ac:dyDescent="0.25">
      <c r="A1267" s="152"/>
      <c r="B1267" s="152"/>
      <c r="C1267" s="152"/>
      <c r="D1267" s="152"/>
      <c r="E1267" s="152"/>
      <c r="F1267" s="15" t="str">
        <f>IFERROR(VLOOKUP(D1267,'Tabelas auxiliares'!$A$3:$B$65,2,FALSE),"")</f>
        <v/>
      </c>
      <c r="G1267" s="15" t="str">
        <f>IFERROR(VLOOKUP($B1267,'Tabelas auxiliares'!$A$68:$C$108,2,FALSE),"")</f>
        <v/>
      </c>
      <c r="H1267" s="15" t="str">
        <f>IFERROR(VLOOKUP($B1267,'Tabelas auxiliares'!$A$68:$C$108,3,FALSE),"")</f>
        <v/>
      </c>
      <c r="I1267" s="152"/>
      <c r="J1267" s="152"/>
      <c r="K1267" s="152"/>
      <c r="L1267" s="152"/>
      <c r="M1267" s="152"/>
      <c r="N1267" s="152"/>
      <c r="O1267" s="152"/>
      <c r="P1267" s="152"/>
      <c r="Q1267" s="152"/>
      <c r="R1267" s="152"/>
      <c r="S1267" s="152"/>
      <c r="T1267" s="152"/>
      <c r="U1267" s="152"/>
      <c r="V1267" s="152"/>
      <c r="W1267" s="152"/>
      <c r="X1267" s="152"/>
      <c r="Y1267" s="15" t="str">
        <f t="shared" si="40"/>
        <v/>
      </c>
      <c r="Z1267" s="15" t="str">
        <f>IF(T1267="","",IF(AND(T1267&lt;&gt;'Tabelas auxiliares'!$B$128,T1267&lt;&gt;'Tabelas auxiliares'!$B$129,T1267&lt;&gt;'Tabelas auxiliares'!$C$128,T1267&lt;&gt;'Tabelas auxiliares'!$C$129,T1267&lt;&gt;'Tabelas auxiliares'!$D$128),"FOLHA DE PESSOAL",IF(Y1267='Tabelas auxiliares'!$A$129,"CUSTEIO",IF(Y1267='Tabelas auxiliares'!$A$128,"INVESTIMENTO","ERRO - VERIFICAR"))))</f>
        <v/>
      </c>
      <c r="AA1267" s="26" t="str">
        <f t="shared" si="41"/>
        <v/>
      </c>
      <c r="AB1267" s="155"/>
      <c r="AC1267" s="155"/>
      <c r="AD1267" s="155"/>
      <c r="AE1267" s="31"/>
      <c r="AF1267" s="31"/>
      <c r="AG1267" s="31"/>
      <c r="AH1267" s="31"/>
      <c r="AI1267" s="31"/>
      <c r="AJ1267" s="31"/>
      <c r="AK1267" s="31"/>
      <c r="AL1267" s="31"/>
      <c r="AM1267" s="31"/>
      <c r="AN1267" s="31"/>
      <c r="AO1267" s="31"/>
      <c r="AP1267" s="31"/>
    </row>
    <row r="1268" spans="1:42" x14ac:dyDescent="0.25">
      <c r="A1268" s="152"/>
      <c r="B1268" s="152"/>
      <c r="C1268" s="152"/>
      <c r="D1268" s="152"/>
      <c r="E1268" s="152"/>
      <c r="F1268" s="15" t="str">
        <f>IFERROR(VLOOKUP(D1268,'Tabelas auxiliares'!$A$3:$B$65,2,FALSE),"")</f>
        <v/>
      </c>
      <c r="G1268" s="15" t="str">
        <f>IFERROR(VLOOKUP($B1268,'Tabelas auxiliares'!$A$68:$C$108,2,FALSE),"")</f>
        <v/>
      </c>
      <c r="H1268" s="15" t="str">
        <f>IFERROR(VLOOKUP($B1268,'Tabelas auxiliares'!$A$68:$C$108,3,FALSE),"")</f>
        <v/>
      </c>
      <c r="I1268" s="152"/>
      <c r="J1268" s="152"/>
      <c r="K1268" s="152"/>
      <c r="L1268" s="152"/>
      <c r="M1268" s="152"/>
      <c r="N1268" s="152"/>
      <c r="O1268" s="152"/>
      <c r="P1268" s="152"/>
      <c r="Q1268" s="152"/>
      <c r="R1268" s="152"/>
      <c r="S1268" s="152"/>
      <c r="T1268" s="152"/>
      <c r="U1268" s="152"/>
      <c r="V1268" s="152"/>
      <c r="W1268" s="152"/>
      <c r="X1268" s="152"/>
      <c r="Y1268" s="15" t="str">
        <f t="shared" si="40"/>
        <v/>
      </c>
      <c r="Z1268" s="15" t="str">
        <f>IF(T1268="","",IF(AND(T1268&lt;&gt;'Tabelas auxiliares'!$B$128,T1268&lt;&gt;'Tabelas auxiliares'!$B$129,T1268&lt;&gt;'Tabelas auxiliares'!$C$128,T1268&lt;&gt;'Tabelas auxiliares'!$C$129,T1268&lt;&gt;'Tabelas auxiliares'!$D$128),"FOLHA DE PESSOAL",IF(Y1268='Tabelas auxiliares'!$A$129,"CUSTEIO",IF(Y1268='Tabelas auxiliares'!$A$128,"INVESTIMENTO","ERRO - VERIFICAR"))))</f>
        <v/>
      </c>
      <c r="AA1268" s="26" t="str">
        <f t="shared" si="41"/>
        <v/>
      </c>
      <c r="AB1268" s="155"/>
      <c r="AC1268" s="155"/>
      <c r="AD1268" s="155"/>
      <c r="AE1268" s="31"/>
      <c r="AF1268" s="31"/>
      <c r="AG1268" s="31"/>
      <c r="AH1268" s="31"/>
      <c r="AI1268" s="31"/>
      <c r="AJ1268" s="31"/>
      <c r="AK1268" s="31"/>
      <c r="AL1268" s="31"/>
      <c r="AM1268" s="31"/>
      <c r="AN1268" s="31"/>
      <c r="AO1268" s="31"/>
      <c r="AP1268" s="31"/>
    </row>
    <row r="1269" spans="1:42" x14ac:dyDescent="0.25">
      <c r="A1269" s="152"/>
      <c r="B1269" s="152"/>
      <c r="C1269" s="152"/>
      <c r="D1269" s="152"/>
      <c r="E1269" s="152"/>
      <c r="F1269" s="15" t="str">
        <f>IFERROR(VLOOKUP(D1269,'Tabelas auxiliares'!$A$3:$B$65,2,FALSE),"")</f>
        <v/>
      </c>
      <c r="G1269" s="15" t="str">
        <f>IFERROR(VLOOKUP($B1269,'Tabelas auxiliares'!$A$68:$C$108,2,FALSE),"")</f>
        <v/>
      </c>
      <c r="H1269" s="15" t="str">
        <f>IFERROR(VLOOKUP($B1269,'Tabelas auxiliares'!$A$68:$C$108,3,FALSE),"")</f>
        <v/>
      </c>
      <c r="I1269" s="152"/>
      <c r="J1269" s="152"/>
      <c r="K1269" s="152"/>
      <c r="L1269" s="152"/>
      <c r="M1269" s="152"/>
      <c r="N1269" s="152"/>
      <c r="O1269" s="152"/>
      <c r="P1269" s="152"/>
      <c r="Q1269" s="152"/>
      <c r="R1269" s="152"/>
      <c r="S1269" s="152"/>
      <c r="T1269" s="152"/>
      <c r="U1269" s="152"/>
      <c r="V1269" s="152"/>
      <c r="W1269" s="152"/>
      <c r="X1269" s="152"/>
      <c r="Y1269" s="15" t="str">
        <f t="shared" si="40"/>
        <v/>
      </c>
      <c r="Z1269" s="15" t="str">
        <f>IF(T1269="","",IF(AND(T1269&lt;&gt;'Tabelas auxiliares'!$B$128,T1269&lt;&gt;'Tabelas auxiliares'!$B$129,T1269&lt;&gt;'Tabelas auxiliares'!$C$128,T1269&lt;&gt;'Tabelas auxiliares'!$C$129,T1269&lt;&gt;'Tabelas auxiliares'!$D$128),"FOLHA DE PESSOAL",IF(Y1269='Tabelas auxiliares'!$A$129,"CUSTEIO",IF(Y1269='Tabelas auxiliares'!$A$128,"INVESTIMENTO","ERRO - VERIFICAR"))))</f>
        <v/>
      </c>
      <c r="AA1269" s="26" t="str">
        <f t="shared" si="41"/>
        <v/>
      </c>
      <c r="AB1269" s="155"/>
      <c r="AC1269" s="155"/>
      <c r="AD1269" s="155"/>
      <c r="AE1269" s="31"/>
      <c r="AF1269" s="31"/>
      <c r="AG1269" s="31"/>
      <c r="AH1269" s="31"/>
      <c r="AI1269" s="31"/>
      <c r="AJ1269" s="31"/>
      <c r="AK1269" s="31"/>
      <c r="AL1269" s="31"/>
      <c r="AM1269" s="31"/>
      <c r="AN1269" s="31"/>
      <c r="AO1269" s="31"/>
      <c r="AP1269" s="31"/>
    </row>
    <row r="1270" spans="1:42" x14ac:dyDescent="0.25">
      <c r="A1270" s="152"/>
      <c r="B1270" s="152"/>
      <c r="C1270" s="152"/>
      <c r="D1270" s="152"/>
      <c r="E1270" s="152"/>
      <c r="F1270" s="15" t="str">
        <f>IFERROR(VLOOKUP(D1270,'Tabelas auxiliares'!$A$3:$B$65,2,FALSE),"")</f>
        <v/>
      </c>
      <c r="G1270" s="15" t="str">
        <f>IFERROR(VLOOKUP($B1270,'Tabelas auxiliares'!$A$68:$C$108,2,FALSE),"")</f>
        <v/>
      </c>
      <c r="H1270" s="15" t="str">
        <f>IFERROR(VLOOKUP($B1270,'Tabelas auxiliares'!$A$68:$C$108,3,FALSE),"")</f>
        <v/>
      </c>
      <c r="I1270" s="152"/>
      <c r="J1270" s="152"/>
      <c r="K1270" s="152"/>
      <c r="L1270" s="152"/>
      <c r="M1270" s="152"/>
      <c r="N1270" s="152"/>
      <c r="O1270" s="152"/>
      <c r="P1270" s="152"/>
      <c r="Q1270" s="152"/>
      <c r="R1270" s="152"/>
      <c r="S1270" s="152"/>
      <c r="T1270" s="152"/>
      <c r="U1270" s="152"/>
      <c r="V1270" s="152"/>
      <c r="W1270" s="152"/>
      <c r="X1270" s="152"/>
      <c r="Y1270" s="15" t="str">
        <f t="shared" ref="Y1270:Y1320" si="42">LEFT(V1270,1)</f>
        <v/>
      </c>
      <c r="Z1270" s="15" t="str">
        <f>IF(T1270="","",IF(AND(T1270&lt;&gt;'Tabelas auxiliares'!$B$128,T1270&lt;&gt;'Tabelas auxiliares'!$B$129,T1270&lt;&gt;'Tabelas auxiliares'!$C$128,T1270&lt;&gt;'Tabelas auxiliares'!$C$129,T1270&lt;&gt;'Tabelas auxiliares'!$D$128),"FOLHA DE PESSOAL",IF(Y1270='Tabelas auxiliares'!$A$129,"CUSTEIO",IF(Y1270='Tabelas auxiliares'!$A$128,"INVESTIMENTO","ERRO - VERIFICAR"))))</f>
        <v/>
      </c>
      <c r="AA1270" s="26" t="str">
        <f t="shared" ref="AA1270:AA1320" si="43">IF(AB1270+AC1270+AD1270&lt;&gt;0,AB1270+AC1270+AD1270,"")</f>
        <v/>
      </c>
      <c r="AB1270" s="155"/>
      <c r="AC1270" s="155"/>
      <c r="AD1270" s="155"/>
      <c r="AE1270" s="31"/>
      <c r="AF1270" s="31"/>
      <c r="AG1270" s="31"/>
      <c r="AH1270" s="31"/>
      <c r="AI1270" s="31"/>
      <c r="AJ1270" s="31"/>
      <c r="AK1270" s="31"/>
      <c r="AL1270" s="31"/>
      <c r="AM1270" s="31"/>
      <c r="AN1270" s="31"/>
      <c r="AO1270" s="31"/>
      <c r="AP1270" s="31"/>
    </row>
    <row r="1271" spans="1:42" x14ac:dyDescent="0.25">
      <c r="A1271" s="152"/>
      <c r="B1271" s="152"/>
      <c r="C1271" s="152"/>
      <c r="D1271" s="152"/>
      <c r="E1271" s="152"/>
      <c r="F1271" s="15" t="str">
        <f>IFERROR(VLOOKUP(D1271,'Tabelas auxiliares'!$A$3:$B$65,2,FALSE),"")</f>
        <v/>
      </c>
      <c r="G1271" s="15" t="str">
        <f>IFERROR(VLOOKUP($B1271,'Tabelas auxiliares'!$A$68:$C$108,2,FALSE),"")</f>
        <v/>
      </c>
      <c r="H1271" s="15" t="str">
        <f>IFERROR(VLOOKUP($B1271,'Tabelas auxiliares'!$A$68:$C$108,3,FALSE),"")</f>
        <v/>
      </c>
      <c r="I1271" s="152"/>
      <c r="J1271" s="152"/>
      <c r="K1271" s="152"/>
      <c r="L1271" s="152"/>
      <c r="M1271" s="152"/>
      <c r="N1271" s="152"/>
      <c r="O1271" s="152"/>
      <c r="P1271" s="152"/>
      <c r="Q1271" s="152"/>
      <c r="R1271" s="152"/>
      <c r="S1271" s="152"/>
      <c r="T1271" s="152"/>
      <c r="U1271" s="152"/>
      <c r="V1271" s="152"/>
      <c r="W1271" s="152"/>
      <c r="X1271" s="152"/>
      <c r="Y1271" s="15" t="str">
        <f t="shared" si="42"/>
        <v/>
      </c>
      <c r="Z1271" s="15" t="str">
        <f>IF(T1271="","",IF(AND(T1271&lt;&gt;'Tabelas auxiliares'!$B$128,T1271&lt;&gt;'Tabelas auxiliares'!$B$129,T1271&lt;&gt;'Tabelas auxiliares'!$C$128,T1271&lt;&gt;'Tabelas auxiliares'!$C$129,T1271&lt;&gt;'Tabelas auxiliares'!$D$128),"FOLHA DE PESSOAL",IF(Y1271='Tabelas auxiliares'!$A$129,"CUSTEIO",IF(Y1271='Tabelas auxiliares'!$A$128,"INVESTIMENTO","ERRO - VERIFICAR"))))</f>
        <v/>
      </c>
      <c r="AA1271" s="26" t="str">
        <f t="shared" si="43"/>
        <v/>
      </c>
      <c r="AB1271" s="155"/>
      <c r="AC1271" s="155"/>
      <c r="AD1271" s="155"/>
      <c r="AE1271" s="31"/>
      <c r="AF1271" s="31"/>
      <c r="AG1271" s="31"/>
      <c r="AH1271" s="31"/>
      <c r="AI1271" s="31"/>
      <c r="AJ1271" s="31"/>
      <c r="AK1271" s="31"/>
      <c r="AL1271" s="31"/>
      <c r="AM1271" s="31"/>
      <c r="AN1271" s="31"/>
      <c r="AO1271" s="31"/>
      <c r="AP1271" s="31"/>
    </row>
    <row r="1272" spans="1:42" x14ac:dyDescent="0.25">
      <c r="A1272" s="152"/>
      <c r="B1272" s="152"/>
      <c r="C1272" s="152"/>
      <c r="D1272" s="152"/>
      <c r="E1272" s="152"/>
      <c r="F1272" s="15" t="str">
        <f>IFERROR(VLOOKUP(D1272,'Tabelas auxiliares'!$A$3:$B$65,2,FALSE),"")</f>
        <v/>
      </c>
      <c r="G1272" s="15" t="str">
        <f>IFERROR(VLOOKUP($B1272,'Tabelas auxiliares'!$A$68:$C$108,2,FALSE),"")</f>
        <v/>
      </c>
      <c r="H1272" s="15" t="str">
        <f>IFERROR(VLOOKUP($B1272,'Tabelas auxiliares'!$A$68:$C$108,3,FALSE),"")</f>
        <v/>
      </c>
      <c r="I1272" s="152"/>
      <c r="J1272" s="152"/>
      <c r="K1272" s="152"/>
      <c r="L1272" s="152"/>
      <c r="M1272" s="152"/>
      <c r="N1272" s="152"/>
      <c r="O1272" s="152"/>
      <c r="P1272" s="152"/>
      <c r="Q1272" s="152"/>
      <c r="R1272" s="152"/>
      <c r="S1272" s="152"/>
      <c r="T1272" s="152"/>
      <c r="U1272" s="152"/>
      <c r="V1272" s="152"/>
      <c r="W1272" s="152"/>
      <c r="X1272" s="152"/>
      <c r="Y1272" s="15" t="str">
        <f t="shared" si="42"/>
        <v/>
      </c>
      <c r="Z1272" s="15" t="str">
        <f>IF(T1272="","",IF(AND(T1272&lt;&gt;'Tabelas auxiliares'!$B$128,T1272&lt;&gt;'Tabelas auxiliares'!$B$129,T1272&lt;&gt;'Tabelas auxiliares'!$C$128,T1272&lt;&gt;'Tabelas auxiliares'!$C$129,T1272&lt;&gt;'Tabelas auxiliares'!$D$128),"FOLHA DE PESSOAL",IF(Y1272='Tabelas auxiliares'!$A$129,"CUSTEIO",IF(Y1272='Tabelas auxiliares'!$A$128,"INVESTIMENTO","ERRO - VERIFICAR"))))</f>
        <v/>
      </c>
      <c r="AA1272" s="26" t="str">
        <f t="shared" si="43"/>
        <v/>
      </c>
      <c r="AB1272" s="155"/>
      <c r="AC1272" s="155"/>
      <c r="AD1272" s="155"/>
      <c r="AE1272" s="31"/>
      <c r="AF1272" s="31"/>
      <c r="AG1272" s="31"/>
      <c r="AH1272" s="31"/>
      <c r="AI1272" s="31"/>
      <c r="AJ1272" s="31"/>
      <c r="AK1272" s="31"/>
      <c r="AL1272" s="31"/>
      <c r="AM1272" s="31"/>
      <c r="AN1272" s="31"/>
      <c r="AO1272" s="31"/>
      <c r="AP1272" s="31"/>
    </row>
    <row r="1273" spans="1:42" x14ac:dyDescent="0.25">
      <c r="A1273" s="152"/>
      <c r="B1273" s="152"/>
      <c r="C1273" s="152"/>
      <c r="D1273" s="152"/>
      <c r="E1273" s="152"/>
      <c r="F1273" s="15" t="str">
        <f>IFERROR(VLOOKUP(D1273,'Tabelas auxiliares'!$A$3:$B$65,2,FALSE),"")</f>
        <v/>
      </c>
      <c r="G1273" s="15" t="str">
        <f>IFERROR(VLOOKUP($B1273,'Tabelas auxiliares'!$A$68:$C$108,2,FALSE),"")</f>
        <v/>
      </c>
      <c r="H1273" s="15" t="str">
        <f>IFERROR(VLOOKUP($B1273,'Tabelas auxiliares'!$A$68:$C$108,3,FALSE),"")</f>
        <v/>
      </c>
      <c r="I1273" s="152"/>
      <c r="J1273" s="152"/>
      <c r="K1273" s="152"/>
      <c r="L1273" s="152"/>
      <c r="M1273" s="152"/>
      <c r="N1273" s="152"/>
      <c r="O1273" s="152"/>
      <c r="P1273" s="152"/>
      <c r="Q1273" s="152"/>
      <c r="R1273" s="152"/>
      <c r="S1273" s="152"/>
      <c r="T1273" s="152"/>
      <c r="U1273" s="152"/>
      <c r="V1273" s="152"/>
      <c r="W1273" s="152"/>
      <c r="X1273" s="152"/>
      <c r="Y1273" s="15" t="str">
        <f t="shared" si="42"/>
        <v/>
      </c>
      <c r="Z1273" s="15" t="str">
        <f>IF(T1273="","",IF(AND(T1273&lt;&gt;'Tabelas auxiliares'!$B$128,T1273&lt;&gt;'Tabelas auxiliares'!$B$129,T1273&lt;&gt;'Tabelas auxiliares'!$C$128,T1273&lt;&gt;'Tabelas auxiliares'!$C$129,T1273&lt;&gt;'Tabelas auxiliares'!$D$128),"FOLHA DE PESSOAL",IF(Y1273='Tabelas auxiliares'!$A$129,"CUSTEIO",IF(Y1273='Tabelas auxiliares'!$A$128,"INVESTIMENTO","ERRO - VERIFICAR"))))</f>
        <v/>
      </c>
      <c r="AA1273" s="26" t="str">
        <f t="shared" si="43"/>
        <v/>
      </c>
      <c r="AB1273" s="155"/>
      <c r="AC1273" s="155"/>
      <c r="AD1273" s="155"/>
      <c r="AE1273" s="31"/>
      <c r="AF1273" s="31"/>
      <c r="AG1273" s="31"/>
      <c r="AH1273" s="31"/>
      <c r="AI1273" s="31"/>
      <c r="AJ1273" s="31"/>
      <c r="AK1273" s="31"/>
      <c r="AL1273" s="31"/>
      <c r="AM1273" s="31"/>
      <c r="AN1273" s="31"/>
      <c r="AO1273" s="31"/>
      <c r="AP1273" s="31"/>
    </row>
    <row r="1274" spans="1:42" x14ac:dyDescent="0.25">
      <c r="A1274" s="152"/>
      <c r="B1274" s="152"/>
      <c r="C1274" s="152"/>
      <c r="D1274" s="152"/>
      <c r="E1274" s="152"/>
      <c r="F1274" s="15" t="str">
        <f>IFERROR(VLOOKUP(D1274,'Tabelas auxiliares'!$A$3:$B$65,2,FALSE),"")</f>
        <v/>
      </c>
      <c r="G1274" s="15" t="str">
        <f>IFERROR(VLOOKUP($B1274,'Tabelas auxiliares'!$A$68:$C$108,2,FALSE),"")</f>
        <v/>
      </c>
      <c r="H1274" s="15" t="str">
        <f>IFERROR(VLOOKUP($B1274,'Tabelas auxiliares'!$A$68:$C$108,3,FALSE),"")</f>
        <v/>
      </c>
      <c r="I1274" s="152"/>
      <c r="J1274" s="152"/>
      <c r="K1274" s="152"/>
      <c r="L1274" s="152"/>
      <c r="M1274" s="152"/>
      <c r="N1274" s="152"/>
      <c r="O1274" s="152"/>
      <c r="P1274" s="152"/>
      <c r="Q1274" s="152"/>
      <c r="R1274" s="152"/>
      <c r="S1274" s="152"/>
      <c r="T1274" s="152"/>
      <c r="U1274" s="152"/>
      <c r="V1274" s="152"/>
      <c r="W1274" s="152"/>
      <c r="X1274" s="152"/>
      <c r="Y1274" s="15" t="str">
        <f t="shared" si="42"/>
        <v/>
      </c>
      <c r="Z1274" s="15" t="str">
        <f>IF(T1274="","",IF(AND(T1274&lt;&gt;'Tabelas auxiliares'!$B$128,T1274&lt;&gt;'Tabelas auxiliares'!$B$129,T1274&lt;&gt;'Tabelas auxiliares'!$C$128,T1274&lt;&gt;'Tabelas auxiliares'!$C$129,T1274&lt;&gt;'Tabelas auxiliares'!$D$128),"FOLHA DE PESSOAL",IF(Y1274='Tabelas auxiliares'!$A$129,"CUSTEIO",IF(Y1274='Tabelas auxiliares'!$A$128,"INVESTIMENTO","ERRO - VERIFICAR"))))</f>
        <v/>
      </c>
      <c r="AA1274" s="26" t="str">
        <f t="shared" si="43"/>
        <v/>
      </c>
      <c r="AB1274" s="155"/>
      <c r="AC1274" s="155"/>
      <c r="AD1274" s="155"/>
      <c r="AE1274" s="31"/>
      <c r="AF1274" s="31"/>
      <c r="AG1274" s="31"/>
      <c r="AH1274" s="31"/>
      <c r="AI1274" s="31"/>
      <c r="AJ1274" s="31"/>
      <c r="AK1274" s="31"/>
      <c r="AL1274" s="31"/>
      <c r="AM1274" s="31"/>
      <c r="AN1274" s="31"/>
      <c r="AO1274" s="31"/>
      <c r="AP1274" s="31"/>
    </row>
    <row r="1275" spans="1:42" x14ac:dyDescent="0.25">
      <c r="A1275" s="152"/>
      <c r="B1275" s="152"/>
      <c r="C1275" s="152"/>
      <c r="D1275" s="152"/>
      <c r="E1275" s="152"/>
      <c r="F1275" s="15" t="str">
        <f>IFERROR(VLOOKUP(D1275,'Tabelas auxiliares'!$A$3:$B$65,2,FALSE),"")</f>
        <v/>
      </c>
      <c r="G1275" s="15" t="str">
        <f>IFERROR(VLOOKUP($B1275,'Tabelas auxiliares'!$A$68:$C$108,2,FALSE),"")</f>
        <v/>
      </c>
      <c r="H1275" s="15" t="str">
        <f>IFERROR(VLOOKUP($B1275,'Tabelas auxiliares'!$A$68:$C$108,3,FALSE),"")</f>
        <v/>
      </c>
      <c r="I1275" s="152"/>
      <c r="J1275" s="152"/>
      <c r="K1275" s="152"/>
      <c r="L1275" s="152"/>
      <c r="M1275" s="152"/>
      <c r="N1275" s="152"/>
      <c r="O1275" s="152"/>
      <c r="P1275" s="152"/>
      <c r="Q1275" s="152"/>
      <c r="R1275" s="152"/>
      <c r="S1275" s="152"/>
      <c r="T1275" s="152"/>
      <c r="U1275" s="152"/>
      <c r="V1275" s="152"/>
      <c r="W1275" s="152"/>
      <c r="X1275" s="152"/>
      <c r="Y1275" s="15" t="str">
        <f t="shared" si="42"/>
        <v/>
      </c>
      <c r="Z1275" s="15" t="str">
        <f>IF(T1275="","",IF(AND(T1275&lt;&gt;'Tabelas auxiliares'!$B$128,T1275&lt;&gt;'Tabelas auxiliares'!$B$129,T1275&lt;&gt;'Tabelas auxiliares'!$C$128,T1275&lt;&gt;'Tabelas auxiliares'!$C$129,T1275&lt;&gt;'Tabelas auxiliares'!$D$128),"FOLHA DE PESSOAL",IF(Y1275='Tabelas auxiliares'!$A$129,"CUSTEIO",IF(Y1275='Tabelas auxiliares'!$A$128,"INVESTIMENTO","ERRO - VERIFICAR"))))</f>
        <v/>
      </c>
      <c r="AA1275" s="26" t="str">
        <f t="shared" si="43"/>
        <v/>
      </c>
      <c r="AB1275" s="155"/>
      <c r="AC1275" s="155"/>
      <c r="AD1275" s="155"/>
      <c r="AE1275" s="31"/>
      <c r="AF1275" s="31"/>
      <c r="AG1275" s="31"/>
      <c r="AH1275" s="31"/>
      <c r="AI1275" s="31"/>
      <c r="AJ1275" s="31"/>
      <c r="AK1275" s="31"/>
      <c r="AL1275" s="31"/>
      <c r="AM1275" s="31"/>
      <c r="AN1275" s="31"/>
      <c r="AO1275" s="31"/>
      <c r="AP1275" s="31"/>
    </row>
    <row r="1276" spans="1:42" x14ac:dyDescent="0.25">
      <c r="A1276" s="152"/>
      <c r="B1276" s="152"/>
      <c r="C1276" s="152"/>
      <c r="D1276" s="152"/>
      <c r="E1276" s="152"/>
      <c r="F1276" s="15" t="str">
        <f>IFERROR(VLOOKUP(D1276,'Tabelas auxiliares'!$A$3:$B$65,2,FALSE),"")</f>
        <v/>
      </c>
      <c r="G1276" s="15" t="str">
        <f>IFERROR(VLOOKUP($B1276,'Tabelas auxiliares'!$A$68:$C$108,2,FALSE),"")</f>
        <v/>
      </c>
      <c r="H1276" s="15" t="str">
        <f>IFERROR(VLOOKUP($B1276,'Tabelas auxiliares'!$A$68:$C$108,3,FALSE),"")</f>
        <v/>
      </c>
      <c r="I1276" s="152"/>
      <c r="J1276" s="152"/>
      <c r="K1276" s="152"/>
      <c r="L1276" s="152"/>
      <c r="M1276" s="152"/>
      <c r="N1276" s="152"/>
      <c r="O1276" s="152"/>
      <c r="P1276" s="152"/>
      <c r="Q1276" s="152"/>
      <c r="R1276" s="152"/>
      <c r="S1276" s="152"/>
      <c r="T1276" s="152"/>
      <c r="U1276" s="152"/>
      <c r="V1276" s="152"/>
      <c r="W1276" s="152"/>
      <c r="X1276" s="152"/>
      <c r="Y1276" s="15" t="str">
        <f t="shared" si="42"/>
        <v/>
      </c>
      <c r="Z1276" s="15" t="str">
        <f>IF(T1276="","",IF(AND(T1276&lt;&gt;'Tabelas auxiliares'!$B$128,T1276&lt;&gt;'Tabelas auxiliares'!$B$129,T1276&lt;&gt;'Tabelas auxiliares'!$C$128,T1276&lt;&gt;'Tabelas auxiliares'!$C$129,T1276&lt;&gt;'Tabelas auxiliares'!$D$128),"FOLHA DE PESSOAL",IF(Y1276='Tabelas auxiliares'!$A$129,"CUSTEIO",IF(Y1276='Tabelas auxiliares'!$A$128,"INVESTIMENTO","ERRO - VERIFICAR"))))</f>
        <v/>
      </c>
      <c r="AA1276" s="26" t="str">
        <f t="shared" si="43"/>
        <v/>
      </c>
      <c r="AB1276" s="155"/>
      <c r="AC1276" s="155"/>
      <c r="AD1276" s="155"/>
      <c r="AE1276" s="31"/>
      <c r="AF1276" s="31"/>
      <c r="AG1276" s="31"/>
      <c r="AH1276" s="31"/>
      <c r="AI1276" s="31"/>
      <c r="AJ1276" s="31"/>
      <c r="AK1276" s="31"/>
      <c r="AL1276" s="31"/>
      <c r="AM1276" s="31"/>
      <c r="AN1276" s="31"/>
      <c r="AO1276" s="31"/>
      <c r="AP1276" s="31"/>
    </row>
    <row r="1277" spans="1:42" x14ac:dyDescent="0.25">
      <c r="A1277" s="152"/>
      <c r="B1277" s="152"/>
      <c r="C1277" s="152"/>
      <c r="D1277" s="152"/>
      <c r="E1277" s="152"/>
      <c r="F1277" s="15" t="str">
        <f>IFERROR(VLOOKUP(D1277,'Tabelas auxiliares'!$A$3:$B$65,2,FALSE),"")</f>
        <v/>
      </c>
      <c r="G1277" s="15" t="str">
        <f>IFERROR(VLOOKUP($B1277,'Tabelas auxiliares'!$A$68:$C$108,2,FALSE),"")</f>
        <v/>
      </c>
      <c r="H1277" s="15" t="str">
        <f>IFERROR(VLOOKUP($B1277,'Tabelas auxiliares'!$A$68:$C$108,3,FALSE),"")</f>
        <v/>
      </c>
      <c r="I1277" s="152"/>
      <c r="J1277" s="152"/>
      <c r="K1277" s="152"/>
      <c r="L1277" s="152"/>
      <c r="M1277" s="152"/>
      <c r="N1277" s="152"/>
      <c r="O1277" s="152"/>
      <c r="P1277" s="152"/>
      <c r="Q1277" s="152"/>
      <c r="R1277" s="152"/>
      <c r="S1277" s="152"/>
      <c r="T1277" s="152"/>
      <c r="U1277" s="152"/>
      <c r="V1277" s="152"/>
      <c r="W1277" s="152"/>
      <c r="X1277" s="152"/>
      <c r="Y1277" s="15" t="str">
        <f t="shared" si="42"/>
        <v/>
      </c>
      <c r="Z1277" s="15" t="str">
        <f>IF(T1277="","",IF(AND(T1277&lt;&gt;'Tabelas auxiliares'!$B$128,T1277&lt;&gt;'Tabelas auxiliares'!$B$129,T1277&lt;&gt;'Tabelas auxiliares'!$C$128,T1277&lt;&gt;'Tabelas auxiliares'!$C$129,T1277&lt;&gt;'Tabelas auxiliares'!$D$128),"FOLHA DE PESSOAL",IF(Y1277='Tabelas auxiliares'!$A$129,"CUSTEIO",IF(Y1277='Tabelas auxiliares'!$A$128,"INVESTIMENTO","ERRO - VERIFICAR"))))</f>
        <v/>
      </c>
      <c r="AA1277" s="26" t="str">
        <f t="shared" si="43"/>
        <v/>
      </c>
      <c r="AB1277" s="155"/>
      <c r="AC1277" s="155"/>
      <c r="AD1277" s="155"/>
      <c r="AE1277" s="31"/>
      <c r="AF1277" s="31"/>
      <c r="AG1277" s="31"/>
      <c r="AH1277" s="31"/>
      <c r="AI1277" s="31"/>
      <c r="AJ1277" s="31"/>
      <c r="AK1277" s="31"/>
      <c r="AL1277" s="31"/>
      <c r="AM1277" s="31"/>
      <c r="AN1277" s="31"/>
      <c r="AO1277" s="31"/>
      <c r="AP1277" s="31"/>
    </row>
    <row r="1278" spans="1:42" x14ac:dyDescent="0.25">
      <c r="A1278" s="152"/>
      <c r="B1278" s="152"/>
      <c r="C1278" s="152"/>
      <c r="D1278" s="152"/>
      <c r="E1278" s="152"/>
      <c r="F1278" s="15" t="str">
        <f>IFERROR(VLOOKUP(D1278,'Tabelas auxiliares'!$A$3:$B$65,2,FALSE),"")</f>
        <v/>
      </c>
      <c r="G1278" s="15" t="str">
        <f>IFERROR(VLOOKUP($B1278,'Tabelas auxiliares'!$A$68:$C$108,2,FALSE),"")</f>
        <v/>
      </c>
      <c r="H1278" s="15" t="str">
        <f>IFERROR(VLOOKUP($B1278,'Tabelas auxiliares'!$A$68:$C$108,3,FALSE),"")</f>
        <v/>
      </c>
      <c r="I1278" s="152"/>
      <c r="J1278" s="152"/>
      <c r="K1278" s="152"/>
      <c r="L1278" s="152"/>
      <c r="M1278" s="152"/>
      <c r="N1278" s="152"/>
      <c r="O1278" s="152"/>
      <c r="P1278" s="152"/>
      <c r="Q1278" s="152"/>
      <c r="R1278" s="152"/>
      <c r="S1278" s="152"/>
      <c r="T1278" s="152"/>
      <c r="U1278" s="152"/>
      <c r="V1278" s="152"/>
      <c r="W1278" s="152"/>
      <c r="X1278" s="152"/>
      <c r="Y1278" s="15" t="str">
        <f t="shared" si="42"/>
        <v/>
      </c>
      <c r="Z1278" s="15" t="str">
        <f>IF(T1278="","",IF(AND(T1278&lt;&gt;'Tabelas auxiliares'!$B$128,T1278&lt;&gt;'Tabelas auxiliares'!$B$129,T1278&lt;&gt;'Tabelas auxiliares'!$C$128,T1278&lt;&gt;'Tabelas auxiliares'!$C$129,T1278&lt;&gt;'Tabelas auxiliares'!$D$128),"FOLHA DE PESSOAL",IF(Y1278='Tabelas auxiliares'!$A$129,"CUSTEIO",IF(Y1278='Tabelas auxiliares'!$A$128,"INVESTIMENTO","ERRO - VERIFICAR"))))</f>
        <v/>
      </c>
      <c r="AA1278" s="26" t="str">
        <f t="shared" si="43"/>
        <v/>
      </c>
      <c r="AB1278" s="155"/>
      <c r="AC1278" s="155"/>
      <c r="AD1278" s="155"/>
      <c r="AE1278" s="31"/>
      <c r="AF1278" s="31"/>
      <c r="AG1278" s="31"/>
      <c r="AH1278" s="31"/>
      <c r="AI1278" s="31"/>
      <c r="AJ1278" s="31"/>
      <c r="AK1278" s="31"/>
      <c r="AL1278" s="31"/>
      <c r="AM1278" s="31"/>
      <c r="AN1278" s="31"/>
      <c r="AO1278" s="31"/>
      <c r="AP1278" s="31"/>
    </row>
    <row r="1279" spans="1:42" x14ac:dyDescent="0.25">
      <c r="A1279" s="153"/>
      <c r="B1279" s="152"/>
      <c r="C1279" s="152"/>
      <c r="D1279" s="152"/>
      <c r="E1279" s="152"/>
      <c r="F1279" s="15" t="str">
        <f>IFERROR(VLOOKUP(D1279,'Tabelas auxiliares'!$A$3:$B$65,2,FALSE),"")</f>
        <v/>
      </c>
      <c r="G1279" s="15" t="str">
        <f>IFERROR(VLOOKUP($B1279,'Tabelas auxiliares'!$A$68:$C$108,2,FALSE),"")</f>
        <v/>
      </c>
      <c r="H1279" s="15" t="str">
        <f>IFERROR(VLOOKUP($B1279,'Tabelas auxiliares'!$A$68:$C$108,3,FALSE),"")</f>
        <v/>
      </c>
      <c r="I1279" s="153"/>
      <c r="J1279" s="154"/>
      <c r="K1279" s="154"/>
      <c r="L1279" s="154"/>
      <c r="M1279" s="154"/>
      <c r="N1279" s="154"/>
      <c r="O1279" s="154"/>
      <c r="P1279" s="154"/>
      <c r="Q1279" s="154"/>
      <c r="R1279" s="154"/>
      <c r="S1279" s="154"/>
      <c r="T1279" s="154"/>
      <c r="U1279" s="154"/>
      <c r="V1279" s="154"/>
      <c r="W1279" s="154"/>
      <c r="X1279" s="154"/>
      <c r="Y1279" s="15" t="str">
        <f t="shared" si="42"/>
        <v/>
      </c>
      <c r="Z1279" s="15" t="str">
        <f>IF(T1279="","",IF(AND(T1279&lt;&gt;'Tabelas auxiliares'!$B$128,T1279&lt;&gt;'Tabelas auxiliares'!$B$129,T1279&lt;&gt;'Tabelas auxiliares'!$C$128,T1279&lt;&gt;'Tabelas auxiliares'!$C$129,T1279&lt;&gt;'Tabelas auxiliares'!$D$128),"FOLHA DE PESSOAL",IF(Y1279='Tabelas auxiliares'!$A$129,"CUSTEIO",IF(Y1279='Tabelas auxiliares'!$A$128,"INVESTIMENTO","ERRO - VERIFICAR"))))</f>
        <v/>
      </c>
      <c r="AA1279" s="26" t="str">
        <f t="shared" si="43"/>
        <v/>
      </c>
      <c r="AB1279" s="156"/>
      <c r="AC1279" s="157"/>
      <c r="AD1279" s="155"/>
      <c r="AE1279" s="31"/>
      <c r="AF1279" s="31"/>
      <c r="AG1279" s="31"/>
      <c r="AH1279" s="31"/>
      <c r="AI1279" s="31"/>
      <c r="AJ1279" s="31"/>
      <c r="AK1279" s="31"/>
      <c r="AL1279" s="31"/>
      <c r="AM1279" s="31"/>
      <c r="AN1279" s="31"/>
      <c r="AO1279" s="31"/>
      <c r="AP1279" s="31"/>
    </row>
    <row r="1280" spans="1:42" x14ac:dyDescent="0.25">
      <c r="A1280" s="154"/>
      <c r="B1280" s="152"/>
      <c r="C1280" s="152"/>
      <c r="D1280" s="152"/>
      <c r="E1280" s="152"/>
      <c r="F1280" s="15" t="str">
        <f>IFERROR(VLOOKUP(D1280,'Tabelas auxiliares'!$A$3:$B$65,2,FALSE),"")</f>
        <v/>
      </c>
      <c r="G1280" s="15" t="str">
        <f>IFERROR(VLOOKUP($B1280,'Tabelas auxiliares'!$A$68:$C$108,2,FALSE),"")</f>
        <v/>
      </c>
      <c r="H1280" s="15" t="str">
        <f>IFERROR(VLOOKUP($B1280,'Tabelas auxiliares'!$A$68:$C$108,3,FALSE),"")</f>
        <v/>
      </c>
      <c r="I1280" s="154"/>
      <c r="J1280" s="154"/>
      <c r="K1280" s="154"/>
      <c r="L1280" s="154"/>
      <c r="M1280" s="154"/>
      <c r="N1280" s="154"/>
      <c r="O1280" s="154"/>
      <c r="P1280" s="154"/>
      <c r="Q1280" s="154"/>
      <c r="R1280" s="154"/>
      <c r="S1280" s="154"/>
      <c r="T1280" s="154"/>
      <c r="U1280" s="154"/>
      <c r="V1280" s="154"/>
      <c r="W1280" s="154"/>
      <c r="X1280" s="154"/>
      <c r="Y1280" s="15" t="str">
        <f t="shared" si="42"/>
        <v/>
      </c>
      <c r="Z1280" s="15" t="str">
        <f>IF(T1280="","",IF(AND(T1280&lt;&gt;'Tabelas auxiliares'!$B$128,T1280&lt;&gt;'Tabelas auxiliares'!$B$129,T1280&lt;&gt;'Tabelas auxiliares'!$C$128,T1280&lt;&gt;'Tabelas auxiliares'!$C$129,T1280&lt;&gt;'Tabelas auxiliares'!$D$128),"FOLHA DE PESSOAL",IF(Y1280='Tabelas auxiliares'!$A$129,"CUSTEIO",IF(Y1280='Tabelas auxiliares'!$A$128,"INVESTIMENTO","ERRO - VERIFICAR"))))</f>
        <v/>
      </c>
      <c r="AA1280" s="26" t="str">
        <f t="shared" si="43"/>
        <v/>
      </c>
      <c r="AB1280" s="157"/>
      <c r="AC1280" s="157"/>
      <c r="AD1280" s="155"/>
      <c r="AE1280" s="31"/>
      <c r="AF1280" s="31"/>
      <c r="AG1280" s="31"/>
      <c r="AH1280" s="31"/>
      <c r="AI1280" s="31"/>
      <c r="AJ1280" s="31"/>
      <c r="AK1280" s="31"/>
      <c r="AL1280" s="31"/>
      <c r="AM1280" s="31"/>
      <c r="AN1280" s="31"/>
      <c r="AO1280" s="31"/>
      <c r="AP1280" s="31"/>
    </row>
    <row r="1281" spans="1:42" x14ac:dyDescent="0.25">
      <c r="A1281" s="154"/>
      <c r="B1281" s="152"/>
      <c r="C1281" s="152"/>
      <c r="D1281" s="152"/>
      <c r="E1281" s="152"/>
      <c r="F1281" s="15" t="str">
        <f>IFERROR(VLOOKUP(D1281,'Tabelas auxiliares'!$A$3:$B$65,2,FALSE),"")</f>
        <v/>
      </c>
      <c r="G1281" s="15" t="str">
        <f>IFERROR(VLOOKUP($B1281,'Tabelas auxiliares'!$A$68:$C$108,2,FALSE),"")</f>
        <v/>
      </c>
      <c r="H1281" s="15" t="str">
        <f>IFERROR(VLOOKUP($B1281,'Tabelas auxiliares'!$A$68:$C$108,3,FALSE),"")</f>
        <v/>
      </c>
      <c r="I1281" s="154"/>
      <c r="J1281" s="154"/>
      <c r="K1281" s="154"/>
      <c r="L1281" s="154"/>
      <c r="M1281" s="154"/>
      <c r="N1281" s="154"/>
      <c r="O1281" s="154"/>
      <c r="P1281" s="154"/>
      <c r="Q1281" s="154"/>
      <c r="R1281" s="154"/>
      <c r="S1281" s="154"/>
      <c r="T1281" s="154"/>
      <c r="U1281" s="154"/>
      <c r="V1281" s="154"/>
      <c r="W1281" s="154"/>
      <c r="X1281" s="154"/>
      <c r="Y1281" s="15" t="str">
        <f t="shared" si="42"/>
        <v/>
      </c>
      <c r="Z1281" s="15" t="str">
        <f>IF(T1281="","",IF(AND(T1281&lt;&gt;'Tabelas auxiliares'!$B$128,T1281&lt;&gt;'Tabelas auxiliares'!$B$129,T1281&lt;&gt;'Tabelas auxiliares'!$C$128,T1281&lt;&gt;'Tabelas auxiliares'!$C$129,T1281&lt;&gt;'Tabelas auxiliares'!$D$128),"FOLHA DE PESSOAL",IF(Y1281='Tabelas auxiliares'!$A$129,"CUSTEIO",IF(Y1281='Tabelas auxiliares'!$A$128,"INVESTIMENTO","ERRO - VERIFICAR"))))</f>
        <v/>
      </c>
      <c r="AA1281" s="26" t="str">
        <f t="shared" si="43"/>
        <v/>
      </c>
      <c r="AB1281" s="157"/>
      <c r="AC1281" s="157"/>
      <c r="AD1281" s="155"/>
      <c r="AE1281" s="31"/>
      <c r="AF1281" s="31"/>
      <c r="AG1281" s="31"/>
      <c r="AH1281" s="31"/>
      <c r="AI1281" s="31"/>
      <c r="AJ1281" s="31"/>
      <c r="AK1281" s="31"/>
      <c r="AL1281" s="31"/>
      <c r="AM1281" s="31"/>
      <c r="AN1281" s="31"/>
      <c r="AO1281" s="31"/>
      <c r="AP1281" s="31"/>
    </row>
    <row r="1282" spans="1:42" x14ac:dyDescent="0.25">
      <c r="A1282" s="154"/>
      <c r="B1282" s="152"/>
      <c r="C1282" s="152"/>
      <c r="D1282" s="152"/>
      <c r="E1282" s="152"/>
      <c r="F1282" s="15" t="str">
        <f>IFERROR(VLOOKUP(D1282,'Tabelas auxiliares'!$A$3:$B$65,2,FALSE),"")</f>
        <v/>
      </c>
      <c r="G1282" s="15" t="str">
        <f>IFERROR(VLOOKUP($B1282,'Tabelas auxiliares'!$A$68:$C$108,2,FALSE),"")</f>
        <v/>
      </c>
      <c r="H1282" s="15" t="str">
        <f>IFERROR(VLOOKUP($B1282,'Tabelas auxiliares'!$A$68:$C$108,3,FALSE),"")</f>
        <v/>
      </c>
      <c r="I1282" s="154"/>
      <c r="J1282" s="154"/>
      <c r="K1282" s="154"/>
      <c r="L1282" s="154"/>
      <c r="M1282" s="154"/>
      <c r="N1282" s="154"/>
      <c r="O1282" s="154"/>
      <c r="P1282" s="154"/>
      <c r="Q1282" s="154"/>
      <c r="R1282" s="154"/>
      <c r="S1282" s="154"/>
      <c r="T1282" s="154"/>
      <c r="U1282" s="154"/>
      <c r="V1282" s="154"/>
      <c r="W1282" s="154"/>
      <c r="X1282" s="154"/>
      <c r="Y1282" s="15" t="str">
        <f t="shared" si="42"/>
        <v/>
      </c>
      <c r="Z1282" s="15" t="str">
        <f>IF(T1282="","",IF(AND(T1282&lt;&gt;'Tabelas auxiliares'!$B$128,T1282&lt;&gt;'Tabelas auxiliares'!$B$129,T1282&lt;&gt;'Tabelas auxiliares'!$C$128,T1282&lt;&gt;'Tabelas auxiliares'!$C$129,T1282&lt;&gt;'Tabelas auxiliares'!$D$128),"FOLHA DE PESSOAL",IF(Y1282='Tabelas auxiliares'!$A$129,"CUSTEIO",IF(Y1282='Tabelas auxiliares'!$A$128,"INVESTIMENTO","ERRO - VERIFICAR"))))</f>
        <v/>
      </c>
      <c r="AA1282" s="26" t="str">
        <f t="shared" si="43"/>
        <v/>
      </c>
      <c r="AB1282" s="157"/>
      <c r="AC1282" s="157"/>
      <c r="AD1282" s="155"/>
      <c r="AE1282" s="31"/>
      <c r="AF1282" s="31"/>
      <c r="AG1282" s="31"/>
      <c r="AH1282" s="31"/>
      <c r="AI1282" s="31"/>
      <c r="AJ1282" s="31"/>
      <c r="AK1282" s="31"/>
      <c r="AL1282" s="31"/>
      <c r="AM1282" s="31"/>
      <c r="AN1282" s="31"/>
      <c r="AO1282" s="31"/>
      <c r="AP1282" s="31"/>
    </row>
    <row r="1283" spans="1:42" x14ac:dyDescent="0.25">
      <c r="A1283" s="154"/>
      <c r="B1283" s="152"/>
      <c r="C1283" s="152"/>
      <c r="D1283" s="152"/>
      <c r="E1283" s="152"/>
      <c r="F1283" s="15" t="str">
        <f>IFERROR(VLOOKUP(D1283,'Tabelas auxiliares'!$A$3:$B$65,2,FALSE),"")</f>
        <v/>
      </c>
      <c r="G1283" s="15" t="str">
        <f>IFERROR(VLOOKUP($B1283,'Tabelas auxiliares'!$A$68:$C$108,2,FALSE),"")</f>
        <v/>
      </c>
      <c r="H1283" s="15" t="str">
        <f>IFERROR(VLOOKUP($B1283,'Tabelas auxiliares'!$A$68:$C$108,3,FALSE),"")</f>
        <v/>
      </c>
      <c r="I1283" s="154"/>
      <c r="J1283" s="154"/>
      <c r="K1283" s="154"/>
      <c r="L1283" s="154"/>
      <c r="M1283" s="154"/>
      <c r="N1283" s="154"/>
      <c r="O1283" s="154"/>
      <c r="P1283" s="154"/>
      <c r="Q1283" s="154"/>
      <c r="R1283" s="154"/>
      <c r="S1283" s="154"/>
      <c r="T1283" s="154"/>
      <c r="U1283" s="154"/>
      <c r="V1283" s="154"/>
      <c r="W1283" s="154"/>
      <c r="X1283" s="154"/>
      <c r="Y1283" s="15" t="str">
        <f t="shared" si="42"/>
        <v/>
      </c>
      <c r="Z1283" s="15" t="str">
        <f>IF(T1283="","",IF(AND(T1283&lt;&gt;'Tabelas auxiliares'!$B$128,T1283&lt;&gt;'Tabelas auxiliares'!$B$129,T1283&lt;&gt;'Tabelas auxiliares'!$C$128,T1283&lt;&gt;'Tabelas auxiliares'!$C$129,T1283&lt;&gt;'Tabelas auxiliares'!$D$128),"FOLHA DE PESSOAL",IF(Y1283='Tabelas auxiliares'!$A$129,"CUSTEIO",IF(Y1283='Tabelas auxiliares'!$A$128,"INVESTIMENTO","ERRO - VERIFICAR"))))</f>
        <v/>
      </c>
      <c r="AA1283" s="26" t="str">
        <f t="shared" si="43"/>
        <v/>
      </c>
      <c r="AB1283" s="157"/>
      <c r="AC1283" s="157"/>
      <c r="AD1283" s="155"/>
      <c r="AE1283" s="31"/>
      <c r="AF1283" s="31"/>
      <c r="AG1283" s="31"/>
      <c r="AH1283" s="31"/>
      <c r="AI1283" s="31"/>
      <c r="AJ1283" s="31"/>
      <c r="AK1283" s="31"/>
      <c r="AL1283" s="31"/>
      <c r="AM1283" s="31"/>
      <c r="AN1283" s="31"/>
      <c r="AO1283" s="31"/>
      <c r="AP1283" s="31"/>
    </row>
    <row r="1284" spans="1:42" x14ac:dyDescent="0.25">
      <c r="A1284" s="154"/>
      <c r="B1284" s="152"/>
      <c r="C1284" s="152"/>
      <c r="D1284" s="152"/>
      <c r="E1284" s="152"/>
      <c r="F1284" s="15" t="str">
        <f>IFERROR(VLOOKUP(D1284,'Tabelas auxiliares'!$A$3:$B$65,2,FALSE),"")</f>
        <v/>
      </c>
      <c r="G1284" s="15" t="str">
        <f>IFERROR(VLOOKUP($B1284,'Tabelas auxiliares'!$A$68:$C$108,2,FALSE),"")</f>
        <v/>
      </c>
      <c r="H1284" s="15" t="str">
        <f>IFERROR(VLOOKUP($B1284,'Tabelas auxiliares'!$A$68:$C$108,3,FALSE),"")</f>
        <v/>
      </c>
      <c r="I1284" s="154"/>
      <c r="J1284" s="154"/>
      <c r="K1284" s="154"/>
      <c r="L1284" s="154"/>
      <c r="M1284" s="154"/>
      <c r="N1284" s="154"/>
      <c r="O1284" s="154"/>
      <c r="P1284" s="154"/>
      <c r="Q1284" s="154"/>
      <c r="R1284" s="154"/>
      <c r="S1284" s="154"/>
      <c r="T1284" s="154"/>
      <c r="U1284" s="154"/>
      <c r="V1284" s="154"/>
      <c r="W1284" s="154"/>
      <c r="X1284" s="154"/>
      <c r="Y1284" s="15" t="str">
        <f t="shared" si="42"/>
        <v/>
      </c>
      <c r="Z1284" s="15" t="str">
        <f>IF(T1284="","",IF(AND(T1284&lt;&gt;'Tabelas auxiliares'!$B$128,T1284&lt;&gt;'Tabelas auxiliares'!$B$129,T1284&lt;&gt;'Tabelas auxiliares'!$C$128,T1284&lt;&gt;'Tabelas auxiliares'!$C$129,T1284&lt;&gt;'Tabelas auxiliares'!$D$128),"FOLHA DE PESSOAL",IF(Y1284='Tabelas auxiliares'!$A$129,"CUSTEIO",IF(Y1284='Tabelas auxiliares'!$A$128,"INVESTIMENTO","ERRO - VERIFICAR"))))</f>
        <v/>
      </c>
      <c r="AA1284" s="26" t="str">
        <f t="shared" si="43"/>
        <v/>
      </c>
      <c r="AB1284" s="157"/>
      <c r="AC1284" s="157"/>
      <c r="AD1284" s="155"/>
      <c r="AE1284" s="31"/>
      <c r="AF1284" s="31"/>
      <c r="AG1284" s="31"/>
      <c r="AH1284" s="31"/>
      <c r="AI1284" s="31"/>
      <c r="AJ1284" s="31"/>
      <c r="AK1284" s="31"/>
      <c r="AL1284" s="31"/>
      <c r="AM1284" s="31"/>
      <c r="AN1284" s="31"/>
      <c r="AO1284" s="31"/>
      <c r="AP1284" s="31"/>
    </row>
    <row r="1285" spans="1:42" x14ac:dyDescent="0.25">
      <c r="A1285" s="154"/>
      <c r="B1285" s="152"/>
      <c r="C1285" s="152"/>
      <c r="D1285" s="152"/>
      <c r="E1285" s="152"/>
      <c r="F1285" s="15" t="str">
        <f>IFERROR(VLOOKUP(D1285,'Tabelas auxiliares'!$A$3:$B$65,2,FALSE),"")</f>
        <v/>
      </c>
      <c r="G1285" s="15" t="str">
        <f>IFERROR(VLOOKUP($B1285,'Tabelas auxiliares'!$A$68:$C$108,2,FALSE),"")</f>
        <v/>
      </c>
      <c r="H1285" s="15" t="str">
        <f>IFERROR(VLOOKUP($B1285,'Tabelas auxiliares'!$A$68:$C$108,3,FALSE),"")</f>
        <v/>
      </c>
      <c r="I1285" s="154"/>
      <c r="J1285" s="154"/>
      <c r="K1285" s="154"/>
      <c r="L1285" s="154"/>
      <c r="M1285" s="154"/>
      <c r="N1285" s="154"/>
      <c r="O1285" s="154"/>
      <c r="P1285" s="154"/>
      <c r="Q1285" s="154"/>
      <c r="R1285" s="154"/>
      <c r="S1285" s="154"/>
      <c r="T1285" s="154"/>
      <c r="U1285" s="154"/>
      <c r="V1285" s="154"/>
      <c r="W1285" s="154"/>
      <c r="X1285" s="154"/>
      <c r="Y1285" s="15" t="str">
        <f t="shared" si="42"/>
        <v/>
      </c>
      <c r="Z1285" s="15" t="str">
        <f>IF(T1285="","",IF(AND(T1285&lt;&gt;'Tabelas auxiliares'!$B$128,T1285&lt;&gt;'Tabelas auxiliares'!$B$129,T1285&lt;&gt;'Tabelas auxiliares'!$C$128,T1285&lt;&gt;'Tabelas auxiliares'!$C$129,T1285&lt;&gt;'Tabelas auxiliares'!$D$128),"FOLHA DE PESSOAL",IF(Y1285='Tabelas auxiliares'!$A$129,"CUSTEIO",IF(Y1285='Tabelas auxiliares'!$A$128,"INVESTIMENTO","ERRO - VERIFICAR"))))</f>
        <v/>
      </c>
      <c r="AA1285" s="26" t="str">
        <f t="shared" si="43"/>
        <v/>
      </c>
      <c r="AB1285" s="157"/>
      <c r="AC1285" s="157"/>
      <c r="AD1285" s="155"/>
      <c r="AE1285" s="31"/>
      <c r="AF1285" s="31"/>
      <c r="AG1285" s="31"/>
      <c r="AH1285" s="31"/>
      <c r="AI1285" s="31"/>
      <c r="AJ1285" s="31"/>
      <c r="AK1285" s="31"/>
      <c r="AL1285" s="31"/>
      <c r="AM1285" s="31"/>
      <c r="AN1285" s="31"/>
      <c r="AO1285" s="31"/>
      <c r="AP1285" s="31"/>
    </row>
    <row r="1286" spans="1:42" x14ac:dyDescent="0.25">
      <c r="A1286" s="154"/>
      <c r="B1286" s="152"/>
      <c r="C1286" s="152"/>
      <c r="D1286" s="152"/>
      <c r="E1286" s="152"/>
      <c r="F1286" s="15" t="str">
        <f>IFERROR(VLOOKUP(D1286,'Tabelas auxiliares'!$A$3:$B$65,2,FALSE),"")</f>
        <v/>
      </c>
      <c r="G1286" s="15" t="str">
        <f>IFERROR(VLOOKUP($B1286,'Tabelas auxiliares'!$A$68:$C$108,2,FALSE),"")</f>
        <v/>
      </c>
      <c r="H1286" s="15" t="str">
        <f>IFERROR(VLOOKUP($B1286,'Tabelas auxiliares'!$A$68:$C$108,3,FALSE),"")</f>
        <v/>
      </c>
      <c r="I1286" s="154"/>
      <c r="J1286" s="154"/>
      <c r="K1286" s="154"/>
      <c r="L1286" s="154"/>
      <c r="M1286" s="154"/>
      <c r="N1286" s="154"/>
      <c r="O1286" s="154"/>
      <c r="P1286" s="154"/>
      <c r="Q1286" s="154"/>
      <c r="R1286" s="154"/>
      <c r="S1286" s="154"/>
      <c r="T1286" s="154"/>
      <c r="U1286" s="154"/>
      <c r="V1286" s="154"/>
      <c r="W1286" s="154"/>
      <c r="X1286" s="154"/>
      <c r="Y1286" s="15" t="str">
        <f t="shared" si="42"/>
        <v/>
      </c>
      <c r="Z1286" s="15" t="str">
        <f>IF(T1286="","",IF(AND(T1286&lt;&gt;'Tabelas auxiliares'!$B$128,T1286&lt;&gt;'Tabelas auxiliares'!$B$129,T1286&lt;&gt;'Tabelas auxiliares'!$C$128,T1286&lt;&gt;'Tabelas auxiliares'!$C$129,T1286&lt;&gt;'Tabelas auxiliares'!$D$128),"FOLHA DE PESSOAL",IF(Y1286='Tabelas auxiliares'!$A$129,"CUSTEIO",IF(Y1286='Tabelas auxiliares'!$A$128,"INVESTIMENTO","ERRO - VERIFICAR"))))</f>
        <v/>
      </c>
      <c r="AA1286" s="26" t="str">
        <f t="shared" si="43"/>
        <v/>
      </c>
      <c r="AB1286" s="157"/>
      <c r="AC1286" s="157"/>
      <c r="AD1286" s="155"/>
      <c r="AE1286" s="31"/>
      <c r="AF1286" s="31"/>
      <c r="AG1286" s="31"/>
      <c r="AH1286" s="31"/>
      <c r="AI1286" s="31"/>
      <c r="AJ1286" s="31"/>
      <c r="AK1286" s="31"/>
      <c r="AL1286" s="31"/>
      <c r="AM1286" s="31"/>
      <c r="AN1286" s="31"/>
      <c r="AO1286" s="31"/>
      <c r="AP1286" s="31"/>
    </row>
    <row r="1287" spans="1:42" x14ac:dyDescent="0.25">
      <c r="A1287" s="154"/>
      <c r="B1287" s="152"/>
      <c r="C1287" s="152"/>
      <c r="D1287" s="152"/>
      <c r="E1287" s="152"/>
      <c r="F1287" s="15" t="str">
        <f>IFERROR(VLOOKUP(D1287,'Tabelas auxiliares'!$A$3:$B$65,2,FALSE),"")</f>
        <v/>
      </c>
      <c r="G1287" s="15" t="str">
        <f>IFERROR(VLOOKUP($B1287,'Tabelas auxiliares'!$A$68:$C$108,2,FALSE),"")</f>
        <v/>
      </c>
      <c r="H1287" s="15" t="str">
        <f>IFERROR(VLOOKUP($B1287,'Tabelas auxiliares'!$A$68:$C$108,3,FALSE),"")</f>
        <v/>
      </c>
      <c r="I1287" s="154"/>
      <c r="J1287" s="154"/>
      <c r="K1287" s="154"/>
      <c r="L1287" s="154"/>
      <c r="M1287" s="154"/>
      <c r="N1287" s="154"/>
      <c r="O1287" s="154"/>
      <c r="P1287" s="154"/>
      <c r="Q1287" s="154"/>
      <c r="R1287" s="154"/>
      <c r="S1287" s="154"/>
      <c r="T1287" s="154"/>
      <c r="U1287" s="154"/>
      <c r="V1287" s="154"/>
      <c r="W1287" s="154"/>
      <c r="X1287" s="154"/>
      <c r="Y1287" s="15" t="str">
        <f t="shared" si="42"/>
        <v/>
      </c>
      <c r="Z1287" s="15" t="str">
        <f>IF(T1287="","",IF(AND(T1287&lt;&gt;'Tabelas auxiliares'!$B$128,T1287&lt;&gt;'Tabelas auxiliares'!$B$129,T1287&lt;&gt;'Tabelas auxiliares'!$C$128,T1287&lt;&gt;'Tabelas auxiliares'!$C$129,T1287&lt;&gt;'Tabelas auxiliares'!$D$128),"FOLHA DE PESSOAL",IF(Y1287='Tabelas auxiliares'!$A$129,"CUSTEIO",IF(Y1287='Tabelas auxiliares'!$A$128,"INVESTIMENTO","ERRO - VERIFICAR"))))</f>
        <v/>
      </c>
      <c r="AA1287" s="26" t="str">
        <f t="shared" si="43"/>
        <v/>
      </c>
      <c r="AB1287" s="157"/>
      <c r="AC1287" s="157"/>
      <c r="AD1287" s="155"/>
      <c r="AE1287" s="31"/>
      <c r="AF1287" s="31"/>
      <c r="AG1287" s="31"/>
      <c r="AH1287" s="31"/>
      <c r="AI1287" s="31"/>
      <c r="AJ1287" s="31"/>
      <c r="AK1287" s="31"/>
      <c r="AL1287" s="31"/>
      <c r="AM1287" s="31"/>
      <c r="AN1287" s="31"/>
      <c r="AO1287" s="31"/>
      <c r="AP1287" s="31"/>
    </row>
    <row r="1288" spans="1:42" x14ac:dyDescent="0.25">
      <c r="A1288" s="154"/>
      <c r="B1288" s="152"/>
      <c r="C1288" s="152"/>
      <c r="D1288" s="152"/>
      <c r="E1288" s="152"/>
      <c r="F1288" s="15" t="str">
        <f>IFERROR(VLOOKUP(D1288,'Tabelas auxiliares'!$A$3:$B$65,2,FALSE),"")</f>
        <v/>
      </c>
      <c r="G1288" s="15" t="str">
        <f>IFERROR(VLOOKUP($B1288,'Tabelas auxiliares'!$A$68:$C$108,2,FALSE),"")</f>
        <v/>
      </c>
      <c r="H1288" s="15" t="str">
        <f>IFERROR(VLOOKUP($B1288,'Tabelas auxiliares'!$A$68:$C$108,3,FALSE),"")</f>
        <v/>
      </c>
      <c r="I1288" s="154"/>
      <c r="J1288" s="154"/>
      <c r="K1288" s="154"/>
      <c r="L1288" s="154"/>
      <c r="M1288" s="154"/>
      <c r="N1288" s="154"/>
      <c r="O1288" s="154"/>
      <c r="P1288" s="154"/>
      <c r="Q1288" s="154"/>
      <c r="R1288" s="154"/>
      <c r="S1288" s="154"/>
      <c r="T1288" s="154"/>
      <c r="U1288" s="154"/>
      <c r="V1288" s="154"/>
      <c r="W1288" s="154"/>
      <c r="X1288" s="154"/>
      <c r="Y1288" s="15" t="str">
        <f t="shared" si="42"/>
        <v/>
      </c>
      <c r="Z1288" s="15" t="str">
        <f>IF(T1288="","",IF(AND(T1288&lt;&gt;'Tabelas auxiliares'!$B$128,T1288&lt;&gt;'Tabelas auxiliares'!$B$129,T1288&lt;&gt;'Tabelas auxiliares'!$C$128,T1288&lt;&gt;'Tabelas auxiliares'!$C$129,T1288&lt;&gt;'Tabelas auxiliares'!$D$128),"FOLHA DE PESSOAL",IF(Y1288='Tabelas auxiliares'!$A$129,"CUSTEIO",IF(Y1288='Tabelas auxiliares'!$A$128,"INVESTIMENTO","ERRO - VERIFICAR"))))</f>
        <v/>
      </c>
      <c r="AA1288" s="26" t="str">
        <f t="shared" si="43"/>
        <v/>
      </c>
      <c r="AB1288" s="157"/>
      <c r="AC1288" s="157"/>
      <c r="AD1288" s="155"/>
      <c r="AE1288" s="31"/>
      <c r="AF1288" s="31"/>
      <c r="AG1288" s="31"/>
      <c r="AH1288" s="31"/>
      <c r="AI1288" s="31"/>
      <c r="AJ1288" s="31"/>
      <c r="AK1288" s="31"/>
      <c r="AL1288" s="31"/>
      <c r="AM1288" s="31"/>
      <c r="AN1288" s="31"/>
      <c r="AO1288" s="31"/>
      <c r="AP1288" s="31"/>
    </row>
    <row r="1289" spans="1:42" x14ac:dyDescent="0.25">
      <c r="A1289" s="154"/>
      <c r="B1289" s="152"/>
      <c r="C1289" s="152"/>
      <c r="D1289" s="152"/>
      <c r="E1289" s="152"/>
      <c r="F1289" s="15" t="str">
        <f>IFERROR(VLOOKUP(D1289,'Tabelas auxiliares'!$A$3:$B$65,2,FALSE),"")</f>
        <v/>
      </c>
      <c r="G1289" s="15" t="str">
        <f>IFERROR(VLOOKUP($B1289,'Tabelas auxiliares'!$A$68:$C$108,2,FALSE),"")</f>
        <v/>
      </c>
      <c r="H1289" s="15" t="str">
        <f>IFERROR(VLOOKUP($B1289,'Tabelas auxiliares'!$A$68:$C$108,3,FALSE),"")</f>
        <v/>
      </c>
      <c r="I1289" s="154"/>
      <c r="J1289" s="154"/>
      <c r="K1289" s="154"/>
      <c r="L1289" s="154"/>
      <c r="M1289" s="154"/>
      <c r="N1289" s="154"/>
      <c r="O1289" s="154"/>
      <c r="P1289" s="154"/>
      <c r="Q1289" s="154"/>
      <c r="R1289" s="154"/>
      <c r="S1289" s="154"/>
      <c r="T1289" s="154"/>
      <c r="U1289" s="154"/>
      <c r="V1289" s="154"/>
      <c r="W1289" s="154"/>
      <c r="X1289" s="154"/>
      <c r="Y1289" s="15" t="str">
        <f t="shared" si="42"/>
        <v/>
      </c>
      <c r="Z1289" s="15" t="str">
        <f>IF(T1289="","",IF(AND(T1289&lt;&gt;'Tabelas auxiliares'!$B$128,T1289&lt;&gt;'Tabelas auxiliares'!$B$129,T1289&lt;&gt;'Tabelas auxiliares'!$C$128,T1289&lt;&gt;'Tabelas auxiliares'!$C$129,T1289&lt;&gt;'Tabelas auxiliares'!$D$128),"FOLHA DE PESSOAL",IF(Y1289='Tabelas auxiliares'!$A$129,"CUSTEIO",IF(Y1289='Tabelas auxiliares'!$A$128,"INVESTIMENTO","ERRO - VERIFICAR"))))</f>
        <v/>
      </c>
      <c r="AA1289" s="26" t="str">
        <f t="shared" si="43"/>
        <v/>
      </c>
      <c r="AB1289" s="157"/>
      <c r="AC1289" s="157"/>
      <c r="AD1289" s="155"/>
      <c r="AE1289" s="31"/>
      <c r="AF1289" s="31"/>
      <c r="AG1289" s="31"/>
      <c r="AH1289" s="31"/>
      <c r="AI1289" s="31"/>
      <c r="AJ1289" s="31"/>
      <c r="AK1289" s="31"/>
      <c r="AL1289" s="31"/>
      <c r="AM1289" s="31"/>
      <c r="AN1289" s="31"/>
      <c r="AO1289" s="31"/>
      <c r="AP1289" s="31"/>
    </row>
    <row r="1290" spans="1:42" x14ac:dyDescent="0.25">
      <c r="A1290" s="154"/>
      <c r="B1290" s="152"/>
      <c r="C1290" s="152"/>
      <c r="D1290" s="152"/>
      <c r="E1290" s="152"/>
      <c r="F1290" s="15" t="str">
        <f>IFERROR(VLOOKUP(D1290,'Tabelas auxiliares'!$A$3:$B$65,2,FALSE),"")</f>
        <v/>
      </c>
      <c r="G1290" s="15" t="str">
        <f>IFERROR(VLOOKUP($B1290,'Tabelas auxiliares'!$A$68:$C$108,2,FALSE),"")</f>
        <v/>
      </c>
      <c r="H1290" s="15" t="str">
        <f>IFERROR(VLOOKUP($B1290,'Tabelas auxiliares'!$A$68:$C$108,3,FALSE),"")</f>
        <v/>
      </c>
      <c r="I1290" s="154"/>
      <c r="J1290" s="154"/>
      <c r="K1290" s="154"/>
      <c r="L1290" s="154"/>
      <c r="M1290" s="154"/>
      <c r="N1290" s="154"/>
      <c r="O1290" s="154"/>
      <c r="P1290" s="154"/>
      <c r="Q1290" s="154"/>
      <c r="R1290" s="154"/>
      <c r="S1290" s="154"/>
      <c r="T1290" s="154"/>
      <c r="U1290" s="154"/>
      <c r="V1290" s="154"/>
      <c r="W1290" s="154"/>
      <c r="X1290" s="154"/>
      <c r="Y1290" s="15" t="str">
        <f t="shared" si="42"/>
        <v/>
      </c>
      <c r="Z1290" s="15" t="str">
        <f>IF(T1290="","",IF(AND(T1290&lt;&gt;'Tabelas auxiliares'!$B$128,T1290&lt;&gt;'Tabelas auxiliares'!$B$129,T1290&lt;&gt;'Tabelas auxiliares'!$C$128,T1290&lt;&gt;'Tabelas auxiliares'!$C$129,T1290&lt;&gt;'Tabelas auxiliares'!$D$128),"FOLHA DE PESSOAL",IF(Y1290='Tabelas auxiliares'!$A$129,"CUSTEIO",IF(Y1290='Tabelas auxiliares'!$A$128,"INVESTIMENTO","ERRO - VERIFICAR"))))</f>
        <v/>
      </c>
      <c r="AA1290" s="26" t="str">
        <f t="shared" si="43"/>
        <v/>
      </c>
      <c r="AB1290" s="157"/>
      <c r="AC1290" s="157"/>
      <c r="AD1290" s="155"/>
      <c r="AE1290" s="31"/>
      <c r="AF1290" s="31"/>
      <c r="AG1290" s="31"/>
      <c r="AH1290" s="31"/>
      <c r="AI1290" s="31"/>
      <c r="AJ1290" s="31"/>
      <c r="AK1290" s="31"/>
      <c r="AL1290" s="31"/>
      <c r="AM1290" s="31"/>
      <c r="AN1290" s="31"/>
      <c r="AO1290" s="31"/>
      <c r="AP1290" s="31"/>
    </row>
    <row r="1291" spans="1:42" x14ac:dyDescent="0.25">
      <c r="A1291" s="154"/>
      <c r="B1291" s="152"/>
      <c r="C1291" s="152"/>
      <c r="D1291" s="152"/>
      <c r="E1291" s="152"/>
      <c r="F1291" s="15" t="str">
        <f>IFERROR(VLOOKUP(D1291,'Tabelas auxiliares'!$A$3:$B$65,2,FALSE),"")</f>
        <v/>
      </c>
      <c r="G1291" s="15" t="str">
        <f>IFERROR(VLOOKUP($B1291,'Tabelas auxiliares'!$A$68:$C$108,2,FALSE),"")</f>
        <v/>
      </c>
      <c r="H1291" s="15" t="str">
        <f>IFERROR(VLOOKUP($B1291,'Tabelas auxiliares'!$A$68:$C$108,3,FALSE),"")</f>
        <v/>
      </c>
      <c r="I1291" s="154"/>
      <c r="J1291" s="154"/>
      <c r="K1291" s="154"/>
      <c r="L1291" s="154"/>
      <c r="M1291" s="154"/>
      <c r="N1291" s="154"/>
      <c r="O1291" s="154"/>
      <c r="P1291" s="154"/>
      <c r="Q1291" s="154"/>
      <c r="R1291" s="154"/>
      <c r="S1291" s="154"/>
      <c r="T1291" s="154"/>
      <c r="U1291" s="154"/>
      <c r="V1291" s="154"/>
      <c r="W1291" s="154"/>
      <c r="X1291" s="154"/>
      <c r="Y1291" s="15" t="str">
        <f t="shared" si="42"/>
        <v/>
      </c>
      <c r="Z1291" s="15" t="str">
        <f>IF(T1291="","",IF(AND(T1291&lt;&gt;'Tabelas auxiliares'!$B$128,T1291&lt;&gt;'Tabelas auxiliares'!$B$129,T1291&lt;&gt;'Tabelas auxiliares'!$C$128,T1291&lt;&gt;'Tabelas auxiliares'!$C$129,T1291&lt;&gt;'Tabelas auxiliares'!$D$128),"FOLHA DE PESSOAL",IF(Y1291='Tabelas auxiliares'!$A$129,"CUSTEIO",IF(Y1291='Tabelas auxiliares'!$A$128,"INVESTIMENTO","ERRO - VERIFICAR"))))</f>
        <v/>
      </c>
      <c r="AA1291" s="26" t="str">
        <f t="shared" si="43"/>
        <v/>
      </c>
      <c r="AB1291" s="157"/>
      <c r="AC1291" s="157"/>
      <c r="AD1291" s="155"/>
      <c r="AE1291" s="31"/>
      <c r="AF1291" s="31"/>
      <c r="AG1291" s="31"/>
      <c r="AH1291" s="31"/>
      <c r="AI1291" s="31"/>
      <c r="AJ1291" s="31"/>
      <c r="AK1291" s="31"/>
      <c r="AL1291" s="31"/>
      <c r="AM1291" s="31"/>
      <c r="AN1291" s="31"/>
      <c r="AO1291" s="31"/>
      <c r="AP1291" s="31"/>
    </row>
    <row r="1292" spans="1:42" x14ac:dyDescent="0.25">
      <c r="A1292" s="154"/>
      <c r="B1292" s="152"/>
      <c r="C1292" s="152"/>
      <c r="D1292" s="152"/>
      <c r="E1292" s="152"/>
      <c r="F1292" s="15" t="str">
        <f>IFERROR(VLOOKUP(D1292,'Tabelas auxiliares'!$A$3:$B$65,2,FALSE),"")</f>
        <v/>
      </c>
      <c r="G1292" s="15" t="str">
        <f>IFERROR(VLOOKUP($B1292,'Tabelas auxiliares'!$A$68:$C$108,2,FALSE),"")</f>
        <v/>
      </c>
      <c r="H1292" s="15" t="str">
        <f>IFERROR(VLOOKUP($B1292,'Tabelas auxiliares'!$A$68:$C$108,3,FALSE),"")</f>
        <v/>
      </c>
      <c r="I1292" s="154"/>
      <c r="J1292" s="154"/>
      <c r="K1292" s="154"/>
      <c r="L1292" s="154"/>
      <c r="M1292" s="154"/>
      <c r="N1292" s="154"/>
      <c r="O1292" s="154"/>
      <c r="P1292" s="154"/>
      <c r="Q1292" s="154"/>
      <c r="R1292" s="154"/>
      <c r="S1292" s="154"/>
      <c r="T1292" s="154"/>
      <c r="U1292" s="154"/>
      <c r="V1292" s="154"/>
      <c r="W1292" s="154"/>
      <c r="X1292" s="154"/>
      <c r="Y1292" s="15" t="str">
        <f t="shared" si="42"/>
        <v/>
      </c>
      <c r="Z1292" s="15" t="str">
        <f>IF(T1292="","",IF(AND(T1292&lt;&gt;'Tabelas auxiliares'!$B$128,T1292&lt;&gt;'Tabelas auxiliares'!$B$129,T1292&lt;&gt;'Tabelas auxiliares'!$C$128,T1292&lt;&gt;'Tabelas auxiliares'!$C$129,T1292&lt;&gt;'Tabelas auxiliares'!$D$128),"FOLHA DE PESSOAL",IF(Y1292='Tabelas auxiliares'!$A$129,"CUSTEIO",IF(Y1292='Tabelas auxiliares'!$A$128,"INVESTIMENTO","ERRO - VERIFICAR"))))</f>
        <v/>
      </c>
      <c r="AA1292" s="26" t="str">
        <f t="shared" si="43"/>
        <v/>
      </c>
      <c r="AB1292" s="157"/>
      <c r="AC1292" s="157"/>
      <c r="AD1292" s="155"/>
      <c r="AE1292" s="31"/>
      <c r="AF1292" s="31"/>
      <c r="AG1292" s="31"/>
      <c r="AH1292" s="31"/>
      <c r="AI1292" s="31"/>
      <c r="AJ1292" s="31"/>
      <c r="AK1292" s="31"/>
      <c r="AL1292" s="31"/>
      <c r="AM1292" s="31"/>
      <c r="AN1292" s="31"/>
      <c r="AO1292" s="31"/>
      <c r="AP1292" s="31"/>
    </row>
    <row r="1293" spans="1:42" x14ac:dyDescent="0.25">
      <c r="A1293" s="154"/>
      <c r="B1293" s="152"/>
      <c r="C1293" s="152"/>
      <c r="D1293" s="152"/>
      <c r="E1293" s="152"/>
      <c r="F1293" s="15" t="str">
        <f>IFERROR(VLOOKUP(D1293,'Tabelas auxiliares'!$A$3:$B$65,2,FALSE),"")</f>
        <v/>
      </c>
      <c r="G1293" s="15" t="str">
        <f>IFERROR(VLOOKUP($B1293,'Tabelas auxiliares'!$A$68:$C$108,2,FALSE),"")</f>
        <v/>
      </c>
      <c r="H1293" s="15" t="str">
        <f>IFERROR(VLOOKUP($B1293,'Tabelas auxiliares'!$A$68:$C$108,3,FALSE),"")</f>
        <v/>
      </c>
      <c r="I1293" s="154"/>
      <c r="J1293" s="154"/>
      <c r="K1293" s="154"/>
      <c r="L1293" s="154"/>
      <c r="M1293" s="154"/>
      <c r="N1293" s="154"/>
      <c r="O1293" s="154"/>
      <c r="P1293" s="154"/>
      <c r="Q1293" s="154"/>
      <c r="R1293" s="154"/>
      <c r="S1293" s="154"/>
      <c r="T1293" s="154"/>
      <c r="U1293" s="154"/>
      <c r="V1293" s="154"/>
      <c r="W1293" s="154"/>
      <c r="X1293" s="154"/>
      <c r="Y1293" s="15" t="str">
        <f t="shared" si="42"/>
        <v/>
      </c>
      <c r="Z1293" s="15" t="str">
        <f>IF(T1293="","",IF(AND(T1293&lt;&gt;'Tabelas auxiliares'!$B$128,T1293&lt;&gt;'Tabelas auxiliares'!$B$129,T1293&lt;&gt;'Tabelas auxiliares'!$C$128,T1293&lt;&gt;'Tabelas auxiliares'!$C$129,T1293&lt;&gt;'Tabelas auxiliares'!$D$128),"FOLHA DE PESSOAL",IF(Y1293='Tabelas auxiliares'!$A$129,"CUSTEIO",IF(Y1293='Tabelas auxiliares'!$A$128,"INVESTIMENTO","ERRO - VERIFICAR"))))</f>
        <v/>
      </c>
      <c r="AA1293" s="26" t="str">
        <f t="shared" si="43"/>
        <v/>
      </c>
      <c r="AB1293" s="157"/>
      <c r="AC1293" s="157"/>
      <c r="AD1293" s="155"/>
      <c r="AE1293" s="31"/>
      <c r="AF1293" s="31"/>
      <c r="AG1293" s="31"/>
      <c r="AH1293" s="31"/>
      <c r="AI1293" s="31"/>
      <c r="AJ1293" s="31"/>
      <c r="AK1293" s="31"/>
      <c r="AL1293" s="31"/>
      <c r="AM1293" s="31"/>
      <c r="AN1293" s="31"/>
      <c r="AO1293" s="31"/>
      <c r="AP1293" s="31"/>
    </row>
    <row r="1294" spans="1:42" x14ac:dyDescent="0.25">
      <c r="A1294" s="154"/>
      <c r="B1294" s="152"/>
      <c r="C1294" s="152"/>
      <c r="D1294" s="152"/>
      <c r="E1294" s="152"/>
      <c r="F1294" s="15" t="str">
        <f>IFERROR(VLOOKUP(D1294,'Tabelas auxiliares'!$A$3:$B$65,2,FALSE),"")</f>
        <v/>
      </c>
      <c r="G1294" s="15" t="str">
        <f>IFERROR(VLOOKUP($B1294,'Tabelas auxiliares'!$A$68:$C$108,2,FALSE),"")</f>
        <v/>
      </c>
      <c r="H1294" s="15" t="str">
        <f>IFERROR(VLOOKUP($B1294,'Tabelas auxiliares'!$A$68:$C$108,3,FALSE),"")</f>
        <v/>
      </c>
      <c r="I1294" s="154"/>
      <c r="J1294" s="154"/>
      <c r="K1294" s="154"/>
      <c r="L1294" s="154"/>
      <c r="M1294" s="154"/>
      <c r="N1294" s="154"/>
      <c r="O1294" s="154"/>
      <c r="P1294" s="154"/>
      <c r="Q1294" s="154"/>
      <c r="R1294" s="154"/>
      <c r="S1294" s="154"/>
      <c r="T1294" s="154"/>
      <c r="U1294" s="154"/>
      <c r="V1294" s="154"/>
      <c r="W1294" s="154"/>
      <c r="X1294" s="154"/>
      <c r="Y1294" s="15" t="str">
        <f t="shared" si="42"/>
        <v/>
      </c>
      <c r="Z1294" s="15" t="str">
        <f>IF(T1294="","",IF(AND(T1294&lt;&gt;'Tabelas auxiliares'!$B$128,T1294&lt;&gt;'Tabelas auxiliares'!$B$129,T1294&lt;&gt;'Tabelas auxiliares'!$C$128,T1294&lt;&gt;'Tabelas auxiliares'!$C$129,T1294&lt;&gt;'Tabelas auxiliares'!$D$128),"FOLHA DE PESSOAL",IF(Y1294='Tabelas auxiliares'!$A$129,"CUSTEIO",IF(Y1294='Tabelas auxiliares'!$A$128,"INVESTIMENTO","ERRO - VERIFICAR"))))</f>
        <v/>
      </c>
      <c r="AA1294" s="26" t="str">
        <f t="shared" si="43"/>
        <v/>
      </c>
      <c r="AB1294" s="157"/>
      <c r="AC1294" s="157"/>
      <c r="AD1294" s="155"/>
      <c r="AE1294" s="31"/>
      <c r="AF1294" s="31"/>
      <c r="AG1294" s="31"/>
      <c r="AH1294" s="31"/>
      <c r="AI1294" s="31"/>
      <c r="AJ1294" s="31"/>
      <c r="AK1294" s="31"/>
      <c r="AL1294" s="31"/>
      <c r="AM1294" s="31"/>
      <c r="AN1294" s="31"/>
      <c r="AO1294" s="31"/>
      <c r="AP1294" s="31"/>
    </row>
    <row r="1295" spans="1:42" x14ac:dyDescent="0.25">
      <c r="A1295" s="154"/>
      <c r="B1295" s="152"/>
      <c r="C1295" s="152"/>
      <c r="D1295" s="152"/>
      <c r="E1295" s="152"/>
      <c r="F1295" s="15" t="str">
        <f>IFERROR(VLOOKUP(D1295,'Tabelas auxiliares'!$A$3:$B$65,2,FALSE),"")</f>
        <v/>
      </c>
      <c r="G1295" s="15" t="str">
        <f>IFERROR(VLOOKUP($B1295,'Tabelas auxiliares'!$A$68:$C$108,2,FALSE),"")</f>
        <v/>
      </c>
      <c r="H1295" s="15" t="str">
        <f>IFERROR(VLOOKUP($B1295,'Tabelas auxiliares'!$A$68:$C$108,3,FALSE),"")</f>
        <v/>
      </c>
      <c r="I1295" s="154"/>
      <c r="J1295" s="154"/>
      <c r="K1295" s="154"/>
      <c r="L1295" s="154"/>
      <c r="M1295" s="154"/>
      <c r="N1295" s="154"/>
      <c r="O1295" s="154"/>
      <c r="P1295" s="154"/>
      <c r="Q1295" s="154"/>
      <c r="R1295" s="154"/>
      <c r="S1295" s="154"/>
      <c r="T1295" s="154"/>
      <c r="U1295" s="154"/>
      <c r="V1295" s="154"/>
      <c r="W1295" s="154"/>
      <c r="X1295" s="154"/>
      <c r="Y1295" s="15" t="str">
        <f t="shared" si="42"/>
        <v/>
      </c>
      <c r="Z1295" s="15" t="str">
        <f>IF(T1295="","",IF(AND(T1295&lt;&gt;'Tabelas auxiliares'!$B$128,T1295&lt;&gt;'Tabelas auxiliares'!$B$129,T1295&lt;&gt;'Tabelas auxiliares'!$C$128,T1295&lt;&gt;'Tabelas auxiliares'!$C$129,T1295&lt;&gt;'Tabelas auxiliares'!$D$128),"FOLHA DE PESSOAL",IF(Y1295='Tabelas auxiliares'!$A$129,"CUSTEIO",IF(Y1295='Tabelas auxiliares'!$A$128,"INVESTIMENTO","ERRO - VERIFICAR"))))</f>
        <v/>
      </c>
      <c r="AA1295" s="26" t="str">
        <f t="shared" si="43"/>
        <v/>
      </c>
      <c r="AB1295" s="157"/>
      <c r="AC1295" s="157"/>
      <c r="AD1295" s="155"/>
      <c r="AE1295" s="31"/>
      <c r="AF1295" s="31"/>
      <c r="AG1295" s="31"/>
      <c r="AH1295" s="31"/>
      <c r="AI1295" s="31"/>
      <c r="AJ1295" s="31"/>
      <c r="AK1295" s="31"/>
      <c r="AL1295" s="31"/>
      <c r="AM1295" s="31"/>
      <c r="AN1295" s="31"/>
      <c r="AO1295" s="31"/>
      <c r="AP1295" s="31"/>
    </row>
    <row r="1296" spans="1:42" x14ac:dyDescent="0.25">
      <c r="A1296" s="154"/>
      <c r="B1296" s="152"/>
      <c r="C1296" s="152"/>
      <c r="D1296" s="152"/>
      <c r="E1296" s="152"/>
      <c r="F1296" s="15" t="str">
        <f>IFERROR(VLOOKUP(D1296,'Tabelas auxiliares'!$A$3:$B$65,2,FALSE),"")</f>
        <v/>
      </c>
      <c r="G1296" s="15" t="str">
        <f>IFERROR(VLOOKUP($B1296,'Tabelas auxiliares'!$A$68:$C$108,2,FALSE),"")</f>
        <v/>
      </c>
      <c r="H1296" s="15" t="str">
        <f>IFERROR(VLOOKUP($B1296,'Tabelas auxiliares'!$A$68:$C$108,3,FALSE),"")</f>
        <v/>
      </c>
      <c r="I1296" s="154"/>
      <c r="J1296" s="154"/>
      <c r="K1296" s="154"/>
      <c r="L1296" s="154"/>
      <c r="M1296" s="154"/>
      <c r="N1296" s="154"/>
      <c r="O1296" s="154"/>
      <c r="P1296" s="154"/>
      <c r="Q1296" s="154"/>
      <c r="R1296" s="154"/>
      <c r="S1296" s="154"/>
      <c r="T1296" s="154"/>
      <c r="U1296" s="154"/>
      <c r="V1296" s="154"/>
      <c r="W1296" s="154"/>
      <c r="X1296" s="154"/>
      <c r="Y1296" s="15" t="str">
        <f t="shared" si="42"/>
        <v/>
      </c>
      <c r="Z1296" s="15" t="str">
        <f>IF(T1296="","",IF(AND(T1296&lt;&gt;'Tabelas auxiliares'!$B$128,T1296&lt;&gt;'Tabelas auxiliares'!$B$129,T1296&lt;&gt;'Tabelas auxiliares'!$C$128,T1296&lt;&gt;'Tabelas auxiliares'!$C$129,T1296&lt;&gt;'Tabelas auxiliares'!$D$128),"FOLHA DE PESSOAL",IF(Y1296='Tabelas auxiliares'!$A$129,"CUSTEIO",IF(Y1296='Tabelas auxiliares'!$A$128,"INVESTIMENTO","ERRO - VERIFICAR"))))</f>
        <v/>
      </c>
      <c r="AA1296" s="26" t="str">
        <f t="shared" si="43"/>
        <v/>
      </c>
      <c r="AB1296" s="157"/>
      <c r="AC1296" s="157"/>
      <c r="AD1296" s="155"/>
      <c r="AE1296" s="31"/>
      <c r="AF1296" s="31"/>
      <c r="AG1296" s="31"/>
      <c r="AH1296" s="31"/>
      <c r="AI1296" s="31"/>
      <c r="AJ1296" s="31"/>
      <c r="AK1296" s="31"/>
      <c r="AL1296" s="31"/>
      <c r="AM1296" s="31"/>
      <c r="AN1296" s="31"/>
      <c r="AO1296" s="31"/>
      <c r="AP1296" s="31"/>
    </row>
    <row r="1297" spans="1:42" x14ac:dyDescent="0.25">
      <c r="A1297" s="154"/>
      <c r="B1297" s="152"/>
      <c r="C1297" s="152"/>
      <c r="D1297" s="152"/>
      <c r="E1297" s="152"/>
      <c r="F1297" s="15" t="str">
        <f>IFERROR(VLOOKUP(D1297,'Tabelas auxiliares'!$A$3:$B$65,2,FALSE),"")</f>
        <v/>
      </c>
      <c r="G1297" s="15" t="str">
        <f>IFERROR(VLOOKUP($B1297,'Tabelas auxiliares'!$A$68:$C$108,2,FALSE),"")</f>
        <v/>
      </c>
      <c r="H1297" s="15" t="str">
        <f>IFERROR(VLOOKUP($B1297,'Tabelas auxiliares'!$A$68:$C$108,3,FALSE),"")</f>
        <v/>
      </c>
      <c r="I1297" s="154"/>
      <c r="J1297" s="154"/>
      <c r="K1297" s="154"/>
      <c r="L1297" s="154"/>
      <c r="M1297" s="154"/>
      <c r="N1297" s="154"/>
      <c r="O1297" s="154"/>
      <c r="P1297" s="154"/>
      <c r="Q1297" s="154"/>
      <c r="R1297" s="154"/>
      <c r="S1297" s="154"/>
      <c r="T1297" s="154"/>
      <c r="U1297" s="154"/>
      <c r="V1297" s="154"/>
      <c r="W1297" s="154"/>
      <c r="X1297" s="154"/>
      <c r="Y1297" s="15" t="str">
        <f t="shared" si="42"/>
        <v/>
      </c>
      <c r="Z1297" s="15" t="str">
        <f>IF(T1297="","",IF(AND(T1297&lt;&gt;'Tabelas auxiliares'!$B$128,T1297&lt;&gt;'Tabelas auxiliares'!$B$129,T1297&lt;&gt;'Tabelas auxiliares'!$C$128,T1297&lt;&gt;'Tabelas auxiliares'!$C$129,T1297&lt;&gt;'Tabelas auxiliares'!$D$128),"FOLHA DE PESSOAL",IF(Y1297='Tabelas auxiliares'!$A$129,"CUSTEIO",IF(Y1297='Tabelas auxiliares'!$A$128,"INVESTIMENTO","ERRO - VERIFICAR"))))</f>
        <v/>
      </c>
      <c r="AA1297" s="26" t="str">
        <f t="shared" si="43"/>
        <v/>
      </c>
      <c r="AB1297" s="157"/>
      <c r="AC1297" s="157"/>
      <c r="AD1297" s="155"/>
      <c r="AE1297" s="31"/>
      <c r="AF1297" s="31"/>
      <c r="AG1297" s="31"/>
      <c r="AH1297" s="31"/>
      <c r="AI1297" s="31"/>
      <c r="AJ1297" s="31"/>
      <c r="AK1297" s="31"/>
      <c r="AL1297" s="31"/>
      <c r="AM1297" s="31"/>
      <c r="AN1297" s="31"/>
      <c r="AO1297" s="31"/>
      <c r="AP1297" s="31"/>
    </row>
    <row r="1298" spans="1:42" x14ac:dyDescent="0.25">
      <c r="A1298" s="154"/>
      <c r="B1298" s="152"/>
      <c r="C1298" s="152"/>
      <c r="D1298" s="152"/>
      <c r="E1298" s="152"/>
      <c r="F1298" s="15" t="str">
        <f>IFERROR(VLOOKUP(D1298,'Tabelas auxiliares'!$A$3:$B$65,2,FALSE),"")</f>
        <v/>
      </c>
      <c r="G1298" s="15" t="str">
        <f>IFERROR(VLOOKUP($B1298,'Tabelas auxiliares'!$A$68:$C$108,2,FALSE),"")</f>
        <v/>
      </c>
      <c r="H1298" s="15" t="str">
        <f>IFERROR(VLOOKUP($B1298,'Tabelas auxiliares'!$A$68:$C$108,3,FALSE),"")</f>
        <v/>
      </c>
      <c r="I1298" s="154"/>
      <c r="J1298" s="154"/>
      <c r="K1298" s="154"/>
      <c r="L1298" s="154"/>
      <c r="M1298" s="154"/>
      <c r="N1298" s="154"/>
      <c r="O1298" s="154"/>
      <c r="P1298" s="154"/>
      <c r="Q1298" s="154"/>
      <c r="R1298" s="154"/>
      <c r="S1298" s="154"/>
      <c r="T1298" s="154"/>
      <c r="U1298" s="154"/>
      <c r="V1298" s="154"/>
      <c r="W1298" s="154"/>
      <c r="X1298" s="154"/>
      <c r="Y1298" s="15" t="str">
        <f t="shared" si="42"/>
        <v/>
      </c>
      <c r="Z1298" s="15" t="str">
        <f>IF(T1298="","",IF(AND(T1298&lt;&gt;'Tabelas auxiliares'!$B$128,T1298&lt;&gt;'Tabelas auxiliares'!$B$129,T1298&lt;&gt;'Tabelas auxiliares'!$C$128,T1298&lt;&gt;'Tabelas auxiliares'!$C$129,T1298&lt;&gt;'Tabelas auxiliares'!$D$128),"FOLHA DE PESSOAL",IF(Y1298='Tabelas auxiliares'!$A$129,"CUSTEIO",IF(Y1298='Tabelas auxiliares'!$A$128,"INVESTIMENTO","ERRO - VERIFICAR"))))</f>
        <v/>
      </c>
      <c r="AA1298" s="26" t="str">
        <f t="shared" si="43"/>
        <v/>
      </c>
      <c r="AB1298" s="157"/>
      <c r="AC1298" s="157"/>
      <c r="AD1298" s="155"/>
      <c r="AE1298" s="31"/>
      <c r="AF1298" s="31"/>
      <c r="AG1298" s="31"/>
      <c r="AH1298" s="31"/>
      <c r="AI1298" s="31"/>
      <c r="AJ1298" s="31"/>
      <c r="AK1298" s="31"/>
      <c r="AL1298" s="31"/>
      <c r="AM1298" s="31"/>
      <c r="AN1298" s="31"/>
      <c r="AO1298" s="31"/>
      <c r="AP1298" s="31"/>
    </row>
    <row r="1299" spans="1:42" x14ac:dyDescent="0.25">
      <c r="A1299" s="154"/>
      <c r="B1299" s="152"/>
      <c r="C1299" s="152"/>
      <c r="D1299" s="152"/>
      <c r="E1299" s="152"/>
      <c r="F1299" s="15" t="str">
        <f>IFERROR(VLOOKUP(D1299,'Tabelas auxiliares'!$A$3:$B$65,2,FALSE),"")</f>
        <v/>
      </c>
      <c r="G1299" s="15" t="str">
        <f>IFERROR(VLOOKUP($B1299,'Tabelas auxiliares'!$A$68:$C$108,2,FALSE),"")</f>
        <v/>
      </c>
      <c r="H1299" s="15" t="str">
        <f>IFERROR(VLOOKUP($B1299,'Tabelas auxiliares'!$A$68:$C$108,3,FALSE),"")</f>
        <v/>
      </c>
      <c r="I1299" s="154"/>
      <c r="J1299" s="154"/>
      <c r="K1299" s="154"/>
      <c r="L1299" s="154"/>
      <c r="M1299" s="154"/>
      <c r="N1299" s="154"/>
      <c r="O1299" s="154"/>
      <c r="P1299" s="154"/>
      <c r="Q1299" s="154"/>
      <c r="R1299" s="154"/>
      <c r="S1299" s="154"/>
      <c r="T1299" s="154"/>
      <c r="U1299" s="154"/>
      <c r="V1299" s="154"/>
      <c r="W1299" s="154"/>
      <c r="X1299" s="154"/>
      <c r="Y1299" s="15" t="str">
        <f t="shared" si="42"/>
        <v/>
      </c>
      <c r="Z1299" s="15" t="str">
        <f>IF(T1299="","",IF(AND(T1299&lt;&gt;'Tabelas auxiliares'!$B$128,T1299&lt;&gt;'Tabelas auxiliares'!$B$129,T1299&lt;&gt;'Tabelas auxiliares'!$C$128,T1299&lt;&gt;'Tabelas auxiliares'!$C$129,T1299&lt;&gt;'Tabelas auxiliares'!$D$128),"FOLHA DE PESSOAL",IF(Y1299='Tabelas auxiliares'!$A$129,"CUSTEIO",IF(Y1299='Tabelas auxiliares'!$A$128,"INVESTIMENTO","ERRO - VERIFICAR"))))</f>
        <v/>
      </c>
      <c r="AA1299" s="26" t="str">
        <f t="shared" si="43"/>
        <v/>
      </c>
      <c r="AB1299" s="157"/>
      <c r="AC1299" s="157"/>
      <c r="AD1299" s="155"/>
      <c r="AE1299" s="31"/>
      <c r="AF1299" s="31"/>
      <c r="AG1299" s="31"/>
      <c r="AH1299" s="31"/>
      <c r="AI1299" s="31"/>
      <c r="AJ1299" s="31"/>
      <c r="AK1299" s="31"/>
      <c r="AL1299" s="31"/>
      <c r="AM1299" s="31"/>
      <c r="AN1299" s="31"/>
      <c r="AO1299" s="31"/>
      <c r="AP1299" s="31"/>
    </row>
    <row r="1300" spans="1:42" x14ac:dyDescent="0.25">
      <c r="A1300" s="154"/>
      <c r="B1300" s="152"/>
      <c r="C1300" s="152"/>
      <c r="D1300" s="152"/>
      <c r="E1300" s="152"/>
      <c r="F1300" s="15" t="str">
        <f>IFERROR(VLOOKUP(D1300,'Tabelas auxiliares'!$A$3:$B$65,2,FALSE),"")</f>
        <v/>
      </c>
      <c r="G1300" s="15" t="str">
        <f>IFERROR(VLOOKUP($B1300,'Tabelas auxiliares'!$A$68:$C$108,2,FALSE),"")</f>
        <v/>
      </c>
      <c r="H1300" s="15" t="str">
        <f>IFERROR(VLOOKUP($B1300,'Tabelas auxiliares'!$A$68:$C$108,3,FALSE),"")</f>
        <v/>
      </c>
      <c r="I1300" s="154"/>
      <c r="J1300" s="154"/>
      <c r="K1300" s="154"/>
      <c r="L1300" s="154"/>
      <c r="M1300" s="154"/>
      <c r="N1300" s="154"/>
      <c r="O1300" s="154"/>
      <c r="P1300" s="154"/>
      <c r="Q1300" s="154"/>
      <c r="R1300" s="154"/>
      <c r="S1300" s="154"/>
      <c r="T1300" s="154"/>
      <c r="U1300" s="154"/>
      <c r="V1300" s="154"/>
      <c r="W1300" s="154"/>
      <c r="X1300" s="154"/>
      <c r="Y1300" s="15" t="str">
        <f t="shared" si="42"/>
        <v/>
      </c>
      <c r="Z1300" s="15" t="str">
        <f>IF(T1300="","",IF(AND(T1300&lt;&gt;'Tabelas auxiliares'!$B$128,T1300&lt;&gt;'Tabelas auxiliares'!$B$129,T1300&lt;&gt;'Tabelas auxiliares'!$C$128,T1300&lt;&gt;'Tabelas auxiliares'!$C$129,T1300&lt;&gt;'Tabelas auxiliares'!$D$128),"FOLHA DE PESSOAL",IF(Y1300='Tabelas auxiliares'!$A$129,"CUSTEIO",IF(Y1300='Tabelas auxiliares'!$A$128,"INVESTIMENTO","ERRO - VERIFICAR"))))</f>
        <v/>
      </c>
      <c r="AA1300" s="26" t="str">
        <f t="shared" si="43"/>
        <v/>
      </c>
      <c r="AB1300" s="157"/>
      <c r="AC1300" s="157"/>
      <c r="AD1300" s="155"/>
      <c r="AE1300" s="31"/>
      <c r="AF1300" s="31"/>
      <c r="AG1300" s="31"/>
      <c r="AH1300" s="31"/>
      <c r="AI1300" s="31"/>
      <c r="AJ1300" s="31"/>
      <c r="AK1300" s="31"/>
      <c r="AL1300" s="31"/>
      <c r="AM1300" s="31"/>
      <c r="AN1300" s="31"/>
      <c r="AO1300" s="31"/>
      <c r="AP1300" s="31"/>
    </row>
    <row r="1301" spans="1:42" x14ac:dyDescent="0.25">
      <c r="A1301" s="154"/>
      <c r="B1301" s="152"/>
      <c r="C1301" s="152"/>
      <c r="D1301" s="152"/>
      <c r="E1301" s="152"/>
      <c r="F1301" s="15" t="str">
        <f>IFERROR(VLOOKUP(D1301,'Tabelas auxiliares'!$A$3:$B$65,2,FALSE),"")</f>
        <v/>
      </c>
      <c r="G1301" s="15" t="str">
        <f>IFERROR(VLOOKUP($B1301,'Tabelas auxiliares'!$A$68:$C$108,2,FALSE),"")</f>
        <v/>
      </c>
      <c r="H1301" s="15" t="str">
        <f>IFERROR(VLOOKUP($B1301,'Tabelas auxiliares'!$A$68:$C$108,3,FALSE),"")</f>
        <v/>
      </c>
      <c r="I1301" s="154"/>
      <c r="J1301" s="154"/>
      <c r="K1301" s="154"/>
      <c r="L1301" s="154"/>
      <c r="M1301" s="154"/>
      <c r="N1301" s="154"/>
      <c r="O1301" s="154"/>
      <c r="P1301" s="154"/>
      <c r="Q1301" s="154"/>
      <c r="R1301" s="154"/>
      <c r="S1301" s="154"/>
      <c r="T1301" s="154"/>
      <c r="U1301" s="154"/>
      <c r="V1301" s="154"/>
      <c r="W1301" s="154"/>
      <c r="X1301" s="154"/>
      <c r="Y1301" s="15" t="str">
        <f t="shared" si="42"/>
        <v/>
      </c>
      <c r="Z1301" s="15" t="str">
        <f>IF(T1301="","",IF(AND(T1301&lt;&gt;'Tabelas auxiliares'!$B$128,T1301&lt;&gt;'Tabelas auxiliares'!$B$129,T1301&lt;&gt;'Tabelas auxiliares'!$C$128,T1301&lt;&gt;'Tabelas auxiliares'!$C$129,T1301&lt;&gt;'Tabelas auxiliares'!$D$128),"FOLHA DE PESSOAL",IF(Y1301='Tabelas auxiliares'!$A$129,"CUSTEIO",IF(Y1301='Tabelas auxiliares'!$A$128,"INVESTIMENTO","ERRO - VERIFICAR"))))</f>
        <v/>
      </c>
      <c r="AA1301" s="26" t="str">
        <f t="shared" si="43"/>
        <v/>
      </c>
      <c r="AB1301" s="157"/>
      <c r="AC1301" s="157"/>
      <c r="AD1301" s="155"/>
      <c r="AE1301" s="31"/>
      <c r="AF1301" s="31"/>
      <c r="AG1301" s="31"/>
      <c r="AH1301" s="31"/>
      <c r="AI1301" s="31"/>
      <c r="AJ1301" s="31"/>
      <c r="AK1301" s="31"/>
      <c r="AL1301" s="31"/>
      <c r="AM1301" s="31"/>
      <c r="AN1301" s="31"/>
      <c r="AO1301" s="31"/>
      <c r="AP1301" s="31"/>
    </row>
    <row r="1302" spans="1:42" x14ac:dyDescent="0.25">
      <c r="A1302" s="154"/>
      <c r="B1302" s="152"/>
      <c r="C1302" s="152"/>
      <c r="D1302" s="152"/>
      <c r="E1302" s="152"/>
      <c r="F1302" s="15" t="str">
        <f>IFERROR(VLOOKUP(D1302,'Tabelas auxiliares'!$A$3:$B$65,2,FALSE),"")</f>
        <v/>
      </c>
      <c r="G1302" s="15" t="str">
        <f>IFERROR(VLOOKUP($B1302,'Tabelas auxiliares'!$A$68:$C$108,2,FALSE),"")</f>
        <v/>
      </c>
      <c r="H1302" s="15" t="str">
        <f>IFERROR(VLOOKUP($B1302,'Tabelas auxiliares'!$A$68:$C$108,3,FALSE),"")</f>
        <v/>
      </c>
      <c r="I1302" s="154"/>
      <c r="J1302" s="154"/>
      <c r="K1302" s="154"/>
      <c r="L1302" s="154"/>
      <c r="M1302" s="154"/>
      <c r="N1302" s="154"/>
      <c r="O1302" s="154"/>
      <c r="P1302" s="154"/>
      <c r="Q1302" s="154"/>
      <c r="R1302" s="154"/>
      <c r="S1302" s="154"/>
      <c r="T1302" s="154"/>
      <c r="U1302" s="154"/>
      <c r="V1302" s="154"/>
      <c r="W1302" s="154"/>
      <c r="X1302" s="154"/>
      <c r="Y1302" s="15" t="str">
        <f t="shared" si="42"/>
        <v/>
      </c>
      <c r="Z1302" s="15" t="str">
        <f>IF(T1302="","",IF(AND(T1302&lt;&gt;'Tabelas auxiliares'!$B$128,T1302&lt;&gt;'Tabelas auxiliares'!$B$129,T1302&lt;&gt;'Tabelas auxiliares'!$C$128,T1302&lt;&gt;'Tabelas auxiliares'!$C$129,T1302&lt;&gt;'Tabelas auxiliares'!$D$128),"FOLHA DE PESSOAL",IF(Y1302='Tabelas auxiliares'!$A$129,"CUSTEIO",IF(Y1302='Tabelas auxiliares'!$A$128,"INVESTIMENTO","ERRO - VERIFICAR"))))</f>
        <v/>
      </c>
      <c r="AA1302" s="26" t="str">
        <f t="shared" si="43"/>
        <v/>
      </c>
      <c r="AB1302" s="157"/>
      <c r="AC1302" s="157"/>
      <c r="AD1302" s="155"/>
      <c r="AE1302" s="31"/>
      <c r="AF1302" s="31"/>
      <c r="AG1302" s="31"/>
      <c r="AH1302" s="31"/>
      <c r="AI1302" s="31"/>
      <c r="AJ1302" s="31"/>
      <c r="AK1302" s="31"/>
      <c r="AL1302" s="31"/>
      <c r="AM1302" s="31"/>
      <c r="AN1302" s="31"/>
      <c r="AO1302" s="31"/>
      <c r="AP1302" s="31"/>
    </row>
    <row r="1303" spans="1:42" x14ac:dyDescent="0.25">
      <c r="A1303" s="154"/>
      <c r="B1303" s="152"/>
      <c r="C1303" s="152"/>
      <c r="D1303" s="152"/>
      <c r="E1303" s="152"/>
      <c r="F1303" s="15" t="str">
        <f>IFERROR(VLOOKUP(D1303,'Tabelas auxiliares'!$A$3:$B$65,2,FALSE),"")</f>
        <v/>
      </c>
      <c r="G1303" s="15" t="str">
        <f>IFERROR(VLOOKUP($B1303,'Tabelas auxiliares'!$A$68:$C$108,2,FALSE),"")</f>
        <v/>
      </c>
      <c r="H1303" s="15" t="str">
        <f>IFERROR(VLOOKUP($B1303,'Tabelas auxiliares'!$A$68:$C$108,3,FALSE),"")</f>
        <v/>
      </c>
      <c r="I1303" s="154"/>
      <c r="J1303" s="154"/>
      <c r="K1303" s="154"/>
      <c r="L1303" s="154"/>
      <c r="M1303" s="154"/>
      <c r="N1303" s="154"/>
      <c r="O1303" s="154"/>
      <c r="P1303" s="154"/>
      <c r="Q1303" s="154"/>
      <c r="R1303" s="154"/>
      <c r="S1303" s="154"/>
      <c r="T1303" s="154"/>
      <c r="U1303" s="154"/>
      <c r="V1303" s="154"/>
      <c r="W1303" s="154"/>
      <c r="X1303" s="154"/>
      <c r="Y1303" s="15" t="str">
        <f t="shared" si="42"/>
        <v/>
      </c>
      <c r="Z1303" s="15" t="str">
        <f>IF(T1303="","",IF(AND(T1303&lt;&gt;'Tabelas auxiliares'!$B$128,T1303&lt;&gt;'Tabelas auxiliares'!$B$129,T1303&lt;&gt;'Tabelas auxiliares'!$C$128,T1303&lt;&gt;'Tabelas auxiliares'!$C$129,T1303&lt;&gt;'Tabelas auxiliares'!$D$128),"FOLHA DE PESSOAL",IF(Y1303='Tabelas auxiliares'!$A$129,"CUSTEIO",IF(Y1303='Tabelas auxiliares'!$A$128,"INVESTIMENTO","ERRO - VERIFICAR"))))</f>
        <v/>
      </c>
      <c r="AA1303" s="26" t="str">
        <f t="shared" si="43"/>
        <v/>
      </c>
      <c r="AB1303" s="157"/>
      <c r="AC1303" s="157"/>
      <c r="AD1303" s="155"/>
      <c r="AE1303" s="31"/>
      <c r="AF1303" s="31"/>
      <c r="AG1303" s="31"/>
      <c r="AH1303" s="31"/>
      <c r="AI1303" s="31"/>
      <c r="AJ1303" s="31"/>
      <c r="AK1303" s="31"/>
      <c r="AL1303" s="31"/>
      <c r="AM1303" s="31"/>
      <c r="AN1303" s="31"/>
      <c r="AO1303" s="31"/>
      <c r="AP1303" s="31"/>
    </row>
    <row r="1304" spans="1:42" x14ac:dyDescent="0.25">
      <c r="A1304" s="154"/>
      <c r="B1304" s="152"/>
      <c r="C1304" s="152"/>
      <c r="D1304" s="152"/>
      <c r="E1304" s="152"/>
      <c r="F1304" s="15" t="str">
        <f>IFERROR(VLOOKUP(D1304,'Tabelas auxiliares'!$A$3:$B$65,2,FALSE),"")</f>
        <v/>
      </c>
      <c r="G1304" s="15" t="str">
        <f>IFERROR(VLOOKUP($B1304,'Tabelas auxiliares'!$A$68:$C$108,2,FALSE),"")</f>
        <v/>
      </c>
      <c r="H1304" s="15" t="str">
        <f>IFERROR(VLOOKUP($B1304,'Tabelas auxiliares'!$A$68:$C$108,3,FALSE),"")</f>
        <v/>
      </c>
      <c r="I1304" s="154"/>
      <c r="J1304" s="154"/>
      <c r="K1304" s="154"/>
      <c r="L1304" s="154"/>
      <c r="M1304" s="154"/>
      <c r="N1304" s="154"/>
      <c r="O1304" s="154"/>
      <c r="P1304" s="154"/>
      <c r="Q1304" s="154"/>
      <c r="R1304" s="154"/>
      <c r="S1304" s="154"/>
      <c r="T1304" s="154"/>
      <c r="U1304" s="154"/>
      <c r="V1304" s="154"/>
      <c r="W1304" s="154"/>
      <c r="X1304" s="154"/>
      <c r="Y1304" s="15" t="str">
        <f t="shared" si="42"/>
        <v/>
      </c>
      <c r="Z1304" s="15" t="str">
        <f>IF(T1304="","",IF(AND(T1304&lt;&gt;'Tabelas auxiliares'!$B$128,T1304&lt;&gt;'Tabelas auxiliares'!$B$129,T1304&lt;&gt;'Tabelas auxiliares'!$C$128,T1304&lt;&gt;'Tabelas auxiliares'!$C$129,T1304&lt;&gt;'Tabelas auxiliares'!$D$128),"FOLHA DE PESSOAL",IF(Y1304='Tabelas auxiliares'!$A$129,"CUSTEIO",IF(Y1304='Tabelas auxiliares'!$A$128,"INVESTIMENTO","ERRO - VERIFICAR"))))</f>
        <v/>
      </c>
      <c r="AA1304" s="26" t="str">
        <f t="shared" si="43"/>
        <v/>
      </c>
      <c r="AB1304" s="157"/>
      <c r="AC1304" s="157"/>
      <c r="AD1304" s="155"/>
      <c r="AE1304" s="31"/>
      <c r="AF1304" s="31"/>
      <c r="AG1304" s="31"/>
      <c r="AH1304" s="31"/>
      <c r="AI1304" s="31"/>
      <c r="AJ1304" s="31"/>
      <c r="AK1304" s="31"/>
      <c r="AL1304" s="31"/>
      <c r="AM1304" s="31"/>
      <c r="AN1304" s="31"/>
      <c r="AO1304" s="31"/>
      <c r="AP1304" s="31"/>
    </row>
    <row r="1305" spans="1:42" x14ac:dyDescent="0.25">
      <c r="A1305" s="154"/>
      <c r="B1305" s="152"/>
      <c r="C1305" s="152"/>
      <c r="D1305" s="152"/>
      <c r="E1305" s="152"/>
      <c r="F1305" s="15" t="str">
        <f>IFERROR(VLOOKUP(D1305,'Tabelas auxiliares'!$A$3:$B$65,2,FALSE),"")</f>
        <v/>
      </c>
      <c r="G1305" s="15" t="str">
        <f>IFERROR(VLOOKUP($B1305,'Tabelas auxiliares'!$A$68:$C$108,2,FALSE),"")</f>
        <v/>
      </c>
      <c r="H1305" s="15" t="str">
        <f>IFERROR(VLOOKUP($B1305,'Tabelas auxiliares'!$A$68:$C$108,3,FALSE),"")</f>
        <v/>
      </c>
      <c r="I1305" s="154"/>
      <c r="J1305" s="154"/>
      <c r="K1305" s="154"/>
      <c r="L1305" s="154"/>
      <c r="M1305" s="154"/>
      <c r="N1305" s="154"/>
      <c r="O1305" s="154"/>
      <c r="P1305" s="154"/>
      <c r="Q1305" s="154"/>
      <c r="R1305" s="154"/>
      <c r="S1305" s="154"/>
      <c r="T1305" s="154"/>
      <c r="U1305" s="154"/>
      <c r="V1305" s="154"/>
      <c r="W1305" s="154"/>
      <c r="X1305" s="154"/>
      <c r="Y1305" s="15" t="str">
        <f t="shared" si="42"/>
        <v/>
      </c>
      <c r="Z1305" s="15" t="str">
        <f>IF(T1305="","",IF(AND(T1305&lt;&gt;'Tabelas auxiliares'!$B$128,T1305&lt;&gt;'Tabelas auxiliares'!$B$129,T1305&lt;&gt;'Tabelas auxiliares'!$C$128,T1305&lt;&gt;'Tabelas auxiliares'!$C$129,T1305&lt;&gt;'Tabelas auxiliares'!$D$128),"FOLHA DE PESSOAL",IF(Y1305='Tabelas auxiliares'!$A$129,"CUSTEIO",IF(Y1305='Tabelas auxiliares'!$A$128,"INVESTIMENTO","ERRO - VERIFICAR"))))</f>
        <v/>
      </c>
      <c r="AA1305" s="26" t="str">
        <f t="shared" si="43"/>
        <v/>
      </c>
      <c r="AB1305" s="157"/>
      <c r="AC1305" s="157"/>
      <c r="AD1305" s="155"/>
      <c r="AE1305" s="31"/>
      <c r="AF1305" s="31"/>
      <c r="AG1305" s="31"/>
      <c r="AH1305" s="31"/>
      <c r="AI1305" s="31"/>
      <c r="AJ1305" s="31"/>
      <c r="AK1305" s="31"/>
      <c r="AL1305" s="31"/>
      <c r="AM1305" s="31"/>
      <c r="AN1305" s="31"/>
      <c r="AO1305" s="31"/>
      <c r="AP1305" s="31"/>
    </row>
    <row r="1306" spans="1:42" x14ac:dyDescent="0.25">
      <c r="A1306" s="154"/>
      <c r="B1306" s="152"/>
      <c r="C1306" s="152"/>
      <c r="D1306" s="152"/>
      <c r="E1306" s="152"/>
      <c r="F1306" s="15" t="str">
        <f>IFERROR(VLOOKUP(D1306,'Tabelas auxiliares'!$A$3:$B$65,2,FALSE),"")</f>
        <v/>
      </c>
      <c r="G1306" s="15" t="str">
        <f>IFERROR(VLOOKUP($B1306,'Tabelas auxiliares'!$A$68:$C$108,2,FALSE),"")</f>
        <v/>
      </c>
      <c r="H1306" s="15" t="str">
        <f>IFERROR(VLOOKUP($B1306,'Tabelas auxiliares'!$A$68:$C$108,3,FALSE),"")</f>
        <v/>
      </c>
      <c r="I1306" s="154"/>
      <c r="J1306" s="154"/>
      <c r="K1306" s="154"/>
      <c r="L1306" s="154"/>
      <c r="M1306" s="154"/>
      <c r="N1306" s="154"/>
      <c r="O1306" s="154"/>
      <c r="P1306" s="154"/>
      <c r="Q1306" s="154"/>
      <c r="R1306" s="154"/>
      <c r="S1306" s="154"/>
      <c r="T1306" s="154"/>
      <c r="U1306" s="154"/>
      <c r="V1306" s="154"/>
      <c r="W1306" s="154"/>
      <c r="X1306" s="154"/>
      <c r="Y1306" s="15" t="str">
        <f t="shared" si="42"/>
        <v/>
      </c>
      <c r="Z1306" s="15" t="str">
        <f>IF(T1306="","",IF(AND(T1306&lt;&gt;'Tabelas auxiliares'!$B$128,T1306&lt;&gt;'Tabelas auxiliares'!$B$129,T1306&lt;&gt;'Tabelas auxiliares'!$C$128,T1306&lt;&gt;'Tabelas auxiliares'!$C$129,T1306&lt;&gt;'Tabelas auxiliares'!$D$128),"FOLHA DE PESSOAL",IF(Y1306='Tabelas auxiliares'!$A$129,"CUSTEIO",IF(Y1306='Tabelas auxiliares'!$A$128,"INVESTIMENTO","ERRO - VERIFICAR"))))</f>
        <v/>
      </c>
      <c r="AA1306" s="26" t="str">
        <f t="shared" si="43"/>
        <v/>
      </c>
      <c r="AB1306" s="157"/>
      <c r="AC1306" s="157"/>
      <c r="AD1306" s="155"/>
      <c r="AE1306" s="31"/>
      <c r="AF1306" s="31"/>
      <c r="AG1306" s="31"/>
      <c r="AH1306" s="31"/>
      <c r="AI1306" s="31"/>
      <c r="AJ1306" s="31"/>
      <c r="AK1306" s="31"/>
      <c r="AL1306" s="31"/>
      <c r="AM1306" s="31"/>
      <c r="AN1306" s="31"/>
      <c r="AO1306" s="31"/>
      <c r="AP1306" s="31"/>
    </row>
    <row r="1307" spans="1:42" x14ac:dyDescent="0.25">
      <c r="A1307" s="154"/>
      <c r="B1307" s="152"/>
      <c r="C1307" s="152"/>
      <c r="D1307" s="152"/>
      <c r="E1307" s="152"/>
      <c r="F1307" s="15" t="str">
        <f>IFERROR(VLOOKUP(D1307,'Tabelas auxiliares'!$A$3:$B$65,2,FALSE),"")</f>
        <v/>
      </c>
      <c r="G1307" s="15" t="str">
        <f>IFERROR(VLOOKUP($B1307,'Tabelas auxiliares'!$A$68:$C$108,2,FALSE),"")</f>
        <v/>
      </c>
      <c r="H1307" s="15" t="str">
        <f>IFERROR(VLOOKUP($B1307,'Tabelas auxiliares'!$A$68:$C$108,3,FALSE),"")</f>
        <v/>
      </c>
      <c r="I1307" s="154"/>
      <c r="J1307" s="154"/>
      <c r="K1307" s="154"/>
      <c r="L1307" s="154"/>
      <c r="M1307" s="154"/>
      <c r="N1307" s="154"/>
      <c r="O1307" s="154"/>
      <c r="P1307" s="154"/>
      <c r="Q1307" s="154"/>
      <c r="R1307" s="154"/>
      <c r="S1307" s="154"/>
      <c r="T1307" s="154"/>
      <c r="U1307" s="154"/>
      <c r="V1307" s="154"/>
      <c r="W1307" s="154"/>
      <c r="X1307" s="154"/>
      <c r="Y1307" s="15" t="str">
        <f t="shared" si="42"/>
        <v/>
      </c>
      <c r="Z1307" s="15" t="str">
        <f>IF(T1307="","",IF(AND(T1307&lt;&gt;'Tabelas auxiliares'!$B$128,T1307&lt;&gt;'Tabelas auxiliares'!$B$129,T1307&lt;&gt;'Tabelas auxiliares'!$C$128,T1307&lt;&gt;'Tabelas auxiliares'!$C$129,T1307&lt;&gt;'Tabelas auxiliares'!$D$128),"FOLHA DE PESSOAL",IF(Y1307='Tabelas auxiliares'!$A$129,"CUSTEIO",IF(Y1307='Tabelas auxiliares'!$A$128,"INVESTIMENTO","ERRO - VERIFICAR"))))</f>
        <v/>
      </c>
      <c r="AA1307" s="26" t="str">
        <f t="shared" si="43"/>
        <v/>
      </c>
      <c r="AB1307" s="157"/>
      <c r="AC1307" s="157"/>
      <c r="AD1307" s="155"/>
      <c r="AE1307" s="31"/>
      <c r="AF1307" s="31"/>
      <c r="AG1307" s="31"/>
      <c r="AH1307" s="31"/>
      <c r="AI1307" s="31"/>
      <c r="AJ1307" s="31"/>
      <c r="AK1307" s="31"/>
      <c r="AL1307" s="31"/>
      <c r="AM1307" s="31"/>
      <c r="AN1307" s="31"/>
      <c r="AO1307" s="31"/>
      <c r="AP1307" s="31"/>
    </row>
    <row r="1308" spans="1:42" x14ac:dyDescent="0.25">
      <c r="A1308" s="154"/>
      <c r="B1308" s="152"/>
      <c r="C1308" s="152"/>
      <c r="D1308" s="152"/>
      <c r="E1308" s="152"/>
      <c r="F1308" s="15" t="str">
        <f>IFERROR(VLOOKUP(D1308,'Tabelas auxiliares'!$A$3:$B$65,2,FALSE),"")</f>
        <v/>
      </c>
      <c r="G1308" s="15" t="str">
        <f>IFERROR(VLOOKUP($B1308,'Tabelas auxiliares'!$A$68:$C$108,2,FALSE),"")</f>
        <v/>
      </c>
      <c r="H1308" s="15" t="str">
        <f>IFERROR(VLOOKUP($B1308,'Tabelas auxiliares'!$A$68:$C$108,3,FALSE),"")</f>
        <v/>
      </c>
      <c r="I1308" s="154"/>
      <c r="J1308" s="154"/>
      <c r="K1308" s="154"/>
      <c r="L1308" s="154"/>
      <c r="M1308" s="154"/>
      <c r="N1308" s="154"/>
      <c r="O1308" s="154"/>
      <c r="P1308" s="154"/>
      <c r="Q1308" s="154"/>
      <c r="R1308" s="154"/>
      <c r="S1308" s="154"/>
      <c r="T1308" s="154"/>
      <c r="U1308" s="154"/>
      <c r="V1308" s="154"/>
      <c r="W1308" s="154"/>
      <c r="X1308" s="154"/>
      <c r="Y1308" s="15" t="str">
        <f t="shared" si="42"/>
        <v/>
      </c>
      <c r="Z1308" s="15" t="str">
        <f>IF(T1308="","",IF(AND(T1308&lt;&gt;'Tabelas auxiliares'!$B$128,T1308&lt;&gt;'Tabelas auxiliares'!$B$129,T1308&lt;&gt;'Tabelas auxiliares'!$C$128,T1308&lt;&gt;'Tabelas auxiliares'!$C$129,T1308&lt;&gt;'Tabelas auxiliares'!$D$128),"FOLHA DE PESSOAL",IF(Y1308='Tabelas auxiliares'!$A$129,"CUSTEIO",IF(Y1308='Tabelas auxiliares'!$A$128,"INVESTIMENTO","ERRO - VERIFICAR"))))</f>
        <v/>
      </c>
      <c r="AA1308" s="26" t="str">
        <f t="shared" si="43"/>
        <v/>
      </c>
      <c r="AB1308" s="157"/>
      <c r="AC1308" s="157"/>
      <c r="AD1308" s="155"/>
      <c r="AE1308" s="31"/>
      <c r="AF1308" s="31"/>
      <c r="AG1308" s="31"/>
      <c r="AH1308" s="31"/>
      <c r="AI1308" s="31"/>
      <c r="AJ1308" s="31"/>
      <c r="AK1308" s="31"/>
      <c r="AL1308" s="31"/>
      <c r="AM1308" s="31"/>
      <c r="AN1308" s="31"/>
      <c r="AO1308" s="31"/>
      <c r="AP1308" s="31"/>
    </row>
    <row r="1309" spans="1:42" x14ac:dyDescent="0.25">
      <c r="A1309" s="154"/>
      <c r="B1309" s="152"/>
      <c r="C1309" s="152"/>
      <c r="D1309" s="152"/>
      <c r="E1309" s="152"/>
      <c r="F1309" s="15" t="str">
        <f>IFERROR(VLOOKUP(D1309,'Tabelas auxiliares'!$A$3:$B$65,2,FALSE),"")</f>
        <v/>
      </c>
      <c r="G1309" s="15" t="str">
        <f>IFERROR(VLOOKUP($B1309,'Tabelas auxiliares'!$A$68:$C$108,2,FALSE),"")</f>
        <v/>
      </c>
      <c r="H1309" s="15" t="str">
        <f>IFERROR(VLOOKUP($B1309,'Tabelas auxiliares'!$A$68:$C$108,3,FALSE),"")</f>
        <v/>
      </c>
      <c r="I1309" s="154"/>
      <c r="J1309" s="154"/>
      <c r="K1309" s="154"/>
      <c r="L1309" s="154"/>
      <c r="M1309" s="154"/>
      <c r="N1309" s="154"/>
      <c r="O1309" s="154"/>
      <c r="P1309" s="154"/>
      <c r="Q1309" s="154"/>
      <c r="R1309" s="154"/>
      <c r="S1309" s="154"/>
      <c r="T1309" s="154"/>
      <c r="U1309" s="154"/>
      <c r="V1309" s="154"/>
      <c r="W1309" s="154"/>
      <c r="X1309" s="154"/>
      <c r="Y1309" s="15" t="str">
        <f t="shared" si="42"/>
        <v/>
      </c>
      <c r="Z1309" s="15" t="str">
        <f>IF(T1309="","",IF(AND(T1309&lt;&gt;'Tabelas auxiliares'!$B$128,T1309&lt;&gt;'Tabelas auxiliares'!$B$129,T1309&lt;&gt;'Tabelas auxiliares'!$C$128,T1309&lt;&gt;'Tabelas auxiliares'!$C$129,T1309&lt;&gt;'Tabelas auxiliares'!$D$128),"FOLHA DE PESSOAL",IF(Y1309='Tabelas auxiliares'!$A$129,"CUSTEIO",IF(Y1309='Tabelas auxiliares'!$A$128,"INVESTIMENTO","ERRO - VERIFICAR"))))</f>
        <v/>
      </c>
      <c r="AA1309" s="26" t="str">
        <f t="shared" si="43"/>
        <v/>
      </c>
      <c r="AB1309" s="157"/>
      <c r="AC1309" s="157"/>
      <c r="AD1309" s="155"/>
      <c r="AE1309" s="31"/>
      <c r="AF1309" s="31"/>
      <c r="AG1309" s="31"/>
      <c r="AH1309" s="31"/>
      <c r="AI1309" s="31"/>
      <c r="AJ1309" s="31"/>
      <c r="AK1309" s="31"/>
      <c r="AL1309" s="31"/>
      <c r="AM1309" s="31"/>
      <c r="AN1309" s="31"/>
      <c r="AO1309" s="31"/>
      <c r="AP1309" s="31"/>
    </row>
    <row r="1310" spans="1:42" x14ac:dyDescent="0.25">
      <c r="A1310" s="154"/>
      <c r="B1310" s="152"/>
      <c r="C1310" s="152"/>
      <c r="D1310" s="152"/>
      <c r="E1310" s="152"/>
      <c r="F1310" s="15" t="str">
        <f>IFERROR(VLOOKUP(D1310,'Tabelas auxiliares'!$A$3:$B$65,2,FALSE),"")</f>
        <v/>
      </c>
      <c r="G1310" s="15" t="str">
        <f>IFERROR(VLOOKUP($B1310,'Tabelas auxiliares'!$A$68:$C$108,2,FALSE),"")</f>
        <v/>
      </c>
      <c r="H1310" s="15" t="str">
        <f>IFERROR(VLOOKUP($B1310,'Tabelas auxiliares'!$A$68:$C$108,3,FALSE),"")</f>
        <v/>
      </c>
      <c r="I1310" s="154"/>
      <c r="J1310" s="154"/>
      <c r="K1310" s="154"/>
      <c r="L1310" s="154"/>
      <c r="M1310" s="154"/>
      <c r="N1310" s="154"/>
      <c r="O1310" s="154"/>
      <c r="P1310" s="154"/>
      <c r="Q1310" s="154"/>
      <c r="R1310" s="154"/>
      <c r="S1310" s="154"/>
      <c r="T1310" s="154"/>
      <c r="U1310" s="154"/>
      <c r="V1310" s="154"/>
      <c r="W1310" s="154"/>
      <c r="X1310" s="154"/>
      <c r="Y1310" s="15" t="str">
        <f t="shared" si="42"/>
        <v/>
      </c>
      <c r="Z1310" s="15" t="str">
        <f>IF(T1310="","",IF(AND(T1310&lt;&gt;'Tabelas auxiliares'!$B$128,T1310&lt;&gt;'Tabelas auxiliares'!$B$129,T1310&lt;&gt;'Tabelas auxiliares'!$C$128,T1310&lt;&gt;'Tabelas auxiliares'!$C$129,T1310&lt;&gt;'Tabelas auxiliares'!$D$128),"FOLHA DE PESSOAL",IF(Y1310='Tabelas auxiliares'!$A$129,"CUSTEIO",IF(Y1310='Tabelas auxiliares'!$A$128,"INVESTIMENTO","ERRO - VERIFICAR"))))</f>
        <v/>
      </c>
      <c r="AA1310" s="26" t="str">
        <f t="shared" si="43"/>
        <v/>
      </c>
      <c r="AB1310" s="157"/>
      <c r="AC1310" s="157"/>
      <c r="AD1310" s="155"/>
      <c r="AE1310" s="31"/>
      <c r="AF1310" s="31"/>
      <c r="AG1310" s="31"/>
      <c r="AH1310" s="31"/>
      <c r="AI1310" s="31"/>
      <c r="AJ1310" s="31"/>
      <c r="AK1310" s="31"/>
      <c r="AL1310" s="31"/>
      <c r="AM1310" s="31"/>
      <c r="AN1310" s="31"/>
      <c r="AO1310" s="31"/>
      <c r="AP1310" s="31"/>
    </row>
    <row r="1311" spans="1:42" x14ac:dyDescent="0.25">
      <c r="A1311" s="154"/>
      <c r="B1311" s="152"/>
      <c r="C1311" s="152"/>
      <c r="D1311" s="152"/>
      <c r="E1311" s="152"/>
      <c r="F1311" s="15" t="str">
        <f>IFERROR(VLOOKUP(D1311,'Tabelas auxiliares'!$A$3:$B$65,2,FALSE),"")</f>
        <v/>
      </c>
      <c r="G1311" s="15" t="str">
        <f>IFERROR(VLOOKUP($B1311,'Tabelas auxiliares'!$A$68:$C$108,2,FALSE),"")</f>
        <v/>
      </c>
      <c r="H1311" s="15" t="str">
        <f>IFERROR(VLOOKUP($B1311,'Tabelas auxiliares'!$A$68:$C$108,3,FALSE),"")</f>
        <v/>
      </c>
      <c r="I1311" s="154"/>
      <c r="J1311" s="154"/>
      <c r="K1311" s="154"/>
      <c r="L1311" s="154"/>
      <c r="M1311" s="154"/>
      <c r="N1311" s="154"/>
      <c r="O1311" s="154"/>
      <c r="P1311" s="154"/>
      <c r="Q1311" s="154"/>
      <c r="R1311" s="154"/>
      <c r="S1311" s="154"/>
      <c r="T1311" s="154"/>
      <c r="U1311" s="154"/>
      <c r="V1311" s="154"/>
      <c r="W1311" s="154"/>
      <c r="X1311" s="154"/>
      <c r="Y1311" s="15" t="str">
        <f t="shared" si="42"/>
        <v/>
      </c>
      <c r="Z1311" s="15" t="str">
        <f>IF(T1311="","",IF(AND(T1311&lt;&gt;'Tabelas auxiliares'!$B$128,T1311&lt;&gt;'Tabelas auxiliares'!$B$129,T1311&lt;&gt;'Tabelas auxiliares'!$C$128,T1311&lt;&gt;'Tabelas auxiliares'!$C$129,T1311&lt;&gt;'Tabelas auxiliares'!$D$128),"FOLHA DE PESSOAL",IF(Y1311='Tabelas auxiliares'!$A$129,"CUSTEIO",IF(Y1311='Tabelas auxiliares'!$A$128,"INVESTIMENTO","ERRO - VERIFICAR"))))</f>
        <v/>
      </c>
      <c r="AA1311" s="26" t="str">
        <f t="shared" si="43"/>
        <v/>
      </c>
      <c r="AB1311" s="157"/>
      <c r="AC1311" s="157"/>
      <c r="AD1311" s="155"/>
      <c r="AE1311" s="31"/>
      <c r="AF1311" s="31"/>
      <c r="AG1311" s="31"/>
      <c r="AH1311" s="31"/>
      <c r="AI1311" s="31"/>
      <c r="AJ1311" s="31"/>
      <c r="AK1311" s="31"/>
      <c r="AL1311" s="31"/>
      <c r="AM1311" s="31"/>
      <c r="AN1311" s="31"/>
      <c r="AO1311" s="31"/>
      <c r="AP1311" s="31"/>
    </row>
    <row r="1312" spans="1:42" x14ac:dyDescent="0.25">
      <c r="A1312" s="154"/>
      <c r="B1312" s="152"/>
      <c r="C1312" s="152"/>
      <c r="D1312" s="152"/>
      <c r="E1312" s="152"/>
      <c r="F1312" s="15" t="str">
        <f>IFERROR(VLOOKUP(D1312,'Tabelas auxiliares'!$A$3:$B$65,2,FALSE),"")</f>
        <v/>
      </c>
      <c r="G1312" s="15" t="str">
        <f>IFERROR(VLOOKUP($B1312,'Tabelas auxiliares'!$A$68:$C$108,2,FALSE),"")</f>
        <v/>
      </c>
      <c r="H1312" s="15" t="str">
        <f>IFERROR(VLOOKUP($B1312,'Tabelas auxiliares'!$A$68:$C$108,3,FALSE),"")</f>
        <v/>
      </c>
      <c r="I1312" s="154"/>
      <c r="J1312" s="154"/>
      <c r="K1312" s="154"/>
      <c r="L1312" s="154"/>
      <c r="M1312" s="154"/>
      <c r="N1312" s="154"/>
      <c r="O1312" s="154"/>
      <c r="P1312" s="154"/>
      <c r="Q1312" s="154"/>
      <c r="R1312" s="154"/>
      <c r="S1312" s="154"/>
      <c r="T1312" s="154"/>
      <c r="U1312" s="154"/>
      <c r="V1312" s="154"/>
      <c r="W1312" s="154"/>
      <c r="X1312" s="154"/>
      <c r="Y1312" s="15" t="str">
        <f t="shared" si="42"/>
        <v/>
      </c>
      <c r="Z1312" s="15" t="str">
        <f>IF(T1312="","",IF(AND(T1312&lt;&gt;'Tabelas auxiliares'!$B$128,T1312&lt;&gt;'Tabelas auxiliares'!$B$129,T1312&lt;&gt;'Tabelas auxiliares'!$C$128,T1312&lt;&gt;'Tabelas auxiliares'!$C$129,T1312&lt;&gt;'Tabelas auxiliares'!$D$128),"FOLHA DE PESSOAL",IF(Y1312='Tabelas auxiliares'!$A$129,"CUSTEIO",IF(Y1312='Tabelas auxiliares'!$A$128,"INVESTIMENTO","ERRO - VERIFICAR"))))</f>
        <v/>
      </c>
      <c r="AA1312" s="26" t="str">
        <f t="shared" si="43"/>
        <v/>
      </c>
      <c r="AB1312" s="157"/>
      <c r="AC1312" s="157"/>
      <c r="AD1312" s="155"/>
      <c r="AE1312" s="31"/>
      <c r="AF1312" s="31"/>
      <c r="AG1312" s="31"/>
      <c r="AH1312" s="31"/>
      <c r="AI1312" s="31"/>
      <c r="AJ1312" s="31"/>
      <c r="AK1312" s="31"/>
      <c r="AL1312" s="31"/>
      <c r="AM1312" s="31"/>
      <c r="AN1312" s="31"/>
      <c r="AO1312" s="31"/>
      <c r="AP1312" s="31"/>
    </row>
    <row r="1313" spans="1:42" x14ac:dyDescent="0.25">
      <c r="A1313" s="154"/>
      <c r="B1313" s="152"/>
      <c r="C1313" s="152"/>
      <c r="D1313" s="152"/>
      <c r="E1313" s="152"/>
      <c r="F1313" s="15" t="str">
        <f>IFERROR(VLOOKUP(D1313,'Tabelas auxiliares'!$A$3:$B$65,2,FALSE),"")</f>
        <v/>
      </c>
      <c r="G1313" s="15" t="str">
        <f>IFERROR(VLOOKUP($B1313,'Tabelas auxiliares'!$A$68:$C$108,2,FALSE),"")</f>
        <v/>
      </c>
      <c r="H1313" s="15" t="str">
        <f>IFERROR(VLOOKUP($B1313,'Tabelas auxiliares'!$A$68:$C$108,3,FALSE),"")</f>
        <v/>
      </c>
      <c r="I1313" s="154"/>
      <c r="J1313" s="154"/>
      <c r="K1313" s="154"/>
      <c r="L1313" s="154"/>
      <c r="M1313" s="154"/>
      <c r="N1313" s="154"/>
      <c r="O1313" s="154"/>
      <c r="P1313" s="154"/>
      <c r="Q1313" s="154"/>
      <c r="R1313" s="154"/>
      <c r="S1313" s="154"/>
      <c r="T1313" s="154"/>
      <c r="U1313" s="154"/>
      <c r="V1313" s="154"/>
      <c r="W1313" s="154"/>
      <c r="X1313" s="154"/>
      <c r="Y1313" s="15" t="str">
        <f t="shared" si="42"/>
        <v/>
      </c>
      <c r="Z1313" s="15" t="str">
        <f>IF(T1313="","",IF(AND(T1313&lt;&gt;'Tabelas auxiliares'!$B$128,T1313&lt;&gt;'Tabelas auxiliares'!$B$129,T1313&lt;&gt;'Tabelas auxiliares'!$C$128,T1313&lt;&gt;'Tabelas auxiliares'!$C$129,T1313&lt;&gt;'Tabelas auxiliares'!$D$128),"FOLHA DE PESSOAL",IF(Y1313='Tabelas auxiliares'!$A$129,"CUSTEIO",IF(Y1313='Tabelas auxiliares'!$A$128,"INVESTIMENTO","ERRO - VERIFICAR"))))</f>
        <v/>
      </c>
      <c r="AA1313" s="26" t="str">
        <f t="shared" si="43"/>
        <v/>
      </c>
      <c r="AB1313" s="157"/>
      <c r="AC1313" s="157"/>
      <c r="AD1313" s="155"/>
      <c r="AE1313" s="31"/>
      <c r="AF1313" s="31"/>
      <c r="AG1313" s="31"/>
      <c r="AH1313" s="31"/>
      <c r="AI1313" s="31"/>
      <c r="AJ1313" s="31"/>
      <c r="AK1313" s="31"/>
      <c r="AL1313" s="31"/>
      <c r="AM1313" s="31"/>
      <c r="AN1313" s="31"/>
      <c r="AO1313" s="31"/>
      <c r="AP1313" s="31"/>
    </row>
    <row r="1314" spans="1:42" x14ac:dyDescent="0.25">
      <c r="A1314" s="154"/>
      <c r="B1314" s="152"/>
      <c r="C1314" s="152"/>
      <c r="D1314" s="152"/>
      <c r="E1314" s="152"/>
      <c r="F1314" s="15" t="str">
        <f>IFERROR(VLOOKUP(D1314,'Tabelas auxiliares'!$A$3:$B$65,2,FALSE),"")</f>
        <v/>
      </c>
      <c r="G1314" s="15" t="str">
        <f>IFERROR(VLOOKUP($B1314,'Tabelas auxiliares'!$A$68:$C$108,2,FALSE),"")</f>
        <v/>
      </c>
      <c r="H1314" s="15" t="str">
        <f>IFERROR(VLOOKUP($B1314,'Tabelas auxiliares'!$A$68:$C$108,3,FALSE),"")</f>
        <v/>
      </c>
      <c r="I1314" s="154"/>
      <c r="J1314" s="154"/>
      <c r="K1314" s="154"/>
      <c r="L1314" s="154"/>
      <c r="M1314" s="154"/>
      <c r="N1314" s="154"/>
      <c r="O1314" s="154"/>
      <c r="P1314" s="154"/>
      <c r="Q1314" s="154"/>
      <c r="R1314" s="154"/>
      <c r="S1314" s="154"/>
      <c r="T1314" s="154"/>
      <c r="U1314" s="154"/>
      <c r="V1314" s="154"/>
      <c r="W1314" s="154"/>
      <c r="X1314" s="154"/>
      <c r="Y1314" s="15" t="str">
        <f t="shared" si="42"/>
        <v/>
      </c>
      <c r="Z1314" s="15" t="str">
        <f>IF(T1314="","",IF(AND(T1314&lt;&gt;'Tabelas auxiliares'!$B$128,T1314&lt;&gt;'Tabelas auxiliares'!$B$129,T1314&lt;&gt;'Tabelas auxiliares'!$C$128,T1314&lt;&gt;'Tabelas auxiliares'!$C$129,T1314&lt;&gt;'Tabelas auxiliares'!$D$128),"FOLHA DE PESSOAL",IF(Y1314='Tabelas auxiliares'!$A$129,"CUSTEIO",IF(Y1314='Tabelas auxiliares'!$A$128,"INVESTIMENTO","ERRO - VERIFICAR"))))</f>
        <v/>
      </c>
      <c r="AA1314" s="26" t="str">
        <f t="shared" si="43"/>
        <v/>
      </c>
      <c r="AB1314" s="157"/>
      <c r="AC1314" s="157"/>
      <c r="AD1314" s="155"/>
      <c r="AE1314" s="31"/>
      <c r="AF1314" s="31"/>
      <c r="AG1314" s="31"/>
      <c r="AH1314" s="31"/>
      <c r="AI1314" s="31"/>
      <c r="AJ1314" s="31"/>
      <c r="AK1314" s="31"/>
      <c r="AL1314" s="31"/>
      <c r="AM1314" s="31"/>
      <c r="AN1314" s="31"/>
      <c r="AO1314" s="31"/>
      <c r="AP1314" s="31"/>
    </row>
    <row r="1315" spans="1:42" x14ac:dyDescent="0.25">
      <c r="A1315" s="154"/>
      <c r="B1315" s="152"/>
      <c r="C1315" s="152"/>
      <c r="D1315" s="152"/>
      <c r="E1315" s="152"/>
      <c r="F1315" s="15" t="str">
        <f>IFERROR(VLOOKUP(D1315,'Tabelas auxiliares'!$A$3:$B$65,2,FALSE),"")</f>
        <v/>
      </c>
      <c r="G1315" s="15" t="str">
        <f>IFERROR(VLOOKUP($B1315,'Tabelas auxiliares'!$A$68:$C$108,2,FALSE),"")</f>
        <v/>
      </c>
      <c r="H1315" s="15" t="str">
        <f>IFERROR(VLOOKUP($B1315,'Tabelas auxiliares'!$A$68:$C$108,3,FALSE),"")</f>
        <v/>
      </c>
      <c r="I1315" s="154"/>
      <c r="J1315" s="154"/>
      <c r="K1315" s="154"/>
      <c r="L1315" s="154"/>
      <c r="M1315" s="154"/>
      <c r="N1315" s="154"/>
      <c r="O1315" s="154"/>
      <c r="P1315" s="154"/>
      <c r="Q1315" s="154"/>
      <c r="R1315" s="154"/>
      <c r="S1315" s="154"/>
      <c r="T1315" s="154"/>
      <c r="U1315" s="154"/>
      <c r="V1315" s="154"/>
      <c r="W1315" s="154"/>
      <c r="X1315" s="154"/>
      <c r="Y1315" s="15" t="str">
        <f t="shared" si="42"/>
        <v/>
      </c>
      <c r="Z1315" s="15" t="str">
        <f>IF(T1315="","",IF(AND(T1315&lt;&gt;'Tabelas auxiliares'!$B$128,T1315&lt;&gt;'Tabelas auxiliares'!$B$129,T1315&lt;&gt;'Tabelas auxiliares'!$C$128,T1315&lt;&gt;'Tabelas auxiliares'!$C$129,T1315&lt;&gt;'Tabelas auxiliares'!$D$128),"FOLHA DE PESSOAL",IF(Y1315='Tabelas auxiliares'!$A$129,"CUSTEIO",IF(Y1315='Tabelas auxiliares'!$A$128,"INVESTIMENTO","ERRO - VERIFICAR"))))</f>
        <v/>
      </c>
      <c r="AA1315" s="26" t="str">
        <f t="shared" si="43"/>
        <v/>
      </c>
      <c r="AB1315" s="157"/>
      <c r="AC1315" s="157"/>
      <c r="AD1315" s="155"/>
      <c r="AE1315" s="31"/>
      <c r="AF1315" s="31"/>
      <c r="AG1315" s="31"/>
      <c r="AH1315" s="31"/>
      <c r="AI1315" s="31"/>
      <c r="AJ1315" s="31"/>
      <c r="AK1315" s="31"/>
      <c r="AL1315" s="31"/>
      <c r="AM1315" s="31"/>
      <c r="AN1315" s="31"/>
      <c r="AO1315" s="31"/>
      <c r="AP1315" s="31"/>
    </row>
    <row r="1316" spans="1:42" x14ac:dyDescent="0.25">
      <c r="A1316" s="154"/>
      <c r="B1316" s="152"/>
      <c r="C1316" s="152"/>
      <c r="D1316" s="152"/>
      <c r="E1316" s="152"/>
      <c r="F1316" s="15" t="str">
        <f>IFERROR(VLOOKUP(D1316,'Tabelas auxiliares'!$A$3:$B$65,2,FALSE),"")</f>
        <v/>
      </c>
      <c r="G1316" s="15" t="str">
        <f>IFERROR(VLOOKUP($B1316,'Tabelas auxiliares'!$A$68:$C$108,2,FALSE),"")</f>
        <v/>
      </c>
      <c r="H1316" s="15" t="str">
        <f>IFERROR(VLOOKUP($B1316,'Tabelas auxiliares'!$A$68:$C$108,3,FALSE),"")</f>
        <v/>
      </c>
      <c r="I1316" s="154"/>
      <c r="J1316" s="154"/>
      <c r="K1316" s="154"/>
      <c r="L1316" s="154"/>
      <c r="M1316" s="154"/>
      <c r="N1316" s="154"/>
      <c r="O1316" s="154"/>
      <c r="P1316" s="154"/>
      <c r="Q1316" s="154"/>
      <c r="R1316" s="154"/>
      <c r="S1316" s="154"/>
      <c r="T1316" s="154"/>
      <c r="U1316" s="154"/>
      <c r="V1316" s="154"/>
      <c r="W1316" s="154"/>
      <c r="X1316" s="154"/>
      <c r="Y1316" s="15" t="str">
        <f t="shared" si="42"/>
        <v/>
      </c>
      <c r="Z1316" s="15" t="str">
        <f>IF(T1316="","",IF(AND(T1316&lt;&gt;'Tabelas auxiliares'!$B$128,T1316&lt;&gt;'Tabelas auxiliares'!$B$129,T1316&lt;&gt;'Tabelas auxiliares'!$C$128,T1316&lt;&gt;'Tabelas auxiliares'!$C$129,T1316&lt;&gt;'Tabelas auxiliares'!$D$128),"FOLHA DE PESSOAL",IF(Y1316='Tabelas auxiliares'!$A$129,"CUSTEIO",IF(Y1316='Tabelas auxiliares'!$A$128,"INVESTIMENTO","ERRO - VERIFICAR"))))</f>
        <v/>
      </c>
      <c r="AA1316" s="26" t="str">
        <f t="shared" si="43"/>
        <v/>
      </c>
      <c r="AB1316" s="157"/>
      <c r="AC1316" s="157"/>
      <c r="AD1316" s="155"/>
      <c r="AE1316" s="31"/>
      <c r="AF1316" s="31"/>
      <c r="AG1316" s="31"/>
      <c r="AH1316" s="31"/>
      <c r="AI1316" s="31"/>
      <c r="AJ1316" s="31"/>
      <c r="AK1316" s="31"/>
      <c r="AL1316" s="31"/>
      <c r="AM1316" s="31"/>
      <c r="AN1316" s="31"/>
      <c r="AO1316" s="31"/>
      <c r="AP1316" s="31"/>
    </row>
    <row r="1317" spans="1:42" x14ac:dyDescent="0.25">
      <c r="A1317" s="154"/>
      <c r="B1317" s="152"/>
      <c r="C1317" s="152"/>
      <c r="D1317" s="152"/>
      <c r="E1317" s="152"/>
      <c r="F1317" s="15" t="str">
        <f>IFERROR(VLOOKUP(D1317,'Tabelas auxiliares'!$A$3:$B$65,2,FALSE),"")</f>
        <v/>
      </c>
      <c r="G1317" s="15" t="str">
        <f>IFERROR(VLOOKUP($B1317,'Tabelas auxiliares'!$A$68:$C$108,2,FALSE),"")</f>
        <v/>
      </c>
      <c r="H1317" s="15" t="str">
        <f>IFERROR(VLOOKUP($B1317,'Tabelas auxiliares'!$A$68:$C$108,3,FALSE),"")</f>
        <v/>
      </c>
      <c r="I1317" s="154"/>
      <c r="J1317" s="154"/>
      <c r="K1317" s="154"/>
      <c r="L1317" s="154"/>
      <c r="M1317" s="154"/>
      <c r="N1317" s="154"/>
      <c r="O1317" s="154"/>
      <c r="P1317" s="154"/>
      <c r="Q1317" s="154"/>
      <c r="R1317" s="154"/>
      <c r="S1317" s="154"/>
      <c r="T1317" s="154"/>
      <c r="U1317" s="154"/>
      <c r="V1317" s="154"/>
      <c r="W1317" s="154"/>
      <c r="X1317" s="154"/>
      <c r="Y1317" s="15" t="str">
        <f t="shared" si="42"/>
        <v/>
      </c>
      <c r="Z1317" s="15" t="str">
        <f>IF(T1317="","",IF(AND(T1317&lt;&gt;'Tabelas auxiliares'!$B$128,T1317&lt;&gt;'Tabelas auxiliares'!$B$129,T1317&lt;&gt;'Tabelas auxiliares'!$C$128,T1317&lt;&gt;'Tabelas auxiliares'!$C$129,T1317&lt;&gt;'Tabelas auxiliares'!$D$128),"FOLHA DE PESSOAL",IF(Y1317='Tabelas auxiliares'!$A$129,"CUSTEIO",IF(Y1317='Tabelas auxiliares'!$A$128,"INVESTIMENTO","ERRO - VERIFICAR"))))</f>
        <v/>
      </c>
      <c r="AA1317" s="26" t="str">
        <f t="shared" si="43"/>
        <v/>
      </c>
      <c r="AB1317" s="157"/>
      <c r="AC1317" s="157"/>
      <c r="AD1317" s="155"/>
      <c r="AE1317" s="31"/>
      <c r="AF1317" s="31"/>
      <c r="AG1317" s="31"/>
      <c r="AH1317" s="31"/>
      <c r="AI1317" s="31"/>
      <c r="AJ1317" s="31"/>
      <c r="AK1317" s="31"/>
      <c r="AL1317" s="31"/>
      <c r="AM1317" s="31"/>
      <c r="AN1317" s="31"/>
      <c r="AO1317" s="31"/>
      <c r="AP1317" s="31"/>
    </row>
    <row r="1318" spans="1:42" x14ac:dyDescent="0.25">
      <c r="A1318" s="154"/>
      <c r="B1318" s="152"/>
      <c r="C1318" s="152"/>
      <c r="D1318" s="152"/>
      <c r="E1318" s="152"/>
      <c r="F1318" s="15" t="str">
        <f>IFERROR(VLOOKUP(D1318,'Tabelas auxiliares'!$A$3:$B$65,2,FALSE),"")</f>
        <v/>
      </c>
      <c r="G1318" s="15" t="str">
        <f>IFERROR(VLOOKUP($B1318,'Tabelas auxiliares'!$A$68:$C$108,2,FALSE),"")</f>
        <v/>
      </c>
      <c r="H1318" s="15" t="str">
        <f>IFERROR(VLOOKUP($B1318,'Tabelas auxiliares'!$A$68:$C$108,3,FALSE),"")</f>
        <v/>
      </c>
      <c r="I1318" s="154"/>
      <c r="J1318" s="154"/>
      <c r="K1318" s="154"/>
      <c r="L1318" s="154"/>
      <c r="M1318" s="154"/>
      <c r="N1318" s="154"/>
      <c r="O1318" s="154"/>
      <c r="P1318" s="154"/>
      <c r="Q1318" s="154"/>
      <c r="R1318" s="154"/>
      <c r="S1318" s="154"/>
      <c r="T1318" s="154"/>
      <c r="U1318" s="154"/>
      <c r="V1318" s="154"/>
      <c r="W1318" s="154"/>
      <c r="X1318" s="154"/>
      <c r="Y1318" s="15" t="str">
        <f t="shared" si="42"/>
        <v/>
      </c>
      <c r="Z1318" s="15" t="str">
        <f>IF(T1318="","",IF(AND(T1318&lt;&gt;'Tabelas auxiliares'!$B$128,T1318&lt;&gt;'Tabelas auxiliares'!$B$129,T1318&lt;&gt;'Tabelas auxiliares'!$C$128,T1318&lt;&gt;'Tabelas auxiliares'!$C$129,T1318&lt;&gt;'Tabelas auxiliares'!$D$128),"FOLHA DE PESSOAL",IF(Y1318='Tabelas auxiliares'!$A$129,"CUSTEIO",IF(Y1318='Tabelas auxiliares'!$A$128,"INVESTIMENTO","ERRO - VERIFICAR"))))</f>
        <v/>
      </c>
      <c r="AA1318" s="26" t="str">
        <f t="shared" si="43"/>
        <v/>
      </c>
      <c r="AB1318" s="157"/>
      <c r="AC1318" s="157"/>
      <c r="AD1318" s="155"/>
      <c r="AE1318" s="31"/>
      <c r="AF1318" s="31"/>
      <c r="AG1318" s="31"/>
      <c r="AH1318" s="31"/>
      <c r="AI1318" s="31"/>
      <c r="AJ1318" s="31"/>
      <c r="AK1318" s="31"/>
      <c r="AL1318" s="31"/>
      <c r="AM1318" s="31"/>
      <c r="AN1318" s="31"/>
      <c r="AO1318" s="31"/>
      <c r="AP1318" s="31"/>
    </row>
    <row r="1319" spans="1:42" x14ac:dyDescent="0.25">
      <c r="A1319" s="154"/>
      <c r="B1319" s="152"/>
      <c r="C1319" s="152"/>
      <c r="D1319" s="152"/>
      <c r="E1319" s="152"/>
      <c r="F1319" s="15" t="str">
        <f>IFERROR(VLOOKUP(D1319,'Tabelas auxiliares'!$A$3:$B$65,2,FALSE),"")</f>
        <v/>
      </c>
      <c r="G1319" s="15" t="str">
        <f>IFERROR(VLOOKUP($B1319,'Tabelas auxiliares'!$A$68:$C$108,2,FALSE),"")</f>
        <v/>
      </c>
      <c r="H1319" s="15" t="str">
        <f>IFERROR(VLOOKUP($B1319,'Tabelas auxiliares'!$A$68:$C$108,3,FALSE),"")</f>
        <v/>
      </c>
      <c r="I1319" s="154"/>
      <c r="J1319" s="154"/>
      <c r="K1319" s="154"/>
      <c r="L1319" s="154"/>
      <c r="M1319" s="154"/>
      <c r="N1319" s="154"/>
      <c r="O1319" s="154"/>
      <c r="P1319" s="154"/>
      <c r="Q1319" s="154"/>
      <c r="R1319" s="154"/>
      <c r="S1319" s="154"/>
      <c r="T1319" s="154"/>
      <c r="U1319" s="154"/>
      <c r="V1319" s="154"/>
      <c r="W1319" s="154"/>
      <c r="X1319" s="154"/>
      <c r="Y1319" s="15" t="str">
        <f t="shared" si="42"/>
        <v/>
      </c>
      <c r="Z1319" s="15" t="str">
        <f>IF(T1319="","",IF(AND(T1319&lt;&gt;'Tabelas auxiliares'!$B$128,T1319&lt;&gt;'Tabelas auxiliares'!$B$129,T1319&lt;&gt;'Tabelas auxiliares'!$C$128,T1319&lt;&gt;'Tabelas auxiliares'!$C$129,T1319&lt;&gt;'Tabelas auxiliares'!$D$128),"FOLHA DE PESSOAL",IF(Y1319='Tabelas auxiliares'!$A$129,"CUSTEIO",IF(Y1319='Tabelas auxiliares'!$A$128,"INVESTIMENTO","ERRO - VERIFICAR"))))</f>
        <v/>
      </c>
      <c r="AA1319" s="26" t="str">
        <f t="shared" si="43"/>
        <v/>
      </c>
      <c r="AB1319" s="157"/>
      <c r="AC1319" s="157"/>
      <c r="AD1319" s="155"/>
      <c r="AE1319" s="31"/>
      <c r="AF1319" s="31"/>
      <c r="AG1319" s="31"/>
      <c r="AH1319" s="31"/>
      <c r="AI1319" s="31"/>
      <c r="AJ1319" s="31"/>
      <c r="AK1319" s="31"/>
      <c r="AL1319" s="31"/>
      <c r="AM1319" s="31"/>
      <c r="AN1319" s="31"/>
      <c r="AO1319" s="31"/>
      <c r="AP1319" s="31"/>
    </row>
    <row r="1320" spans="1:42" x14ac:dyDescent="0.25">
      <c r="A1320" s="154"/>
      <c r="B1320" s="152"/>
      <c r="C1320" s="152"/>
      <c r="D1320" s="152"/>
      <c r="E1320" s="152"/>
      <c r="F1320" s="15" t="str">
        <f>IFERROR(VLOOKUP(D1320,'Tabelas auxiliares'!$A$3:$B$65,2,FALSE),"")</f>
        <v/>
      </c>
      <c r="G1320" s="15" t="str">
        <f>IFERROR(VLOOKUP($B1320,'Tabelas auxiliares'!$A$68:$C$108,2,FALSE),"")</f>
        <v/>
      </c>
      <c r="H1320" s="15" t="str">
        <f>IFERROR(VLOOKUP($B1320,'Tabelas auxiliares'!$A$68:$C$108,3,FALSE),"")</f>
        <v/>
      </c>
      <c r="I1320" s="154"/>
      <c r="J1320" s="154"/>
      <c r="K1320" s="154"/>
      <c r="L1320" s="154"/>
      <c r="M1320" s="154"/>
      <c r="N1320" s="154"/>
      <c r="O1320" s="154"/>
      <c r="P1320" s="154"/>
      <c r="Q1320" s="154"/>
      <c r="R1320" s="154"/>
      <c r="S1320" s="154"/>
      <c r="T1320" s="154"/>
      <c r="U1320" s="154"/>
      <c r="V1320" s="154"/>
      <c r="W1320" s="154"/>
      <c r="X1320" s="154"/>
      <c r="Y1320" s="15" t="str">
        <f t="shared" si="42"/>
        <v/>
      </c>
      <c r="Z1320" s="15" t="str">
        <f>IF(T1320="","",IF(AND(T1320&lt;&gt;'Tabelas auxiliares'!$B$128,T1320&lt;&gt;'Tabelas auxiliares'!$B$129,T1320&lt;&gt;'Tabelas auxiliares'!$C$128,T1320&lt;&gt;'Tabelas auxiliares'!$C$129,T1320&lt;&gt;'Tabelas auxiliares'!$D$128),"FOLHA DE PESSOAL",IF(Y1320='Tabelas auxiliares'!$A$129,"CUSTEIO",IF(Y1320='Tabelas auxiliares'!$A$128,"INVESTIMENTO","ERRO - VERIFICAR"))))</f>
        <v/>
      </c>
      <c r="AA1320" s="26" t="str">
        <f t="shared" si="43"/>
        <v/>
      </c>
      <c r="AB1320" s="157"/>
      <c r="AC1320" s="157"/>
      <c r="AD1320" s="155"/>
      <c r="AE1320" s="31"/>
      <c r="AF1320" s="31"/>
      <c r="AG1320" s="31"/>
      <c r="AH1320" s="31"/>
      <c r="AI1320" s="31"/>
      <c r="AJ1320" s="31"/>
      <c r="AK1320" s="31"/>
      <c r="AL1320" s="31"/>
      <c r="AM1320" s="31"/>
      <c r="AN1320" s="31"/>
      <c r="AO1320" s="31"/>
      <c r="AP1320" s="31"/>
    </row>
    <row r="1321" spans="1:42" x14ac:dyDescent="0.25">
      <c r="A1321" s="154"/>
      <c r="B1321" s="152"/>
      <c r="C1321" s="152"/>
      <c r="D1321" s="152"/>
      <c r="E1321" s="152"/>
      <c r="F1321" s="15" t="str">
        <f>IFERROR(VLOOKUP(D1321,'Tabelas auxiliares'!$A$3:$B$65,2,FALSE),"")</f>
        <v/>
      </c>
      <c r="G1321" s="15" t="str">
        <f>IFERROR(VLOOKUP($B1321,'Tabelas auxiliares'!$A$68:$C$108,2,FALSE),"")</f>
        <v/>
      </c>
      <c r="H1321" s="15" t="str">
        <f>IFERROR(VLOOKUP($B1321,'Tabelas auxiliares'!$A$68:$C$108,3,FALSE),"")</f>
        <v/>
      </c>
      <c r="I1321" s="154"/>
      <c r="J1321" s="154"/>
      <c r="K1321" s="154"/>
      <c r="L1321" s="154"/>
      <c r="M1321" s="154"/>
      <c r="N1321" s="154"/>
      <c r="O1321" s="154"/>
      <c r="P1321" s="154"/>
      <c r="Q1321" s="154"/>
      <c r="R1321" s="154"/>
      <c r="S1321" s="154"/>
      <c r="T1321" s="154"/>
      <c r="U1321" s="154"/>
      <c r="V1321" s="154"/>
      <c r="W1321" s="154"/>
      <c r="X1321" s="154"/>
      <c r="Y1321" s="15" t="str">
        <f t="shared" ref="Y1321:Y1334" si="44">LEFT(V1321,1)</f>
        <v/>
      </c>
      <c r="Z1321" s="15" t="str">
        <f>IF(T1321="","",IF(AND(T1321&lt;&gt;'Tabelas auxiliares'!$B$128,T1321&lt;&gt;'Tabelas auxiliares'!$B$129,T1321&lt;&gt;'Tabelas auxiliares'!$C$128,T1321&lt;&gt;'Tabelas auxiliares'!$C$129,T1321&lt;&gt;'Tabelas auxiliares'!$D$128),"FOLHA DE PESSOAL",IF(Y1321='Tabelas auxiliares'!$A$129,"CUSTEIO",IF(Y1321='Tabelas auxiliares'!$A$128,"INVESTIMENTO","ERRO - VERIFICAR"))))</f>
        <v/>
      </c>
      <c r="AA1321" s="26" t="str">
        <f t="shared" ref="AA1321:AA1334" si="45">IF(AB1321+AC1321+AD1321&lt;&gt;0,AB1321+AC1321+AD1321,"")</f>
        <v/>
      </c>
      <c r="AB1321" s="157"/>
      <c r="AC1321" s="157"/>
      <c r="AD1321" s="155"/>
      <c r="AE1321" s="31"/>
      <c r="AF1321" s="31"/>
      <c r="AG1321" s="31"/>
      <c r="AH1321" s="31"/>
      <c r="AI1321" s="31"/>
      <c r="AJ1321" s="31"/>
      <c r="AK1321" s="31"/>
      <c r="AL1321" s="31"/>
      <c r="AM1321" s="31"/>
      <c r="AN1321" s="31"/>
      <c r="AO1321" s="31"/>
      <c r="AP1321" s="31"/>
    </row>
    <row r="1322" spans="1:42" x14ac:dyDescent="0.25">
      <c r="A1322" s="154"/>
      <c r="B1322" s="152"/>
      <c r="C1322" s="152"/>
      <c r="D1322" s="152"/>
      <c r="E1322" s="152"/>
      <c r="F1322" s="15" t="str">
        <f>IFERROR(VLOOKUP(D1322,'Tabelas auxiliares'!$A$3:$B$65,2,FALSE),"")</f>
        <v/>
      </c>
      <c r="G1322" s="15" t="str">
        <f>IFERROR(VLOOKUP($B1322,'Tabelas auxiliares'!$A$68:$C$108,2,FALSE),"")</f>
        <v/>
      </c>
      <c r="H1322" s="15" t="str">
        <f>IFERROR(VLOOKUP($B1322,'Tabelas auxiliares'!$A$68:$C$108,3,FALSE),"")</f>
        <v/>
      </c>
      <c r="I1322" s="154"/>
      <c r="J1322" s="154"/>
      <c r="K1322" s="154"/>
      <c r="L1322" s="154"/>
      <c r="M1322" s="154"/>
      <c r="N1322" s="154"/>
      <c r="O1322" s="154"/>
      <c r="P1322" s="154"/>
      <c r="Q1322" s="154"/>
      <c r="R1322" s="154"/>
      <c r="S1322" s="154"/>
      <c r="T1322" s="154"/>
      <c r="U1322" s="154"/>
      <c r="V1322" s="154"/>
      <c r="W1322" s="154"/>
      <c r="X1322" s="154"/>
      <c r="Y1322" s="15" t="str">
        <f t="shared" si="44"/>
        <v/>
      </c>
      <c r="Z1322" s="15" t="str">
        <f>IF(T1322="","",IF(AND(T1322&lt;&gt;'Tabelas auxiliares'!$B$128,T1322&lt;&gt;'Tabelas auxiliares'!$B$129,T1322&lt;&gt;'Tabelas auxiliares'!$C$128,T1322&lt;&gt;'Tabelas auxiliares'!$C$129,T1322&lt;&gt;'Tabelas auxiliares'!$D$128),"FOLHA DE PESSOAL",IF(Y1322='Tabelas auxiliares'!$A$129,"CUSTEIO",IF(Y1322='Tabelas auxiliares'!$A$128,"INVESTIMENTO","ERRO - VERIFICAR"))))</f>
        <v/>
      </c>
      <c r="AA1322" s="26" t="str">
        <f t="shared" si="45"/>
        <v/>
      </c>
      <c r="AB1322" s="157"/>
      <c r="AC1322" s="157"/>
      <c r="AD1322" s="155"/>
      <c r="AE1322" s="31"/>
      <c r="AF1322" s="31"/>
      <c r="AG1322" s="31"/>
      <c r="AH1322" s="31"/>
      <c r="AI1322" s="31"/>
      <c r="AJ1322" s="31"/>
      <c r="AK1322" s="31"/>
      <c r="AL1322" s="31"/>
      <c r="AM1322" s="31"/>
      <c r="AN1322" s="31"/>
      <c r="AO1322" s="31"/>
      <c r="AP1322" s="31"/>
    </row>
    <row r="1323" spans="1:42" x14ac:dyDescent="0.25">
      <c r="A1323" s="154"/>
      <c r="B1323" s="152"/>
      <c r="C1323" s="152"/>
      <c r="D1323" s="152"/>
      <c r="E1323" s="152"/>
      <c r="F1323" s="15" t="str">
        <f>IFERROR(VLOOKUP(D1323,'Tabelas auxiliares'!$A$3:$B$65,2,FALSE),"")</f>
        <v/>
      </c>
      <c r="G1323" s="15" t="str">
        <f>IFERROR(VLOOKUP($B1323,'Tabelas auxiliares'!$A$68:$C$108,2,FALSE),"")</f>
        <v/>
      </c>
      <c r="H1323" s="15" t="str">
        <f>IFERROR(VLOOKUP($B1323,'Tabelas auxiliares'!$A$68:$C$108,3,FALSE),"")</f>
        <v/>
      </c>
      <c r="I1323" s="154"/>
      <c r="J1323" s="154"/>
      <c r="K1323" s="154"/>
      <c r="L1323" s="154"/>
      <c r="M1323" s="154"/>
      <c r="N1323" s="154"/>
      <c r="O1323" s="154"/>
      <c r="P1323" s="154"/>
      <c r="Q1323" s="154"/>
      <c r="R1323" s="154"/>
      <c r="S1323" s="154"/>
      <c r="T1323" s="154"/>
      <c r="U1323" s="154"/>
      <c r="V1323" s="154"/>
      <c r="W1323" s="154"/>
      <c r="X1323" s="154"/>
      <c r="Y1323" s="15" t="str">
        <f t="shared" si="44"/>
        <v/>
      </c>
      <c r="Z1323" s="15" t="str">
        <f>IF(T1323="","",IF(AND(T1323&lt;&gt;'Tabelas auxiliares'!$B$128,T1323&lt;&gt;'Tabelas auxiliares'!$B$129,T1323&lt;&gt;'Tabelas auxiliares'!$C$128,T1323&lt;&gt;'Tabelas auxiliares'!$C$129,T1323&lt;&gt;'Tabelas auxiliares'!$D$128),"FOLHA DE PESSOAL",IF(Y1323='Tabelas auxiliares'!$A$129,"CUSTEIO",IF(Y1323='Tabelas auxiliares'!$A$128,"INVESTIMENTO","ERRO - VERIFICAR"))))</f>
        <v/>
      </c>
      <c r="AA1323" s="26" t="str">
        <f t="shared" si="45"/>
        <v/>
      </c>
      <c r="AB1323" s="157"/>
      <c r="AC1323" s="157"/>
      <c r="AD1323" s="155"/>
      <c r="AE1323" s="31"/>
      <c r="AF1323" s="31"/>
      <c r="AG1323" s="31"/>
      <c r="AH1323" s="31"/>
      <c r="AI1323" s="31"/>
      <c r="AJ1323" s="31"/>
      <c r="AK1323" s="31"/>
      <c r="AL1323" s="31"/>
      <c r="AM1323" s="31"/>
      <c r="AN1323" s="31"/>
      <c r="AO1323" s="31"/>
      <c r="AP1323" s="31"/>
    </row>
    <row r="1324" spans="1:42" x14ac:dyDescent="0.25">
      <c r="A1324" s="154"/>
      <c r="B1324" s="152"/>
      <c r="C1324" s="152"/>
      <c r="D1324" s="152"/>
      <c r="E1324" s="152"/>
      <c r="F1324" s="15" t="str">
        <f>IFERROR(VLOOKUP(D1324,'Tabelas auxiliares'!$A$3:$B$65,2,FALSE),"")</f>
        <v/>
      </c>
      <c r="G1324" s="15" t="str">
        <f>IFERROR(VLOOKUP($B1324,'Tabelas auxiliares'!$A$68:$C$108,2,FALSE),"")</f>
        <v/>
      </c>
      <c r="H1324" s="15" t="str">
        <f>IFERROR(VLOOKUP($B1324,'Tabelas auxiliares'!$A$68:$C$108,3,FALSE),"")</f>
        <v/>
      </c>
      <c r="I1324" s="154"/>
      <c r="J1324" s="154"/>
      <c r="K1324" s="154"/>
      <c r="L1324" s="154"/>
      <c r="M1324" s="154"/>
      <c r="N1324" s="154"/>
      <c r="O1324" s="154"/>
      <c r="P1324" s="154"/>
      <c r="Q1324" s="154"/>
      <c r="R1324" s="154"/>
      <c r="S1324" s="154"/>
      <c r="T1324" s="154"/>
      <c r="U1324" s="154"/>
      <c r="V1324" s="154"/>
      <c r="W1324" s="154"/>
      <c r="X1324" s="154"/>
      <c r="Y1324" s="15" t="str">
        <f t="shared" si="44"/>
        <v/>
      </c>
      <c r="Z1324" s="15" t="str">
        <f>IF(T1324="","",IF(AND(T1324&lt;&gt;'Tabelas auxiliares'!$B$128,T1324&lt;&gt;'Tabelas auxiliares'!$B$129,T1324&lt;&gt;'Tabelas auxiliares'!$C$128,T1324&lt;&gt;'Tabelas auxiliares'!$C$129,T1324&lt;&gt;'Tabelas auxiliares'!$D$128),"FOLHA DE PESSOAL",IF(Y1324='Tabelas auxiliares'!$A$129,"CUSTEIO",IF(Y1324='Tabelas auxiliares'!$A$128,"INVESTIMENTO","ERRO - VERIFICAR"))))</f>
        <v/>
      </c>
      <c r="AA1324" s="26" t="str">
        <f t="shared" si="45"/>
        <v/>
      </c>
      <c r="AB1324" s="157"/>
      <c r="AC1324" s="157"/>
      <c r="AD1324" s="155"/>
      <c r="AE1324" s="31"/>
      <c r="AF1324" s="31"/>
      <c r="AG1324" s="31"/>
      <c r="AH1324" s="31"/>
      <c r="AI1324" s="31"/>
      <c r="AJ1324" s="31"/>
      <c r="AK1324" s="31"/>
      <c r="AL1324" s="31"/>
      <c r="AM1324" s="31"/>
      <c r="AN1324" s="31"/>
      <c r="AO1324" s="31"/>
      <c r="AP1324" s="31"/>
    </row>
    <row r="1325" spans="1:42" x14ac:dyDescent="0.25">
      <c r="A1325" s="154"/>
      <c r="B1325" s="152"/>
      <c r="C1325" s="152"/>
      <c r="D1325" s="152"/>
      <c r="E1325" s="152"/>
      <c r="F1325" s="15" t="str">
        <f>IFERROR(VLOOKUP(D1325,'Tabelas auxiliares'!$A$3:$B$65,2,FALSE),"")</f>
        <v/>
      </c>
      <c r="G1325" s="15" t="str">
        <f>IFERROR(VLOOKUP($B1325,'Tabelas auxiliares'!$A$68:$C$108,2,FALSE),"")</f>
        <v/>
      </c>
      <c r="H1325" s="15" t="str">
        <f>IFERROR(VLOOKUP($B1325,'Tabelas auxiliares'!$A$68:$C$108,3,FALSE),"")</f>
        <v/>
      </c>
      <c r="I1325" s="154"/>
      <c r="J1325" s="154"/>
      <c r="K1325" s="154"/>
      <c r="L1325" s="154"/>
      <c r="M1325" s="154"/>
      <c r="N1325" s="154"/>
      <c r="O1325" s="154"/>
      <c r="P1325" s="154"/>
      <c r="Q1325" s="154"/>
      <c r="R1325" s="154"/>
      <c r="S1325" s="154"/>
      <c r="T1325" s="154"/>
      <c r="U1325" s="154"/>
      <c r="V1325" s="154"/>
      <c r="W1325" s="154"/>
      <c r="X1325" s="154"/>
      <c r="Y1325" s="15" t="str">
        <f t="shared" si="44"/>
        <v/>
      </c>
      <c r="Z1325" s="15" t="str">
        <f>IF(T1325="","",IF(AND(T1325&lt;&gt;'Tabelas auxiliares'!$B$128,T1325&lt;&gt;'Tabelas auxiliares'!$B$129,T1325&lt;&gt;'Tabelas auxiliares'!$C$128,T1325&lt;&gt;'Tabelas auxiliares'!$C$129,T1325&lt;&gt;'Tabelas auxiliares'!$D$128),"FOLHA DE PESSOAL",IF(Y1325='Tabelas auxiliares'!$A$129,"CUSTEIO",IF(Y1325='Tabelas auxiliares'!$A$128,"INVESTIMENTO","ERRO - VERIFICAR"))))</f>
        <v/>
      </c>
      <c r="AA1325" s="26" t="str">
        <f t="shared" si="45"/>
        <v/>
      </c>
      <c r="AB1325" s="157"/>
      <c r="AC1325" s="157"/>
      <c r="AD1325" s="155"/>
      <c r="AE1325" s="31"/>
      <c r="AF1325" s="31"/>
      <c r="AG1325" s="31"/>
      <c r="AH1325" s="31"/>
      <c r="AI1325" s="31"/>
      <c r="AJ1325" s="31"/>
      <c r="AK1325" s="31"/>
      <c r="AL1325" s="31"/>
      <c r="AM1325" s="31"/>
      <c r="AN1325" s="31"/>
      <c r="AO1325" s="31"/>
      <c r="AP1325" s="31"/>
    </row>
    <row r="1326" spans="1:42" x14ac:dyDescent="0.25">
      <c r="A1326" s="154"/>
      <c r="B1326" s="152"/>
      <c r="C1326" s="152"/>
      <c r="D1326" s="152"/>
      <c r="E1326" s="152"/>
      <c r="F1326" s="15" t="str">
        <f>IFERROR(VLOOKUP(D1326,'Tabelas auxiliares'!$A$3:$B$65,2,FALSE),"")</f>
        <v/>
      </c>
      <c r="G1326" s="15" t="str">
        <f>IFERROR(VLOOKUP($B1326,'Tabelas auxiliares'!$A$68:$C$108,2,FALSE),"")</f>
        <v/>
      </c>
      <c r="H1326" s="15" t="str">
        <f>IFERROR(VLOOKUP($B1326,'Tabelas auxiliares'!$A$68:$C$108,3,FALSE),"")</f>
        <v/>
      </c>
      <c r="I1326" s="154"/>
      <c r="J1326" s="154"/>
      <c r="K1326" s="154"/>
      <c r="L1326" s="154"/>
      <c r="M1326" s="154"/>
      <c r="N1326" s="154"/>
      <c r="O1326" s="154"/>
      <c r="P1326" s="154"/>
      <c r="Q1326" s="154"/>
      <c r="R1326" s="154"/>
      <c r="S1326" s="154"/>
      <c r="T1326" s="154"/>
      <c r="U1326" s="154"/>
      <c r="V1326" s="154"/>
      <c r="W1326" s="154"/>
      <c r="X1326" s="154"/>
      <c r="Y1326" s="15" t="str">
        <f t="shared" si="44"/>
        <v/>
      </c>
      <c r="Z1326" s="15" t="str">
        <f>IF(T1326="","",IF(AND(T1326&lt;&gt;'Tabelas auxiliares'!$B$128,T1326&lt;&gt;'Tabelas auxiliares'!$B$129,T1326&lt;&gt;'Tabelas auxiliares'!$C$128,T1326&lt;&gt;'Tabelas auxiliares'!$C$129,T1326&lt;&gt;'Tabelas auxiliares'!$D$128),"FOLHA DE PESSOAL",IF(Y1326='Tabelas auxiliares'!$A$129,"CUSTEIO",IF(Y1326='Tabelas auxiliares'!$A$128,"INVESTIMENTO","ERRO - VERIFICAR"))))</f>
        <v/>
      </c>
      <c r="AA1326" s="26" t="str">
        <f t="shared" si="45"/>
        <v/>
      </c>
      <c r="AB1326" s="157"/>
      <c r="AC1326" s="157"/>
      <c r="AD1326" s="155"/>
      <c r="AE1326" s="31"/>
      <c r="AF1326" s="31"/>
      <c r="AG1326" s="31"/>
      <c r="AH1326" s="31"/>
      <c r="AI1326" s="31"/>
      <c r="AJ1326" s="31"/>
      <c r="AK1326" s="31"/>
      <c r="AL1326" s="31"/>
      <c r="AM1326" s="31"/>
      <c r="AN1326" s="31"/>
      <c r="AO1326" s="31"/>
      <c r="AP1326" s="31"/>
    </row>
    <row r="1327" spans="1:42" x14ac:dyDescent="0.25">
      <c r="A1327" s="154"/>
      <c r="B1327" s="152"/>
      <c r="C1327" s="152"/>
      <c r="D1327" s="152"/>
      <c r="E1327" s="152"/>
      <c r="F1327" s="15" t="str">
        <f>IFERROR(VLOOKUP(D1327,'Tabelas auxiliares'!$A$3:$B$65,2,FALSE),"")</f>
        <v/>
      </c>
      <c r="G1327" s="15" t="str">
        <f>IFERROR(VLOOKUP($B1327,'Tabelas auxiliares'!$A$68:$C$108,2,FALSE),"")</f>
        <v/>
      </c>
      <c r="H1327" s="15" t="str">
        <f>IFERROR(VLOOKUP($B1327,'Tabelas auxiliares'!$A$68:$C$108,3,FALSE),"")</f>
        <v/>
      </c>
      <c r="I1327" s="154"/>
      <c r="J1327" s="154"/>
      <c r="K1327" s="154"/>
      <c r="L1327" s="154"/>
      <c r="M1327" s="154"/>
      <c r="N1327" s="154"/>
      <c r="O1327" s="154"/>
      <c r="P1327" s="154"/>
      <c r="Q1327" s="154"/>
      <c r="R1327" s="154"/>
      <c r="S1327" s="154"/>
      <c r="T1327" s="154"/>
      <c r="U1327" s="154"/>
      <c r="V1327" s="154"/>
      <c r="W1327" s="154"/>
      <c r="X1327" s="154"/>
      <c r="Y1327" s="15" t="str">
        <f t="shared" si="44"/>
        <v/>
      </c>
      <c r="Z1327" s="15" t="str">
        <f>IF(T1327="","",IF(AND(T1327&lt;&gt;'Tabelas auxiliares'!$B$128,T1327&lt;&gt;'Tabelas auxiliares'!$B$129,T1327&lt;&gt;'Tabelas auxiliares'!$C$128,T1327&lt;&gt;'Tabelas auxiliares'!$C$129,T1327&lt;&gt;'Tabelas auxiliares'!$D$128),"FOLHA DE PESSOAL",IF(Y1327='Tabelas auxiliares'!$A$129,"CUSTEIO",IF(Y1327='Tabelas auxiliares'!$A$128,"INVESTIMENTO","ERRO - VERIFICAR"))))</f>
        <v/>
      </c>
      <c r="AA1327" s="26" t="str">
        <f t="shared" si="45"/>
        <v/>
      </c>
      <c r="AB1327" s="157"/>
      <c r="AC1327" s="157"/>
      <c r="AD1327" s="155"/>
      <c r="AE1327" s="31"/>
      <c r="AF1327" s="31"/>
      <c r="AG1327" s="31"/>
      <c r="AH1327" s="31"/>
      <c r="AI1327" s="31"/>
      <c r="AJ1327" s="31"/>
      <c r="AK1327" s="31"/>
      <c r="AL1327" s="31"/>
      <c r="AM1327" s="31"/>
      <c r="AN1327" s="31"/>
      <c r="AO1327" s="31"/>
      <c r="AP1327" s="31"/>
    </row>
    <row r="1328" spans="1:42" x14ac:dyDescent="0.25">
      <c r="A1328" s="154"/>
      <c r="B1328" s="152"/>
      <c r="C1328" s="152"/>
      <c r="D1328" s="152"/>
      <c r="E1328" s="152"/>
      <c r="F1328" s="15" t="str">
        <f>IFERROR(VLOOKUP(D1328,'Tabelas auxiliares'!$A$3:$B$65,2,FALSE),"")</f>
        <v/>
      </c>
      <c r="G1328" s="15" t="str">
        <f>IFERROR(VLOOKUP($B1328,'Tabelas auxiliares'!$A$68:$C$108,2,FALSE),"")</f>
        <v/>
      </c>
      <c r="H1328" s="15" t="str">
        <f>IFERROR(VLOOKUP($B1328,'Tabelas auxiliares'!$A$68:$C$108,3,FALSE),"")</f>
        <v/>
      </c>
      <c r="I1328" s="154"/>
      <c r="J1328" s="154"/>
      <c r="K1328" s="154"/>
      <c r="L1328" s="154"/>
      <c r="M1328" s="154"/>
      <c r="N1328" s="154"/>
      <c r="O1328" s="154"/>
      <c r="P1328" s="154"/>
      <c r="Q1328" s="154"/>
      <c r="R1328" s="154"/>
      <c r="S1328" s="154"/>
      <c r="T1328" s="154"/>
      <c r="U1328" s="154"/>
      <c r="V1328" s="154"/>
      <c r="W1328" s="154"/>
      <c r="X1328" s="154"/>
      <c r="Y1328" s="15" t="str">
        <f t="shared" si="44"/>
        <v/>
      </c>
      <c r="Z1328" s="15" t="str">
        <f>IF(T1328="","",IF(AND(T1328&lt;&gt;'Tabelas auxiliares'!$B$128,T1328&lt;&gt;'Tabelas auxiliares'!$B$129,T1328&lt;&gt;'Tabelas auxiliares'!$C$128,T1328&lt;&gt;'Tabelas auxiliares'!$C$129,T1328&lt;&gt;'Tabelas auxiliares'!$D$128),"FOLHA DE PESSOAL",IF(Y1328='Tabelas auxiliares'!$A$129,"CUSTEIO",IF(Y1328='Tabelas auxiliares'!$A$128,"INVESTIMENTO","ERRO - VERIFICAR"))))</f>
        <v/>
      </c>
      <c r="AA1328" s="26" t="str">
        <f t="shared" si="45"/>
        <v/>
      </c>
      <c r="AB1328" s="157"/>
      <c r="AC1328" s="157"/>
      <c r="AD1328" s="155"/>
      <c r="AE1328" s="31"/>
      <c r="AF1328" s="31"/>
      <c r="AG1328" s="31"/>
      <c r="AH1328" s="31"/>
      <c r="AI1328" s="31"/>
      <c r="AJ1328" s="31"/>
      <c r="AK1328" s="31"/>
      <c r="AL1328" s="31"/>
      <c r="AM1328" s="31"/>
      <c r="AN1328" s="31"/>
      <c r="AO1328" s="31"/>
      <c r="AP1328" s="31"/>
    </row>
    <row r="1329" spans="1:42" x14ac:dyDescent="0.25">
      <c r="A1329" s="154"/>
      <c r="B1329" s="152"/>
      <c r="C1329" s="152"/>
      <c r="D1329" s="152"/>
      <c r="E1329" s="152"/>
      <c r="F1329" s="15" t="str">
        <f>IFERROR(VLOOKUP(D1329,'Tabelas auxiliares'!$A$3:$B$65,2,FALSE),"")</f>
        <v/>
      </c>
      <c r="G1329" s="15" t="str">
        <f>IFERROR(VLOOKUP($B1329,'Tabelas auxiliares'!$A$68:$C$108,2,FALSE),"")</f>
        <v/>
      </c>
      <c r="H1329" s="15" t="str">
        <f>IFERROR(VLOOKUP($B1329,'Tabelas auxiliares'!$A$68:$C$108,3,FALSE),"")</f>
        <v/>
      </c>
      <c r="I1329" s="154"/>
      <c r="J1329" s="154"/>
      <c r="K1329" s="154"/>
      <c r="L1329" s="154"/>
      <c r="M1329" s="154"/>
      <c r="N1329" s="154"/>
      <c r="O1329" s="154"/>
      <c r="P1329" s="154"/>
      <c r="Q1329" s="154"/>
      <c r="R1329" s="154"/>
      <c r="S1329" s="154"/>
      <c r="T1329" s="154"/>
      <c r="U1329" s="154"/>
      <c r="V1329" s="154"/>
      <c r="W1329" s="154"/>
      <c r="X1329" s="154"/>
      <c r="Y1329" s="15" t="str">
        <f t="shared" si="44"/>
        <v/>
      </c>
      <c r="Z1329" s="15" t="str">
        <f>IF(T1329="","",IF(AND(T1329&lt;&gt;'Tabelas auxiliares'!$B$128,T1329&lt;&gt;'Tabelas auxiliares'!$B$129,T1329&lt;&gt;'Tabelas auxiliares'!$C$128,T1329&lt;&gt;'Tabelas auxiliares'!$C$129,T1329&lt;&gt;'Tabelas auxiliares'!$D$128),"FOLHA DE PESSOAL",IF(Y1329='Tabelas auxiliares'!$A$129,"CUSTEIO",IF(Y1329='Tabelas auxiliares'!$A$128,"INVESTIMENTO","ERRO - VERIFICAR"))))</f>
        <v/>
      </c>
      <c r="AA1329" s="26" t="str">
        <f t="shared" si="45"/>
        <v/>
      </c>
      <c r="AB1329" s="157"/>
      <c r="AC1329" s="157"/>
      <c r="AD1329" s="155"/>
      <c r="AE1329" s="31"/>
      <c r="AF1329" s="31"/>
      <c r="AG1329" s="31"/>
      <c r="AH1329" s="31"/>
      <c r="AI1329" s="31"/>
      <c r="AJ1329" s="31"/>
      <c r="AK1329" s="31"/>
      <c r="AL1329" s="31"/>
      <c r="AM1329" s="31"/>
      <c r="AN1329" s="31"/>
      <c r="AO1329" s="31"/>
      <c r="AP1329" s="31"/>
    </row>
    <row r="1330" spans="1:42" x14ac:dyDescent="0.25">
      <c r="A1330" s="154"/>
      <c r="B1330" s="152"/>
      <c r="C1330" s="152"/>
      <c r="D1330" s="152"/>
      <c r="E1330" s="152"/>
      <c r="F1330" s="15" t="str">
        <f>IFERROR(VLOOKUP(D1330,'Tabelas auxiliares'!$A$3:$B$65,2,FALSE),"")</f>
        <v/>
      </c>
      <c r="G1330" s="15" t="str">
        <f>IFERROR(VLOOKUP($B1330,'Tabelas auxiliares'!$A$68:$C$108,2,FALSE),"")</f>
        <v/>
      </c>
      <c r="H1330" s="15" t="str">
        <f>IFERROR(VLOOKUP($B1330,'Tabelas auxiliares'!$A$68:$C$108,3,FALSE),"")</f>
        <v/>
      </c>
      <c r="I1330" s="154"/>
      <c r="J1330" s="154"/>
      <c r="K1330" s="154"/>
      <c r="L1330" s="154"/>
      <c r="M1330" s="154"/>
      <c r="N1330" s="154"/>
      <c r="O1330" s="154"/>
      <c r="P1330" s="154"/>
      <c r="Q1330" s="154"/>
      <c r="R1330" s="154"/>
      <c r="S1330" s="154"/>
      <c r="T1330" s="154"/>
      <c r="U1330" s="154"/>
      <c r="V1330" s="154"/>
      <c r="W1330" s="154"/>
      <c r="X1330" s="154"/>
      <c r="Y1330" s="15" t="str">
        <f t="shared" si="44"/>
        <v/>
      </c>
      <c r="Z1330" s="15" t="str">
        <f>IF(T1330="","",IF(AND(T1330&lt;&gt;'Tabelas auxiliares'!$B$128,T1330&lt;&gt;'Tabelas auxiliares'!$B$129,T1330&lt;&gt;'Tabelas auxiliares'!$C$128,T1330&lt;&gt;'Tabelas auxiliares'!$C$129,T1330&lt;&gt;'Tabelas auxiliares'!$D$128),"FOLHA DE PESSOAL",IF(Y1330='Tabelas auxiliares'!$A$129,"CUSTEIO",IF(Y1330='Tabelas auxiliares'!$A$128,"INVESTIMENTO","ERRO - VERIFICAR"))))</f>
        <v/>
      </c>
      <c r="AA1330" s="26" t="str">
        <f t="shared" si="45"/>
        <v/>
      </c>
      <c r="AB1330" s="157"/>
      <c r="AC1330" s="157"/>
      <c r="AD1330" s="155"/>
      <c r="AE1330" s="31"/>
      <c r="AF1330" s="31"/>
      <c r="AG1330" s="31"/>
      <c r="AH1330" s="31"/>
      <c r="AI1330" s="31"/>
      <c r="AJ1330" s="31"/>
      <c r="AK1330" s="31"/>
      <c r="AL1330" s="31"/>
      <c r="AM1330" s="31"/>
      <c r="AN1330" s="31"/>
      <c r="AO1330" s="31"/>
      <c r="AP1330" s="31"/>
    </row>
    <row r="1331" spans="1:42" x14ac:dyDescent="0.25">
      <c r="A1331" s="154"/>
      <c r="B1331" s="152"/>
      <c r="C1331" s="152"/>
      <c r="D1331" s="152"/>
      <c r="E1331" s="152"/>
      <c r="F1331" s="15" t="str">
        <f>IFERROR(VLOOKUP(D1331,'Tabelas auxiliares'!$A$3:$B$65,2,FALSE),"")</f>
        <v/>
      </c>
      <c r="G1331" s="15" t="str">
        <f>IFERROR(VLOOKUP($B1331,'Tabelas auxiliares'!$A$68:$C$108,2,FALSE),"")</f>
        <v/>
      </c>
      <c r="H1331" s="15" t="str">
        <f>IFERROR(VLOOKUP($B1331,'Tabelas auxiliares'!$A$68:$C$108,3,FALSE),"")</f>
        <v/>
      </c>
      <c r="I1331" s="154"/>
      <c r="J1331" s="154"/>
      <c r="K1331" s="154"/>
      <c r="L1331" s="154"/>
      <c r="M1331" s="154"/>
      <c r="N1331" s="154"/>
      <c r="O1331" s="154"/>
      <c r="P1331" s="154"/>
      <c r="Q1331" s="154"/>
      <c r="R1331" s="154"/>
      <c r="S1331" s="154"/>
      <c r="T1331" s="154"/>
      <c r="U1331" s="154"/>
      <c r="V1331" s="154"/>
      <c r="W1331" s="154"/>
      <c r="X1331" s="154"/>
      <c r="Y1331" s="15" t="str">
        <f t="shared" si="44"/>
        <v/>
      </c>
      <c r="Z1331" s="15" t="str">
        <f>IF(T1331="","",IF(AND(T1331&lt;&gt;'Tabelas auxiliares'!$B$128,T1331&lt;&gt;'Tabelas auxiliares'!$B$129,T1331&lt;&gt;'Tabelas auxiliares'!$C$128,T1331&lt;&gt;'Tabelas auxiliares'!$C$129,T1331&lt;&gt;'Tabelas auxiliares'!$D$128),"FOLHA DE PESSOAL",IF(Y1331='Tabelas auxiliares'!$A$129,"CUSTEIO",IF(Y1331='Tabelas auxiliares'!$A$128,"INVESTIMENTO","ERRO - VERIFICAR"))))</f>
        <v/>
      </c>
      <c r="AA1331" s="26" t="str">
        <f t="shared" si="45"/>
        <v/>
      </c>
      <c r="AB1331" s="157"/>
      <c r="AC1331" s="157"/>
      <c r="AD1331" s="155"/>
      <c r="AE1331" s="31"/>
      <c r="AF1331" s="31"/>
      <c r="AG1331" s="31"/>
      <c r="AH1331" s="31"/>
      <c r="AI1331" s="31"/>
      <c r="AJ1331" s="31"/>
      <c r="AK1331" s="31"/>
      <c r="AL1331" s="31"/>
      <c r="AM1331" s="31"/>
      <c r="AN1331" s="31"/>
      <c r="AO1331" s="31"/>
      <c r="AP1331" s="31"/>
    </row>
    <row r="1332" spans="1:42" x14ac:dyDescent="0.25">
      <c r="A1332" s="154"/>
      <c r="B1332" s="152"/>
      <c r="C1332" s="152"/>
      <c r="D1332" s="152"/>
      <c r="E1332" s="152"/>
      <c r="F1332" s="15" t="str">
        <f>IFERROR(VLOOKUP(D1332,'Tabelas auxiliares'!$A$3:$B$65,2,FALSE),"")</f>
        <v/>
      </c>
      <c r="G1332" s="15" t="str">
        <f>IFERROR(VLOOKUP($B1332,'Tabelas auxiliares'!$A$68:$C$108,2,FALSE),"")</f>
        <v/>
      </c>
      <c r="H1332" s="15" t="str">
        <f>IFERROR(VLOOKUP($B1332,'Tabelas auxiliares'!$A$68:$C$108,3,FALSE),"")</f>
        <v/>
      </c>
      <c r="I1332" s="154"/>
      <c r="J1332" s="154"/>
      <c r="K1332" s="154"/>
      <c r="L1332" s="154"/>
      <c r="M1332" s="154"/>
      <c r="N1332" s="154"/>
      <c r="O1332" s="154"/>
      <c r="P1332" s="154"/>
      <c r="Q1332" s="154"/>
      <c r="R1332" s="154"/>
      <c r="S1332" s="154"/>
      <c r="T1332" s="154"/>
      <c r="U1332" s="154"/>
      <c r="V1332" s="154"/>
      <c r="W1332" s="154"/>
      <c r="X1332" s="154"/>
      <c r="Y1332" s="15" t="str">
        <f t="shared" si="44"/>
        <v/>
      </c>
      <c r="Z1332" s="15" t="str">
        <f>IF(T1332="","",IF(AND(T1332&lt;&gt;'Tabelas auxiliares'!$B$128,T1332&lt;&gt;'Tabelas auxiliares'!$B$129,T1332&lt;&gt;'Tabelas auxiliares'!$C$128,T1332&lt;&gt;'Tabelas auxiliares'!$C$129,T1332&lt;&gt;'Tabelas auxiliares'!$D$128),"FOLHA DE PESSOAL",IF(Y1332='Tabelas auxiliares'!$A$129,"CUSTEIO",IF(Y1332='Tabelas auxiliares'!$A$128,"INVESTIMENTO","ERRO - VERIFICAR"))))</f>
        <v/>
      </c>
      <c r="AA1332" s="26" t="str">
        <f t="shared" si="45"/>
        <v/>
      </c>
      <c r="AB1332" s="157"/>
      <c r="AC1332" s="157"/>
      <c r="AD1332" s="155"/>
      <c r="AE1332" s="31"/>
      <c r="AF1332" s="31"/>
      <c r="AG1332" s="31"/>
      <c r="AH1332" s="31"/>
      <c r="AI1332" s="31"/>
      <c r="AJ1332" s="31"/>
      <c r="AK1332" s="31"/>
      <c r="AL1332" s="31"/>
      <c r="AM1332" s="31"/>
      <c r="AN1332" s="31"/>
      <c r="AO1332" s="31"/>
      <c r="AP1332" s="31"/>
    </row>
    <row r="1333" spans="1:42" x14ac:dyDescent="0.25">
      <c r="A1333" s="154"/>
      <c r="B1333" s="152"/>
      <c r="C1333" s="152"/>
      <c r="D1333" s="152"/>
      <c r="E1333" s="152"/>
      <c r="F1333" s="15" t="str">
        <f>IFERROR(VLOOKUP(D1333,'Tabelas auxiliares'!$A$3:$B$65,2,FALSE),"")</f>
        <v/>
      </c>
      <c r="G1333" s="15" t="str">
        <f>IFERROR(VLOOKUP($B1333,'Tabelas auxiliares'!$A$68:$C$108,2,FALSE),"")</f>
        <v/>
      </c>
      <c r="H1333" s="15" t="str">
        <f>IFERROR(VLOOKUP($B1333,'Tabelas auxiliares'!$A$68:$C$108,3,FALSE),"")</f>
        <v/>
      </c>
      <c r="I1333" s="154"/>
      <c r="J1333" s="154"/>
      <c r="K1333" s="154"/>
      <c r="L1333" s="154"/>
      <c r="M1333" s="154"/>
      <c r="N1333" s="154"/>
      <c r="O1333" s="154"/>
      <c r="P1333" s="154"/>
      <c r="Q1333" s="154"/>
      <c r="R1333" s="154"/>
      <c r="S1333" s="154"/>
      <c r="T1333" s="154"/>
      <c r="U1333" s="154"/>
      <c r="V1333" s="154"/>
      <c r="W1333" s="154"/>
      <c r="X1333" s="154"/>
      <c r="Y1333" s="15" t="str">
        <f t="shared" si="44"/>
        <v/>
      </c>
      <c r="Z1333" s="15" t="str">
        <f>IF(T1333="","",IF(AND(T1333&lt;&gt;'Tabelas auxiliares'!$B$128,T1333&lt;&gt;'Tabelas auxiliares'!$B$129,T1333&lt;&gt;'Tabelas auxiliares'!$C$128,T1333&lt;&gt;'Tabelas auxiliares'!$C$129,T1333&lt;&gt;'Tabelas auxiliares'!$D$128),"FOLHA DE PESSOAL",IF(Y1333='Tabelas auxiliares'!$A$129,"CUSTEIO",IF(Y1333='Tabelas auxiliares'!$A$128,"INVESTIMENTO","ERRO - VERIFICAR"))))</f>
        <v/>
      </c>
      <c r="AA1333" s="26" t="str">
        <f t="shared" si="45"/>
        <v/>
      </c>
      <c r="AB1333" s="157"/>
      <c r="AC1333" s="157"/>
      <c r="AD1333" s="155"/>
      <c r="AE1333" s="31"/>
      <c r="AF1333" s="31"/>
      <c r="AG1333" s="31"/>
      <c r="AH1333" s="31"/>
      <c r="AI1333" s="31"/>
      <c r="AJ1333" s="31"/>
      <c r="AK1333" s="31"/>
      <c r="AL1333" s="31"/>
      <c r="AM1333" s="31"/>
      <c r="AN1333" s="31"/>
      <c r="AO1333" s="31"/>
      <c r="AP1333" s="31"/>
    </row>
    <row r="1334" spans="1:42" x14ac:dyDescent="0.25">
      <c r="A1334" s="154"/>
      <c r="B1334" s="152"/>
      <c r="C1334" s="152"/>
      <c r="D1334" s="152"/>
      <c r="E1334" s="152"/>
      <c r="F1334" s="15" t="str">
        <f>IFERROR(VLOOKUP(D1334,'Tabelas auxiliares'!$A$3:$B$65,2,FALSE),"")</f>
        <v/>
      </c>
      <c r="G1334" s="15" t="str">
        <f>IFERROR(VLOOKUP($B1334,'Tabelas auxiliares'!$A$68:$C$108,2,FALSE),"")</f>
        <v/>
      </c>
      <c r="H1334" s="15" t="str">
        <f>IFERROR(VLOOKUP($B1334,'Tabelas auxiliares'!$A$68:$C$108,3,FALSE),"")</f>
        <v/>
      </c>
      <c r="I1334" s="154"/>
      <c r="J1334" s="154"/>
      <c r="K1334" s="154"/>
      <c r="L1334" s="154"/>
      <c r="M1334" s="154"/>
      <c r="N1334" s="154"/>
      <c r="O1334" s="154"/>
      <c r="P1334" s="154"/>
      <c r="Q1334" s="154"/>
      <c r="R1334" s="154"/>
      <c r="S1334" s="154"/>
      <c r="T1334" s="154"/>
      <c r="U1334" s="154"/>
      <c r="V1334" s="154"/>
      <c r="W1334" s="154"/>
      <c r="X1334" s="154"/>
      <c r="Y1334" s="15" t="str">
        <f t="shared" si="44"/>
        <v/>
      </c>
      <c r="Z1334" s="15" t="str">
        <f>IF(T1334="","",IF(AND(T1334&lt;&gt;'Tabelas auxiliares'!$B$128,T1334&lt;&gt;'Tabelas auxiliares'!$B$129,T1334&lt;&gt;'Tabelas auxiliares'!$C$128,T1334&lt;&gt;'Tabelas auxiliares'!$C$129,T1334&lt;&gt;'Tabelas auxiliares'!$D$128),"FOLHA DE PESSOAL",IF(Y1334='Tabelas auxiliares'!$A$129,"CUSTEIO",IF(Y1334='Tabelas auxiliares'!$A$128,"INVESTIMENTO","ERRO - VERIFICAR"))))</f>
        <v/>
      </c>
      <c r="AA1334" s="26" t="str">
        <f t="shared" si="45"/>
        <v/>
      </c>
      <c r="AB1334" s="157"/>
      <c r="AC1334" s="157"/>
      <c r="AD1334" s="155"/>
      <c r="AE1334" s="31"/>
      <c r="AF1334" s="31"/>
      <c r="AG1334" s="31"/>
      <c r="AH1334" s="31"/>
      <c r="AI1334" s="31"/>
      <c r="AJ1334" s="31"/>
      <c r="AK1334" s="31"/>
      <c r="AL1334" s="31"/>
      <c r="AM1334" s="31"/>
      <c r="AN1334" s="31"/>
      <c r="AO1334" s="31"/>
      <c r="AP1334" s="31"/>
    </row>
    <row r="1335" spans="1:42" x14ac:dyDescent="0.25">
      <c r="A1335" s="154"/>
      <c r="B1335" s="152"/>
      <c r="C1335" s="152"/>
      <c r="D1335" s="152"/>
      <c r="E1335" s="152"/>
      <c r="F1335" s="15" t="str">
        <f>IFERROR(VLOOKUP(D1335,'Tabelas auxiliares'!$A$3:$B$65,2,FALSE),"")</f>
        <v/>
      </c>
      <c r="G1335" s="15" t="str">
        <f>IFERROR(VLOOKUP($B1335,'Tabelas auxiliares'!$A$68:$C$108,2,FALSE),"")</f>
        <v/>
      </c>
      <c r="H1335" s="15" t="str">
        <f>IFERROR(VLOOKUP($B1335,'Tabelas auxiliares'!$A$68:$C$108,3,FALSE),"")</f>
        <v/>
      </c>
      <c r="I1335" s="154"/>
      <c r="J1335" s="154"/>
      <c r="K1335" s="154"/>
      <c r="L1335" s="154"/>
      <c r="M1335" s="154"/>
      <c r="N1335" s="154"/>
      <c r="O1335" s="154"/>
      <c r="P1335" s="154"/>
      <c r="Q1335" s="154"/>
      <c r="R1335" s="154"/>
      <c r="S1335" s="154"/>
      <c r="T1335" s="154"/>
      <c r="U1335" s="154"/>
      <c r="V1335" s="154"/>
      <c r="W1335" s="154"/>
      <c r="X1335" s="154"/>
      <c r="Y1335" s="15" t="str">
        <f t="shared" si="32"/>
        <v/>
      </c>
      <c r="Z1335" s="15" t="str">
        <f>IF(T1335="","",IF(AND(T1335&lt;&gt;'Tabelas auxiliares'!$B$128,T1335&lt;&gt;'Tabelas auxiliares'!$B$129,T1335&lt;&gt;'Tabelas auxiliares'!$C$128,T1335&lt;&gt;'Tabelas auxiliares'!$C$129,T1335&lt;&gt;'Tabelas auxiliares'!$D$128),"FOLHA DE PESSOAL",IF(Y1335='Tabelas auxiliares'!$A$129,"CUSTEIO",IF(Y1335='Tabelas auxiliares'!$A$128,"INVESTIMENTO","ERRO - VERIFICAR"))))</f>
        <v/>
      </c>
      <c r="AA1335" s="26" t="str">
        <f t="shared" si="33"/>
        <v/>
      </c>
      <c r="AB1335" s="157"/>
      <c r="AC1335" s="157"/>
      <c r="AD1335" s="155"/>
      <c r="AE1335" s="31"/>
      <c r="AF1335" s="31"/>
      <c r="AG1335" s="31"/>
      <c r="AH1335" s="31"/>
      <c r="AI1335" s="31"/>
      <c r="AJ1335" s="31"/>
      <c r="AK1335" s="31"/>
      <c r="AL1335" s="31"/>
      <c r="AM1335" s="31"/>
      <c r="AN1335" s="31"/>
      <c r="AO1335" s="31"/>
      <c r="AP1335" s="31"/>
    </row>
    <row r="1336" spans="1:42" x14ac:dyDescent="0.25">
      <c r="A1336" s="154"/>
      <c r="B1336" s="152"/>
      <c r="C1336" s="152"/>
      <c r="D1336" s="152"/>
      <c r="E1336" s="152"/>
      <c r="F1336" s="15" t="str">
        <f>IFERROR(VLOOKUP(D1336,'Tabelas auxiliares'!$A$3:$B$65,2,FALSE),"")</f>
        <v/>
      </c>
      <c r="G1336" s="15" t="str">
        <f>IFERROR(VLOOKUP($B1336,'Tabelas auxiliares'!$A$68:$C$108,2,FALSE),"")</f>
        <v/>
      </c>
      <c r="H1336" s="15" t="str">
        <f>IFERROR(VLOOKUP($B1336,'Tabelas auxiliares'!$A$68:$C$108,3,FALSE),"")</f>
        <v/>
      </c>
      <c r="I1336" s="154"/>
      <c r="J1336" s="154"/>
      <c r="K1336" s="154"/>
      <c r="L1336" s="154"/>
      <c r="M1336" s="154"/>
      <c r="N1336" s="154"/>
      <c r="O1336" s="154"/>
      <c r="P1336" s="154"/>
      <c r="Q1336" s="154"/>
      <c r="R1336" s="154"/>
      <c r="S1336" s="154"/>
      <c r="T1336" s="154"/>
      <c r="U1336" s="154"/>
      <c r="V1336" s="154"/>
      <c r="W1336" s="154"/>
      <c r="X1336" s="154"/>
      <c r="Y1336" s="15" t="str">
        <f t="shared" si="32"/>
        <v/>
      </c>
      <c r="Z1336" s="15" t="str">
        <f>IF(T1336="","",IF(AND(T1336&lt;&gt;'Tabelas auxiliares'!$B$128,T1336&lt;&gt;'Tabelas auxiliares'!$B$129,T1336&lt;&gt;'Tabelas auxiliares'!$C$128,T1336&lt;&gt;'Tabelas auxiliares'!$C$129,T1336&lt;&gt;'Tabelas auxiliares'!$D$128),"FOLHA DE PESSOAL",IF(Y1336='Tabelas auxiliares'!$A$129,"CUSTEIO",IF(Y1336='Tabelas auxiliares'!$A$128,"INVESTIMENTO","ERRO - VERIFICAR"))))</f>
        <v/>
      </c>
      <c r="AA1336" s="26" t="str">
        <f t="shared" si="33"/>
        <v/>
      </c>
      <c r="AB1336" s="157"/>
      <c r="AC1336" s="157"/>
      <c r="AD1336" s="155"/>
      <c r="AE1336" s="31"/>
      <c r="AF1336" s="31"/>
      <c r="AG1336" s="31"/>
      <c r="AH1336" s="31"/>
      <c r="AI1336" s="31"/>
      <c r="AJ1336" s="31"/>
      <c r="AK1336" s="31"/>
      <c r="AL1336" s="31"/>
      <c r="AM1336" s="31"/>
      <c r="AN1336" s="31"/>
      <c r="AO1336" s="31"/>
      <c r="AP1336" s="31"/>
    </row>
    <row r="1337" spans="1:42" x14ac:dyDescent="0.25">
      <c r="A1337" s="154"/>
      <c r="B1337" s="152"/>
      <c r="C1337" s="152"/>
      <c r="D1337" s="152"/>
      <c r="E1337" s="152"/>
      <c r="F1337" s="15" t="str">
        <f>IFERROR(VLOOKUP(D1337,'Tabelas auxiliares'!$A$3:$B$65,2,FALSE),"")</f>
        <v/>
      </c>
      <c r="G1337" s="15" t="str">
        <f>IFERROR(VLOOKUP($B1337,'Tabelas auxiliares'!$A$68:$C$108,2,FALSE),"")</f>
        <v/>
      </c>
      <c r="H1337" s="15" t="str">
        <f>IFERROR(VLOOKUP($B1337,'Tabelas auxiliares'!$A$68:$C$108,3,FALSE),"")</f>
        <v/>
      </c>
      <c r="I1337" s="154"/>
      <c r="J1337" s="154"/>
      <c r="K1337" s="154"/>
      <c r="L1337" s="154"/>
      <c r="M1337" s="154"/>
      <c r="N1337" s="154"/>
      <c r="O1337" s="154"/>
      <c r="P1337" s="154"/>
      <c r="Q1337" s="154"/>
      <c r="R1337" s="154"/>
      <c r="S1337" s="154"/>
      <c r="T1337" s="154"/>
      <c r="U1337" s="154"/>
      <c r="V1337" s="154"/>
      <c r="W1337" s="154"/>
      <c r="X1337" s="154"/>
      <c r="Y1337" s="15" t="str">
        <f t="shared" si="32"/>
        <v/>
      </c>
      <c r="Z1337" s="15" t="str">
        <f>IF(T1337="","",IF(AND(T1337&lt;&gt;'Tabelas auxiliares'!$B$128,T1337&lt;&gt;'Tabelas auxiliares'!$B$129,T1337&lt;&gt;'Tabelas auxiliares'!$C$128,T1337&lt;&gt;'Tabelas auxiliares'!$C$129,T1337&lt;&gt;'Tabelas auxiliares'!$D$128),"FOLHA DE PESSOAL",IF(Y1337='Tabelas auxiliares'!$A$129,"CUSTEIO",IF(Y1337='Tabelas auxiliares'!$A$128,"INVESTIMENTO","ERRO - VERIFICAR"))))</f>
        <v/>
      </c>
      <c r="AA1337" s="26" t="str">
        <f t="shared" si="33"/>
        <v/>
      </c>
      <c r="AB1337" s="157"/>
      <c r="AC1337" s="157"/>
      <c r="AD1337" s="155"/>
      <c r="AE1337" s="31"/>
      <c r="AF1337" s="31"/>
      <c r="AG1337" s="31"/>
      <c r="AH1337" s="31"/>
      <c r="AI1337" s="31"/>
      <c r="AJ1337" s="31"/>
      <c r="AK1337" s="31"/>
      <c r="AL1337" s="31"/>
      <c r="AM1337" s="31"/>
      <c r="AN1337" s="31"/>
      <c r="AO1337" s="31"/>
      <c r="AP1337" s="31"/>
    </row>
    <row r="1338" spans="1:42" x14ac:dyDescent="0.25">
      <c r="A1338" s="154"/>
      <c r="B1338" s="152"/>
      <c r="C1338" s="152"/>
      <c r="D1338" s="152"/>
      <c r="E1338" s="152"/>
      <c r="F1338" s="15" t="str">
        <f>IFERROR(VLOOKUP(D1338,'Tabelas auxiliares'!$A$3:$B$65,2,FALSE),"")</f>
        <v/>
      </c>
      <c r="G1338" s="15" t="str">
        <f>IFERROR(VLOOKUP($B1338,'Tabelas auxiliares'!$A$68:$C$108,2,FALSE),"")</f>
        <v/>
      </c>
      <c r="H1338" s="15" t="str">
        <f>IFERROR(VLOOKUP($B1338,'Tabelas auxiliares'!$A$68:$C$108,3,FALSE),"")</f>
        <v/>
      </c>
      <c r="I1338" s="154"/>
      <c r="J1338" s="154"/>
      <c r="K1338" s="154"/>
      <c r="L1338" s="154"/>
      <c r="M1338" s="154"/>
      <c r="N1338" s="154"/>
      <c r="O1338" s="154"/>
      <c r="P1338" s="154"/>
      <c r="Q1338" s="154"/>
      <c r="R1338" s="154"/>
      <c r="S1338" s="154"/>
      <c r="T1338" s="154"/>
      <c r="U1338" s="154"/>
      <c r="V1338" s="154"/>
      <c r="W1338" s="154"/>
      <c r="X1338" s="154"/>
      <c r="Y1338" s="15" t="str">
        <f t="shared" si="32"/>
        <v/>
      </c>
      <c r="Z1338" s="15" t="str">
        <f>IF(T1338="","",IF(AND(T1338&lt;&gt;'Tabelas auxiliares'!$B$128,T1338&lt;&gt;'Tabelas auxiliares'!$B$129,T1338&lt;&gt;'Tabelas auxiliares'!$C$128,T1338&lt;&gt;'Tabelas auxiliares'!$C$129,T1338&lt;&gt;'Tabelas auxiliares'!$D$128),"FOLHA DE PESSOAL",IF(Y1338='Tabelas auxiliares'!$A$129,"CUSTEIO",IF(Y1338='Tabelas auxiliares'!$A$128,"INVESTIMENTO","ERRO - VERIFICAR"))))</f>
        <v/>
      </c>
      <c r="AA1338" s="26" t="str">
        <f t="shared" si="33"/>
        <v/>
      </c>
      <c r="AB1338" s="157"/>
      <c r="AC1338" s="157"/>
      <c r="AD1338" s="155"/>
      <c r="AE1338" s="31"/>
      <c r="AF1338" s="31"/>
      <c r="AG1338" s="31"/>
      <c r="AH1338" s="31"/>
      <c r="AI1338" s="31"/>
      <c r="AJ1338" s="31"/>
      <c r="AK1338" s="31"/>
      <c r="AL1338" s="31"/>
      <c r="AM1338" s="31"/>
      <c r="AN1338" s="31"/>
      <c r="AO1338" s="31"/>
      <c r="AP1338" s="31"/>
    </row>
    <row r="1339" spans="1:42" x14ac:dyDescent="0.25">
      <c r="A1339" s="154"/>
      <c r="B1339" s="152"/>
      <c r="C1339" s="152"/>
      <c r="D1339" s="152"/>
      <c r="E1339" s="152"/>
      <c r="F1339" s="15" t="str">
        <f>IFERROR(VLOOKUP(D1339,'Tabelas auxiliares'!$A$3:$B$65,2,FALSE),"")</f>
        <v/>
      </c>
      <c r="G1339" s="15" t="str">
        <f>IFERROR(VLOOKUP($B1339,'Tabelas auxiliares'!$A$68:$C$108,2,FALSE),"")</f>
        <v/>
      </c>
      <c r="H1339" s="15" t="str">
        <f>IFERROR(VLOOKUP($B1339,'Tabelas auxiliares'!$A$68:$C$108,3,FALSE),"")</f>
        <v/>
      </c>
      <c r="I1339" s="154"/>
      <c r="J1339" s="154"/>
      <c r="K1339" s="154"/>
      <c r="L1339" s="154"/>
      <c r="M1339" s="154"/>
      <c r="N1339" s="154"/>
      <c r="O1339" s="154"/>
      <c r="P1339" s="154"/>
      <c r="Q1339" s="154"/>
      <c r="R1339" s="154"/>
      <c r="S1339" s="154"/>
      <c r="T1339" s="154"/>
      <c r="U1339" s="154"/>
      <c r="V1339" s="154"/>
      <c r="W1339" s="154"/>
      <c r="X1339" s="154"/>
      <c r="Y1339" s="15" t="str">
        <f t="shared" si="32"/>
        <v/>
      </c>
      <c r="Z1339" s="15" t="str">
        <f>IF(T1339="","",IF(AND(T1339&lt;&gt;'Tabelas auxiliares'!$B$128,T1339&lt;&gt;'Tabelas auxiliares'!$B$129,T1339&lt;&gt;'Tabelas auxiliares'!$C$128,T1339&lt;&gt;'Tabelas auxiliares'!$C$129,T1339&lt;&gt;'Tabelas auxiliares'!$D$128),"FOLHA DE PESSOAL",IF(Y1339='Tabelas auxiliares'!$A$129,"CUSTEIO",IF(Y1339='Tabelas auxiliares'!$A$128,"INVESTIMENTO","ERRO - VERIFICAR"))))</f>
        <v/>
      </c>
      <c r="AA1339" s="26" t="str">
        <f t="shared" si="33"/>
        <v/>
      </c>
      <c r="AB1339" s="157"/>
      <c r="AC1339" s="157"/>
      <c r="AD1339" s="155"/>
      <c r="AE1339" s="31"/>
      <c r="AF1339" s="31"/>
      <c r="AG1339" s="31"/>
      <c r="AH1339" s="31"/>
      <c r="AI1339" s="31"/>
      <c r="AJ1339" s="31"/>
      <c r="AK1339" s="31"/>
      <c r="AL1339" s="31"/>
      <c r="AM1339" s="31"/>
      <c r="AN1339" s="31"/>
      <c r="AO1339" s="31"/>
      <c r="AP1339" s="31"/>
    </row>
    <row r="1340" spans="1:42" x14ac:dyDescent="0.25">
      <c r="A1340" s="154"/>
      <c r="B1340" s="152"/>
      <c r="C1340" s="152"/>
      <c r="D1340" s="152"/>
      <c r="E1340" s="152"/>
      <c r="F1340" s="15" t="str">
        <f>IFERROR(VLOOKUP(D1340,'Tabelas auxiliares'!$A$3:$B$65,2,FALSE),"")</f>
        <v/>
      </c>
      <c r="G1340" s="15" t="str">
        <f>IFERROR(VLOOKUP($B1340,'Tabelas auxiliares'!$A$68:$C$108,2,FALSE),"")</f>
        <v/>
      </c>
      <c r="H1340" s="15" t="str">
        <f>IFERROR(VLOOKUP($B1340,'Tabelas auxiliares'!$A$68:$C$108,3,FALSE),"")</f>
        <v/>
      </c>
      <c r="I1340" s="154"/>
      <c r="J1340" s="154"/>
      <c r="K1340" s="154"/>
      <c r="L1340" s="154"/>
      <c r="M1340" s="154"/>
      <c r="N1340" s="154"/>
      <c r="O1340" s="154"/>
      <c r="P1340" s="154"/>
      <c r="Q1340" s="154"/>
      <c r="R1340" s="154"/>
      <c r="S1340" s="154"/>
      <c r="T1340" s="154"/>
      <c r="U1340" s="154"/>
      <c r="V1340" s="154"/>
      <c r="W1340" s="154"/>
      <c r="X1340" s="154"/>
      <c r="Y1340" s="15" t="str">
        <f t="shared" si="32"/>
        <v/>
      </c>
      <c r="Z1340" s="15" t="str">
        <f>IF(T1340="","",IF(AND(T1340&lt;&gt;'Tabelas auxiliares'!$B$128,T1340&lt;&gt;'Tabelas auxiliares'!$B$129,T1340&lt;&gt;'Tabelas auxiliares'!$C$128,T1340&lt;&gt;'Tabelas auxiliares'!$C$129,T1340&lt;&gt;'Tabelas auxiliares'!$D$128),"FOLHA DE PESSOAL",IF(Y1340='Tabelas auxiliares'!$A$129,"CUSTEIO",IF(Y1340='Tabelas auxiliares'!$A$128,"INVESTIMENTO","ERRO - VERIFICAR"))))</f>
        <v/>
      </c>
      <c r="AA1340" s="26" t="str">
        <f t="shared" si="33"/>
        <v/>
      </c>
      <c r="AB1340" s="157"/>
      <c r="AC1340" s="157"/>
      <c r="AD1340" s="155"/>
      <c r="AE1340" s="31"/>
      <c r="AF1340" s="31"/>
      <c r="AG1340" s="31"/>
      <c r="AH1340" s="31"/>
      <c r="AI1340" s="31"/>
      <c r="AJ1340" s="31"/>
      <c r="AK1340" s="31"/>
      <c r="AL1340" s="31"/>
      <c r="AM1340" s="31"/>
      <c r="AN1340" s="31"/>
      <c r="AO1340" s="31"/>
      <c r="AP1340" s="31"/>
    </row>
    <row r="1341" spans="1:42" x14ac:dyDescent="0.25">
      <c r="A1341" s="154"/>
      <c r="B1341" s="152"/>
      <c r="C1341" s="152"/>
      <c r="D1341" s="152"/>
      <c r="E1341" s="152"/>
      <c r="F1341" s="15" t="str">
        <f>IFERROR(VLOOKUP(D1341,'Tabelas auxiliares'!$A$3:$B$65,2,FALSE),"")</f>
        <v/>
      </c>
      <c r="G1341" s="15" t="str">
        <f>IFERROR(VLOOKUP($B1341,'Tabelas auxiliares'!$A$68:$C$108,2,FALSE),"")</f>
        <v/>
      </c>
      <c r="H1341" s="15" t="str">
        <f>IFERROR(VLOOKUP($B1341,'Tabelas auxiliares'!$A$68:$C$108,3,FALSE),"")</f>
        <v/>
      </c>
      <c r="I1341" s="154"/>
      <c r="J1341" s="154"/>
      <c r="K1341" s="154"/>
      <c r="L1341" s="154"/>
      <c r="M1341" s="154"/>
      <c r="N1341" s="154"/>
      <c r="O1341" s="154"/>
      <c r="P1341" s="154"/>
      <c r="Q1341" s="154"/>
      <c r="R1341" s="154"/>
      <c r="S1341" s="154"/>
      <c r="T1341" s="154"/>
      <c r="U1341" s="154"/>
      <c r="V1341" s="154"/>
      <c r="W1341" s="154"/>
      <c r="X1341" s="154"/>
      <c r="Y1341" s="15" t="str">
        <f t="shared" si="32"/>
        <v/>
      </c>
      <c r="Z1341" s="15" t="str">
        <f>IF(T1341="","",IF(AND(T1341&lt;&gt;'Tabelas auxiliares'!$B$128,T1341&lt;&gt;'Tabelas auxiliares'!$B$129,T1341&lt;&gt;'Tabelas auxiliares'!$C$128,T1341&lt;&gt;'Tabelas auxiliares'!$C$129,T1341&lt;&gt;'Tabelas auxiliares'!$D$128),"FOLHA DE PESSOAL",IF(Y1341='Tabelas auxiliares'!$A$129,"CUSTEIO",IF(Y1341='Tabelas auxiliares'!$A$128,"INVESTIMENTO","ERRO - VERIFICAR"))))</f>
        <v/>
      </c>
      <c r="AA1341" s="26" t="str">
        <f t="shared" si="33"/>
        <v/>
      </c>
      <c r="AB1341" s="157"/>
      <c r="AC1341" s="157"/>
      <c r="AD1341" s="155"/>
      <c r="AE1341" s="31"/>
      <c r="AF1341" s="31"/>
      <c r="AG1341" s="31"/>
      <c r="AH1341" s="31"/>
      <c r="AI1341" s="31"/>
      <c r="AJ1341" s="31"/>
      <c r="AK1341" s="31"/>
      <c r="AL1341" s="31"/>
      <c r="AM1341" s="31"/>
      <c r="AN1341" s="31"/>
      <c r="AO1341" s="31"/>
      <c r="AP1341" s="31"/>
    </row>
    <row r="1342" spans="1:42" x14ac:dyDescent="0.25">
      <c r="A1342" s="154"/>
      <c r="B1342" s="152"/>
      <c r="C1342" s="152"/>
      <c r="D1342" s="152"/>
      <c r="E1342" s="152"/>
      <c r="F1342" s="15" t="str">
        <f>IFERROR(VLOOKUP(D1342,'Tabelas auxiliares'!$A$3:$B$65,2,FALSE),"")</f>
        <v/>
      </c>
      <c r="G1342" s="15" t="str">
        <f>IFERROR(VLOOKUP($B1342,'Tabelas auxiliares'!$A$68:$C$108,2,FALSE),"")</f>
        <v/>
      </c>
      <c r="H1342" s="15" t="str">
        <f>IFERROR(VLOOKUP($B1342,'Tabelas auxiliares'!$A$68:$C$108,3,FALSE),"")</f>
        <v/>
      </c>
      <c r="I1342" s="154"/>
      <c r="J1342" s="154"/>
      <c r="K1342" s="154"/>
      <c r="L1342" s="154"/>
      <c r="M1342" s="154"/>
      <c r="N1342" s="154"/>
      <c r="O1342" s="154"/>
      <c r="P1342" s="154"/>
      <c r="Q1342" s="154"/>
      <c r="R1342" s="154"/>
      <c r="S1342" s="154"/>
      <c r="T1342" s="154"/>
      <c r="U1342" s="154"/>
      <c r="V1342" s="154"/>
      <c r="W1342" s="154"/>
      <c r="X1342" s="154"/>
      <c r="Y1342" s="15" t="str">
        <f t="shared" si="32"/>
        <v/>
      </c>
      <c r="Z1342" s="15" t="str">
        <f>IF(T1342="","",IF(AND(T1342&lt;&gt;'Tabelas auxiliares'!$B$128,T1342&lt;&gt;'Tabelas auxiliares'!$B$129,T1342&lt;&gt;'Tabelas auxiliares'!$C$128,T1342&lt;&gt;'Tabelas auxiliares'!$C$129,T1342&lt;&gt;'Tabelas auxiliares'!$D$128),"FOLHA DE PESSOAL",IF(Y1342='Tabelas auxiliares'!$A$129,"CUSTEIO",IF(Y1342='Tabelas auxiliares'!$A$128,"INVESTIMENTO","ERRO - VERIFICAR"))))</f>
        <v/>
      </c>
      <c r="AA1342" s="26" t="str">
        <f t="shared" si="33"/>
        <v/>
      </c>
      <c r="AB1342" s="157"/>
      <c r="AC1342" s="157"/>
      <c r="AD1342" s="155"/>
      <c r="AE1342" s="31"/>
      <c r="AF1342" s="31"/>
      <c r="AG1342" s="31"/>
      <c r="AH1342" s="31"/>
      <c r="AI1342" s="31"/>
      <c r="AJ1342" s="31"/>
      <c r="AK1342" s="31"/>
      <c r="AL1342" s="31"/>
      <c r="AM1342" s="31"/>
      <c r="AN1342" s="31"/>
      <c r="AO1342" s="31"/>
      <c r="AP1342" s="31"/>
    </row>
    <row r="1343" spans="1:42" x14ac:dyDescent="0.25">
      <c r="A1343" s="154"/>
      <c r="B1343" s="152"/>
      <c r="C1343" s="152"/>
      <c r="D1343" s="152"/>
      <c r="E1343" s="152"/>
      <c r="F1343" s="15" t="str">
        <f>IFERROR(VLOOKUP(D1343,'Tabelas auxiliares'!$A$3:$B$65,2,FALSE),"")</f>
        <v/>
      </c>
      <c r="G1343" s="15" t="str">
        <f>IFERROR(VLOOKUP($B1343,'Tabelas auxiliares'!$A$68:$C$108,2,FALSE),"")</f>
        <v/>
      </c>
      <c r="H1343" s="15" t="str">
        <f>IFERROR(VLOOKUP($B1343,'Tabelas auxiliares'!$A$68:$C$108,3,FALSE),"")</f>
        <v/>
      </c>
      <c r="I1343" s="154"/>
      <c r="J1343" s="154"/>
      <c r="K1343" s="154"/>
      <c r="L1343" s="154"/>
      <c r="M1343" s="154"/>
      <c r="N1343" s="154"/>
      <c r="O1343" s="154"/>
      <c r="P1343" s="154"/>
      <c r="Q1343" s="154"/>
      <c r="R1343" s="154"/>
      <c r="S1343" s="154"/>
      <c r="T1343" s="154"/>
      <c r="U1343" s="154"/>
      <c r="V1343" s="154"/>
      <c r="W1343" s="154"/>
      <c r="X1343" s="154"/>
      <c r="Y1343" s="15" t="str">
        <f t="shared" si="32"/>
        <v/>
      </c>
      <c r="Z1343" s="15" t="str">
        <f>IF(T1343="","",IF(AND(T1343&lt;&gt;'Tabelas auxiliares'!$B$128,T1343&lt;&gt;'Tabelas auxiliares'!$B$129,T1343&lt;&gt;'Tabelas auxiliares'!$C$128,T1343&lt;&gt;'Tabelas auxiliares'!$C$129,T1343&lt;&gt;'Tabelas auxiliares'!$D$128),"FOLHA DE PESSOAL",IF(Y1343='Tabelas auxiliares'!$A$129,"CUSTEIO",IF(Y1343='Tabelas auxiliares'!$A$128,"INVESTIMENTO","ERRO - VERIFICAR"))))</f>
        <v/>
      </c>
      <c r="AA1343" s="26" t="str">
        <f t="shared" si="33"/>
        <v/>
      </c>
      <c r="AB1343" s="157"/>
      <c r="AC1343" s="157"/>
      <c r="AD1343" s="155"/>
      <c r="AE1343" s="31"/>
      <c r="AF1343" s="31"/>
      <c r="AG1343" s="31"/>
      <c r="AH1343" s="31"/>
      <c r="AI1343" s="31"/>
      <c r="AJ1343" s="31"/>
      <c r="AK1343" s="31"/>
      <c r="AL1343" s="31"/>
      <c r="AM1343" s="31"/>
      <c r="AN1343" s="31"/>
      <c r="AO1343" s="31"/>
      <c r="AP1343" s="31"/>
    </row>
    <row r="1344" spans="1:42" x14ac:dyDescent="0.25">
      <c r="A1344" s="154"/>
      <c r="B1344" s="152"/>
      <c r="C1344" s="152"/>
      <c r="D1344" s="152"/>
      <c r="E1344" s="152"/>
      <c r="F1344" s="15" t="str">
        <f>IFERROR(VLOOKUP(D1344,'Tabelas auxiliares'!$A$3:$B$65,2,FALSE),"")</f>
        <v/>
      </c>
      <c r="G1344" s="15" t="str">
        <f>IFERROR(VLOOKUP($B1344,'Tabelas auxiliares'!$A$68:$C$108,2,FALSE),"")</f>
        <v/>
      </c>
      <c r="H1344" s="15" t="str">
        <f>IFERROR(VLOOKUP($B1344,'Tabelas auxiliares'!$A$68:$C$108,3,FALSE),"")</f>
        <v/>
      </c>
      <c r="I1344" s="154"/>
      <c r="J1344" s="154"/>
      <c r="K1344" s="154"/>
      <c r="L1344" s="154"/>
      <c r="M1344" s="154"/>
      <c r="N1344" s="154"/>
      <c r="O1344" s="154"/>
      <c r="P1344" s="154"/>
      <c r="Q1344" s="154"/>
      <c r="R1344" s="154"/>
      <c r="S1344" s="154"/>
      <c r="T1344" s="154"/>
      <c r="U1344" s="154"/>
      <c r="V1344" s="154"/>
      <c r="W1344" s="154"/>
      <c r="X1344" s="154"/>
      <c r="Y1344" s="15" t="str">
        <f t="shared" si="32"/>
        <v/>
      </c>
      <c r="Z1344" s="15" t="str">
        <f>IF(T1344="","",IF(AND(T1344&lt;&gt;'Tabelas auxiliares'!$B$128,T1344&lt;&gt;'Tabelas auxiliares'!$B$129,T1344&lt;&gt;'Tabelas auxiliares'!$C$128,T1344&lt;&gt;'Tabelas auxiliares'!$C$129,T1344&lt;&gt;'Tabelas auxiliares'!$D$128),"FOLHA DE PESSOAL",IF(Y1344='Tabelas auxiliares'!$A$129,"CUSTEIO",IF(Y1344='Tabelas auxiliares'!$A$128,"INVESTIMENTO","ERRO - VERIFICAR"))))</f>
        <v/>
      </c>
      <c r="AA1344" s="26" t="str">
        <f t="shared" si="33"/>
        <v/>
      </c>
      <c r="AB1344" s="157"/>
      <c r="AC1344" s="157"/>
      <c r="AD1344" s="155"/>
      <c r="AE1344" s="31"/>
      <c r="AF1344" s="31"/>
      <c r="AG1344" s="31"/>
      <c r="AH1344" s="31"/>
      <c r="AI1344" s="31"/>
      <c r="AJ1344" s="31"/>
      <c r="AK1344" s="31"/>
      <c r="AL1344" s="31"/>
      <c r="AM1344" s="31"/>
      <c r="AN1344" s="31"/>
      <c r="AO1344" s="31"/>
      <c r="AP1344" s="31"/>
    </row>
    <row r="1345" spans="1:42" x14ac:dyDescent="0.25">
      <c r="A1345" s="154"/>
      <c r="B1345" s="152"/>
      <c r="C1345" s="152"/>
      <c r="D1345" s="152"/>
      <c r="E1345" s="152"/>
      <c r="F1345" s="15" t="str">
        <f>IFERROR(VLOOKUP(D1345,'Tabelas auxiliares'!$A$3:$B$65,2,FALSE),"")</f>
        <v/>
      </c>
      <c r="G1345" s="15" t="str">
        <f>IFERROR(VLOOKUP($B1345,'Tabelas auxiliares'!$A$68:$C$108,2,FALSE),"")</f>
        <v/>
      </c>
      <c r="H1345" s="15" t="str">
        <f>IFERROR(VLOOKUP($B1345,'Tabelas auxiliares'!$A$68:$C$108,3,FALSE),"")</f>
        <v/>
      </c>
      <c r="I1345" s="154"/>
      <c r="J1345" s="154"/>
      <c r="K1345" s="154"/>
      <c r="L1345" s="154"/>
      <c r="M1345" s="154"/>
      <c r="N1345" s="154"/>
      <c r="O1345" s="154"/>
      <c r="P1345" s="154"/>
      <c r="Q1345" s="154"/>
      <c r="R1345" s="154"/>
      <c r="S1345" s="154"/>
      <c r="T1345" s="154"/>
      <c r="U1345" s="154"/>
      <c r="V1345" s="154"/>
      <c r="W1345" s="154"/>
      <c r="X1345" s="154"/>
      <c r="Y1345" s="15" t="str">
        <f t="shared" si="32"/>
        <v/>
      </c>
      <c r="Z1345" s="15" t="str">
        <f>IF(T1345="","",IF(AND(T1345&lt;&gt;'Tabelas auxiliares'!$B$128,T1345&lt;&gt;'Tabelas auxiliares'!$B$129,T1345&lt;&gt;'Tabelas auxiliares'!$C$128,T1345&lt;&gt;'Tabelas auxiliares'!$C$129,T1345&lt;&gt;'Tabelas auxiliares'!$D$128),"FOLHA DE PESSOAL",IF(Y1345='Tabelas auxiliares'!$A$129,"CUSTEIO",IF(Y1345='Tabelas auxiliares'!$A$128,"INVESTIMENTO","ERRO - VERIFICAR"))))</f>
        <v/>
      </c>
      <c r="AA1345" s="26" t="str">
        <f t="shared" si="33"/>
        <v/>
      </c>
      <c r="AB1345" s="157"/>
      <c r="AC1345" s="157"/>
      <c r="AD1345" s="155"/>
      <c r="AE1345" s="31"/>
      <c r="AF1345" s="31"/>
      <c r="AG1345" s="31"/>
      <c r="AH1345" s="31"/>
      <c r="AI1345" s="31"/>
      <c r="AJ1345" s="31"/>
      <c r="AK1345" s="31"/>
      <c r="AL1345" s="31"/>
      <c r="AM1345" s="31"/>
      <c r="AN1345" s="31"/>
      <c r="AO1345" s="31"/>
      <c r="AP1345" s="31"/>
    </row>
    <row r="1346" spans="1:42" x14ac:dyDescent="0.25">
      <c r="A1346" s="154"/>
      <c r="B1346" s="152"/>
      <c r="C1346" s="152"/>
      <c r="D1346" s="152"/>
      <c r="E1346" s="152"/>
      <c r="F1346" s="15" t="str">
        <f>IFERROR(VLOOKUP(D1346,'Tabelas auxiliares'!$A$3:$B$65,2,FALSE),"")</f>
        <v/>
      </c>
      <c r="G1346" s="15" t="str">
        <f>IFERROR(VLOOKUP($B1346,'Tabelas auxiliares'!$A$68:$C$108,2,FALSE),"")</f>
        <v/>
      </c>
      <c r="H1346" s="15" t="str">
        <f>IFERROR(VLOOKUP($B1346,'Tabelas auxiliares'!$A$68:$C$108,3,FALSE),"")</f>
        <v/>
      </c>
      <c r="I1346" s="154"/>
      <c r="J1346" s="154"/>
      <c r="K1346" s="154"/>
      <c r="L1346" s="154"/>
      <c r="M1346" s="154"/>
      <c r="N1346" s="154"/>
      <c r="O1346" s="154"/>
      <c r="P1346" s="154"/>
      <c r="Q1346" s="154"/>
      <c r="R1346" s="154"/>
      <c r="S1346" s="154"/>
      <c r="T1346" s="154"/>
      <c r="U1346" s="154"/>
      <c r="V1346" s="154"/>
      <c r="W1346" s="154"/>
      <c r="X1346" s="154"/>
      <c r="Y1346" s="15" t="str">
        <f t="shared" si="32"/>
        <v/>
      </c>
      <c r="Z1346" s="15" t="str">
        <f>IF(T1346="","",IF(AND(T1346&lt;&gt;'Tabelas auxiliares'!$B$128,T1346&lt;&gt;'Tabelas auxiliares'!$B$129,T1346&lt;&gt;'Tabelas auxiliares'!$C$128,T1346&lt;&gt;'Tabelas auxiliares'!$C$129,T1346&lt;&gt;'Tabelas auxiliares'!$D$128),"FOLHA DE PESSOAL",IF(Y1346='Tabelas auxiliares'!$A$129,"CUSTEIO",IF(Y1346='Tabelas auxiliares'!$A$128,"INVESTIMENTO","ERRO - VERIFICAR"))))</f>
        <v/>
      </c>
      <c r="AA1346" s="26" t="str">
        <f t="shared" si="33"/>
        <v/>
      </c>
      <c r="AB1346" s="157"/>
      <c r="AC1346" s="157"/>
      <c r="AD1346" s="155"/>
      <c r="AE1346" s="31"/>
      <c r="AF1346" s="31"/>
      <c r="AG1346" s="31"/>
      <c r="AH1346" s="31"/>
      <c r="AI1346" s="31"/>
      <c r="AJ1346" s="31"/>
      <c r="AK1346" s="31"/>
      <c r="AL1346" s="31"/>
      <c r="AM1346" s="31"/>
      <c r="AN1346" s="31"/>
      <c r="AO1346" s="31"/>
      <c r="AP1346" s="31"/>
    </row>
    <row r="1347" spans="1:42" x14ac:dyDescent="0.25">
      <c r="A1347" s="154"/>
      <c r="B1347" s="152"/>
      <c r="C1347" s="152"/>
      <c r="D1347" s="152"/>
      <c r="E1347" s="152"/>
      <c r="F1347" s="15" t="str">
        <f>IFERROR(VLOOKUP(D1347,'Tabelas auxiliares'!$A$3:$B$65,2,FALSE),"")</f>
        <v/>
      </c>
      <c r="G1347" s="15" t="str">
        <f>IFERROR(VLOOKUP($B1347,'Tabelas auxiliares'!$A$68:$C$108,2,FALSE),"")</f>
        <v/>
      </c>
      <c r="H1347" s="15" t="str">
        <f>IFERROR(VLOOKUP($B1347,'Tabelas auxiliares'!$A$68:$C$108,3,FALSE),"")</f>
        <v/>
      </c>
      <c r="I1347" s="154"/>
      <c r="J1347" s="154"/>
      <c r="K1347" s="154"/>
      <c r="L1347" s="154"/>
      <c r="M1347" s="154"/>
      <c r="N1347" s="154"/>
      <c r="O1347" s="154"/>
      <c r="P1347" s="154"/>
      <c r="Q1347" s="154"/>
      <c r="R1347" s="154"/>
      <c r="S1347" s="154"/>
      <c r="T1347" s="154"/>
      <c r="U1347" s="154"/>
      <c r="V1347" s="154"/>
      <c r="W1347" s="154"/>
      <c r="X1347" s="154"/>
      <c r="Y1347" s="15" t="str">
        <f t="shared" si="32"/>
        <v/>
      </c>
      <c r="Z1347" s="15" t="str">
        <f>IF(T1347="","",IF(AND(T1347&lt;&gt;'Tabelas auxiliares'!$B$128,T1347&lt;&gt;'Tabelas auxiliares'!$B$129,T1347&lt;&gt;'Tabelas auxiliares'!$C$128,T1347&lt;&gt;'Tabelas auxiliares'!$C$129,T1347&lt;&gt;'Tabelas auxiliares'!$D$128),"FOLHA DE PESSOAL",IF(Y1347='Tabelas auxiliares'!$A$129,"CUSTEIO",IF(Y1347='Tabelas auxiliares'!$A$128,"INVESTIMENTO","ERRO - VERIFICAR"))))</f>
        <v/>
      </c>
      <c r="AA1347" s="26" t="str">
        <f t="shared" si="33"/>
        <v/>
      </c>
      <c r="AB1347" s="157"/>
      <c r="AC1347" s="157"/>
      <c r="AD1347" s="155"/>
      <c r="AE1347" s="31"/>
      <c r="AF1347" s="31"/>
      <c r="AG1347" s="31"/>
      <c r="AH1347" s="31"/>
      <c r="AI1347" s="31"/>
      <c r="AJ1347" s="31"/>
      <c r="AK1347" s="31"/>
      <c r="AL1347" s="31"/>
      <c r="AM1347" s="31"/>
      <c r="AN1347" s="31"/>
      <c r="AO1347" s="31"/>
      <c r="AP1347" s="31"/>
    </row>
    <row r="1348" spans="1:42" x14ac:dyDescent="0.25">
      <c r="A1348" s="154"/>
      <c r="B1348" s="152"/>
      <c r="C1348" s="152"/>
      <c r="D1348" s="152"/>
      <c r="E1348" s="152"/>
      <c r="F1348" s="15" t="str">
        <f>IFERROR(VLOOKUP(D1348,'Tabelas auxiliares'!$A$3:$B$65,2,FALSE),"")</f>
        <v/>
      </c>
      <c r="G1348" s="15" t="str">
        <f>IFERROR(VLOOKUP($B1348,'Tabelas auxiliares'!$A$68:$C$108,2,FALSE),"")</f>
        <v/>
      </c>
      <c r="H1348" s="15" t="str">
        <f>IFERROR(VLOOKUP($B1348,'Tabelas auxiliares'!$A$68:$C$108,3,FALSE),"")</f>
        <v/>
      </c>
      <c r="I1348" s="154"/>
      <c r="J1348" s="154"/>
      <c r="K1348" s="154"/>
      <c r="L1348" s="154"/>
      <c r="M1348" s="154"/>
      <c r="N1348" s="154"/>
      <c r="O1348" s="154"/>
      <c r="P1348" s="154"/>
      <c r="Q1348" s="154"/>
      <c r="R1348" s="154"/>
      <c r="S1348" s="154"/>
      <c r="T1348" s="154"/>
      <c r="U1348" s="154"/>
      <c r="V1348" s="154"/>
      <c r="W1348" s="154"/>
      <c r="X1348" s="154"/>
      <c r="Y1348" s="15" t="str">
        <f t="shared" si="32"/>
        <v/>
      </c>
      <c r="Z1348" s="15" t="str">
        <f>IF(T1348="","",IF(AND(T1348&lt;&gt;'Tabelas auxiliares'!$B$128,T1348&lt;&gt;'Tabelas auxiliares'!$B$129,T1348&lt;&gt;'Tabelas auxiliares'!$C$128,T1348&lt;&gt;'Tabelas auxiliares'!$C$129,T1348&lt;&gt;'Tabelas auxiliares'!$D$128),"FOLHA DE PESSOAL",IF(Y1348='Tabelas auxiliares'!$A$129,"CUSTEIO",IF(Y1348='Tabelas auxiliares'!$A$128,"INVESTIMENTO","ERRO - VERIFICAR"))))</f>
        <v/>
      </c>
      <c r="AA1348" s="26" t="str">
        <f t="shared" si="33"/>
        <v/>
      </c>
      <c r="AB1348" s="157"/>
      <c r="AC1348" s="157"/>
      <c r="AD1348" s="155"/>
      <c r="AE1348" s="31"/>
      <c r="AF1348" s="31"/>
      <c r="AG1348" s="31"/>
      <c r="AH1348" s="31"/>
      <c r="AI1348" s="31"/>
      <c r="AJ1348" s="31"/>
      <c r="AK1348" s="31"/>
      <c r="AL1348" s="31"/>
      <c r="AM1348" s="31"/>
      <c r="AN1348" s="31"/>
      <c r="AO1348" s="31"/>
      <c r="AP1348" s="31"/>
    </row>
    <row r="1349" spans="1:42" x14ac:dyDescent="0.25">
      <c r="A1349" s="154"/>
      <c r="B1349" s="152"/>
      <c r="C1349" s="152"/>
      <c r="D1349" s="152"/>
      <c r="E1349" s="152"/>
      <c r="F1349" s="15" t="str">
        <f>IFERROR(VLOOKUP(D1349,'Tabelas auxiliares'!$A$3:$B$65,2,FALSE),"")</f>
        <v/>
      </c>
      <c r="G1349" s="15" t="str">
        <f>IFERROR(VLOOKUP($B1349,'Tabelas auxiliares'!$A$68:$C$108,2,FALSE),"")</f>
        <v/>
      </c>
      <c r="H1349" s="15" t="str">
        <f>IFERROR(VLOOKUP($B1349,'Tabelas auxiliares'!$A$68:$C$108,3,FALSE),"")</f>
        <v/>
      </c>
      <c r="I1349" s="154"/>
      <c r="J1349" s="154"/>
      <c r="K1349" s="154"/>
      <c r="L1349" s="154"/>
      <c r="M1349" s="154"/>
      <c r="N1349" s="154"/>
      <c r="O1349" s="154"/>
      <c r="P1349" s="154"/>
      <c r="Q1349" s="154"/>
      <c r="R1349" s="154"/>
      <c r="S1349" s="154"/>
      <c r="T1349" s="154"/>
      <c r="U1349" s="154"/>
      <c r="V1349" s="154"/>
      <c r="W1349" s="154"/>
      <c r="X1349" s="154"/>
      <c r="Y1349" s="15" t="str">
        <f t="shared" si="32"/>
        <v/>
      </c>
      <c r="Z1349" s="15" t="str">
        <f>IF(T1349="","",IF(AND(T1349&lt;&gt;'Tabelas auxiliares'!$B$128,T1349&lt;&gt;'Tabelas auxiliares'!$B$129,T1349&lt;&gt;'Tabelas auxiliares'!$C$128,T1349&lt;&gt;'Tabelas auxiliares'!$C$129,T1349&lt;&gt;'Tabelas auxiliares'!$D$128),"FOLHA DE PESSOAL",IF(Y1349='Tabelas auxiliares'!$A$129,"CUSTEIO",IF(Y1349='Tabelas auxiliares'!$A$128,"INVESTIMENTO","ERRO - VERIFICAR"))))</f>
        <v/>
      </c>
      <c r="AA1349" s="26" t="str">
        <f t="shared" si="33"/>
        <v/>
      </c>
      <c r="AB1349" s="157"/>
      <c r="AC1349" s="157"/>
      <c r="AD1349" s="155"/>
      <c r="AE1349" s="31"/>
      <c r="AF1349" s="31"/>
      <c r="AG1349" s="31"/>
      <c r="AH1349" s="31"/>
      <c r="AI1349" s="31"/>
      <c r="AJ1349" s="31"/>
      <c r="AK1349" s="31"/>
      <c r="AL1349" s="31"/>
      <c r="AM1349" s="31"/>
      <c r="AN1349" s="31"/>
      <c r="AO1349" s="31"/>
      <c r="AP1349" s="31"/>
    </row>
    <row r="1350" spans="1:42" x14ac:dyDescent="0.25">
      <c r="A1350" s="154"/>
      <c r="B1350" s="152"/>
      <c r="C1350" s="152"/>
      <c r="D1350" s="152"/>
      <c r="E1350" s="152"/>
      <c r="F1350" s="15" t="str">
        <f>IFERROR(VLOOKUP(D1350,'Tabelas auxiliares'!$A$3:$B$65,2,FALSE),"")</f>
        <v/>
      </c>
      <c r="G1350" s="15" t="str">
        <f>IFERROR(VLOOKUP($B1350,'Tabelas auxiliares'!$A$68:$C$108,2,FALSE),"")</f>
        <v/>
      </c>
      <c r="H1350" s="15" t="str">
        <f>IFERROR(VLOOKUP($B1350,'Tabelas auxiliares'!$A$68:$C$108,3,FALSE),"")</f>
        <v/>
      </c>
      <c r="I1350" s="154"/>
      <c r="J1350" s="154"/>
      <c r="K1350" s="154"/>
      <c r="L1350" s="154"/>
      <c r="M1350" s="154"/>
      <c r="N1350" s="154"/>
      <c r="O1350" s="154"/>
      <c r="P1350" s="154"/>
      <c r="Q1350" s="154"/>
      <c r="R1350" s="154"/>
      <c r="S1350" s="154"/>
      <c r="T1350" s="154"/>
      <c r="U1350" s="154"/>
      <c r="V1350" s="154"/>
      <c r="W1350" s="154"/>
      <c r="X1350" s="154"/>
      <c r="Y1350" s="15" t="str">
        <f t="shared" si="32"/>
        <v/>
      </c>
      <c r="Z1350" s="15" t="str">
        <f>IF(T1350="","",IF(AND(T1350&lt;&gt;'Tabelas auxiliares'!$B$128,T1350&lt;&gt;'Tabelas auxiliares'!$B$129,T1350&lt;&gt;'Tabelas auxiliares'!$C$128,T1350&lt;&gt;'Tabelas auxiliares'!$C$129,T1350&lt;&gt;'Tabelas auxiliares'!$D$128),"FOLHA DE PESSOAL",IF(Y1350='Tabelas auxiliares'!$A$129,"CUSTEIO",IF(Y1350='Tabelas auxiliares'!$A$128,"INVESTIMENTO","ERRO - VERIFICAR"))))</f>
        <v/>
      </c>
      <c r="AA1350" s="26" t="str">
        <f t="shared" si="33"/>
        <v/>
      </c>
      <c r="AB1350" s="157"/>
      <c r="AC1350" s="157"/>
      <c r="AD1350" s="155"/>
      <c r="AE1350" s="31"/>
      <c r="AF1350" s="31"/>
      <c r="AG1350" s="31"/>
      <c r="AH1350" s="31"/>
      <c r="AI1350" s="31"/>
      <c r="AJ1350" s="31"/>
      <c r="AK1350" s="31"/>
      <c r="AL1350" s="31"/>
      <c r="AM1350" s="31"/>
      <c r="AN1350" s="31"/>
      <c r="AO1350" s="31"/>
      <c r="AP1350" s="31"/>
    </row>
    <row r="1351" spans="1:42" x14ac:dyDescent="0.25">
      <c r="A1351" s="154"/>
      <c r="B1351" s="152"/>
      <c r="C1351" s="152"/>
      <c r="D1351" s="152"/>
      <c r="E1351" s="152"/>
      <c r="F1351" s="15" t="str">
        <f>IFERROR(VLOOKUP(D1351,'Tabelas auxiliares'!$A$3:$B$65,2,FALSE),"")</f>
        <v/>
      </c>
      <c r="G1351" s="15" t="str">
        <f>IFERROR(VLOOKUP($B1351,'Tabelas auxiliares'!$A$68:$C$108,2,FALSE),"")</f>
        <v/>
      </c>
      <c r="H1351" s="15" t="str">
        <f>IFERROR(VLOOKUP($B1351,'Tabelas auxiliares'!$A$68:$C$108,3,FALSE),"")</f>
        <v/>
      </c>
      <c r="I1351" s="154"/>
      <c r="J1351" s="154"/>
      <c r="K1351" s="154"/>
      <c r="L1351" s="154"/>
      <c r="M1351" s="154"/>
      <c r="N1351" s="154"/>
      <c r="O1351" s="154"/>
      <c r="P1351" s="154"/>
      <c r="Q1351" s="154"/>
      <c r="R1351" s="154"/>
      <c r="S1351" s="154"/>
      <c r="T1351" s="154"/>
      <c r="U1351" s="154"/>
      <c r="V1351" s="154"/>
      <c r="W1351" s="154"/>
      <c r="X1351" s="154"/>
      <c r="Y1351" s="15" t="str">
        <f t="shared" si="32"/>
        <v/>
      </c>
      <c r="Z1351" s="15" t="str">
        <f>IF(T1351="","",IF(AND(T1351&lt;&gt;'Tabelas auxiliares'!$B$128,T1351&lt;&gt;'Tabelas auxiliares'!$B$129,T1351&lt;&gt;'Tabelas auxiliares'!$C$128,T1351&lt;&gt;'Tabelas auxiliares'!$C$129,T1351&lt;&gt;'Tabelas auxiliares'!$D$128),"FOLHA DE PESSOAL",IF(Y1351='Tabelas auxiliares'!$A$129,"CUSTEIO",IF(Y1351='Tabelas auxiliares'!$A$128,"INVESTIMENTO","ERRO - VERIFICAR"))))</f>
        <v/>
      </c>
      <c r="AA1351" s="26" t="str">
        <f t="shared" si="33"/>
        <v/>
      </c>
      <c r="AB1351" s="157"/>
      <c r="AC1351" s="157"/>
      <c r="AD1351" s="155"/>
      <c r="AE1351" s="31"/>
      <c r="AF1351" s="31"/>
      <c r="AG1351" s="31"/>
      <c r="AH1351" s="31"/>
      <c r="AI1351" s="31"/>
      <c r="AJ1351" s="31"/>
      <c r="AK1351" s="31"/>
      <c r="AL1351" s="31"/>
      <c r="AM1351" s="31"/>
      <c r="AN1351" s="31"/>
      <c r="AO1351" s="31"/>
      <c r="AP1351" s="31"/>
    </row>
    <row r="1352" spans="1:42" x14ac:dyDescent="0.25">
      <c r="A1352" s="154"/>
      <c r="B1352" s="152"/>
      <c r="C1352" s="152"/>
      <c r="D1352" s="152"/>
      <c r="E1352" s="152"/>
      <c r="F1352" s="15" t="str">
        <f>IFERROR(VLOOKUP(D1352,'Tabelas auxiliares'!$A$3:$B$65,2,FALSE),"")</f>
        <v/>
      </c>
      <c r="G1352" s="15" t="str">
        <f>IFERROR(VLOOKUP($B1352,'Tabelas auxiliares'!$A$68:$C$108,2,FALSE),"")</f>
        <v/>
      </c>
      <c r="H1352" s="15" t="str">
        <f>IFERROR(VLOOKUP($B1352,'Tabelas auxiliares'!$A$68:$C$108,3,FALSE),"")</f>
        <v/>
      </c>
      <c r="I1352" s="154"/>
      <c r="J1352" s="154"/>
      <c r="K1352" s="154"/>
      <c r="L1352" s="154"/>
      <c r="M1352" s="154"/>
      <c r="N1352" s="154"/>
      <c r="O1352" s="154"/>
      <c r="P1352" s="154"/>
      <c r="Q1352" s="154"/>
      <c r="R1352" s="154"/>
      <c r="S1352" s="154"/>
      <c r="T1352" s="154"/>
      <c r="U1352" s="154"/>
      <c r="V1352" s="154"/>
      <c r="W1352" s="154"/>
      <c r="X1352" s="154"/>
      <c r="Y1352" s="15" t="str">
        <f t="shared" si="32"/>
        <v/>
      </c>
      <c r="Z1352" s="15" t="str">
        <f>IF(T1352="","",IF(AND(T1352&lt;&gt;'Tabelas auxiliares'!$B$128,T1352&lt;&gt;'Tabelas auxiliares'!$B$129,T1352&lt;&gt;'Tabelas auxiliares'!$C$128,T1352&lt;&gt;'Tabelas auxiliares'!$C$129,T1352&lt;&gt;'Tabelas auxiliares'!$D$128),"FOLHA DE PESSOAL",IF(Y1352='Tabelas auxiliares'!$A$129,"CUSTEIO",IF(Y1352='Tabelas auxiliares'!$A$128,"INVESTIMENTO","ERRO - VERIFICAR"))))</f>
        <v/>
      </c>
      <c r="AA1352" s="26" t="str">
        <f t="shared" si="33"/>
        <v/>
      </c>
      <c r="AB1352" s="157"/>
      <c r="AC1352" s="157"/>
      <c r="AD1352" s="155"/>
      <c r="AE1352" s="31"/>
      <c r="AF1352" s="31"/>
      <c r="AG1352" s="31"/>
      <c r="AH1352" s="31"/>
      <c r="AI1352" s="31"/>
      <c r="AJ1352" s="31"/>
      <c r="AK1352" s="31"/>
      <c r="AL1352" s="31"/>
      <c r="AM1352" s="31"/>
      <c r="AN1352" s="31"/>
      <c r="AO1352" s="31"/>
      <c r="AP1352" s="31"/>
    </row>
    <row r="1353" spans="1:42" x14ac:dyDescent="0.25">
      <c r="A1353" s="154"/>
      <c r="B1353" s="152"/>
      <c r="C1353" s="152"/>
      <c r="D1353" s="152"/>
      <c r="E1353" s="152"/>
      <c r="F1353" s="15" t="str">
        <f>IFERROR(VLOOKUP(D1353,'Tabelas auxiliares'!$A$3:$B$65,2,FALSE),"")</f>
        <v/>
      </c>
      <c r="G1353" s="15" t="str">
        <f>IFERROR(VLOOKUP($B1353,'Tabelas auxiliares'!$A$68:$C$108,2,FALSE),"")</f>
        <v/>
      </c>
      <c r="H1353" s="15" t="str">
        <f>IFERROR(VLOOKUP($B1353,'Tabelas auxiliares'!$A$68:$C$108,3,FALSE),"")</f>
        <v/>
      </c>
      <c r="I1353" s="154"/>
      <c r="J1353" s="154"/>
      <c r="K1353" s="154"/>
      <c r="L1353" s="154"/>
      <c r="M1353" s="154"/>
      <c r="N1353" s="154"/>
      <c r="O1353" s="154"/>
      <c r="P1353" s="154"/>
      <c r="Q1353" s="154"/>
      <c r="R1353" s="154"/>
      <c r="S1353" s="154"/>
      <c r="T1353" s="154"/>
      <c r="U1353" s="154"/>
      <c r="V1353" s="154"/>
      <c r="W1353" s="154"/>
      <c r="X1353" s="154"/>
      <c r="Y1353" s="15" t="str">
        <f t="shared" si="32"/>
        <v/>
      </c>
      <c r="Z1353" s="15" t="str">
        <f>IF(T1353="","",IF(AND(T1353&lt;&gt;'Tabelas auxiliares'!$B$128,T1353&lt;&gt;'Tabelas auxiliares'!$B$129,T1353&lt;&gt;'Tabelas auxiliares'!$C$128,T1353&lt;&gt;'Tabelas auxiliares'!$C$129,T1353&lt;&gt;'Tabelas auxiliares'!$D$128),"FOLHA DE PESSOAL",IF(Y1353='Tabelas auxiliares'!$A$129,"CUSTEIO",IF(Y1353='Tabelas auxiliares'!$A$128,"INVESTIMENTO","ERRO - VERIFICAR"))))</f>
        <v/>
      </c>
      <c r="AA1353" s="26" t="str">
        <f t="shared" si="33"/>
        <v/>
      </c>
      <c r="AB1353" s="157"/>
      <c r="AC1353" s="157"/>
      <c r="AD1353" s="155"/>
      <c r="AE1353" s="31"/>
      <c r="AF1353" s="31"/>
      <c r="AG1353" s="31"/>
      <c r="AH1353" s="31"/>
      <c r="AI1353" s="31"/>
      <c r="AJ1353" s="31"/>
      <c r="AK1353" s="31"/>
      <c r="AL1353" s="31"/>
      <c r="AM1353" s="31"/>
      <c r="AN1353" s="31"/>
      <c r="AO1353" s="31"/>
      <c r="AP1353" s="31"/>
    </row>
    <row r="1354" spans="1:42" x14ac:dyDescent="0.25">
      <c r="A1354" s="154"/>
      <c r="B1354" s="152"/>
      <c r="C1354" s="152"/>
      <c r="D1354" s="152"/>
      <c r="E1354" s="152"/>
      <c r="F1354" s="15" t="str">
        <f>IFERROR(VLOOKUP(D1354,'Tabelas auxiliares'!$A$3:$B$65,2,FALSE),"")</f>
        <v/>
      </c>
      <c r="G1354" s="15" t="str">
        <f>IFERROR(VLOOKUP($B1354,'Tabelas auxiliares'!$A$68:$C$108,2,FALSE),"")</f>
        <v/>
      </c>
      <c r="H1354" s="15" t="str">
        <f>IFERROR(VLOOKUP($B1354,'Tabelas auxiliares'!$A$68:$C$108,3,FALSE),"")</f>
        <v/>
      </c>
      <c r="I1354" s="154"/>
      <c r="J1354" s="154"/>
      <c r="K1354" s="154"/>
      <c r="L1354" s="154"/>
      <c r="M1354" s="154"/>
      <c r="N1354" s="154"/>
      <c r="O1354" s="154"/>
      <c r="P1354" s="154"/>
      <c r="Q1354" s="154"/>
      <c r="R1354" s="154"/>
      <c r="S1354" s="154"/>
      <c r="T1354" s="154"/>
      <c r="U1354" s="154"/>
      <c r="V1354" s="154"/>
      <c r="W1354" s="154"/>
      <c r="X1354" s="154"/>
      <c r="Y1354" s="15" t="str">
        <f t="shared" si="32"/>
        <v/>
      </c>
      <c r="Z1354" s="15" t="str">
        <f>IF(T1354="","",IF(AND(T1354&lt;&gt;'Tabelas auxiliares'!$B$128,T1354&lt;&gt;'Tabelas auxiliares'!$B$129,T1354&lt;&gt;'Tabelas auxiliares'!$C$128,T1354&lt;&gt;'Tabelas auxiliares'!$C$129,T1354&lt;&gt;'Tabelas auxiliares'!$D$128),"FOLHA DE PESSOAL",IF(Y1354='Tabelas auxiliares'!$A$129,"CUSTEIO",IF(Y1354='Tabelas auxiliares'!$A$128,"INVESTIMENTO","ERRO - VERIFICAR"))))</f>
        <v/>
      </c>
      <c r="AA1354" s="26" t="str">
        <f t="shared" si="33"/>
        <v/>
      </c>
      <c r="AB1354" s="157"/>
      <c r="AC1354" s="157"/>
      <c r="AD1354" s="155"/>
      <c r="AE1354" s="31"/>
      <c r="AF1354" s="31"/>
      <c r="AG1354" s="31"/>
      <c r="AH1354" s="31"/>
      <c r="AI1354" s="31"/>
      <c r="AJ1354" s="31"/>
      <c r="AK1354" s="31"/>
      <c r="AL1354" s="31"/>
      <c r="AM1354" s="31"/>
      <c r="AN1354" s="31"/>
      <c r="AO1354" s="31"/>
      <c r="AP1354" s="31"/>
    </row>
    <row r="1355" spans="1:42" x14ac:dyDescent="0.25">
      <c r="A1355" s="154"/>
      <c r="B1355" s="152"/>
      <c r="C1355" s="152"/>
      <c r="D1355" s="152"/>
      <c r="E1355" s="152"/>
      <c r="F1355" s="15" t="str">
        <f>IFERROR(VLOOKUP(D1355,'Tabelas auxiliares'!$A$3:$B$65,2,FALSE),"")</f>
        <v/>
      </c>
      <c r="G1355" s="15" t="str">
        <f>IFERROR(VLOOKUP($B1355,'Tabelas auxiliares'!$A$68:$C$108,2,FALSE),"")</f>
        <v/>
      </c>
      <c r="H1355" s="15" t="str">
        <f>IFERROR(VLOOKUP($B1355,'Tabelas auxiliares'!$A$68:$C$108,3,FALSE),"")</f>
        <v/>
      </c>
      <c r="I1355" s="154"/>
      <c r="J1355" s="154"/>
      <c r="K1355" s="154"/>
      <c r="L1355" s="154"/>
      <c r="M1355" s="154"/>
      <c r="N1355" s="154"/>
      <c r="O1355" s="154"/>
      <c r="P1355" s="154"/>
      <c r="Q1355" s="154"/>
      <c r="R1355" s="154"/>
      <c r="S1355" s="154"/>
      <c r="T1355" s="154"/>
      <c r="U1355" s="154"/>
      <c r="V1355" s="154"/>
      <c r="W1355" s="154"/>
      <c r="X1355" s="154"/>
      <c r="Y1355" s="15" t="str">
        <f t="shared" si="32"/>
        <v/>
      </c>
      <c r="Z1355" s="15" t="str">
        <f>IF(T1355="","",IF(AND(T1355&lt;&gt;'Tabelas auxiliares'!$B$128,T1355&lt;&gt;'Tabelas auxiliares'!$B$129,T1355&lt;&gt;'Tabelas auxiliares'!$C$128,T1355&lt;&gt;'Tabelas auxiliares'!$C$129,T1355&lt;&gt;'Tabelas auxiliares'!$D$128),"FOLHA DE PESSOAL",IF(Y1355='Tabelas auxiliares'!$A$129,"CUSTEIO",IF(Y1355='Tabelas auxiliares'!$A$128,"INVESTIMENTO","ERRO - VERIFICAR"))))</f>
        <v/>
      </c>
      <c r="AA1355" s="26" t="str">
        <f t="shared" si="33"/>
        <v/>
      </c>
      <c r="AB1355" s="157"/>
      <c r="AC1355" s="157"/>
      <c r="AD1355" s="155"/>
      <c r="AE1355" s="31"/>
      <c r="AF1355" s="31"/>
      <c r="AG1355" s="31"/>
      <c r="AH1355" s="31"/>
      <c r="AI1355" s="31"/>
      <c r="AJ1355" s="31"/>
      <c r="AK1355" s="31"/>
      <c r="AL1355" s="31"/>
      <c r="AM1355" s="31"/>
      <c r="AN1355" s="31"/>
      <c r="AO1355" s="31"/>
      <c r="AP1355" s="31"/>
    </row>
    <row r="1356" spans="1:42" x14ac:dyDescent="0.25">
      <c r="A1356" s="154"/>
      <c r="B1356" s="152"/>
      <c r="C1356" s="152"/>
      <c r="D1356" s="152"/>
      <c r="E1356" s="152"/>
      <c r="F1356" s="15" t="str">
        <f>IFERROR(VLOOKUP(D1356,'Tabelas auxiliares'!$A$3:$B$65,2,FALSE),"")</f>
        <v/>
      </c>
      <c r="G1356" s="15" t="str">
        <f>IFERROR(VLOOKUP($B1356,'Tabelas auxiliares'!$A$68:$C$108,2,FALSE),"")</f>
        <v/>
      </c>
      <c r="H1356" s="15" t="str">
        <f>IFERROR(VLOOKUP($B1356,'Tabelas auxiliares'!$A$68:$C$108,3,FALSE),"")</f>
        <v/>
      </c>
      <c r="I1356" s="154"/>
      <c r="J1356" s="154"/>
      <c r="K1356" s="154"/>
      <c r="L1356" s="154"/>
      <c r="M1356" s="154"/>
      <c r="N1356" s="154"/>
      <c r="O1356" s="154"/>
      <c r="P1356" s="154"/>
      <c r="Q1356" s="154"/>
      <c r="R1356" s="154"/>
      <c r="S1356" s="154"/>
      <c r="T1356" s="154"/>
      <c r="U1356" s="154"/>
      <c r="V1356" s="154"/>
      <c r="W1356" s="154"/>
      <c r="X1356" s="154"/>
      <c r="Y1356" s="15" t="str">
        <f t="shared" si="32"/>
        <v/>
      </c>
      <c r="Z1356" s="15" t="str">
        <f>IF(T1356="","",IF(AND(T1356&lt;&gt;'Tabelas auxiliares'!$B$128,T1356&lt;&gt;'Tabelas auxiliares'!$B$129,T1356&lt;&gt;'Tabelas auxiliares'!$C$128,T1356&lt;&gt;'Tabelas auxiliares'!$C$129,T1356&lt;&gt;'Tabelas auxiliares'!$D$128),"FOLHA DE PESSOAL",IF(Y1356='Tabelas auxiliares'!$A$129,"CUSTEIO",IF(Y1356='Tabelas auxiliares'!$A$128,"INVESTIMENTO","ERRO - VERIFICAR"))))</f>
        <v/>
      </c>
      <c r="AA1356" s="26" t="str">
        <f t="shared" si="33"/>
        <v/>
      </c>
      <c r="AB1356" s="157"/>
      <c r="AC1356" s="157"/>
      <c r="AD1356" s="155"/>
      <c r="AE1356" s="31"/>
      <c r="AF1356" s="31"/>
      <c r="AG1356" s="31"/>
      <c r="AH1356" s="31"/>
      <c r="AI1356" s="31"/>
      <c r="AJ1356" s="31"/>
      <c r="AK1356" s="31"/>
      <c r="AL1356" s="31"/>
      <c r="AM1356" s="31"/>
      <c r="AN1356" s="31"/>
      <c r="AO1356" s="31"/>
      <c r="AP1356" s="31"/>
    </row>
    <row r="1357" spans="1:42" x14ac:dyDescent="0.25">
      <c r="A1357" s="154"/>
      <c r="B1357" s="152"/>
      <c r="C1357" s="152"/>
      <c r="D1357" s="152"/>
      <c r="E1357" s="152"/>
      <c r="F1357" s="15" t="str">
        <f>IFERROR(VLOOKUP(D1357,'Tabelas auxiliares'!$A$3:$B$65,2,FALSE),"")</f>
        <v/>
      </c>
      <c r="G1357" s="15" t="str">
        <f>IFERROR(VLOOKUP($B1357,'Tabelas auxiliares'!$A$68:$C$108,2,FALSE),"")</f>
        <v/>
      </c>
      <c r="H1357" s="15" t="str">
        <f>IFERROR(VLOOKUP($B1357,'Tabelas auxiliares'!$A$68:$C$108,3,FALSE),"")</f>
        <v/>
      </c>
      <c r="I1357" s="154"/>
      <c r="J1357" s="154"/>
      <c r="K1357" s="154"/>
      <c r="L1357" s="154"/>
      <c r="M1357" s="154"/>
      <c r="N1357" s="154"/>
      <c r="O1357" s="154"/>
      <c r="P1357" s="154"/>
      <c r="Q1357" s="154"/>
      <c r="R1357" s="154"/>
      <c r="S1357" s="154"/>
      <c r="T1357" s="154"/>
      <c r="U1357" s="154"/>
      <c r="V1357" s="154"/>
      <c r="W1357" s="154"/>
      <c r="X1357" s="154"/>
      <c r="Y1357" s="15" t="str">
        <f t="shared" si="32"/>
        <v/>
      </c>
      <c r="Z1357" s="15" t="str">
        <f>IF(T1357="","",IF(AND(T1357&lt;&gt;'Tabelas auxiliares'!$B$128,T1357&lt;&gt;'Tabelas auxiliares'!$B$129,T1357&lt;&gt;'Tabelas auxiliares'!$C$128,T1357&lt;&gt;'Tabelas auxiliares'!$C$129,T1357&lt;&gt;'Tabelas auxiliares'!$D$128),"FOLHA DE PESSOAL",IF(Y1357='Tabelas auxiliares'!$A$129,"CUSTEIO",IF(Y1357='Tabelas auxiliares'!$A$128,"INVESTIMENTO","ERRO - VERIFICAR"))))</f>
        <v/>
      </c>
      <c r="AA1357" s="26" t="str">
        <f t="shared" si="33"/>
        <v/>
      </c>
      <c r="AB1357" s="157"/>
      <c r="AC1357" s="157"/>
      <c r="AD1357" s="155"/>
      <c r="AE1357" s="31"/>
      <c r="AF1357" s="31"/>
      <c r="AG1357" s="31"/>
      <c r="AH1357" s="31"/>
      <c r="AI1357" s="31"/>
      <c r="AJ1357" s="31"/>
      <c r="AK1357" s="31"/>
      <c r="AL1357" s="31"/>
      <c r="AM1357" s="31"/>
      <c r="AN1357" s="31"/>
      <c r="AO1357" s="31"/>
      <c r="AP1357" s="31"/>
    </row>
    <row r="1358" spans="1:42" x14ac:dyDescent="0.25">
      <c r="A1358" s="154"/>
      <c r="B1358" s="152"/>
      <c r="C1358" s="152"/>
      <c r="D1358" s="152"/>
      <c r="E1358" s="152"/>
      <c r="F1358" s="15" t="str">
        <f>IFERROR(VLOOKUP(D1358,'Tabelas auxiliares'!$A$3:$B$65,2,FALSE),"")</f>
        <v/>
      </c>
      <c r="G1358" s="15" t="str">
        <f>IFERROR(VLOOKUP($B1358,'Tabelas auxiliares'!$A$68:$C$108,2,FALSE),"")</f>
        <v/>
      </c>
      <c r="H1358" s="15" t="str">
        <f>IFERROR(VLOOKUP($B1358,'Tabelas auxiliares'!$A$68:$C$108,3,FALSE),"")</f>
        <v/>
      </c>
      <c r="I1358" s="154"/>
      <c r="J1358" s="154"/>
      <c r="K1358" s="154"/>
      <c r="L1358" s="154"/>
      <c r="M1358" s="154"/>
      <c r="N1358" s="154"/>
      <c r="O1358" s="154"/>
      <c r="P1358" s="154"/>
      <c r="Q1358" s="154"/>
      <c r="R1358" s="154"/>
      <c r="S1358" s="154"/>
      <c r="T1358" s="154"/>
      <c r="U1358" s="154"/>
      <c r="V1358" s="154"/>
      <c r="W1358" s="154"/>
      <c r="X1358" s="154"/>
      <c r="Y1358" s="15" t="str">
        <f t="shared" si="32"/>
        <v/>
      </c>
      <c r="Z1358" s="15" t="str">
        <f>IF(T1358="","",IF(AND(T1358&lt;&gt;'Tabelas auxiliares'!$B$128,T1358&lt;&gt;'Tabelas auxiliares'!$B$129,T1358&lt;&gt;'Tabelas auxiliares'!$C$128,T1358&lt;&gt;'Tabelas auxiliares'!$C$129,T1358&lt;&gt;'Tabelas auxiliares'!$D$128),"FOLHA DE PESSOAL",IF(Y1358='Tabelas auxiliares'!$A$129,"CUSTEIO",IF(Y1358='Tabelas auxiliares'!$A$128,"INVESTIMENTO","ERRO - VERIFICAR"))))</f>
        <v/>
      </c>
      <c r="AA1358" s="26" t="str">
        <f t="shared" si="33"/>
        <v/>
      </c>
      <c r="AB1358" s="157"/>
      <c r="AC1358" s="157"/>
      <c r="AD1358" s="155"/>
      <c r="AE1358" s="31"/>
      <c r="AF1358" s="31"/>
      <c r="AG1358" s="31"/>
      <c r="AH1358" s="31"/>
      <c r="AI1358" s="31"/>
      <c r="AJ1358" s="31"/>
      <c r="AK1358" s="31"/>
      <c r="AL1358" s="31"/>
      <c r="AM1358" s="31"/>
      <c r="AN1358" s="31"/>
      <c r="AO1358" s="31"/>
      <c r="AP1358" s="31"/>
    </row>
    <row r="1359" spans="1:42" x14ac:dyDescent="0.25">
      <c r="A1359" s="154"/>
      <c r="B1359" s="152"/>
      <c r="C1359" s="152"/>
      <c r="D1359" s="152"/>
      <c r="E1359" s="152"/>
      <c r="F1359" s="15" t="str">
        <f>IFERROR(VLOOKUP(D1359,'Tabelas auxiliares'!$A$3:$B$65,2,FALSE),"")</f>
        <v/>
      </c>
      <c r="G1359" s="15" t="str">
        <f>IFERROR(VLOOKUP($B1359,'Tabelas auxiliares'!$A$68:$C$108,2,FALSE),"")</f>
        <v/>
      </c>
      <c r="H1359" s="15" t="str">
        <f>IFERROR(VLOOKUP($B1359,'Tabelas auxiliares'!$A$68:$C$108,3,FALSE),"")</f>
        <v/>
      </c>
      <c r="I1359" s="154"/>
      <c r="J1359" s="154"/>
      <c r="K1359" s="154"/>
      <c r="L1359" s="154"/>
      <c r="M1359" s="154"/>
      <c r="N1359" s="154"/>
      <c r="O1359" s="154"/>
      <c r="P1359" s="154"/>
      <c r="Q1359" s="154"/>
      <c r="R1359" s="154"/>
      <c r="S1359" s="154"/>
      <c r="T1359" s="154"/>
      <c r="U1359" s="154"/>
      <c r="V1359" s="154"/>
      <c r="W1359" s="154"/>
      <c r="X1359" s="154"/>
      <c r="Y1359" s="15" t="str">
        <f t="shared" si="32"/>
        <v/>
      </c>
      <c r="Z1359" s="15" t="str">
        <f>IF(T1359="","",IF(AND(T1359&lt;&gt;'Tabelas auxiliares'!$B$128,T1359&lt;&gt;'Tabelas auxiliares'!$B$129,T1359&lt;&gt;'Tabelas auxiliares'!$C$128,T1359&lt;&gt;'Tabelas auxiliares'!$C$129,T1359&lt;&gt;'Tabelas auxiliares'!$D$128),"FOLHA DE PESSOAL",IF(Y1359='Tabelas auxiliares'!$A$129,"CUSTEIO",IF(Y1359='Tabelas auxiliares'!$A$128,"INVESTIMENTO","ERRO - VERIFICAR"))))</f>
        <v/>
      </c>
      <c r="AA1359" s="26" t="str">
        <f t="shared" si="33"/>
        <v/>
      </c>
      <c r="AB1359" s="157"/>
      <c r="AC1359" s="157"/>
      <c r="AD1359" s="155"/>
      <c r="AE1359" s="31"/>
      <c r="AF1359" s="31"/>
      <c r="AG1359" s="31"/>
      <c r="AH1359" s="31"/>
      <c r="AI1359" s="31"/>
      <c r="AJ1359" s="31"/>
      <c r="AK1359" s="31"/>
      <c r="AL1359" s="31"/>
      <c r="AM1359" s="31"/>
      <c r="AN1359" s="31"/>
      <c r="AO1359" s="31"/>
      <c r="AP1359" s="31"/>
    </row>
    <row r="1360" spans="1:42" x14ac:dyDescent="0.25">
      <c r="A1360" s="154"/>
      <c r="B1360" s="152"/>
      <c r="C1360" s="152"/>
      <c r="D1360" s="152"/>
      <c r="E1360" s="152"/>
      <c r="F1360" s="15" t="str">
        <f>IFERROR(VLOOKUP(D1360,'Tabelas auxiliares'!$A$3:$B$65,2,FALSE),"")</f>
        <v/>
      </c>
      <c r="G1360" s="15" t="str">
        <f>IFERROR(VLOOKUP($B1360,'Tabelas auxiliares'!$A$68:$C$108,2,FALSE),"")</f>
        <v/>
      </c>
      <c r="H1360" s="15" t="str">
        <f>IFERROR(VLOOKUP($B1360,'Tabelas auxiliares'!$A$68:$C$108,3,FALSE),"")</f>
        <v/>
      </c>
      <c r="I1360" s="154"/>
      <c r="J1360" s="154"/>
      <c r="K1360" s="154"/>
      <c r="L1360" s="154"/>
      <c r="M1360" s="154"/>
      <c r="N1360" s="154"/>
      <c r="O1360" s="154"/>
      <c r="P1360" s="154"/>
      <c r="Q1360" s="154"/>
      <c r="R1360" s="154"/>
      <c r="S1360" s="154"/>
      <c r="T1360" s="154"/>
      <c r="U1360" s="154"/>
      <c r="V1360" s="154"/>
      <c r="W1360" s="154"/>
      <c r="X1360" s="154"/>
      <c r="Y1360" s="15" t="str">
        <f t="shared" si="32"/>
        <v/>
      </c>
      <c r="Z1360" s="15" t="str">
        <f>IF(T1360="","",IF(AND(T1360&lt;&gt;'Tabelas auxiliares'!$B$128,T1360&lt;&gt;'Tabelas auxiliares'!$B$129,T1360&lt;&gt;'Tabelas auxiliares'!$C$128,T1360&lt;&gt;'Tabelas auxiliares'!$C$129,T1360&lt;&gt;'Tabelas auxiliares'!$D$128),"FOLHA DE PESSOAL",IF(Y1360='Tabelas auxiliares'!$A$129,"CUSTEIO",IF(Y1360='Tabelas auxiliares'!$A$128,"INVESTIMENTO","ERRO - VERIFICAR"))))</f>
        <v/>
      </c>
      <c r="AA1360" s="26" t="str">
        <f t="shared" si="33"/>
        <v/>
      </c>
      <c r="AB1360" s="157"/>
      <c r="AC1360" s="157"/>
      <c r="AD1360" s="155"/>
      <c r="AE1360" s="31"/>
      <c r="AF1360" s="31"/>
      <c r="AG1360" s="31"/>
      <c r="AH1360" s="31"/>
      <c r="AI1360" s="31"/>
      <c r="AJ1360" s="31"/>
      <c r="AK1360" s="31"/>
      <c r="AL1360" s="31"/>
      <c r="AM1360" s="31"/>
      <c r="AN1360" s="31"/>
      <c r="AO1360" s="31"/>
      <c r="AP1360" s="31"/>
    </row>
    <row r="1361" spans="1:42" x14ac:dyDescent="0.25">
      <c r="A1361" s="154"/>
      <c r="B1361" s="152"/>
      <c r="C1361" s="152"/>
      <c r="D1361" s="152"/>
      <c r="E1361" s="152"/>
      <c r="F1361" s="15" t="str">
        <f>IFERROR(VLOOKUP(D1361,'Tabelas auxiliares'!$A$3:$B$65,2,FALSE),"")</f>
        <v/>
      </c>
      <c r="G1361" s="15" t="str">
        <f>IFERROR(VLOOKUP($B1361,'Tabelas auxiliares'!$A$68:$C$108,2,FALSE),"")</f>
        <v/>
      </c>
      <c r="H1361" s="15" t="str">
        <f>IFERROR(VLOOKUP($B1361,'Tabelas auxiliares'!$A$68:$C$108,3,FALSE),"")</f>
        <v/>
      </c>
      <c r="I1361" s="154"/>
      <c r="J1361" s="154"/>
      <c r="K1361" s="154"/>
      <c r="L1361" s="154"/>
      <c r="M1361" s="154"/>
      <c r="N1361" s="154"/>
      <c r="O1361" s="154"/>
      <c r="P1361" s="154"/>
      <c r="Q1361" s="154"/>
      <c r="R1361" s="154"/>
      <c r="S1361" s="154"/>
      <c r="T1361" s="154"/>
      <c r="U1361" s="154"/>
      <c r="V1361" s="154"/>
      <c r="W1361" s="154"/>
      <c r="X1361" s="154"/>
      <c r="Y1361" s="15" t="str">
        <f t="shared" si="32"/>
        <v/>
      </c>
      <c r="Z1361" s="15" t="str">
        <f>IF(T1361="","",IF(AND(T1361&lt;&gt;'Tabelas auxiliares'!$B$128,T1361&lt;&gt;'Tabelas auxiliares'!$B$129,T1361&lt;&gt;'Tabelas auxiliares'!$C$128,T1361&lt;&gt;'Tabelas auxiliares'!$C$129,T1361&lt;&gt;'Tabelas auxiliares'!$D$128),"FOLHA DE PESSOAL",IF(Y1361='Tabelas auxiliares'!$A$129,"CUSTEIO",IF(Y1361='Tabelas auxiliares'!$A$128,"INVESTIMENTO","ERRO - VERIFICAR"))))</f>
        <v/>
      </c>
      <c r="AA1361" s="26" t="str">
        <f t="shared" si="33"/>
        <v/>
      </c>
      <c r="AB1361" s="157"/>
      <c r="AC1361" s="157"/>
      <c r="AD1361" s="155"/>
      <c r="AE1361" s="31"/>
      <c r="AF1361" s="31"/>
      <c r="AG1361" s="31"/>
      <c r="AH1361" s="31"/>
      <c r="AI1361" s="31"/>
      <c r="AJ1361" s="31"/>
      <c r="AK1361" s="31"/>
      <c r="AL1361" s="31"/>
      <c r="AM1361" s="31"/>
      <c r="AN1361" s="31"/>
      <c r="AO1361" s="31"/>
      <c r="AP1361" s="31"/>
    </row>
    <row r="1362" spans="1:42" x14ac:dyDescent="0.25">
      <c r="A1362" s="154"/>
      <c r="B1362" s="152"/>
      <c r="C1362" s="152"/>
      <c r="D1362" s="152"/>
      <c r="E1362" s="152"/>
      <c r="F1362" s="15" t="str">
        <f>IFERROR(VLOOKUP(D1362,'Tabelas auxiliares'!$A$3:$B$65,2,FALSE),"")</f>
        <v/>
      </c>
      <c r="G1362" s="15" t="str">
        <f>IFERROR(VLOOKUP($B1362,'Tabelas auxiliares'!$A$68:$C$108,2,FALSE),"")</f>
        <v/>
      </c>
      <c r="H1362" s="15" t="str">
        <f>IFERROR(VLOOKUP($B1362,'Tabelas auxiliares'!$A$68:$C$108,3,FALSE),"")</f>
        <v/>
      </c>
      <c r="I1362" s="154"/>
      <c r="J1362" s="154"/>
      <c r="K1362" s="154"/>
      <c r="L1362" s="154"/>
      <c r="M1362" s="154"/>
      <c r="N1362" s="154"/>
      <c r="O1362" s="154"/>
      <c r="P1362" s="154"/>
      <c r="Q1362" s="154"/>
      <c r="R1362" s="154"/>
      <c r="S1362" s="154"/>
      <c r="T1362" s="154"/>
      <c r="U1362" s="154"/>
      <c r="V1362" s="154"/>
      <c r="W1362" s="154"/>
      <c r="X1362" s="154"/>
      <c r="Y1362" s="15" t="str">
        <f t="shared" si="32"/>
        <v/>
      </c>
      <c r="Z1362" s="15" t="str">
        <f>IF(T1362="","",IF(AND(T1362&lt;&gt;'Tabelas auxiliares'!$B$128,T1362&lt;&gt;'Tabelas auxiliares'!$B$129,T1362&lt;&gt;'Tabelas auxiliares'!$C$128,T1362&lt;&gt;'Tabelas auxiliares'!$C$129,T1362&lt;&gt;'Tabelas auxiliares'!$D$128),"FOLHA DE PESSOAL",IF(Y1362='Tabelas auxiliares'!$A$129,"CUSTEIO",IF(Y1362='Tabelas auxiliares'!$A$128,"INVESTIMENTO","ERRO - VERIFICAR"))))</f>
        <v/>
      </c>
      <c r="AA1362" s="26" t="str">
        <f t="shared" si="33"/>
        <v/>
      </c>
      <c r="AB1362" s="157"/>
      <c r="AC1362" s="157"/>
      <c r="AD1362" s="155"/>
      <c r="AE1362" s="31"/>
      <c r="AF1362" s="31"/>
      <c r="AG1362" s="31"/>
      <c r="AH1362" s="31"/>
      <c r="AI1362" s="31"/>
      <c r="AJ1362" s="31"/>
      <c r="AK1362" s="31"/>
      <c r="AL1362" s="31"/>
      <c r="AM1362" s="31"/>
      <c r="AN1362" s="31"/>
      <c r="AO1362" s="31"/>
      <c r="AP1362" s="31"/>
    </row>
    <row r="1363" spans="1:42" x14ac:dyDescent="0.25">
      <c r="A1363" s="154"/>
      <c r="B1363" s="152"/>
      <c r="C1363" s="152"/>
      <c r="D1363" s="152"/>
      <c r="E1363" s="152"/>
      <c r="F1363" s="15" t="str">
        <f>IFERROR(VLOOKUP(D1363,'Tabelas auxiliares'!$A$3:$B$65,2,FALSE),"")</f>
        <v/>
      </c>
      <c r="G1363" s="15" t="str">
        <f>IFERROR(VLOOKUP($B1363,'Tabelas auxiliares'!$A$68:$C$108,2,FALSE),"")</f>
        <v/>
      </c>
      <c r="H1363" s="15" t="str">
        <f>IFERROR(VLOOKUP($B1363,'Tabelas auxiliares'!$A$68:$C$108,3,FALSE),"")</f>
        <v/>
      </c>
      <c r="I1363" s="154"/>
      <c r="J1363" s="154"/>
      <c r="K1363" s="154"/>
      <c r="L1363" s="154"/>
      <c r="M1363" s="154"/>
      <c r="N1363" s="154"/>
      <c r="O1363" s="154"/>
      <c r="P1363" s="154"/>
      <c r="Q1363" s="154"/>
      <c r="R1363" s="154"/>
      <c r="S1363" s="154"/>
      <c r="T1363" s="154"/>
      <c r="U1363" s="154"/>
      <c r="V1363" s="154"/>
      <c r="W1363" s="154"/>
      <c r="X1363" s="154"/>
      <c r="Y1363" s="15" t="str">
        <f t="shared" si="32"/>
        <v/>
      </c>
      <c r="Z1363" s="15" t="str">
        <f>IF(T1363="","",IF(AND(T1363&lt;&gt;'Tabelas auxiliares'!$B$128,T1363&lt;&gt;'Tabelas auxiliares'!$B$129,T1363&lt;&gt;'Tabelas auxiliares'!$C$128,T1363&lt;&gt;'Tabelas auxiliares'!$C$129,T1363&lt;&gt;'Tabelas auxiliares'!$D$128),"FOLHA DE PESSOAL",IF(Y1363='Tabelas auxiliares'!$A$129,"CUSTEIO",IF(Y1363='Tabelas auxiliares'!$A$128,"INVESTIMENTO","ERRO - VERIFICAR"))))</f>
        <v/>
      </c>
      <c r="AA1363" s="26" t="str">
        <f t="shared" si="33"/>
        <v/>
      </c>
      <c r="AB1363" s="157"/>
      <c r="AC1363" s="157"/>
      <c r="AD1363" s="155"/>
      <c r="AE1363" s="31"/>
      <c r="AF1363" s="31"/>
      <c r="AG1363" s="31"/>
      <c r="AH1363" s="31"/>
      <c r="AI1363" s="31"/>
      <c r="AJ1363" s="31"/>
      <c r="AK1363" s="31"/>
      <c r="AL1363" s="31"/>
      <c r="AM1363" s="31"/>
      <c r="AN1363" s="31"/>
      <c r="AO1363" s="31"/>
      <c r="AP1363" s="31"/>
    </row>
    <row r="1364" spans="1:42" x14ac:dyDescent="0.25">
      <c r="A1364" s="154"/>
      <c r="B1364" s="152"/>
      <c r="C1364" s="152"/>
      <c r="D1364" s="152"/>
      <c r="E1364" s="152"/>
      <c r="F1364" s="15" t="str">
        <f>IFERROR(VLOOKUP(D1364,'Tabelas auxiliares'!$A$3:$B$65,2,FALSE),"")</f>
        <v/>
      </c>
      <c r="G1364" s="15" t="str">
        <f>IFERROR(VLOOKUP($B1364,'Tabelas auxiliares'!$A$68:$C$108,2,FALSE),"")</f>
        <v/>
      </c>
      <c r="H1364" s="15" t="str">
        <f>IFERROR(VLOOKUP($B1364,'Tabelas auxiliares'!$A$68:$C$108,3,FALSE),"")</f>
        <v/>
      </c>
      <c r="I1364" s="154"/>
      <c r="J1364" s="154"/>
      <c r="K1364" s="154"/>
      <c r="L1364" s="154"/>
      <c r="M1364" s="154"/>
      <c r="N1364" s="154"/>
      <c r="O1364" s="154"/>
      <c r="P1364" s="154"/>
      <c r="Q1364" s="154"/>
      <c r="R1364" s="154"/>
      <c r="S1364" s="154"/>
      <c r="T1364" s="154"/>
      <c r="U1364" s="154"/>
      <c r="V1364" s="154"/>
      <c r="W1364" s="154"/>
      <c r="X1364" s="154"/>
      <c r="Y1364" s="15" t="str">
        <f t="shared" si="32"/>
        <v/>
      </c>
      <c r="Z1364" s="15" t="str">
        <f>IF(T1364="","",IF(AND(T1364&lt;&gt;'Tabelas auxiliares'!$B$128,T1364&lt;&gt;'Tabelas auxiliares'!$B$129,T1364&lt;&gt;'Tabelas auxiliares'!$C$128,T1364&lt;&gt;'Tabelas auxiliares'!$C$129,T1364&lt;&gt;'Tabelas auxiliares'!$D$128),"FOLHA DE PESSOAL",IF(Y1364='Tabelas auxiliares'!$A$129,"CUSTEIO",IF(Y1364='Tabelas auxiliares'!$A$128,"INVESTIMENTO","ERRO - VERIFICAR"))))</f>
        <v/>
      </c>
      <c r="AA1364" s="26" t="str">
        <f t="shared" si="33"/>
        <v/>
      </c>
      <c r="AB1364" s="157"/>
      <c r="AC1364" s="157"/>
      <c r="AD1364" s="155"/>
      <c r="AE1364" s="31"/>
      <c r="AF1364" s="31"/>
      <c r="AG1364" s="31"/>
      <c r="AH1364" s="31"/>
      <c r="AI1364" s="31"/>
      <c r="AJ1364" s="31"/>
      <c r="AK1364" s="31"/>
      <c r="AL1364" s="31"/>
      <c r="AM1364" s="31"/>
      <c r="AN1364" s="31"/>
      <c r="AO1364" s="31"/>
      <c r="AP1364" s="31"/>
    </row>
    <row r="1365" spans="1:42" x14ac:dyDescent="0.25">
      <c r="A1365" s="154"/>
      <c r="B1365" s="152"/>
      <c r="C1365" s="152"/>
      <c r="D1365" s="152"/>
      <c r="E1365" s="152"/>
      <c r="F1365" s="15" t="str">
        <f>IFERROR(VLOOKUP(D1365,'Tabelas auxiliares'!$A$3:$B$65,2,FALSE),"")</f>
        <v/>
      </c>
      <c r="G1365" s="15" t="str">
        <f>IFERROR(VLOOKUP($B1365,'Tabelas auxiliares'!$A$68:$C$108,2,FALSE),"")</f>
        <v/>
      </c>
      <c r="H1365" s="15" t="str">
        <f>IFERROR(VLOOKUP($B1365,'Tabelas auxiliares'!$A$68:$C$108,3,FALSE),"")</f>
        <v/>
      </c>
      <c r="I1365" s="154"/>
      <c r="J1365" s="154"/>
      <c r="K1365" s="154"/>
      <c r="L1365" s="154"/>
      <c r="M1365" s="154"/>
      <c r="N1365" s="154"/>
      <c r="O1365" s="154"/>
      <c r="P1365" s="154"/>
      <c r="Q1365" s="154"/>
      <c r="R1365" s="154"/>
      <c r="S1365" s="154"/>
      <c r="T1365" s="154"/>
      <c r="U1365" s="154"/>
      <c r="V1365" s="154"/>
      <c r="W1365" s="154"/>
      <c r="X1365" s="154"/>
      <c r="Y1365" s="15" t="str">
        <f t="shared" si="32"/>
        <v/>
      </c>
      <c r="Z1365" s="15" t="str">
        <f>IF(T1365="","",IF(AND(T1365&lt;&gt;'Tabelas auxiliares'!$B$128,T1365&lt;&gt;'Tabelas auxiliares'!$B$129,T1365&lt;&gt;'Tabelas auxiliares'!$C$128,T1365&lt;&gt;'Tabelas auxiliares'!$C$129,T1365&lt;&gt;'Tabelas auxiliares'!$D$128),"FOLHA DE PESSOAL",IF(Y1365='Tabelas auxiliares'!$A$129,"CUSTEIO",IF(Y1365='Tabelas auxiliares'!$A$128,"INVESTIMENTO","ERRO - VERIFICAR"))))</f>
        <v/>
      </c>
      <c r="AA1365" s="26" t="str">
        <f t="shared" si="33"/>
        <v/>
      </c>
      <c r="AB1365" s="157"/>
      <c r="AC1365" s="157"/>
      <c r="AD1365" s="155"/>
      <c r="AE1365" s="31"/>
      <c r="AF1365" s="31"/>
      <c r="AG1365" s="31"/>
      <c r="AH1365" s="31"/>
      <c r="AI1365" s="31"/>
      <c r="AJ1365" s="31"/>
      <c r="AK1365" s="31"/>
      <c r="AL1365" s="31"/>
      <c r="AM1365" s="31"/>
      <c r="AN1365" s="31"/>
      <c r="AO1365" s="31"/>
      <c r="AP1365" s="31"/>
    </row>
    <row r="1366" spans="1:42" x14ac:dyDescent="0.25">
      <c r="A1366" s="154"/>
      <c r="B1366" s="152"/>
      <c r="C1366" s="152"/>
      <c r="D1366" s="152"/>
      <c r="E1366" s="152"/>
      <c r="F1366" s="15" t="str">
        <f>IFERROR(VLOOKUP(D1366,'Tabelas auxiliares'!$A$3:$B$65,2,FALSE),"")</f>
        <v/>
      </c>
      <c r="G1366" s="15" t="str">
        <f>IFERROR(VLOOKUP($B1366,'Tabelas auxiliares'!$A$68:$C$108,2,FALSE),"")</f>
        <v/>
      </c>
      <c r="H1366" s="15" t="str">
        <f>IFERROR(VLOOKUP($B1366,'Tabelas auxiliares'!$A$68:$C$108,3,FALSE),"")</f>
        <v/>
      </c>
      <c r="I1366" s="154"/>
      <c r="J1366" s="154"/>
      <c r="K1366" s="154"/>
      <c r="L1366" s="154"/>
      <c r="M1366" s="154"/>
      <c r="N1366" s="154"/>
      <c r="O1366" s="154"/>
      <c r="P1366" s="154"/>
      <c r="Q1366" s="154"/>
      <c r="R1366" s="154"/>
      <c r="S1366" s="154"/>
      <c r="T1366" s="154"/>
      <c r="U1366" s="154"/>
      <c r="V1366" s="154"/>
      <c r="W1366" s="154"/>
      <c r="X1366" s="154"/>
      <c r="Y1366" s="15" t="str">
        <f t="shared" si="32"/>
        <v/>
      </c>
      <c r="Z1366" s="15" t="str">
        <f>IF(T1366="","",IF(AND(T1366&lt;&gt;'Tabelas auxiliares'!$B$128,T1366&lt;&gt;'Tabelas auxiliares'!$B$129,T1366&lt;&gt;'Tabelas auxiliares'!$C$128,T1366&lt;&gt;'Tabelas auxiliares'!$C$129,T1366&lt;&gt;'Tabelas auxiliares'!$D$128),"FOLHA DE PESSOAL",IF(Y1366='Tabelas auxiliares'!$A$129,"CUSTEIO",IF(Y1366='Tabelas auxiliares'!$A$128,"INVESTIMENTO","ERRO - VERIFICAR"))))</f>
        <v/>
      </c>
      <c r="AA1366" s="26" t="str">
        <f t="shared" si="33"/>
        <v/>
      </c>
      <c r="AB1366" s="157"/>
      <c r="AC1366" s="157"/>
      <c r="AD1366" s="155"/>
      <c r="AE1366" s="31"/>
      <c r="AF1366" s="31"/>
      <c r="AG1366" s="31"/>
      <c r="AH1366" s="31"/>
      <c r="AI1366" s="31"/>
      <c r="AJ1366" s="31"/>
      <c r="AK1366" s="31"/>
      <c r="AL1366" s="31"/>
      <c r="AM1366" s="31"/>
      <c r="AN1366" s="31"/>
      <c r="AO1366" s="31"/>
      <c r="AP1366" s="31"/>
    </row>
    <row r="1367" spans="1:42" x14ac:dyDescent="0.25">
      <c r="A1367" s="154"/>
      <c r="B1367" s="152"/>
      <c r="C1367" s="152"/>
      <c r="D1367" s="152"/>
      <c r="E1367" s="152"/>
      <c r="F1367" s="15" t="str">
        <f>IFERROR(VLOOKUP(D1367,'Tabelas auxiliares'!$A$3:$B$65,2,FALSE),"")</f>
        <v/>
      </c>
      <c r="G1367" s="15" t="str">
        <f>IFERROR(VLOOKUP($B1367,'Tabelas auxiliares'!$A$68:$C$108,2,FALSE),"")</f>
        <v/>
      </c>
      <c r="H1367" s="15" t="str">
        <f>IFERROR(VLOOKUP($B1367,'Tabelas auxiliares'!$A$68:$C$108,3,FALSE),"")</f>
        <v/>
      </c>
      <c r="I1367" s="154"/>
      <c r="J1367" s="154"/>
      <c r="K1367" s="154"/>
      <c r="L1367" s="154"/>
      <c r="M1367" s="154"/>
      <c r="N1367" s="154"/>
      <c r="O1367" s="154"/>
      <c r="P1367" s="154"/>
      <c r="Q1367" s="154"/>
      <c r="R1367" s="154"/>
      <c r="S1367" s="154"/>
      <c r="T1367" s="154"/>
      <c r="U1367" s="154"/>
      <c r="V1367" s="154"/>
      <c r="W1367" s="154"/>
      <c r="X1367" s="154"/>
      <c r="Y1367" s="15" t="str">
        <f t="shared" si="32"/>
        <v/>
      </c>
      <c r="Z1367" s="15" t="str">
        <f>IF(T1367="","",IF(AND(T1367&lt;&gt;'Tabelas auxiliares'!$B$128,T1367&lt;&gt;'Tabelas auxiliares'!$B$129,T1367&lt;&gt;'Tabelas auxiliares'!$C$128,T1367&lt;&gt;'Tabelas auxiliares'!$C$129,T1367&lt;&gt;'Tabelas auxiliares'!$D$128),"FOLHA DE PESSOAL",IF(Y1367='Tabelas auxiliares'!$A$129,"CUSTEIO",IF(Y1367='Tabelas auxiliares'!$A$128,"INVESTIMENTO","ERRO - VERIFICAR"))))</f>
        <v/>
      </c>
      <c r="AA1367" s="26" t="str">
        <f t="shared" si="33"/>
        <v/>
      </c>
      <c r="AB1367" s="157"/>
      <c r="AC1367" s="157"/>
      <c r="AD1367" s="155"/>
      <c r="AE1367" s="31"/>
      <c r="AF1367" s="31"/>
      <c r="AG1367" s="31"/>
      <c r="AH1367" s="31"/>
      <c r="AI1367" s="31"/>
      <c r="AJ1367" s="31"/>
      <c r="AK1367" s="31"/>
      <c r="AL1367" s="31"/>
      <c r="AM1367" s="31"/>
      <c r="AN1367" s="31"/>
      <c r="AO1367" s="31"/>
      <c r="AP1367" s="31"/>
    </row>
    <row r="1368" spans="1:42" x14ac:dyDescent="0.25">
      <c r="A1368" s="154"/>
      <c r="B1368" s="152"/>
      <c r="C1368" s="152"/>
      <c r="D1368" s="152"/>
      <c r="E1368" s="152"/>
      <c r="F1368" s="15" t="str">
        <f>IFERROR(VLOOKUP(D1368,'Tabelas auxiliares'!$A$3:$B$65,2,FALSE),"")</f>
        <v/>
      </c>
      <c r="G1368" s="15" t="str">
        <f>IFERROR(VLOOKUP($B1368,'Tabelas auxiliares'!$A$68:$C$108,2,FALSE),"")</f>
        <v/>
      </c>
      <c r="H1368" s="15" t="str">
        <f>IFERROR(VLOOKUP($B1368,'Tabelas auxiliares'!$A$68:$C$108,3,FALSE),"")</f>
        <v/>
      </c>
      <c r="I1368" s="154"/>
      <c r="J1368" s="154"/>
      <c r="K1368" s="154"/>
      <c r="L1368" s="154"/>
      <c r="M1368" s="154"/>
      <c r="N1368" s="154"/>
      <c r="O1368" s="154"/>
      <c r="P1368" s="154"/>
      <c r="Q1368" s="154"/>
      <c r="R1368" s="154"/>
      <c r="S1368" s="154"/>
      <c r="T1368" s="154"/>
      <c r="U1368" s="154"/>
      <c r="V1368" s="154"/>
      <c r="W1368" s="154"/>
      <c r="X1368" s="154"/>
      <c r="Y1368" s="15" t="str">
        <f t="shared" si="32"/>
        <v/>
      </c>
      <c r="Z1368" s="15" t="str">
        <f>IF(T1368="","",IF(AND(T1368&lt;&gt;'Tabelas auxiliares'!$B$128,T1368&lt;&gt;'Tabelas auxiliares'!$B$129,T1368&lt;&gt;'Tabelas auxiliares'!$C$128,T1368&lt;&gt;'Tabelas auxiliares'!$C$129,T1368&lt;&gt;'Tabelas auxiliares'!$D$128),"FOLHA DE PESSOAL",IF(Y1368='Tabelas auxiliares'!$A$129,"CUSTEIO",IF(Y1368='Tabelas auxiliares'!$A$128,"INVESTIMENTO","ERRO - VERIFICAR"))))</f>
        <v/>
      </c>
      <c r="AA1368" s="26" t="str">
        <f t="shared" si="33"/>
        <v/>
      </c>
      <c r="AB1368" s="157"/>
      <c r="AC1368" s="157"/>
      <c r="AD1368" s="155"/>
      <c r="AE1368" s="31"/>
      <c r="AF1368" s="31"/>
      <c r="AG1368" s="31"/>
      <c r="AH1368" s="31"/>
      <c r="AI1368" s="31"/>
      <c r="AJ1368" s="31"/>
      <c r="AK1368" s="31"/>
      <c r="AL1368" s="31"/>
      <c r="AM1368" s="31"/>
      <c r="AN1368" s="31"/>
      <c r="AO1368" s="31"/>
      <c r="AP1368" s="31"/>
    </row>
    <row r="1369" spans="1:42" x14ac:dyDescent="0.25">
      <c r="A1369" s="154"/>
      <c r="B1369" s="152"/>
      <c r="C1369" s="152"/>
      <c r="D1369" s="152"/>
      <c r="E1369" s="152"/>
      <c r="F1369" s="15" t="str">
        <f>IFERROR(VLOOKUP(D1369,'Tabelas auxiliares'!$A$3:$B$65,2,FALSE),"")</f>
        <v/>
      </c>
      <c r="G1369" s="15" t="str">
        <f>IFERROR(VLOOKUP($B1369,'Tabelas auxiliares'!$A$68:$C$108,2,FALSE),"")</f>
        <v/>
      </c>
      <c r="H1369" s="15" t="str">
        <f>IFERROR(VLOOKUP($B1369,'Tabelas auxiliares'!$A$68:$C$108,3,FALSE),"")</f>
        <v/>
      </c>
      <c r="I1369" s="154"/>
      <c r="J1369" s="154"/>
      <c r="K1369" s="154"/>
      <c r="L1369" s="154"/>
      <c r="M1369" s="154"/>
      <c r="N1369" s="154"/>
      <c r="O1369" s="154"/>
      <c r="P1369" s="154"/>
      <c r="Q1369" s="154"/>
      <c r="R1369" s="154"/>
      <c r="S1369" s="154"/>
      <c r="T1369" s="154"/>
      <c r="U1369" s="154"/>
      <c r="V1369" s="154"/>
      <c r="W1369" s="154"/>
      <c r="X1369" s="154"/>
      <c r="Y1369" s="15" t="str">
        <f t="shared" si="32"/>
        <v/>
      </c>
      <c r="Z1369" s="15" t="str">
        <f>IF(T1369="","",IF(AND(T1369&lt;&gt;'Tabelas auxiliares'!$B$128,T1369&lt;&gt;'Tabelas auxiliares'!$B$129,T1369&lt;&gt;'Tabelas auxiliares'!$C$128,T1369&lt;&gt;'Tabelas auxiliares'!$C$129,T1369&lt;&gt;'Tabelas auxiliares'!$D$128),"FOLHA DE PESSOAL",IF(Y1369='Tabelas auxiliares'!$A$129,"CUSTEIO",IF(Y1369='Tabelas auxiliares'!$A$128,"INVESTIMENTO","ERRO - VERIFICAR"))))</f>
        <v/>
      </c>
      <c r="AA1369" s="26" t="str">
        <f t="shared" si="33"/>
        <v/>
      </c>
      <c r="AB1369" s="157"/>
      <c r="AC1369" s="157"/>
      <c r="AD1369" s="155"/>
      <c r="AE1369" s="31"/>
      <c r="AF1369" s="31"/>
      <c r="AG1369" s="31"/>
      <c r="AH1369" s="31"/>
      <c r="AI1369" s="31"/>
      <c r="AJ1369" s="31"/>
      <c r="AK1369" s="31"/>
      <c r="AL1369" s="31"/>
      <c r="AM1369" s="31"/>
      <c r="AN1369" s="31"/>
      <c r="AO1369" s="31"/>
      <c r="AP1369" s="31"/>
    </row>
    <row r="1370" spans="1:42" x14ac:dyDescent="0.25">
      <c r="A1370" s="154"/>
      <c r="B1370" s="152"/>
      <c r="C1370" s="152"/>
      <c r="D1370" s="152"/>
      <c r="E1370" s="152"/>
      <c r="F1370" s="15" t="str">
        <f>IFERROR(VLOOKUP(D1370,'Tabelas auxiliares'!$A$3:$B$65,2,FALSE),"")</f>
        <v/>
      </c>
      <c r="G1370" s="15" t="str">
        <f>IFERROR(VLOOKUP($B1370,'Tabelas auxiliares'!$A$68:$C$108,2,FALSE),"")</f>
        <v/>
      </c>
      <c r="H1370" s="15" t="str">
        <f>IFERROR(VLOOKUP($B1370,'Tabelas auxiliares'!$A$68:$C$108,3,FALSE),"")</f>
        <v/>
      </c>
      <c r="I1370" s="154"/>
      <c r="J1370" s="154"/>
      <c r="K1370" s="154"/>
      <c r="L1370" s="154"/>
      <c r="M1370" s="154"/>
      <c r="N1370" s="154"/>
      <c r="O1370" s="154"/>
      <c r="P1370" s="154"/>
      <c r="Q1370" s="154"/>
      <c r="R1370" s="154"/>
      <c r="S1370" s="154"/>
      <c r="T1370" s="154"/>
      <c r="U1370" s="154"/>
      <c r="V1370" s="154"/>
      <c r="W1370" s="154"/>
      <c r="X1370" s="154"/>
      <c r="Y1370" s="15" t="str">
        <f t="shared" si="32"/>
        <v/>
      </c>
      <c r="Z1370" s="15" t="str">
        <f>IF(T1370="","",IF(AND(T1370&lt;&gt;'Tabelas auxiliares'!$B$128,T1370&lt;&gt;'Tabelas auxiliares'!$B$129,T1370&lt;&gt;'Tabelas auxiliares'!$C$128,T1370&lt;&gt;'Tabelas auxiliares'!$C$129,T1370&lt;&gt;'Tabelas auxiliares'!$D$128),"FOLHA DE PESSOAL",IF(Y1370='Tabelas auxiliares'!$A$129,"CUSTEIO",IF(Y1370='Tabelas auxiliares'!$A$128,"INVESTIMENTO","ERRO - VERIFICAR"))))</f>
        <v/>
      </c>
      <c r="AA1370" s="26" t="str">
        <f t="shared" si="33"/>
        <v/>
      </c>
      <c r="AB1370" s="157"/>
      <c r="AC1370" s="157"/>
      <c r="AD1370" s="155"/>
      <c r="AE1370" s="31"/>
      <c r="AF1370" s="31"/>
      <c r="AG1370" s="31"/>
      <c r="AH1370" s="31"/>
      <c r="AI1370" s="31"/>
      <c r="AJ1370" s="31"/>
      <c r="AK1370" s="31"/>
      <c r="AL1370" s="31"/>
      <c r="AM1370" s="31"/>
      <c r="AN1370" s="31"/>
      <c r="AO1370" s="31"/>
      <c r="AP1370" s="31"/>
    </row>
    <row r="1371" spans="1:42" x14ac:dyDescent="0.25">
      <c r="A1371" s="154"/>
      <c r="B1371" s="152"/>
      <c r="C1371" s="152"/>
      <c r="D1371" s="152"/>
      <c r="E1371" s="152"/>
      <c r="F1371" s="15" t="str">
        <f>IFERROR(VLOOKUP(D1371,'Tabelas auxiliares'!$A$3:$B$65,2,FALSE),"")</f>
        <v/>
      </c>
      <c r="G1371" s="15" t="str">
        <f>IFERROR(VLOOKUP($B1371,'Tabelas auxiliares'!$A$68:$C$108,2,FALSE),"")</f>
        <v/>
      </c>
      <c r="H1371" s="15" t="str">
        <f>IFERROR(VLOOKUP($B1371,'Tabelas auxiliares'!$A$68:$C$108,3,FALSE),"")</f>
        <v/>
      </c>
      <c r="I1371" s="154"/>
      <c r="J1371" s="154"/>
      <c r="K1371" s="154"/>
      <c r="L1371" s="154"/>
      <c r="M1371" s="154"/>
      <c r="N1371" s="154"/>
      <c r="O1371" s="154"/>
      <c r="P1371" s="154"/>
      <c r="Q1371" s="154"/>
      <c r="R1371" s="154"/>
      <c r="S1371" s="154"/>
      <c r="T1371" s="154"/>
      <c r="U1371" s="154"/>
      <c r="V1371" s="154"/>
      <c r="W1371" s="154"/>
      <c r="X1371" s="154"/>
      <c r="Y1371" s="15" t="str">
        <f t="shared" si="32"/>
        <v/>
      </c>
      <c r="Z1371" s="15" t="str">
        <f>IF(T1371="","",IF(AND(T1371&lt;&gt;'Tabelas auxiliares'!$B$128,T1371&lt;&gt;'Tabelas auxiliares'!$B$129,T1371&lt;&gt;'Tabelas auxiliares'!$C$128,T1371&lt;&gt;'Tabelas auxiliares'!$C$129,T1371&lt;&gt;'Tabelas auxiliares'!$D$128),"FOLHA DE PESSOAL",IF(Y1371='Tabelas auxiliares'!$A$129,"CUSTEIO",IF(Y1371='Tabelas auxiliares'!$A$128,"INVESTIMENTO","ERRO - VERIFICAR"))))</f>
        <v/>
      </c>
      <c r="AA1371" s="26" t="str">
        <f t="shared" si="33"/>
        <v/>
      </c>
      <c r="AB1371" s="157"/>
      <c r="AC1371" s="157"/>
      <c r="AD1371" s="155"/>
      <c r="AE1371" s="31"/>
      <c r="AF1371" s="31"/>
      <c r="AG1371" s="31"/>
      <c r="AH1371" s="31"/>
      <c r="AI1371" s="31"/>
      <c r="AJ1371" s="31"/>
      <c r="AK1371" s="31"/>
      <c r="AL1371" s="31"/>
      <c r="AM1371" s="31"/>
      <c r="AN1371" s="31"/>
      <c r="AO1371" s="31"/>
      <c r="AP1371" s="31"/>
    </row>
    <row r="1372" spans="1:42" x14ac:dyDescent="0.25">
      <c r="A1372" s="154"/>
      <c r="B1372" s="152"/>
      <c r="C1372" s="152"/>
      <c r="D1372" s="152"/>
      <c r="E1372" s="152"/>
      <c r="F1372" s="15" t="str">
        <f>IFERROR(VLOOKUP(D1372,'Tabelas auxiliares'!$A$3:$B$65,2,FALSE),"")</f>
        <v/>
      </c>
      <c r="G1372" s="15" t="str">
        <f>IFERROR(VLOOKUP($B1372,'Tabelas auxiliares'!$A$68:$C$108,2,FALSE),"")</f>
        <v/>
      </c>
      <c r="H1372" s="15" t="str">
        <f>IFERROR(VLOOKUP($B1372,'Tabelas auxiliares'!$A$68:$C$108,3,FALSE),"")</f>
        <v/>
      </c>
      <c r="I1372" s="154"/>
      <c r="J1372" s="154"/>
      <c r="K1372" s="154"/>
      <c r="L1372" s="154"/>
      <c r="M1372" s="154"/>
      <c r="N1372" s="154"/>
      <c r="O1372" s="154"/>
      <c r="P1372" s="154"/>
      <c r="Q1372" s="154"/>
      <c r="R1372" s="154"/>
      <c r="S1372" s="154"/>
      <c r="T1372" s="154"/>
      <c r="U1372" s="154"/>
      <c r="V1372" s="154"/>
      <c r="W1372" s="154"/>
      <c r="X1372" s="154"/>
      <c r="Y1372" s="15" t="str">
        <f t="shared" si="32"/>
        <v/>
      </c>
      <c r="Z1372" s="15" t="str">
        <f>IF(T1372="","",IF(AND(T1372&lt;&gt;'Tabelas auxiliares'!$B$128,T1372&lt;&gt;'Tabelas auxiliares'!$B$129,T1372&lt;&gt;'Tabelas auxiliares'!$C$128,T1372&lt;&gt;'Tabelas auxiliares'!$C$129,T1372&lt;&gt;'Tabelas auxiliares'!$D$128),"FOLHA DE PESSOAL",IF(Y1372='Tabelas auxiliares'!$A$129,"CUSTEIO",IF(Y1372='Tabelas auxiliares'!$A$128,"INVESTIMENTO","ERRO - VERIFICAR"))))</f>
        <v/>
      </c>
      <c r="AA1372" s="26" t="str">
        <f t="shared" si="33"/>
        <v/>
      </c>
      <c r="AB1372" s="157"/>
      <c r="AC1372" s="157"/>
      <c r="AD1372" s="155"/>
      <c r="AE1372" s="31"/>
      <c r="AF1372" s="31"/>
      <c r="AG1372" s="31"/>
      <c r="AH1372" s="31"/>
      <c r="AI1372" s="31"/>
      <c r="AJ1372" s="31"/>
      <c r="AK1372" s="31"/>
      <c r="AL1372" s="31"/>
      <c r="AM1372" s="31"/>
      <c r="AN1372" s="31"/>
      <c r="AO1372" s="31"/>
      <c r="AP1372" s="31"/>
    </row>
    <row r="1373" spans="1:42" x14ac:dyDescent="0.25">
      <c r="A1373" s="154"/>
      <c r="B1373" s="152"/>
      <c r="C1373" s="152"/>
      <c r="D1373" s="152"/>
      <c r="E1373" s="152"/>
      <c r="F1373" s="15" t="str">
        <f>IFERROR(VLOOKUP(D1373,'Tabelas auxiliares'!$A$3:$B$65,2,FALSE),"")</f>
        <v/>
      </c>
      <c r="G1373" s="15" t="str">
        <f>IFERROR(VLOOKUP($B1373,'Tabelas auxiliares'!$A$68:$C$108,2,FALSE),"")</f>
        <v/>
      </c>
      <c r="H1373" s="15" t="str">
        <f>IFERROR(VLOOKUP($B1373,'Tabelas auxiliares'!$A$68:$C$108,3,FALSE),"")</f>
        <v/>
      </c>
      <c r="I1373" s="154"/>
      <c r="J1373" s="154"/>
      <c r="K1373" s="154"/>
      <c r="L1373" s="154"/>
      <c r="M1373" s="154"/>
      <c r="N1373" s="154"/>
      <c r="O1373" s="154"/>
      <c r="P1373" s="154"/>
      <c r="Q1373" s="154"/>
      <c r="R1373" s="154"/>
      <c r="S1373" s="154"/>
      <c r="T1373" s="154"/>
      <c r="U1373" s="154"/>
      <c r="V1373" s="154"/>
      <c r="W1373" s="154"/>
      <c r="X1373" s="154"/>
      <c r="Y1373" s="15" t="str">
        <f t="shared" si="32"/>
        <v/>
      </c>
      <c r="Z1373" s="15" t="str">
        <f>IF(T1373="","",IF(AND(T1373&lt;&gt;'Tabelas auxiliares'!$B$128,T1373&lt;&gt;'Tabelas auxiliares'!$B$129,T1373&lt;&gt;'Tabelas auxiliares'!$C$128,T1373&lt;&gt;'Tabelas auxiliares'!$C$129,T1373&lt;&gt;'Tabelas auxiliares'!$D$128),"FOLHA DE PESSOAL",IF(Y1373='Tabelas auxiliares'!$A$129,"CUSTEIO",IF(Y1373='Tabelas auxiliares'!$A$128,"INVESTIMENTO","ERRO - VERIFICAR"))))</f>
        <v/>
      </c>
      <c r="AA1373" s="26" t="str">
        <f t="shared" si="33"/>
        <v/>
      </c>
      <c r="AB1373" s="157"/>
      <c r="AC1373" s="157"/>
      <c r="AD1373" s="155"/>
      <c r="AE1373" s="31"/>
      <c r="AF1373" s="31"/>
      <c r="AG1373" s="31"/>
      <c r="AH1373" s="31"/>
      <c r="AI1373" s="31"/>
      <c r="AJ1373" s="31"/>
      <c r="AK1373" s="31"/>
      <c r="AL1373" s="31"/>
      <c r="AM1373" s="31"/>
      <c r="AN1373" s="31"/>
      <c r="AO1373" s="31"/>
      <c r="AP1373" s="31"/>
    </row>
    <row r="1374" spans="1:42" x14ac:dyDescent="0.25">
      <c r="A1374" s="154"/>
      <c r="B1374" s="152"/>
      <c r="C1374" s="152"/>
      <c r="D1374" s="152"/>
      <c r="E1374" s="152"/>
      <c r="F1374" s="15" t="str">
        <f>IFERROR(VLOOKUP(D1374,'Tabelas auxiliares'!$A$3:$B$65,2,FALSE),"")</f>
        <v/>
      </c>
      <c r="G1374" s="15" t="str">
        <f>IFERROR(VLOOKUP($B1374,'Tabelas auxiliares'!$A$68:$C$108,2,FALSE),"")</f>
        <v/>
      </c>
      <c r="H1374" s="15" t="str">
        <f>IFERROR(VLOOKUP($B1374,'Tabelas auxiliares'!$A$68:$C$108,3,FALSE),"")</f>
        <v/>
      </c>
      <c r="I1374" s="154"/>
      <c r="J1374" s="154"/>
      <c r="K1374" s="154"/>
      <c r="L1374" s="154"/>
      <c r="M1374" s="154"/>
      <c r="N1374" s="154"/>
      <c r="O1374" s="154"/>
      <c r="P1374" s="154"/>
      <c r="Q1374" s="154"/>
      <c r="R1374" s="154"/>
      <c r="S1374" s="154"/>
      <c r="T1374" s="154"/>
      <c r="U1374" s="154"/>
      <c r="V1374" s="154"/>
      <c r="W1374" s="154"/>
      <c r="X1374" s="154"/>
      <c r="Y1374" s="15" t="str">
        <f t="shared" si="32"/>
        <v/>
      </c>
      <c r="Z1374" s="15" t="str">
        <f>IF(T1374="","",IF(AND(T1374&lt;&gt;'Tabelas auxiliares'!$B$128,T1374&lt;&gt;'Tabelas auxiliares'!$B$129,T1374&lt;&gt;'Tabelas auxiliares'!$C$128,T1374&lt;&gt;'Tabelas auxiliares'!$C$129,T1374&lt;&gt;'Tabelas auxiliares'!$D$128),"FOLHA DE PESSOAL",IF(Y1374='Tabelas auxiliares'!$A$129,"CUSTEIO",IF(Y1374='Tabelas auxiliares'!$A$128,"INVESTIMENTO","ERRO - VERIFICAR"))))</f>
        <v/>
      </c>
      <c r="AA1374" s="26" t="str">
        <f t="shared" si="33"/>
        <v/>
      </c>
      <c r="AB1374" s="157"/>
      <c r="AC1374" s="157"/>
      <c r="AD1374" s="155"/>
      <c r="AE1374" s="31"/>
      <c r="AF1374" s="31"/>
      <c r="AG1374" s="31"/>
      <c r="AH1374" s="31"/>
      <c r="AI1374" s="31"/>
      <c r="AJ1374" s="31"/>
      <c r="AK1374" s="31"/>
      <c r="AL1374" s="31"/>
      <c r="AM1374" s="31"/>
      <c r="AN1374" s="31"/>
      <c r="AO1374" s="31"/>
      <c r="AP1374" s="31"/>
    </row>
    <row r="1375" spans="1:42" x14ac:dyDescent="0.25">
      <c r="A1375" s="154"/>
      <c r="B1375" s="152"/>
      <c r="C1375" s="152"/>
      <c r="D1375" s="152"/>
      <c r="E1375" s="152"/>
      <c r="F1375" s="15" t="str">
        <f>IFERROR(VLOOKUP(D1375,'Tabelas auxiliares'!$A$3:$B$65,2,FALSE),"")</f>
        <v/>
      </c>
      <c r="G1375" s="15" t="str">
        <f>IFERROR(VLOOKUP($B1375,'Tabelas auxiliares'!$A$68:$C$108,2,FALSE),"")</f>
        <v/>
      </c>
      <c r="H1375" s="15" t="str">
        <f>IFERROR(VLOOKUP($B1375,'Tabelas auxiliares'!$A$68:$C$108,3,FALSE),"")</f>
        <v/>
      </c>
      <c r="I1375" s="154"/>
      <c r="J1375" s="154"/>
      <c r="K1375" s="154"/>
      <c r="L1375" s="154"/>
      <c r="M1375" s="154"/>
      <c r="N1375" s="154"/>
      <c r="O1375" s="154"/>
      <c r="P1375" s="154"/>
      <c r="Q1375" s="154"/>
      <c r="R1375" s="154"/>
      <c r="S1375" s="154"/>
      <c r="T1375" s="154"/>
      <c r="U1375" s="154"/>
      <c r="V1375" s="154"/>
      <c r="W1375" s="154"/>
      <c r="X1375" s="154"/>
      <c r="Y1375" s="15" t="str">
        <f t="shared" si="32"/>
        <v/>
      </c>
      <c r="Z1375" s="15" t="str">
        <f>IF(T1375="","",IF(AND(T1375&lt;&gt;'Tabelas auxiliares'!$B$128,T1375&lt;&gt;'Tabelas auxiliares'!$B$129,T1375&lt;&gt;'Tabelas auxiliares'!$C$128,T1375&lt;&gt;'Tabelas auxiliares'!$C$129,T1375&lt;&gt;'Tabelas auxiliares'!$D$128),"FOLHA DE PESSOAL",IF(Y1375='Tabelas auxiliares'!$A$129,"CUSTEIO",IF(Y1375='Tabelas auxiliares'!$A$128,"INVESTIMENTO","ERRO - VERIFICAR"))))</f>
        <v/>
      </c>
      <c r="AA1375" s="26" t="str">
        <f t="shared" si="33"/>
        <v/>
      </c>
      <c r="AB1375" s="157"/>
      <c r="AC1375" s="157"/>
      <c r="AD1375" s="155"/>
      <c r="AE1375" s="31"/>
      <c r="AF1375" s="31"/>
      <c r="AG1375" s="31"/>
      <c r="AH1375" s="31"/>
      <c r="AI1375" s="31"/>
      <c r="AJ1375" s="31"/>
      <c r="AK1375" s="31"/>
      <c r="AL1375" s="31"/>
      <c r="AM1375" s="31"/>
      <c r="AN1375" s="31"/>
      <c r="AO1375" s="31"/>
      <c r="AP1375" s="31"/>
    </row>
    <row r="1376" spans="1:42" x14ac:dyDescent="0.25">
      <c r="A1376" s="154"/>
      <c r="B1376" s="152"/>
      <c r="C1376" s="152"/>
      <c r="D1376" s="152"/>
      <c r="E1376" s="152"/>
      <c r="F1376" s="15" t="str">
        <f>IFERROR(VLOOKUP(D1376,'Tabelas auxiliares'!$A$3:$B$65,2,FALSE),"")</f>
        <v/>
      </c>
      <c r="G1376" s="15" t="str">
        <f>IFERROR(VLOOKUP($B1376,'Tabelas auxiliares'!$A$68:$C$108,2,FALSE),"")</f>
        <v/>
      </c>
      <c r="H1376" s="15" t="str">
        <f>IFERROR(VLOOKUP($B1376,'Tabelas auxiliares'!$A$68:$C$108,3,FALSE),"")</f>
        <v/>
      </c>
      <c r="I1376" s="154"/>
      <c r="J1376" s="154"/>
      <c r="K1376" s="154"/>
      <c r="L1376" s="154"/>
      <c r="M1376" s="154"/>
      <c r="N1376" s="154"/>
      <c r="O1376" s="154"/>
      <c r="P1376" s="154"/>
      <c r="Q1376" s="154"/>
      <c r="R1376" s="154"/>
      <c r="S1376" s="154"/>
      <c r="T1376" s="154"/>
      <c r="U1376" s="154"/>
      <c r="V1376" s="154"/>
      <c r="W1376" s="154"/>
      <c r="X1376" s="154"/>
      <c r="Y1376" s="15" t="str">
        <f t="shared" si="32"/>
        <v/>
      </c>
      <c r="Z1376" s="15" t="str">
        <f>IF(T1376="","",IF(AND(T1376&lt;&gt;'Tabelas auxiliares'!$B$128,T1376&lt;&gt;'Tabelas auxiliares'!$B$129,T1376&lt;&gt;'Tabelas auxiliares'!$C$128,T1376&lt;&gt;'Tabelas auxiliares'!$C$129,T1376&lt;&gt;'Tabelas auxiliares'!$D$128),"FOLHA DE PESSOAL",IF(Y1376='Tabelas auxiliares'!$A$129,"CUSTEIO",IF(Y1376='Tabelas auxiliares'!$A$128,"INVESTIMENTO","ERRO - VERIFICAR"))))</f>
        <v/>
      </c>
      <c r="AA1376" s="26" t="str">
        <f t="shared" si="33"/>
        <v/>
      </c>
      <c r="AB1376" s="157"/>
      <c r="AC1376" s="157"/>
      <c r="AD1376" s="155"/>
      <c r="AE1376" s="31"/>
      <c r="AF1376" s="31"/>
      <c r="AG1376" s="31"/>
      <c r="AH1376" s="31"/>
      <c r="AI1376" s="31"/>
      <c r="AJ1376" s="31"/>
      <c r="AK1376" s="31"/>
      <c r="AL1376" s="31"/>
      <c r="AM1376" s="31"/>
      <c r="AN1376" s="31"/>
      <c r="AO1376" s="31"/>
      <c r="AP1376" s="31"/>
    </row>
    <row r="1377" spans="1:42" x14ac:dyDescent="0.25">
      <c r="A1377" s="154"/>
      <c r="B1377" s="152"/>
      <c r="C1377" s="152"/>
      <c r="D1377" s="152"/>
      <c r="E1377" s="152"/>
      <c r="F1377" s="15" t="str">
        <f>IFERROR(VLOOKUP(D1377,'Tabelas auxiliares'!$A$3:$B$65,2,FALSE),"")</f>
        <v/>
      </c>
      <c r="G1377" s="15" t="str">
        <f>IFERROR(VLOOKUP($B1377,'Tabelas auxiliares'!$A$68:$C$108,2,FALSE),"")</f>
        <v/>
      </c>
      <c r="H1377" s="15" t="str">
        <f>IFERROR(VLOOKUP($B1377,'Tabelas auxiliares'!$A$68:$C$108,3,FALSE),"")</f>
        <v/>
      </c>
      <c r="I1377" s="154"/>
      <c r="J1377" s="154"/>
      <c r="K1377" s="154"/>
      <c r="L1377" s="154"/>
      <c r="M1377" s="154"/>
      <c r="N1377" s="154"/>
      <c r="O1377" s="154"/>
      <c r="P1377" s="154"/>
      <c r="Q1377" s="154"/>
      <c r="R1377" s="154"/>
      <c r="S1377" s="154"/>
      <c r="T1377" s="154"/>
      <c r="U1377" s="154"/>
      <c r="V1377" s="154"/>
      <c r="W1377" s="154"/>
      <c r="X1377" s="154"/>
      <c r="Y1377" s="15" t="str">
        <f t="shared" si="32"/>
        <v/>
      </c>
      <c r="Z1377" s="15" t="str">
        <f>IF(T1377="","",IF(AND(T1377&lt;&gt;'Tabelas auxiliares'!$B$128,T1377&lt;&gt;'Tabelas auxiliares'!$B$129,T1377&lt;&gt;'Tabelas auxiliares'!$C$128,T1377&lt;&gt;'Tabelas auxiliares'!$C$129,T1377&lt;&gt;'Tabelas auxiliares'!$D$128),"FOLHA DE PESSOAL",IF(Y1377='Tabelas auxiliares'!$A$129,"CUSTEIO",IF(Y1377='Tabelas auxiliares'!$A$128,"INVESTIMENTO","ERRO - VERIFICAR"))))</f>
        <v/>
      </c>
      <c r="AA1377" s="26" t="str">
        <f t="shared" si="33"/>
        <v/>
      </c>
      <c r="AB1377" s="157"/>
      <c r="AC1377" s="157"/>
      <c r="AD1377" s="155"/>
      <c r="AE1377" s="31"/>
      <c r="AF1377" s="31"/>
      <c r="AG1377" s="31"/>
      <c r="AH1377" s="31"/>
      <c r="AI1377" s="31"/>
      <c r="AJ1377" s="31"/>
      <c r="AK1377" s="31"/>
      <c r="AL1377" s="31"/>
      <c r="AM1377" s="31"/>
      <c r="AN1377" s="31"/>
      <c r="AO1377" s="31"/>
      <c r="AP1377" s="31"/>
    </row>
    <row r="1378" spans="1:42" x14ac:dyDescent="0.25">
      <c r="A1378" s="154"/>
      <c r="B1378" s="152"/>
      <c r="C1378" s="152"/>
      <c r="D1378" s="152"/>
      <c r="E1378" s="152"/>
      <c r="F1378" s="15" t="str">
        <f>IFERROR(VLOOKUP(D1378,'Tabelas auxiliares'!$A$3:$B$65,2,FALSE),"")</f>
        <v/>
      </c>
      <c r="G1378" s="15" t="str">
        <f>IFERROR(VLOOKUP($B1378,'Tabelas auxiliares'!$A$68:$C$108,2,FALSE),"")</f>
        <v/>
      </c>
      <c r="H1378" s="15" t="str">
        <f>IFERROR(VLOOKUP($B1378,'Tabelas auxiliares'!$A$68:$C$108,3,FALSE),"")</f>
        <v/>
      </c>
      <c r="I1378" s="154"/>
      <c r="J1378" s="154"/>
      <c r="K1378" s="154"/>
      <c r="L1378" s="154"/>
      <c r="M1378" s="154"/>
      <c r="N1378" s="154"/>
      <c r="O1378" s="154"/>
      <c r="P1378" s="154"/>
      <c r="Q1378" s="154"/>
      <c r="R1378" s="154"/>
      <c r="S1378" s="154"/>
      <c r="T1378" s="154"/>
      <c r="U1378" s="154"/>
      <c r="V1378" s="154"/>
      <c r="W1378" s="154"/>
      <c r="X1378" s="154"/>
      <c r="Y1378" s="15" t="str">
        <f t="shared" si="32"/>
        <v/>
      </c>
      <c r="Z1378" s="15" t="str">
        <f>IF(T1378="","",IF(AND(T1378&lt;&gt;'Tabelas auxiliares'!$B$128,T1378&lt;&gt;'Tabelas auxiliares'!$B$129,T1378&lt;&gt;'Tabelas auxiliares'!$C$128,T1378&lt;&gt;'Tabelas auxiliares'!$C$129,T1378&lt;&gt;'Tabelas auxiliares'!$D$128),"FOLHA DE PESSOAL",IF(Y1378='Tabelas auxiliares'!$A$129,"CUSTEIO",IF(Y1378='Tabelas auxiliares'!$A$128,"INVESTIMENTO","ERRO - VERIFICAR"))))</f>
        <v/>
      </c>
      <c r="AA1378" s="26" t="str">
        <f t="shared" si="33"/>
        <v/>
      </c>
      <c r="AB1378" s="157"/>
      <c r="AC1378" s="157"/>
      <c r="AD1378" s="155"/>
      <c r="AE1378" s="31"/>
      <c r="AF1378" s="31"/>
      <c r="AG1378" s="31"/>
      <c r="AH1378" s="31"/>
      <c r="AI1378" s="31"/>
      <c r="AJ1378" s="31"/>
      <c r="AK1378" s="31"/>
      <c r="AL1378" s="31"/>
      <c r="AM1378" s="31"/>
      <c r="AN1378" s="31"/>
      <c r="AO1378" s="31"/>
      <c r="AP1378" s="31"/>
    </row>
    <row r="1379" spans="1:42" x14ac:dyDescent="0.25">
      <c r="A1379" s="154"/>
      <c r="B1379" s="152"/>
      <c r="C1379" s="152"/>
      <c r="D1379" s="152"/>
      <c r="E1379" s="152"/>
      <c r="F1379" s="15" t="str">
        <f>IFERROR(VLOOKUP(D1379,'Tabelas auxiliares'!$A$3:$B$65,2,FALSE),"")</f>
        <v/>
      </c>
      <c r="G1379" s="15" t="str">
        <f>IFERROR(VLOOKUP($B1379,'Tabelas auxiliares'!$A$68:$C$108,2,FALSE),"")</f>
        <v/>
      </c>
      <c r="H1379" s="15" t="str">
        <f>IFERROR(VLOOKUP($B1379,'Tabelas auxiliares'!$A$68:$C$108,3,FALSE),"")</f>
        <v/>
      </c>
      <c r="I1379" s="154"/>
      <c r="J1379" s="154"/>
      <c r="K1379" s="154"/>
      <c r="L1379" s="154"/>
      <c r="M1379" s="154"/>
      <c r="N1379" s="154"/>
      <c r="O1379" s="154"/>
      <c r="P1379" s="154"/>
      <c r="Q1379" s="154"/>
      <c r="R1379" s="154"/>
      <c r="S1379" s="154"/>
      <c r="T1379" s="154"/>
      <c r="U1379" s="154"/>
      <c r="V1379" s="154"/>
      <c r="W1379" s="154"/>
      <c r="X1379" s="154"/>
      <c r="Y1379" s="15" t="str">
        <f t="shared" si="32"/>
        <v/>
      </c>
      <c r="Z1379" s="15" t="str">
        <f>IF(T1379="","",IF(AND(T1379&lt;&gt;'Tabelas auxiliares'!$B$128,T1379&lt;&gt;'Tabelas auxiliares'!$B$129,T1379&lt;&gt;'Tabelas auxiliares'!$C$128,T1379&lt;&gt;'Tabelas auxiliares'!$C$129,T1379&lt;&gt;'Tabelas auxiliares'!$D$128),"FOLHA DE PESSOAL",IF(Y1379='Tabelas auxiliares'!$A$129,"CUSTEIO",IF(Y1379='Tabelas auxiliares'!$A$128,"INVESTIMENTO","ERRO - VERIFICAR"))))</f>
        <v/>
      </c>
      <c r="AA1379" s="26" t="str">
        <f t="shared" si="33"/>
        <v/>
      </c>
      <c r="AB1379" s="157"/>
      <c r="AC1379" s="157"/>
      <c r="AD1379" s="155"/>
      <c r="AE1379" s="31"/>
      <c r="AF1379" s="31"/>
      <c r="AG1379" s="31"/>
      <c r="AH1379" s="31"/>
      <c r="AI1379" s="31"/>
      <c r="AJ1379" s="31"/>
      <c r="AK1379" s="31"/>
      <c r="AL1379" s="31"/>
      <c r="AM1379" s="31"/>
      <c r="AN1379" s="31"/>
      <c r="AO1379" s="31"/>
      <c r="AP1379" s="31"/>
    </row>
    <row r="1380" spans="1:42" x14ac:dyDescent="0.25">
      <c r="A1380" s="154"/>
      <c r="B1380" s="152"/>
      <c r="C1380" s="152"/>
      <c r="D1380" s="152"/>
      <c r="E1380" s="152"/>
      <c r="F1380" s="15" t="str">
        <f>IFERROR(VLOOKUP(D1380,'Tabelas auxiliares'!$A$3:$B$65,2,FALSE),"")</f>
        <v/>
      </c>
      <c r="G1380" s="15" t="str">
        <f>IFERROR(VLOOKUP($B1380,'Tabelas auxiliares'!$A$68:$C$108,2,FALSE),"")</f>
        <v/>
      </c>
      <c r="H1380" s="15" t="str">
        <f>IFERROR(VLOOKUP($B1380,'Tabelas auxiliares'!$A$68:$C$108,3,FALSE),"")</f>
        <v/>
      </c>
      <c r="I1380" s="154"/>
      <c r="J1380" s="154"/>
      <c r="K1380" s="154"/>
      <c r="L1380" s="154"/>
      <c r="M1380" s="154"/>
      <c r="N1380" s="154"/>
      <c r="O1380" s="154"/>
      <c r="P1380" s="154"/>
      <c r="Q1380" s="154"/>
      <c r="R1380" s="154"/>
      <c r="S1380" s="154"/>
      <c r="T1380" s="154"/>
      <c r="U1380" s="154"/>
      <c r="V1380" s="154"/>
      <c r="W1380" s="154"/>
      <c r="X1380" s="154"/>
      <c r="Y1380" s="15" t="str">
        <f t="shared" si="32"/>
        <v/>
      </c>
      <c r="Z1380" s="15" t="str">
        <f>IF(T1380="","",IF(AND(T1380&lt;&gt;'Tabelas auxiliares'!$B$128,T1380&lt;&gt;'Tabelas auxiliares'!$B$129,T1380&lt;&gt;'Tabelas auxiliares'!$C$128,T1380&lt;&gt;'Tabelas auxiliares'!$C$129,T1380&lt;&gt;'Tabelas auxiliares'!$D$128),"FOLHA DE PESSOAL",IF(Y1380='Tabelas auxiliares'!$A$129,"CUSTEIO",IF(Y1380='Tabelas auxiliares'!$A$128,"INVESTIMENTO","ERRO - VERIFICAR"))))</f>
        <v/>
      </c>
      <c r="AA1380" s="26" t="str">
        <f t="shared" si="33"/>
        <v/>
      </c>
      <c r="AB1380" s="157"/>
      <c r="AC1380" s="157"/>
      <c r="AD1380" s="155"/>
      <c r="AE1380" s="31"/>
      <c r="AF1380" s="31"/>
      <c r="AG1380" s="31"/>
      <c r="AH1380" s="31"/>
      <c r="AI1380" s="31"/>
      <c r="AJ1380" s="31"/>
      <c r="AK1380" s="31"/>
      <c r="AL1380" s="31"/>
      <c r="AM1380" s="31"/>
      <c r="AN1380" s="31"/>
      <c r="AO1380" s="31"/>
      <c r="AP1380" s="31"/>
    </row>
    <row r="1381" spans="1:42" x14ac:dyDescent="0.25">
      <c r="A1381" s="154"/>
      <c r="B1381" s="152"/>
      <c r="C1381" s="152"/>
      <c r="D1381" s="152"/>
      <c r="E1381" s="152"/>
      <c r="F1381" s="15" t="str">
        <f>IFERROR(VLOOKUP(D1381,'Tabelas auxiliares'!$A$3:$B$65,2,FALSE),"")</f>
        <v/>
      </c>
      <c r="G1381" s="15" t="str">
        <f>IFERROR(VLOOKUP($B1381,'Tabelas auxiliares'!$A$68:$C$108,2,FALSE),"")</f>
        <v/>
      </c>
      <c r="H1381" s="15" t="str">
        <f>IFERROR(VLOOKUP($B1381,'Tabelas auxiliares'!$A$68:$C$108,3,FALSE),"")</f>
        <v/>
      </c>
      <c r="I1381" s="154"/>
      <c r="J1381" s="154"/>
      <c r="K1381" s="154"/>
      <c r="L1381" s="154"/>
      <c r="M1381" s="154"/>
      <c r="N1381" s="154"/>
      <c r="O1381" s="154"/>
      <c r="P1381" s="154"/>
      <c r="Q1381" s="154"/>
      <c r="R1381" s="154"/>
      <c r="S1381" s="154"/>
      <c r="T1381" s="154"/>
      <c r="U1381" s="154"/>
      <c r="V1381" s="154"/>
      <c r="W1381" s="154"/>
      <c r="X1381" s="154"/>
      <c r="Y1381" s="15" t="str">
        <f t="shared" si="32"/>
        <v/>
      </c>
      <c r="Z1381" s="15" t="str">
        <f>IF(T1381="","",IF(AND(T1381&lt;&gt;'Tabelas auxiliares'!$B$128,T1381&lt;&gt;'Tabelas auxiliares'!$B$129,T1381&lt;&gt;'Tabelas auxiliares'!$C$128,T1381&lt;&gt;'Tabelas auxiliares'!$C$129,T1381&lt;&gt;'Tabelas auxiliares'!$D$128),"FOLHA DE PESSOAL",IF(Y1381='Tabelas auxiliares'!$A$129,"CUSTEIO",IF(Y1381='Tabelas auxiliares'!$A$128,"INVESTIMENTO","ERRO - VERIFICAR"))))</f>
        <v/>
      </c>
      <c r="AA1381" s="26" t="str">
        <f t="shared" si="33"/>
        <v/>
      </c>
      <c r="AB1381" s="157"/>
      <c r="AC1381" s="157"/>
      <c r="AD1381" s="155"/>
      <c r="AE1381" s="31"/>
      <c r="AF1381" s="31"/>
      <c r="AG1381" s="31"/>
      <c r="AH1381" s="31"/>
      <c r="AI1381" s="31"/>
      <c r="AJ1381" s="31"/>
      <c r="AK1381" s="31"/>
      <c r="AL1381" s="31"/>
      <c r="AM1381" s="31"/>
      <c r="AN1381" s="31"/>
      <c r="AO1381" s="31"/>
      <c r="AP1381" s="31"/>
    </row>
    <row r="1382" spans="1:42" x14ac:dyDescent="0.25">
      <c r="A1382" s="154"/>
      <c r="B1382" s="152"/>
      <c r="C1382" s="152"/>
      <c r="D1382" s="152"/>
      <c r="E1382" s="152"/>
      <c r="F1382" s="15" t="str">
        <f>IFERROR(VLOOKUP(D1382,'Tabelas auxiliares'!$A$3:$B$65,2,FALSE),"")</f>
        <v/>
      </c>
      <c r="G1382" s="15" t="str">
        <f>IFERROR(VLOOKUP($B1382,'Tabelas auxiliares'!$A$68:$C$108,2,FALSE),"")</f>
        <v/>
      </c>
      <c r="H1382" s="15" t="str">
        <f>IFERROR(VLOOKUP($B1382,'Tabelas auxiliares'!$A$68:$C$108,3,FALSE),"")</f>
        <v/>
      </c>
      <c r="I1382" s="154"/>
      <c r="J1382" s="154"/>
      <c r="K1382" s="154"/>
      <c r="L1382" s="154"/>
      <c r="M1382" s="154"/>
      <c r="N1382" s="154"/>
      <c r="O1382" s="154"/>
      <c r="P1382" s="154"/>
      <c r="Q1382" s="154"/>
      <c r="R1382" s="154"/>
      <c r="S1382" s="154"/>
      <c r="T1382" s="154"/>
      <c r="U1382" s="154"/>
      <c r="V1382" s="154"/>
      <c r="W1382" s="154"/>
      <c r="X1382" s="154"/>
      <c r="Y1382" s="15" t="str">
        <f t="shared" si="32"/>
        <v/>
      </c>
      <c r="Z1382" s="15" t="str">
        <f>IF(T1382="","",IF(AND(T1382&lt;&gt;'Tabelas auxiliares'!$B$128,T1382&lt;&gt;'Tabelas auxiliares'!$B$129,T1382&lt;&gt;'Tabelas auxiliares'!$C$128,T1382&lt;&gt;'Tabelas auxiliares'!$C$129,T1382&lt;&gt;'Tabelas auxiliares'!$D$128),"FOLHA DE PESSOAL",IF(Y1382='Tabelas auxiliares'!$A$129,"CUSTEIO",IF(Y1382='Tabelas auxiliares'!$A$128,"INVESTIMENTO","ERRO - VERIFICAR"))))</f>
        <v/>
      </c>
      <c r="AA1382" s="26" t="str">
        <f t="shared" si="33"/>
        <v/>
      </c>
      <c r="AB1382" s="157"/>
      <c r="AC1382" s="157"/>
      <c r="AD1382" s="155"/>
      <c r="AE1382" s="31"/>
      <c r="AF1382" s="31"/>
      <c r="AG1382" s="31"/>
      <c r="AH1382" s="31"/>
      <c r="AI1382" s="31"/>
      <c r="AJ1382" s="31"/>
      <c r="AK1382" s="31"/>
      <c r="AL1382" s="31"/>
      <c r="AM1382" s="31"/>
      <c r="AN1382" s="31"/>
      <c r="AO1382" s="31"/>
      <c r="AP1382" s="31"/>
    </row>
    <row r="1383" spans="1:42" x14ac:dyDescent="0.25">
      <c r="A1383" s="154"/>
      <c r="B1383" s="152"/>
      <c r="C1383" s="152"/>
      <c r="D1383" s="152"/>
      <c r="E1383" s="152"/>
      <c r="F1383" s="15" t="str">
        <f>IFERROR(VLOOKUP(D1383,'Tabelas auxiliares'!$A$3:$B$65,2,FALSE),"")</f>
        <v/>
      </c>
      <c r="G1383" s="15" t="str">
        <f>IFERROR(VLOOKUP($B1383,'Tabelas auxiliares'!$A$68:$C$108,2,FALSE),"")</f>
        <v/>
      </c>
      <c r="H1383" s="15" t="str">
        <f>IFERROR(VLOOKUP($B1383,'Tabelas auxiliares'!$A$68:$C$108,3,FALSE),"")</f>
        <v/>
      </c>
      <c r="I1383" s="154"/>
      <c r="J1383" s="154"/>
      <c r="K1383" s="154"/>
      <c r="L1383" s="154"/>
      <c r="M1383" s="154"/>
      <c r="N1383" s="154"/>
      <c r="O1383" s="154"/>
      <c r="P1383" s="154"/>
      <c r="Q1383" s="154"/>
      <c r="R1383" s="154"/>
      <c r="S1383" s="154"/>
      <c r="T1383" s="154"/>
      <c r="U1383" s="154"/>
      <c r="V1383" s="154"/>
      <c r="W1383" s="154"/>
      <c r="X1383" s="154"/>
      <c r="Y1383" s="15" t="str">
        <f t="shared" si="32"/>
        <v/>
      </c>
      <c r="Z1383" s="15" t="str">
        <f>IF(T1383="","",IF(AND(T1383&lt;&gt;'Tabelas auxiliares'!$B$128,T1383&lt;&gt;'Tabelas auxiliares'!$B$129,T1383&lt;&gt;'Tabelas auxiliares'!$C$128,T1383&lt;&gt;'Tabelas auxiliares'!$C$129,T1383&lt;&gt;'Tabelas auxiliares'!$D$128),"FOLHA DE PESSOAL",IF(Y1383='Tabelas auxiliares'!$A$129,"CUSTEIO",IF(Y1383='Tabelas auxiliares'!$A$128,"INVESTIMENTO","ERRO - VERIFICAR"))))</f>
        <v/>
      </c>
      <c r="AA1383" s="26" t="str">
        <f t="shared" si="33"/>
        <v/>
      </c>
      <c r="AB1383" s="157"/>
      <c r="AC1383" s="157"/>
      <c r="AD1383" s="155"/>
      <c r="AE1383" s="31"/>
      <c r="AF1383" s="31"/>
      <c r="AG1383" s="31"/>
      <c r="AH1383" s="31"/>
      <c r="AI1383" s="31"/>
      <c r="AJ1383" s="31"/>
      <c r="AK1383" s="31"/>
      <c r="AL1383" s="31"/>
      <c r="AM1383" s="31"/>
      <c r="AN1383" s="31"/>
      <c r="AO1383" s="31"/>
      <c r="AP1383" s="31"/>
    </row>
    <row r="1384" spans="1:42" x14ac:dyDescent="0.25">
      <c r="A1384" s="154"/>
      <c r="B1384" s="152"/>
      <c r="C1384" s="152"/>
      <c r="D1384" s="152"/>
      <c r="E1384" s="152"/>
      <c r="F1384" s="15" t="str">
        <f>IFERROR(VLOOKUP(D1384,'Tabelas auxiliares'!$A$3:$B$65,2,FALSE),"")</f>
        <v/>
      </c>
      <c r="G1384" s="15" t="str">
        <f>IFERROR(VLOOKUP($B1384,'Tabelas auxiliares'!$A$68:$C$108,2,FALSE),"")</f>
        <v/>
      </c>
      <c r="H1384" s="15" t="str">
        <f>IFERROR(VLOOKUP($B1384,'Tabelas auxiliares'!$A$68:$C$108,3,FALSE),"")</f>
        <v/>
      </c>
      <c r="I1384" s="154"/>
      <c r="J1384" s="154"/>
      <c r="K1384" s="154"/>
      <c r="L1384" s="154"/>
      <c r="M1384" s="154"/>
      <c r="N1384" s="154"/>
      <c r="O1384" s="154"/>
      <c r="P1384" s="154"/>
      <c r="Q1384" s="154"/>
      <c r="R1384" s="154"/>
      <c r="S1384" s="154"/>
      <c r="T1384" s="154"/>
      <c r="U1384" s="154"/>
      <c r="V1384" s="154"/>
      <c r="W1384" s="154"/>
      <c r="X1384" s="154"/>
      <c r="Y1384" s="15" t="str">
        <f t="shared" si="32"/>
        <v/>
      </c>
      <c r="Z1384" s="15" t="str">
        <f>IF(T1384="","",IF(AND(T1384&lt;&gt;'Tabelas auxiliares'!$B$128,T1384&lt;&gt;'Tabelas auxiliares'!$B$129,T1384&lt;&gt;'Tabelas auxiliares'!$C$128,T1384&lt;&gt;'Tabelas auxiliares'!$C$129,T1384&lt;&gt;'Tabelas auxiliares'!$D$128),"FOLHA DE PESSOAL",IF(Y1384='Tabelas auxiliares'!$A$129,"CUSTEIO",IF(Y1384='Tabelas auxiliares'!$A$128,"INVESTIMENTO","ERRO - VERIFICAR"))))</f>
        <v/>
      </c>
      <c r="AA1384" s="26" t="str">
        <f t="shared" si="33"/>
        <v/>
      </c>
      <c r="AB1384" s="157"/>
      <c r="AC1384" s="157"/>
      <c r="AD1384" s="155"/>
      <c r="AE1384" s="31"/>
      <c r="AF1384" s="31"/>
      <c r="AG1384" s="31"/>
      <c r="AH1384" s="31"/>
      <c r="AI1384" s="31"/>
      <c r="AJ1384" s="31"/>
      <c r="AK1384" s="31"/>
      <c r="AL1384" s="31"/>
      <c r="AM1384" s="31"/>
      <c r="AN1384" s="31"/>
      <c r="AO1384" s="31"/>
      <c r="AP1384" s="31"/>
    </row>
    <row r="1385" spans="1:42" x14ac:dyDescent="0.25">
      <c r="A1385" s="154"/>
      <c r="B1385" s="152"/>
      <c r="C1385" s="152"/>
      <c r="D1385" s="152"/>
      <c r="E1385" s="152"/>
      <c r="F1385" s="15" t="str">
        <f>IFERROR(VLOOKUP(D1385,'Tabelas auxiliares'!$A$3:$B$65,2,FALSE),"")</f>
        <v/>
      </c>
      <c r="G1385" s="15" t="str">
        <f>IFERROR(VLOOKUP($B1385,'Tabelas auxiliares'!$A$68:$C$108,2,FALSE),"")</f>
        <v/>
      </c>
      <c r="H1385" s="15" t="str">
        <f>IFERROR(VLOOKUP($B1385,'Tabelas auxiliares'!$A$68:$C$108,3,FALSE),"")</f>
        <v/>
      </c>
      <c r="I1385" s="154"/>
      <c r="J1385" s="154"/>
      <c r="K1385" s="154"/>
      <c r="L1385" s="154"/>
      <c r="M1385" s="154"/>
      <c r="N1385" s="154"/>
      <c r="O1385" s="154"/>
      <c r="P1385" s="154"/>
      <c r="Q1385" s="154"/>
      <c r="R1385" s="154"/>
      <c r="S1385" s="154"/>
      <c r="T1385" s="154"/>
      <c r="U1385" s="154"/>
      <c r="V1385" s="154"/>
      <c r="W1385" s="154"/>
      <c r="X1385" s="154"/>
      <c r="Y1385" s="15" t="str">
        <f t="shared" si="32"/>
        <v/>
      </c>
      <c r="Z1385" s="15" t="str">
        <f>IF(T1385="","",IF(AND(T1385&lt;&gt;'Tabelas auxiliares'!$B$128,T1385&lt;&gt;'Tabelas auxiliares'!$B$129,T1385&lt;&gt;'Tabelas auxiliares'!$C$128,T1385&lt;&gt;'Tabelas auxiliares'!$C$129,T1385&lt;&gt;'Tabelas auxiliares'!$D$128),"FOLHA DE PESSOAL",IF(Y1385='Tabelas auxiliares'!$A$129,"CUSTEIO",IF(Y1385='Tabelas auxiliares'!$A$128,"INVESTIMENTO","ERRO - VERIFICAR"))))</f>
        <v/>
      </c>
      <c r="AA1385" s="26" t="str">
        <f t="shared" si="33"/>
        <v/>
      </c>
      <c r="AB1385" s="157"/>
      <c r="AC1385" s="157"/>
      <c r="AD1385" s="155"/>
      <c r="AE1385" s="31"/>
      <c r="AF1385" s="31"/>
      <c r="AG1385" s="31"/>
      <c r="AH1385" s="31"/>
      <c r="AI1385" s="31"/>
      <c r="AJ1385" s="31"/>
      <c r="AK1385" s="31"/>
      <c r="AL1385" s="31"/>
      <c r="AM1385" s="31"/>
      <c r="AN1385" s="31"/>
      <c r="AO1385" s="31"/>
      <c r="AP1385" s="31"/>
    </row>
    <row r="1386" spans="1:42" x14ac:dyDescent="0.25">
      <c r="A1386" s="154"/>
      <c r="B1386" s="152"/>
      <c r="C1386" s="152"/>
      <c r="D1386" s="152"/>
      <c r="E1386" s="152"/>
      <c r="F1386" s="15" t="str">
        <f>IFERROR(VLOOKUP(D1386,'Tabelas auxiliares'!$A$3:$B$65,2,FALSE),"")</f>
        <v/>
      </c>
      <c r="G1386" s="15" t="str">
        <f>IFERROR(VLOOKUP($B1386,'Tabelas auxiliares'!$A$68:$C$108,2,FALSE),"")</f>
        <v/>
      </c>
      <c r="H1386" s="15" t="str">
        <f>IFERROR(VLOOKUP($B1386,'Tabelas auxiliares'!$A$68:$C$108,3,FALSE),"")</f>
        <v/>
      </c>
      <c r="I1386" s="154"/>
      <c r="J1386" s="154"/>
      <c r="K1386" s="154"/>
      <c r="L1386" s="154"/>
      <c r="M1386" s="154"/>
      <c r="N1386" s="154"/>
      <c r="O1386" s="154"/>
      <c r="P1386" s="154"/>
      <c r="Q1386" s="154"/>
      <c r="R1386" s="154"/>
      <c r="S1386" s="154"/>
      <c r="T1386" s="154"/>
      <c r="U1386" s="154"/>
      <c r="V1386" s="154"/>
      <c r="W1386" s="154"/>
      <c r="X1386" s="154"/>
      <c r="Y1386" s="15" t="str">
        <f t="shared" si="32"/>
        <v/>
      </c>
      <c r="Z1386" s="15" t="str">
        <f>IF(T1386="","",IF(AND(T1386&lt;&gt;'Tabelas auxiliares'!$B$128,T1386&lt;&gt;'Tabelas auxiliares'!$B$129,T1386&lt;&gt;'Tabelas auxiliares'!$C$128,T1386&lt;&gt;'Tabelas auxiliares'!$C$129,T1386&lt;&gt;'Tabelas auxiliares'!$D$128),"FOLHA DE PESSOAL",IF(Y1386='Tabelas auxiliares'!$A$129,"CUSTEIO",IF(Y1386='Tabelas auxiliares'!$A$128,"INVESTIMENTO","ERRO - VERIFICAR"))))</f>
        <v/>
      </c>
      <c r="AA1386" s="26" t="str">
        <f t="shared" si="33"/>
        <v/>
      </c>
      <c r="AB1386" s="157"/>
      <c r="AC1386" s="157"/>
      <c r="AD1386" s="155"/>
      <c r="AE1386" s="31"/>
      <c r="AF1386" s="31"/>
      <c r="AG1386" s="31"/>
      <c r="AH1386" s="31"/>
      <c r="AI1386" s="31"/>
      <c r="AJ1386" s="31"/>
      <c r="AK1386" s="31"/>
      <c r="AL1386" s="31"/>
      <c r="AM1386" s="31"/>
      <c r="AN1386" s="31"/>
      <c r="AO1386" s="31"/>
      <c r="AP1386" s="31"/>
    </row>
    <row r="1387" spans="1:42" x14ac:dyDescent="0.25">
      <c r="A1387" s="154"/>
      <c r="B1387" s="152"/>
      <c r="C1387" s="152"/>
      <c r="D1387" s="152"/>
      <c r="E1387" s="152"/>
      <c r="F1387" s="15" t="str">
        <f>IFERROR(VLOOKUP(D1387,'Tabelas auxiliares'!$A$3:$B$65,2,FALSE),"")</f>
        <v/>
      </c>
      <c r="G1387" s="15" t="str">
        <f>IFERROR(VLOOKUP($B1387,'Tabelas auxiliares'!$A$68:$C$108,2,FALSE),"")</f>
        <v/>
      </c>
      <c r="H1387" s="15" t="str">
        <f>IFERROR(VLOOKUP($B1387,'Tabelas auxiliares'!$A$68:$C$108,3,FALSE),"")</f>
        <v/>
      </c>
      <c r="I1387" s="154"/>
      <c r="J1387" s="154"/>
      <c r="K1387" s="154"/>
      <c r="L1387" s="154"/>
      <c r="M1387" s="154"/>
      <c r="N1387" s="154"/>
      <c r="O1387" s="154"/>
      <c r="P1387" s="154"/>
      <c r="Q1387" s="154"/>
      <c r="R1387" s="154"/>
      <c r="S1387" s="154"/>
      <c r="T1387" s="154"/>
      <c r="U1387" s="154"/>
      <c r="V1387" s="154"/>
      <c r="W1387" s="154"/>
      <c r="X1387" s="154"/>
      <c r="Y1387" s="15" t="str">
        <f t="shared" si="32"/>
        <v/>
      </c>
      <c r="Z1387" s="15" t="str">
        <f>IF(T1387="","",IF(AND(T1387&lt;&gt;'Tabelas auxiliares'!$B$128,T1387&lt;&gt;'Tabelas auxiliares'!$B$129,T1387&lt;&gt;'Tabelas auxiliares'!$C$128,T1387&lt;&gt;'Tabelas auxiliares'!$C$129,T1387&lt;&gt;'Tabelas auxiliares'!$D$128),"FOLHA DE PESSOAL",IF(Y1387='Tabelas auxiliares'!$A$129,"CUSTEIO",IF(Y1387='Tabelas auxiliares'!$A$128,"INVESTIMENTO","ERRO - VERIFICAR"))))</f>
        <v/>
      </c>
      <c r="AA1387" s="26" t="str">
        <f t="shared" si="33"/>
        <v/>
      </c>
      <c r="AB1387" s="157"/>
      <c r="AC1387" s="157"/>
      <c r="AD1387" s="155"/>
      <c r="AE1387" s="31"/>
      <c r="AF1387" s="31"/>
      <c r="AG1387" s="31"/>
      <c r="AH1387" s="31"/>
      <c r="AI1387" s="31"/>
      <c r="AJ1387" s="31"/>
      <c r="AK1387" s="31"/>
      <c r="AL1387" s="31"/>
      <c r="AM1387" s="31"/>
      <c r="AN1387" s="31"/>
      <c r="AO1387" s="31"/>
      <c r="AP1387" s="31"/>
    </row>
    <row r="1388" spans="1:42" x14ac:dyDescent="0.25">
      <c r="A1388" s="154"/>
      <c r="B1388" s="152"/>
      <c r="C1388" s="152"/>
      <c r="D1388" s="152"/>
      <c r="E1388" s="152"/>
      <c r="F1388" s="15" t="str">
        <f>IFERROR(VLOOKUP(D1388,'Tabelas auxiliares'!$A$3:$B$65,2,FALSE),"")</f>
        <v/>
      </c>
      <c r="G1388" s="15" t="str">
        <f>IFERROR(VLOOKUP($B1388,'Tabelas auxiliares'!$A$68:$C$108,2,FALSE),"")</f>
        <v/>
      </c>
      <c r="H1388" s="15" t="str">
        <f>IFERROR(VLOOKUP($B1388,'Tabelas auxiliares'!$A$68:$C$108,3,FALSE),"")</f>
        <v/>
      </c>
      <c r="I1388" s="154"/>
      <c r="J1388" s="154"/>
      <c r="K1388" s="154"/>
      <c r="L1388" s="154"/>
      <c r="M1388" s="154"/>
      <c r="N1388" s="154"/>
      <c r="O1388" s="154"/>
      <c r="P1388" s="154"/>
      <c r="Q1388" s="154"/>
      <c r="R1388" s="154"/>
      <c r="S1388" s="154"/>
      <c r="T1388" s="154"/>
      <c r="U1388" s="154"/>
      <c r="V1388" s="154"/>
      <c r="W1388" s="154"/>
      <c r="X1388" s="154"/>
      <c r="Y1388" s="15" t="str">
        <f t="shared" si="32"/>
        <v/>
      </c>
      <c r="Z1388" s="15" t="str">
        <f>IF(T1388="","",IF(AND(T1388&lt;&gt;'Tabelas auxiliares'!$B$128,T1388&lt;&gt;'Tabelas auxiliares'!$B$129,T1388&lt;&gt;'Tabelas auxiliares'!$C$128,T1388&lt;&gt;'Tabelas auxiliares'!$C$129,T1388&lt;&gt;'Tabelas auxiliares'!$D$128),"FOLHA DE PESSOAL",IF(Y1388='Tabelas auxiliares'!$A$129,"CUSTEIO",IF(Y1388='Tabelas auxiliares'!$A$128,"INVESTIMENTO","ERRO - VERIFICAR"))))</f>
        <v/>
      </c>
      <c r="AA1388" s="26" t="str">
        <f t="shared" si="33"/>
        <v/>
      </c>
      <c r="AB1388" s="157"/>
      <c r="AC1388" s="157"/>
      <c r="AD1388" s="155"/>
      <c r="AE1388" s="31"/>
      <c r="AF1388" s="31"/>
      <c r="AG1388" s="31"/>
      <c r="AH1388" s="31"/>
      <c r="AI1388" s="31"/>
      <c r="AJ1388" s="31"/>
      <c r="AK1388" s="31"/>
      <c r="AL1388" s="31"/>
      <c r="AM1388" s="31"/>
      <c r="AN1388" s="31"/>
      <c r="AO1388" s="31"/>
      <c r="AP1388" s="31"/>
    </row>
    <row r="1389" spans="1:42" x14ac:dyDescent="0.25">
      <c r="A1389" s="154"/>
      <c r="B1389" s="152"/>
      <c r="C1389" s="152"/>
      <c r="D1389" s="152"/>
      <c r="E1389" s="152"/>
      <c r="F1389" s="15" t="str">
        <f>IFERROR(VLOOKUP(D1389,'Tabelas auxiliares'!$A$3:$B$65,2,FALSE),"")</f>
        <v/>
      </c>
      <c r="G1389" s="15" t="str">
        <f>IFERROR(VLOOKUP($B1389,'Tabelas auxiliares'!$A$68:$C$108,2,FALSE),"")</f>
        <v/>
      </c>
      <c r="H1389" s="15" t="str">
        <f>IFERROR(VLOOKUP($B1389,'Tabelas auxiliares'!$A$68:$C$108,3,FALSE),"")</f>
        <v/>
      </c>
      <c r="I1389" s="154"/>
      <c r="J1389" s="154"/>
      <c r="K1389" s="154"/>
      <c r="L1389" s="154"/>
      <c r="M1389" s="154"/>
      <c r="N1389" s="154"/>
      <c r="O1389" s="154"/>
      <c r="P1389" s="154"/>
      <c r="Q1389" s="154"/>
      <c r="R1389" s="154"/>
      <c r="S1389" s="154"/>
      <c r="T1389" s="154"/>
      <c r="U1389" s="154"/>
      <c r="V1389" s="154"/>
      <c r="W1389" s="154"/>
      <c r="X1389" s="154"/>
      <c r="Y1389" s="15" t="str">
        <f t="shared" si="32"/>
        <v/>
      </c>
      <c r="Z1389" s="15" t="str">
        <f>IF(T1389="","",IF(AND(T1389&lt;&gt;'Tabelas auxiliares'!$B$128,T1389&lt;&gt;'Tabelas auxiliares'!$B$129,T1389&lt;&gt;'Tabelas auxiliares'!$C$128,T1389&lt;&gt;'Tabelas auxiliares'!$C$129,T1389&lt;&gt;'Tabelas auxiliares'!$D$128),"FOLHA DE PESSOAL",IF(Y1389='Tabelas auxiliares'!$A$129,"CUSTEIO",IF(Y1389='Tabelas auxiliares'!$A$128,"INVESTIMENTO","ERRO - VERIFICAR"))))</f>
        <v/>
      </c>
      <c r="AA1389" s="26" t="str">
        <f t="shared" si="33"/>
        <v/>
      </c>
      <c r="AB1389" s="157"/>
      <c r="AC1389" s="157"/>
      <c r="AD1389" s="155"/>
      <c r="AE1389" s="31"/>
      <c r="AF1389" s="31"/>
      <c r="AG1389" s="31"/>
      <c r="AH1389" s="31"/>
      <c r="AI1389" s="31"/>
      <c r="AJ1389" s="31"/>
      <c r="AK1389" s="31"/>
      <c r="AL1389" s="31"/>
      <c r="AM1389" s="31"/>
      <c r="AN1389" s="31"/>
      <c r="AO1389" s="31"/>
      <c r="AP1389" s="31"/>
    </row>
    <row r="1390" spans="1:42" x14ac:dyDescent="0.25">
      <c r="A1390" s="154"/>
      <c r="B1390" s="152"/>
      <c r="C1390" s="152"/>
      <c r="D1390" s="152"/>
      <c r="E1390" s="152"/>
      <c r="F1390" s="15" t="str">
        <f>IFERROR(VLOOKUP(D1390,'Tabelas auxiliares'!$A$3:$B$65,2,FALSE),"")</f>
        <v/>
      </c>
      <c r="G1390" s="15" t="str">
        <f>IFERROR(VLOOKUP($B1390,'Tabelas auxiliares'!$A$68:$C$108,2,FALSE),"")</f>
        <v/>
      </c>
      <c r="H1390" s="15" t="str">
        <f>IFERROR(VLOOKUP($B1390,'Tabelas auxiliares'!$A$68:$C$108,3,FALSE),"")</f>
        <v/>
      </c>
      <c r="I1390" s="154"/>
      <c r="J1390" s="154"/>
      <c r="K1390" s="154"/>
      <c r="L1390" s="154"/>
      <c r="M1390" s="154"/>
      <c r="N1390" s="154"/>
      <c r="O1390" s="154"/>
      <c r="P1390" s="154"/>
      <c r="Q1390" s="154"/>
      <c r="R1390" s="154"/>
      <c r="S1390" s="154"/>
      <c r="T1390" s="154"/>
      <c r="U1390" s="154"/>
      <c r="V1390" s="154"/>
      <c r="W1390" s="154"/>
      <c r="X1390" s="154"/>
      <c r="Y1390" s="15" t="str">
        <f t="shared" si="32"/>
        <v/>
      </c>
      <c r="Z1390" s="15" t="str">
        <f>IF(T1390="","",IF(AND(T1390&lt;&gt;'Tabelas auxiliares'!$B$128,T1390&lt;&gt;'Tabelas auxiliares'!$B$129,T1390&lt;&gt;'Tabelas auxiliares'!$C$128,T1390&lt;&gt;'Tabelas auxiliares'!$C$129,T1390&lt;&gt;'Tabelas auxiliares'!$D$128),"FOLHA DE PESSOAL",IF(Y1390='Tabelas auxiliares'!$A$129,"CUSTEIO",IF(Y1390='Tabelas auxiliares'!$A$128,"INVESTIMENTO","ERRO - VERIFICAR"))))</f>
        <v/>
      </c>
      <c r="AA1390" s="26" t="str">
        <f t="shared" si="33"/>
        <v/>
      </c>
      <c r="AB1390" s="157"/>
      <c r="AC1390" s="157"/>
      <c r="AD1390" s="155"/>
      <c r="AE1390" s="31"/>
      <c r="AF1390" s="31"/>
      <c r="AG1390" s="31"/>
      <c r="AH1390" s="31"/>
      <c r="AI1390" s="31"/>
      <c r="AJ1390" s="31"/>
      <c r="AK1390" s="31"/>
      <c r="AL1390" s="31"/>
      <c r="AM1390" s="31"/>
      <c r="AN1390" s="31"/>
      <c r="AO1390" s="31"/>
      <c r="AP1390" s="31"/>
    </row>
    <row r="1391" spans="1:42" x14ac:dyDescent="0.25">
      <c r="A1391" s="154"/>
      <c r="B1391" s="152"/>
      <c r="C1391" s="152"/>
      <c r="D1391" s="152"/>
      <c r="E1391" s="152"/>
      <c r="F1391" s="15" t="str">
        <f>IFERROR(VLOOKUP(D1391,'Tabelas auxiliares'!$A$3:$B$65,2,FALSE),"")</f>
        <v/>
      </c>
      <c r="G1391" s="15" t="str">
        <f>IFERROR(VLOOKUP($B1391,'Tabelas auxiliares'!$A$68:$C$108,2,FALSE),"")</f>
        <v/>
      </c>
      <c r="H1391" s="15" t="str">
        <f>IFERROR(VLOOKUP($B1391,'Tabelas auxiliares'!$A$68:$C$108,3,FALSE),"")</f>
        <v/>
      </c>
      <c r="I1391" s="154"/>
      <c r="J1391" s="154"/>
      <c r="K1391" s="154"/>
      <c r="L1391" s="154"/>
      <c r="M1391" s="154"/>
      <c r="N1391" s="154"/>
      <c r="O1391" s="154"/>
      <c r="P1391" s="154"/>
      <c r="Q1391" s="154"/>
      <c r="R1391" s="154"/>
      <c r="S1391" s="154"/>
      <c r="T1391" s="154"/>
      <c r="U1391" s="154"/>
      <c r="V1391" s="154"/>
      <c r="W1391" s="154"/>
      <c r="X1391" s="154"/>
      <c r="Y1391" s="15" t="str">
        <f t="shared" si="32"/>
        <v/>
      </c>
      <c r="Z1391" s="15" t="str">
        <f>IF(T1391="","",IF(AND(T1391&lt;&gt;'Tabelas auxiliares'!$B$128,T1391&lt;&gt;'Tabelas auxiliares'!$B$129,T1391&lt;&gt;'Tabelas auxiliares'!$C$128,T1391&lt;&gt;'Tabelas auxiliares'!$C$129,T1391&lt;&gt;'Tabelas auxiliares'!$D$128),"FOLHA DE PESSOAL",IF(Y1391='Tabelas auxiliares'!$A$129,"CUSTEIO",IF(Y1391='Tabelas auxiliares'!$A$128,"INVESTIMENTO","ERRO - VERIFICAR"))))</f>
        <v/>
      </c>
      <c r="AA1391" s="26" t="str">
        <f t="shared" si="33"/>
        <v/>
      </c>
      <c r="AB1391" s="157"/>
      <c r="AC1391" s="157"/>
      <c r="AD1391" s="155"/>
      <c r="AE1391" s="31"/>
      <c r="AF1391" s="31"/>
      <c r="AG1391" s="31"/>
      <c r="AH1391" s="31"/>
      <c r="AI1391" s="31"/>
      <c r="AJ1391" s="31"/>
      <c r="AK1391" s="31"/>
      <c r="AL1391" s="31"/>
      <c r="AM1391" s="31"/>
      <c r="AN1391" s="31"/>
      <c r="AO1391" s="31"/>
      <c r="AP1391" s="31"/>
    </row>
    <row r="1392" spans="1:42" x14ac:dyDescent="0.25">
      <c r="A1392" s="154"/>
      <c r="B1392" s="152"/>
      <c r="C1392" s="152"/>
      <c r="D1392" s="152"/>
      <c r="E1392" s="152"/>
      <c r="F1392" s="15" t="str">
        <f>IFERROR(VLOOKUP(D1392,'Tabelas auxiliares'!$A$3:$B$65,2,FALSE),"")</f>
        <v/>
      </c>
      <c r="G1392" s="15" t="str">
        <f>IFERROR(VLOOKUP($B1392,'Tabelas auxiliares'!$A$68:$C$108,2,FALSE),"")</f>
        <v/>
      </c>
      <c r="H1392" s="15" t="str">
        <f>IFERROR(VLOOKUP($B1392,'Tabelas auxiliares'!$A$68:$C$108,3,FALSE),"")</f>
        <v/>
      </c>
      <c r="I1392" s="154"/>
      <c r="J1392" s="154"/>
      <c r="K1392" s="154"/>
      <c r="L1392" s="154"/>
      <c r="M1392" s="154"/>
      <c r="N1392" s="154"/>
      <c r="O1392" s="154"/>
      <c r="P1392" s="154"/>
      <c r="Q1392" s="154"/>
      <c r="R1392" s="154"/>
      <c r="S1392" s="154"/>
      <c r="T1392" s="154"/>
      <c r="U1392" s="154"/>
      <c r="V1392" s="154"/>
      <c r="W1392" s="154"/>
      <c r="X1392" s="154"/>
      <c r="Y1392" s="15" t="str">
        <f t="shared" si="32"/>
        <v/>
      </c>
      <c r="Z1392" s="15" t="str">
        <f>IF(T1392="","",IF(AND(T1392&lt;&gt;'Tabelas auxiliares'!$B$128,T1392&lt;&gt;'Tabelas auxiliares'!$B$129,T1392&lt;&gt;'Tabelas auxiliares'!$C$128,T1392&lt;&gt;'Tabelas auxiliares'!$C$129,T1392&lt;&gt;'Tabelas auxiliares'!$D$128),"FOLHA DE PESSOAL",IF(Y1392='Tabelas auxiliares'!$A$129,"CUSTEIO",IF(Y1392='Tabelas auxiliares'!$A$128,"INVESTIMENTO","ERRO - VERIFICAR"))))</f>
        <v/>
      </c>
      <c r="AA1392" s="26" t="str">
        <f t="shared" si="33"/>
        <v/>
      </c>
      <c r="AB1392" s="157"/>
      <c r="AC1392" s="157"/>
      <c r="AD1392" s="155"/>
      <c r="AE1392" s="31"/>
      <c r="AF1392" s="31"/>
      <c r="AG1392" s="31"/>
      <c r="AH1392" s="31"/>
      <c r="AI1392" s="31"/>
      <c r="AJ1392" s="31"/>
      <c r="AK1392" s="31"/>
      <c r="AL1392" s="31"/>
      <c r="AM1392" s="31"/>
      <c r="AN1392" s="31"/>
      <c r="AO1392" s="31"/>
      <c r="AP1392" s="31"/>
    </row>
    <row r="1393" spans="1:42" x14ac:dyDescent="0.25">
      <c r="A1393" s="154"/>
      <c r="B1393" s="152"/>
      <c r="C1393" s="152"/>
      <c r="D1393" s="152"/>
      <c r="E1393" s="152"/>
      <c r="F1393" s="15" t="str">
        <f>IFERROR(VLOOKUP(D1393,'Tabelas auxiliares'!$A$3:$B$65,2,FALSE),"")</f>
        <v/>
      </c>
      <c r="G1393" s="15" t="str">
        <f>IFERROR(VLOOKUP($B1393,'Tabelas auxiliares'!$A$68:$C$108,2,FALSE),"")</f>
        <v/>
      </c>
      <c r="H1393" s="15" t="str">
        <f>IFERROR(VLOOKUP($B1393,'Tabelas auxiliares'!$A$68:$C$108,3,FALSE),"")</f>
        <v/>
      </c>
      <c r="I1393" s="154"/>
      <c r="J1393" s="154"/>
      <c r="K1393" s="154"/>
      <c r="L1393" s="154"/>
      <c r="M1393" s="154"/>
      <c r="N1393" s="154"/>
      <c r="O1393" s="154"/>
      <c r="P1393" s="154"/>
      <c r="Q1393" s="154"/>
      <c r="R1393" s="154"/>
      <c r="S1393" s="154"/>
      <c r="T1393" s="154"/>
      <c r="U1393" s="154"/>
      <c r="V1393" s="154"/>
      <c r="W1393" s="154"/>
      <c r="X1393" s="154"/>
      <c r="Y1393" s="15" t="str">
        <f t="shared" si="32"/>
        <v/>
      </c>
      <c r="Z1393" s="15" t="str">
        <f>IF(T1393="","",IF(AND(T1393&lt;&gt;'Tabelas auxiliares'!$B$128,T1393&lt;&gt;'Tabelas auxiliares'!$B$129,T1393&lt;&gt;'Tabelas auxiliares'!$C$128,T1393&lt;&gt;'Tabelas auxiliares'!$C$129,T1393&lt;&gt;'Tabelas auxiliares'!$D$128),"FOLHA DE PESSOAL",IF(Y1393='Tabelas auxiliares'!$A$129,"CUSTEIO",IF(Y1393='Tabelas auxiliares'!$A$128,"INVESTIMENTO","ERRO - VERIFICAR"))))</f>
        <v/>
      </c>
      <c r="AA1393" s="26" t="str">
        <f t="shared" si="33"/>
        <v/>
      </c>
      <c r="AB1393" s="157"/>
      <c r="AC1393" s="157"/>
      <c r="AD1393" s="155"/>
      <c r="AE1393" s="31"/>
      <c r="AF1393" s="31"/>
      <c r="AG1393" s="31"/>
      <c r="AH1393" s="31"/>
      <c r="AI1393" s="31"/>
      <c r="AJ1393" s="31"/>
      <c r="AK1393" s="31"/>
      <c r="AL1393" s="31"/>
      <c r="AM1393" s="31"/>
      <c r="AN1393" s="31"/>
      <c r="AO1393" s="31"/>
      <c r="AP1393" s="31"/>
    </row>
    <row r="1394" spans="1:42" x14ac:dyDescent="0.25">
      <c r="A1394" s="154"/>
      <c r="B1394" s="152"/>
      <c r="C1394" s="152"/>
      <c r="D1394" s="152"/>
      <c r="E1394" s="152"/>
      <c r="F1394" s="15" t="str">
        <f>IFERROR(VLOOKUP(D1394,'Tabelas auxiliares'!$A$3:$B$65,2,FALSE),"")</f>
        <v/>
      </c>
      <c r="G1394" s="15" t="str">
        <f>IFERROR(VLOOKUP($B1394,'Tabelas auxiliares'!$A$68:$C$108,2,FALSE),"")</f>
        <v/>
      </c>
      <c r="H1394" s="15" t="str">
        <f>IFERROR(VLOOKUP($B1394,'Tabelas auxiliares'!$A$68:$C$108,3,FALSE),"")</f>
        <v/>
      </c>
      <c r="I1394" s="154"/>
      <c r="J1394" s="154"/>
      <c r="K1394" s="154"/>
      <c r="L1394" s="154"/>
      <c r="M1394" s="154"/>
      <c r="N1394" s="154"/>
      <c r="O1394" s="154"/>
      <c r="P1394" s="154"/>
      <c r="Q1394" s="154"/>
      <c r="R1394" s="154"/>
      <c r="S1394" s="154"/>
      <c r="T1394" s="154"/>
      <c r="U1394" s="154"/>
      <c r="V1394" s="154"/>
      <c r="W1394" s="154"/>
      <c r="X1394" s="154"/>
      <c r="Y1394" s="15" t="str">
        <f t="shared" si="32"/>
        <v/>
      </c>
      <c r="Z1394" s="15" t="str">
        <f>IF(T1394="","",IF(AND(T1394&lt;&gt;'Tabelas auxiliares'!$B$128,T1394&lt;&gt;'Tabelas auxiliares'!$B$129,T1394&lt;&gt;'Tabelas auxiliares'!$C$128,T1394&lt;&gt;'Tabelas auxiliares'!$C$129,T1394&lt;&gt;'Tabelas auxiliares'!$D$128),"FOLHA DE PESSOAL",IF(Y1394='Tabelas auxiliares'!$A$129,"CUSTEIO",IF(Y1394='Tabelas auxiliares'!$A$128,"INVESTIMENTO","ERRO - VERIFICAR"))))</f>
        <v/>
      </c>
      <c r="AA1394" s="26" t="str">
        <f t="shared" si="33"/>
        <v/>
      </c>
      <c r="AB1394" s="157"/>
      <c r="AC1394" s="157"/>
      <c r="AD1394" s="155"/>
      <c r="AE1394" s="31"/>
      <c r="AF1394" s="31"/>
      <c r="AG1394" s="31"/>
      <c r="AH1394" s="31"/>
      <c r="AI1394" s="31"/>
      <c r="AJ1394" s="31"/>
      <c r="AK1394" s="31"/>
      <c r="AL1394" s="31"/>
      <c r="AM1394" s="31"/>
      <c r="AN1394" s="31"/>
      <c r="AO1394" s="31"/>
      <c r="AP1394" s="31"/>
    </row>
    <row r="1395" spans="1:42" x14ac:dyDescent="0.25">
      <c r="A1395" s="154"/>
      <c r="B1395" s="152"/>
      <c r="C1395" s="152"/>
      <c r="D1395" s="152"/>
      <c r="E1395" s="152"/>
      <c r="F1395" s="15" t="str">
        <f>IFERROR(VLOOKUP(D1395,'Tabelas auxiliares'!$A$3:$B$65,2,FALSE),"")</f>
        <v/>
      </c>
      <c r="G1395" s="15" t="str">
        <f>IFERROR(VLOOKUP($B1395,'Tabelas auxiliares'!$A$68:$C$108,2,FALSE),"")</f>
        <v/>
      </c>
      <c r="H1395" s="15" t="str">
        <f>IFERROR(VLOOKUP($B1395,'Tabelas auxiliares'!$A$68:$C$108,3,FALSE),"")</f>
        <v/>
      </c>
      <c r="I1395" s="154"/>
      <c r="J1395" s="154"/>
      <c r="K1395" s="154"/>
      <c r="L1395" s="154"/>
      <c r="M1395" s="154"/>
      <c r="N1395" s="154"/>
      <c r="O1395" s="154"/>
      <c r="P1395" s="154"/>
      <c r="Q1395" s="154"/>
      <c r="R1395" s="154"/>
      <c r="S1395" s="154"/>
      <c r="T1395" s="154"/>
      <c r="U1395" s="154"/>
      <c r="V1395" s="154"/>
      <c r="W1395" s="154"/>
      <c r="X1395" s="154"/>
      <c r="Y1395" s="15" t="str">
        <f t="shared" si="32"/>
        <v/>
      </c>
      <c r="Z1395" s="15" t="str">
        <f>IF(T1395="","",IF(AND(T1395&lt;&gt;'Tabelas auxiliares'!$B$128,T1395&lt;&gt;'Tabelas auxiliares'!$B$129,T1395&lt;&gt;'Tabelas auxiliares'!$C$128,T1395&lt;&gt;'Tabelas auxiliares'!$C$129,T1395&lt;&gt;'Tabelas auxiliares'!$D$128),"FOLHA DE PESSOAL",IF(Y1395='Tabelas auxiliares'!$A$129,"CUSTEIO",IF(Y1395='Tabelas auxiliares'!$A$128,"INVESTIMENTO","ERRO - VERIFICAR"))))</f>
        <v/>
      </c>
      <c r="AA1395" s="26" t="str">
        <f t="shared" si="33"/>
        <v/>
      </c>
      <c r="AB1395" s="157"/>
      <c r="AC1395" s="157"/>
      <c r="AD1395" s="155"/>
      <c r="AE1395" s="31"/>
      <c r="AF1395" s="31"/>
      <c r="AG1395" s="31"/>
      <c r="AH1395" s="31"/>
      <c r="AI1395" s="31"/>
      <c r="AJ1395" s="31"/>
      <c r="AK1395" s="31"/>
      <c r="AL1395" s="31"/>
      <c r="AM1395" s="31"/>
      <c r="AN1395" s="31"/>
      <c r="AO1395" s="31"/>
      <c r="AP1395" s="31"/>
    </row>
    <row r="1396" spans="1:42" x14ac:dyDescent="0.25">
      <c r="A1396" s="154"/>
      <c r="B1396" s="152"/>
      <c r="C1396" s="152"/>
      <c r="D1396" s="152"/>
      <c r="E1396" s="152"/>
      <c r="F1396" s="15" t="str">
        <f>IFERROR(VLOOKUP(D1396,'Tabelas auxiliares'!$A$3:$B$65,2,FALSE),"")</f>
        <v/>
      </c>
      <c r="G1396" s="15" t="str">
        <f>IFERROR(VLOOKUP($B1396,'Tabelas auxiliares'!$A$68:$C$108,2,FALSE),"")</f>
        <v/>
      </c>
      <c r="H1396" s="15" t="str">
        <f>IFERROR(VLOOKUP($B1396,'Tabelas auxiliares'!$A$68:$C$108,3,FALSE),"")</f>
        <v/>
      </c>
      <c r="I1396" s="154"/>
      <c r="J1396" s="154"/>
      <c r="K1396" s="154"/>
      <c r="L1396" s="154"/>
      <c r="M1396" s="154"/>
      <c r="N1396" s="154"/>
      <c r="O1396" s="154"/>
      <c r="P1396" s="154"/>
      <c r="Q1396" s="154"/>
      <c r="R1396" s="154"/>
      <c r="S1396" s="154"/>
      <c r="T1396" s="154"/>
      <c r="U1396" s="154"/>
      <c r="V1396" s="154"/>
      <c r="W1396" s="154"/>
      <c r="X1396" s="154"/>
      <c r="Y1396" s="15" t="str">
        <f t="shared" si="32"/>
        <v/>
      </c>
      <c r="Z1396" s="15" t="str">
        <f>IF(T1396="","",IF(AND(T1396&lt;&gt;'Tabelas auxiliares'!$B$128,T1396&lt;&gt;'Tabelas auxiliares'!$B$129,T1396&lt;&gt;'Tabelas auxiliares'!$C$128,T1396&lt;&gt;'Tabelas auxiliares'!$C$129,T1396&lt;&gt;'Tabelas auxiliares'!$D$128),"FOLHA DE PESSOAL",IF(Y1396='Tabelas auxiliares'!$A$129,"CUSTEIO",IF(Y1396='Tabelas auxiliares'!$A$128,"INVESTIMENTO","ERRO - VERIFICAR"))))</f>
        <v/>
      </c>
      <c r="AA1396" s="26" t="str">
        <f t="shared" si="33"/>
        <v/>
      </c>
      <c r="AB1396" s="157"/>
      <c r="AC1396" s="157"/>
      <c r="AD1396" s="155"/>
      <c r="AE1396" s="31"/>
      <c r="AF1396" s="31"/>
      <c r="AG1396" s="31"/>
      <c r="AH1396" s="31"/>
      <c r="AI1396" s="31"/>
      <c r="AJ1396" s="31"/>
      <c r="AK1396" s="31"/>
      <c r="AL1396" s="31"/>
      <c r="AM1396" s="31"/>
      <c r="AN1396" s="31"/>
      <c r="AO1396" s="31"/>
      <c r="AP1396" s="31"/>
    </row>
    <row r="1397" spans="1:42" x14ac:dyDescent="0.25">
      <c r="A1397" s="154"/>
      <c r="B1397" s="152"/>
      <c r="C1397" s="152"/>
      <c r="D1397" s="152"/>
      <c r="E1397" s="152"/>
      <c r="F1397" s="15" t="str">
        <f>IFERROR(VLOOKUP(D1397,'Tabelas auxiliares'!$A$3:$B$65,2,FALSE),"")</f>
        <v/>
      </c>
      <c r="G1397" s="15" t="str">
        <f>IFERROR(VLOOKUP($B1397,'Tabelas auxiliares'!$A$68:$C$108,2,FALSE),"")</f>
        <v/>
      </c>
      <c r="H1397" s="15" t="str">
        <f>IFERROR(VLOOKUP($B1397,'Tabelas auxiliares'!$A$68:$C$108,3,FALSE),"")</f>
        <v/>
      </c>
      <c r="I1397" s="154"/>
      <c r="J1397" s="154"/>
      <c r="K1397" s="154"/>
      <c r="L1397" s="154"/>
      <c r="M1397" s="154"/>
      <c r="N1397" s="154"/>
      <c r="O1397" s="154"/>
      <c r="P1397" s="154"/>
      <c r="Q1397" s="154"/>
      <c r="R1397" s="154"/>
      <c r="S1397" s="154"/>
      <c r="T1397" s="154"/>
      <c r="U1397" s="154"/>
      <c r="V1397" s="154"/>
      <c r="W1397" s="154"/>
      <c r="X1397" s="154"/>
      <c r="Y1397" s="15" t="str">
        <f t="shared" si="32"/>
        <v/>
      </c>
      <c r="Z1397" s="15" t="str">
        <f>IF(T1397="","",IF(AND(T1397&lt;&gt;'Tabelas auxiliares'!$B$128,T1397&lt;&gt;'Tabelas auxiliares'!$B$129,T1397&lt;&gt;'Tabelas auxiliares'!$C$128,T1397&lt;&gt;'Tabelas auxiliares'!$C$129,T1397&lt;&gt;'Tabelas auxiliares'!$D$128),"FOLHA DE PESSOAL",IF(Y1397='Tabelas auxiliares'!$A$129,"CUSTEIO",IF(Y1397='Tabelas auxiliares'!$A$128,"INVESTIMENTO","ERRO - VERIFICAR"))))</f>
        <v/>
      </c>
      <c r="AA1397" s="26" t="str">
        <f t="shared" si="33"/>
        <v/>
      </c>
      <c r="AB1397" s="157"/>
      <c r="AC1397" s="157"/>
      <c r="AD1397" s="155"/>
      <c r="AE1397" s="31"/>
      <c r="AF1397" s="31"/>
      <c r="AG1397" s="31"/>
      <c r="AH1397" s="31"/>
      <c r="AI1397" s="31"/>
      <c r="AJ1397" s="31"/>
      <c r="AK1397" s="31"/>
      <c r="AL1397" s="31"/>
      <c r="AM1397" s="31"/>
      <c r="AN1397" s="31"/>
      <c r="AO1397" s="31"/>
      <c r="AP1397" s="31"/>
    </row>
    <row r="1398" spans="1:42" x14ac:dyDescent="0.25">
      <c r="A1398" s="154"/>
      <c r="B1398" s="152"/>
      <c r="C1398" s="152"/>
      <c r="D1398" s="152"/>
      <c r="E1398" s="152"/>
      <c r="F1398" s="15" t="str">
        <f>IFERROR(VLOOKUP(D1398,'Tabelas auxiliares'!$A$3:$B$65,2,FALSE),"")</f>
        <v/>
      </c>
      <c r="G1398" s="15" t="str">
        <f>IFERROR(VLOOKUP($B1398,'Tabelas auxiliares'!$A$68:$C$108,2,FALSE),"")</f>
        <v/>
      </c>
      <c r="H1398" s="15" t="str">
        <f>IFERROR(VLOOKUP($B1398,'Tabelas auxiliares'!$A$68:$C$108,3,FALSE),"")</f>
        <v/>
      </c>
      <c r="I1398" s="154"/>
      <c r="J1398" s="154"/>
      <c r="K1398" s="154"/>
      <c r="L1398" s="154"/>
      <c r="M1398" s="154"/>
      <c r="N1398" s="154"/>
      <c r="O1398" s="154"/>
      <c r="P1398" s="154"/>
      <c r="Q1398" s="154"/>
      <c r="R1398" s="154"/>
      <c r="S1398" s="154"/>
      <c r="T1398" s="154"/>
      <c r="U1398" s="154"/>
      <c r="V1398" s="154"/>
      <c r="W1398" s="154"/>
      <c r="X1398" s="154"/>
      <c r="Y1398" s="15" t="str">
        <f t="shared" si="32"/>
        <v/>
      </c>
      <c r="Z1398" s="15" t="str">
        <f>IF(T1398="","",IF(AND(T1398&lt;&gt;'Tabelas auxiliares'!$B$128,T1398&lt;&gt;'Tabelas auxiliares'!$B$129,T1398&lt;&gt;'Tabelas auxiliares'!$C$128,T1398&lt;&gt;'Tabelas auxiliares'!$C$129,T1398&lt;&gt;'Tabelas auxiliares'!$D$128),"FOLHA DE PESSOAL",IF(Y1398='Tabelas auxiliares'!$A$129,"CUSTEIO",IF(Y1398='Tabelas auxiliares'!$A$128,"INVESTIMENTO","ERRO - VERIFICAR"))))</f>
        <v/>
      </c>
      <c r="AA1398" s="26" t="str">
        <f t="shared" si="33"/>
        <v/>
      </c>
      <c r="AB1398" s="157"/>
      <c r="AC1398" s="157"/>
      <c r="AD1398" s="155"/>
      <c r="AE1398" s="31"/>
      <c r="AF1398" s="31"/>
      <c r="AG1398" s="31"/>
      <c r="AH1398" s="31"/>
      <c r="AI1398" s="31"/>
      <c r="AJ1398" s="31"/>
      <c r="AK1398" s="31"/>
      <c r="AL1398" s="31"/>
      <c r="AM1398" s="31"/>
      <c r="AN1398" s="31"/>
      <c r="AO1398" s="31"/>
      <c r="AP1398" s="31"/>
    </row>
    <row r="1399" spans="1:42" x14ac:dyDescent="0.25">
      <c r="A1399" s="154"/>
      <c r="B1399" s="152"/>
      <c r="C1399" s="152"/>
      <c r="D1399" s="152"/>
      <c r="E1399" s="152"/>
      <c r="F1399" s="15" t="str">
        <f>IFERROR(VLOOKUP(D1399,'Tabelas auxiliares'!$A$3:$B$65,2,FALSE),"")</f>
        <v/>
      </c>
      <c r="G1399" s="15" t="str">
        <f>IFERROR(VLOOKUP($B1399,'Tabelas auxiliares'!$A$68:$C$108,2,FALSE),"")</f>
        <v/>
      </c>
      <c r="H1399" s="15" t="str">
        <f>IFERROR(VLOOKUP($B1399,'Tabelas auxiliares'!$A$68:$C$108,3,FALSE),"")</f>
        <v/>
      </c>
      <c r="I1399" s="154"/>
      <c r="J1399" s="154"/>
      <c r="K1399" s="154"/>
      <c r="L1399" s="154"/>
      <c r="M1399" s="154"/>
      <c r="N1399" s="154"/>
      <c r="O1399" s="154"/>
      <c r="P1399" s="154"/>
      <c r="Q1399" s="154"/>
      <c r="R1399" s="154"/>
      <c r="S1399" s="154"/>
      <c r="T1399" s="154"/>
      <c r="U1399" s="154"/>
      <c r="V1399" s="154"/>
      <c r="W1399" s="154"/>
      <c r="X1399" s="154"/>
      <c r="Y1399" s="15" t="str">
        <f t="shared" si="32"/>
        <v/>
      </c>
      <c r="Z1399" s="15" t="str">
        <f>IF(T1399="","",IF(AND(T1399&lt;&gt;'Tabelas auxiliares'!$B$128,T1399&lt;&gt;'Tabelas auxiliares'!$B$129,T1399&lt;&gt;'Tabelas auxiliares'!$C$128,T1399&lt;&gt;'Tabelas auxiliares'!$C$129,T1399&lt;&gt;'Tabelas auxiliares'!$D$128),"FOLHA DE PESSOAL",IF(Y1399='Tabelas auxiliares'!$A$129,"CUSTEIO",IF(Y1399='Tabelas auxiliares'!$A$128,"INVESTIMENTO","ERRO - VERIFICAR"))))</f>
        <v/>
      </c>
      <c r="AA1399" s="26" t="str">
        <f t="shared" si="33"/>
        <v/>
      </c>
      <c r="AB1399" s="157"/>
      <c r="AC1399" s="157"/>
      <c r="AD1399" s="155"/>
      <c r="AE1399" s="31"/>
      <c r="AF1399" s="31"/>
      <c r="AG1399" s="31"/>
      <c r="AH1399" s="31"/>
      <c r="AI1399" s="31"/>
      <c r="AJ1399" s="31"/>
      <c r="AK1399" s="31"/>
      <c r="AL1399" s="31"/>
      <c r="AM1399" s="31"/>
      <c r="AN1399" s="31"/>
      <c r="AO1399" s="31"/>
      <c r="AP1399" s="31"/>
    </row>
    <row r="1400" spans="1:42" x14ac:dyDescent="0.25">
      <c r="A1400" s="154"/>
      <c r="B1400" s="152"/>
      <c r="C1400" s="152"/>
      <c r="D1400" s="152"/>
      <c r="E1400" s="152"/>
      <c r="F1400" s="15" t="str">
        <f>IFERROR(VLOOKUP(D1400,'Tabelas auxiliares'!$A$3:$B$65,2,FALSE),"")</f>
        <v/>
      </c>
      <c r="G1400" s="15" t="str">
        <f>IFERROR(VLOOKUP($B1400,'Tabelas auxiliares'!$A$68:$C$108,2,FALSE),"")</f>
        <v/>
      </c>
      <c r="H1400" s="15" t="str">
        <f>IFERROR(VLOOKUP($B1400,'Tabelas auxiliares'!$A$68:$C$108,3,FALSE),"")</f>
        <v/>
      </c>
      <c r="I1400" s="154"/>
      <c r="J1400" s="154"/>
      <c r="K1400" s="154"/>
      <c r="L1400" s="154"/>
      <c r="M1400" s="154"/>
      <c r="N1400" s="154"/>
      <c r="O1400" s="154"/>
      <c r="P1400" s="154"/>
      <c r="Q1400" s="154"/>
      <c r="R1400" s="154"/>
      <c r="S1400" s="154"/>
      <c r="T1400" s="154"/>
      <c r="U1400" s="154"/>
      <c r="V1400" s="154"/>
      <c r="W1400" s="154"/>
      <c r="X1400" s="154"/>
      <c r="Y1400" s="15" t="str">
        <f t="shared" si="32"/>
        <v/>
      </c>
      <c r="Z1400" s="15" t="str">
        <f>IF(T1400="","",IF(AND(T1400&lt;&gt;'Tabelas auxiliares'!$B$128,T1400&lt;&gt;'Tabelas auxiliares'!$B$129,T1400&lt;&gt;'Tabelas auxiliares'!$C$128,T1400&lt;&gt;'Tabelas auxiliares'!$C$129,T1400&lt;&gt;'Tabelas auxiliares'!$D$128),"FOLHA DE PESSOAL",IF(Y1400='Tabelas auxiliares'!$A$129,"CUSTEIO",IF(Y1400='Tabelas auxiliares'!$A$128,"INVESTIMENTO","ERRO - VERIFICAR"))))</f>
        <v/>
      </c>
      <c r="AA1400" s="26" t="str">
        <f t="shared" si="33"/>
        <v/>
      </c>
      <c r="AB1400" s="157"/>
      <c r="AC1400" s="157"/>
      <c r="AD1400" s="155"/>
      <c r="AE1400" s="31"/>
      <c r="AF1400" s="31"/>
      <c r="AG1400" s="31"/>
      <c r="AH1400" s="31"/>
      <c r="AI1400" s="31"/>
      <c r="AJ1400" s="31"/>
      <c r="AK1400" s="31"/>
      <c r="AL1400" s="31"/>
      <c r="AM1400" s="31"/>
      <c r="AN1400" s="31"/>
      <c r="AO1400" s="31"/>
      <c r="AP1400" s="31"/>
    </row>
    <row r="1401" spans="1:42" x14ac:dyDescent="0.25">
      <c r="A1401" s="154"/>
      <c r="B1401" s="152"/>
      <c r="C1401" s="152"/>
      <c r="D1401" s="152"/>
      <c r="E1401" s="152"/>
      <c r="F1401" s="15" t="str">
        <f>IFERROR(VLOOKUP(D1401,'Tabelas auxiliares'!$A$3:$B$65,2,FALSE),"")</f>
        <v/>
      </c>
      <c r="G1401" s="15" t="str">
        <f>IFERROR(VLOOKUP($B1401,'Tabelas auxiliares'!$A$68:$C$108,2,FALSE),"")</f>
        <v/>
      </c>
      <c r="H1401" s="15" t="str">
        <f>IFERROR(VLOOKUP($B1401,'Tabelas auxiliares'!$A$68:$C$108,3,FALSE),"")</f>
        <v/>
      </c>
      <c r="I1401" s="154"/>
      <c r="J1401" s="154"/>
      <c r="K1401" s="154"/>
      <c r="L1401" s="154"/>
      <c r="M1401" s="154"/>
      <c r="N1401" s="154"/>
      <c r="O1401" s="154"/>
      <c r="P1401" s="154"/>
      <c r="Q1401" s="154"/>
      <c r="R1401" s="154"/>
      <c r="S1401" s="154"/>
      <c r="T1401" s="154"/>
      <c r="U1401" s="154"/>
      <c r="V1401" s="154"/>
      <c r="W1401" s="154"/>
      <c r="X1401" s="154"/>
      <c r="Y1401" s="15" t="str">
        <f t="shared" si="32"/>
        <v/>
      </c>
      <c r="Z1401" s="15" t="str">
        <f>IF(T1401="","",IF(AND(T1401&lt;&gt;'Tabelas auxiliares'!$B$128,T1401&lt;&gt;'Tabelas auxiliares'!$B$129,T1401&lt;&gt;'Tabelas auxiliares'!$C$128,T1401&lt;&gt;'Tabelas auxiliares'!$C$129,T1401&lt;&gt;'Tabelas auxiliares'!$D$128),"FOLHA DE PESSOAL",IF(Y1401='Tabelas auxiliares'!$A$129,"CUSTEIO",IF(Y1401='Tabelas auxiliares'!$A$128,"INVESTIMENTO","ERRO - VERIFICAR"))))</f>
        <v/>
      </c>
      <c r="AA1401" s="26" t="str">
        <f t="shared" si="33"/>
        <v/>
      </c>
      <c r="AB1401" s="157"/>
      <c r="AC1401" s="157"/>
      <c r="AD1401" s="155"/>
      <c r="AE1401" s="31"/>
      <c r="AF1401" s="31"/>
      <c r="AG1401" s="31"/>
      <c r="AH1401" s="31"/>
      <c r="AI1401" s="31"/>
      <c r="AJ1401" s="31"/>
      <c r="AK1401" s="31"/>
      <c r="AL1401" s="31"/>
      <c r="AM1401" s="31"/>
      <c r="AN1401" s="31"/>
      <c r="AO1401" s="31"/>
      <c r="AP1401" s="31"/>
    </row>
    <row r="1402" spans="1:42" x14ac:dyDescent="0.25">
      <c r="A1402" s="154"/>
      <c r="B1402" s="152"/>
      <c r="C1402" s="152"/>
      <c r="D1402" s="152"/>
      <c r="E1402" s="152"/>
      <c r="F1402" s="15" t="str">
        <f>IFERROR(VLOOKUP(D1402,'Tabelas auxiliares'!$A$3:$B$65,2,FALSE),"")</f>
        <v/>
      </c>
      <c r="G1402" s="15" t="str">
        <f>IFERROR(VLOOKUP($B1402,'Tabelas auxiliares'!$A$68:$C$108,2,FALSE),"")</f>
        <v/>
      </c>
      <c r="H1402" s="15" t="str">
        <f>IFERROR(VLOOKUP($B1402,'Tabelas auxiliares'!$A$68:$C$108,3,FALSE),"")</f>
        <v/>
      </c>
      <c r="I1402" s="154"/>
      <c r="J1402" s="154"/>
      <c r="K1402" s="154"/>
      <c r="L1402" s="154"/>
      <c r="M1402" s="154"/>
      <c r="N1402" s="154"/>
      <c r="O1402" s="154"/>
      <c r="P1402" s="154"/>
      <c r="Q1402" s="154"/>
      <c r="R1402" s="154"/>
      <c r="S1402" s="154"/>
      <c r="T1402" s="154"/>
      <c r="U1402" s="154"/>
      <c r="V1402" s="154"/>
      <c r="W1402" s="154"/>
      <c r="X1402" s="154"/>
      <c r="Y1402" s="15" t="str">
        <f t="shared" si="32"/>
        <v/>
      </c>
      <c r="Z1402" s="15" t="str">
        <f>IF(T1402="","",IF(AND(T1402&lt;&gt;'Tabelas auxiliares'!$B$128,T1402&lt;&gt;'Tabelas auxiliares'!$B$129,T1402&lt;&gt;'Tabelas auxiliares'!$C$128,T1402&lt;&gt;'Tabelas auxiliares'!$C$129,T1402&lt;&gt;'Tabelas auxiliares'!$D$128),"FOLHA DE PESSOAL",IF(Y1402='Tabelas auxiliares'!$A$129,"CUSTEIO",IF(Y1402='Tabelas auxiliares'!$A$128,"INVESTIMENTO","ERRO - VERIFICAR"))))</f>
        <v/>
      </c>
      <c r="AA1402" s="26" t="str">
        <f t="shared" si="33"/>
        <v/>
      </c>
      <c r="AB1402" s="157"/>
      <c r="AC1402" s="157"/>
      <c r="AD1402" s="155"/>
      <c r="AE1402" s="31"/>
      <c r="AF1402" s="31"/>
      <c r="AG1402" s="31"/>
      <c r="AH1402" s="31"/>
      <c r="AI1402" s="31"/>
      <c r="AJ1402" s="31"/>
      <c r="AK1402" s="31"/>
      <c r="AL1402" s="31"/>
      <c r="AM1402" s="31"/>
      <c r="AN1402" s="31"/>
      <c r="AO1402" s="31"/>
      <c r="AP1402" s="31"/>
    </row>
    <row r="1403" spans="1:42" x14ac:dyDescent="0.25">
      <c r="A1403" s="154"/>
      <c r="B1403" s="152"/>
      <c r="C1403" s="152"/>
      <c r="D1403" s="152"/>
      <c r="E1403" s="152"/>
      <c r="F1403" s="15" t="str">
        <f>IFERROR(VLOOKUP(D1403,'Tabelas auxiliares'!$A$3:$B$65,2,FALSE),"")</f>
        <v/>
      </c>
      <c r="G1403" s="15" t="str">
        <f>IFERROR(VLOOKUP($B1403,'Tabelas auxiliares'!$A$68:$C$108,2,FALSE),"")</f>
        <v/>
      </c>
      <c r="H1403" s="15" t="str">
        <f>IFERROR(VLOOKUP($B1403,'Tabelas auxiliares'!$A$68:$C$108,3,FALSE),"")</f>
        <v/>
      </c>
      <c r="I1403" s="154"/>
      <c r="J1403" s="154"/>
      <c r="K1403" s="154"/>
      <c r="L1403" s="154"/>
      <c r="M1403" s="154"/>
      <c r="N1403" s="154"/>
      <c r="O1403" s="154"/>
      <c r="P1403" s="154"/>
      <c r="Q1403" s="154"/>
      <c r="R1403" s="154"/>
      <c r="S1403" s="154"/>
      <c r="T1403" s="154"/>
      <c r="U1403" s="154"/>
      <c r="V1403" s="154"/>
      <c r="W1403" s="154"/>
      <c r="X1403" s="154"/>
      <c r="Y1403" s="15" t="str">
        <f t="shared" si="32"/>
        <v/>
      </c>
      <c r="Z1403" s="15" t="str">
        <f>IF(T1403="","",IF(AND(T1403&lt;&gt;'Tabelas auxiliares'!$B$128,T1403&lt;&gt;'Tabelas auxiliares'!$B$129,T1403&lt;&gt;'Tabelas auxiliares'!$C$128,T1403&lt;&gt;'Tabelas auxiliares'!$C$129,T1403&lt;&gt;'Tabelas auxiliares'!$D$128),"FOLHA DE PESSOAL",IF(Y1403='Tabelas auxiliares'!$A$129,"CUSTEIO",IF(Y1403='Tabelas auxiliares'!$A$128,"INVESTIMENTO","ERRO - VERIFICAR"))))</f>
        <v/>
      </c>
      <c r="AA1403" s="26" t="str">
        <f t="shared" si="33"/>
        <v/>
      </c>
      <c r="AB1403" s="157"/>
      <c r="AC1403" s="157"/>
      <c r="AD1403" s="155"/>
      <c r="AE1403" s="31"/>
      <c r="AF1403" s="31"/>
      <c r="AG1403" s="31"/>
      <c r="AH1403" s="31"/>
      <c r="AI1403" s="31"/>
      <c r="AJ1403" s="31"/>
      <c r="AK1403" s="31"/>
      <c r="AL1403" s="31"/>
      <c r="AM1403" s="31"/>
      <c r="AN1403" s="31"/>
      <c r="AO1403" s="31"/>
      <c r="AP1403" s="31"/>
    </row>
    <row r="1404" spans="1:42" x14ac:dyDescent="0.25">
      <c r="A1404" s="154"/>
      <c r="B1404" s="152"/>
      <c r="C1404" s="152"/>
      <c r="D1404" s="152"/>
      <c r="E1404" s="152"/>
      <c r="F1404" s="15" t="str">
        <f>IFERROR(VLOOKUP(D1404,'Tabelas auxiliares'!$A$3:$B$65,2,FALSE),"")</f>
        <v/>
      </c>
      <c r="G1404" s="15" t="str">
        <f>IFERROR(VLOOKUP($B1404,'Tabelas auxiliares'!$A$68:$C$108,2,FALSE),"")</f>
        <v/>
      </c>
      <c r="H1404" s="15" t="str">
        <f>IFERROR(VLOOKUP($B1404,'Tabelas auxiliares'!$A$68:$C$108,3,FALSE),"")</f>
        <v/>
      </c>
      <c r="I1404" s="154"/>
      <c r="J1404" s="154"/>
      <c r="K1404" s="154"/>
      <c r="L1404" s="154"/>
      <c r="M1404" s="154"/>
      <c r="N1404" s="154"/>
      <c r="O1404" s="154"/>
      <c r="P1404" s="154"/>
      <c r="Q1404" s="154"/>
      <c r="R1404" s="154"/>
      <c r="S1404" s="154"/>
      <c r="T1404" s="154"/>
      <c r="U1404" s="154"/>
      <c r="V1404" s="154"/>
      <c r="W1404" s="154"/>
      <c r="X1404" s="154"/>
      <c r="Y1404" s="15" t="str">
        <f t="shared" si="32"/>
        <v/>
      </c>
      <c r="Z1404" s="15" t="str">
        <f>IF(T1404="","",IF(AND(T1404&lt;&gt;'Tabelas auxiliares'!$B$128,T1404&lt;&gt;'Tabelas auxiliares'!$B$129,T1404&lt;&gt;'Tabelas auxiliares'!$C$128,T1404&lt;&gt;'Tabelas auxiliares'!$C$129,T1404&lt;&gt;'Tabelas auxiliares'!$D$128),"FOLHA DE PESSOAL",IF(Y1404='Tabelas auxiliares'!$A$129,"CUSTEIO",IF(Y1404='Tabelas auxiliares'!$A$128,"INVESTIMENTO","ERRO - VERIFICAR"))))</f>
        <v/>
      </c>
      <c r="AA1404" s="26" t="str">
        <f t="shared" si="33"/>
        <v/>
      </c>
      <c r="AB1404" s="157"/>
      <c r="AC1404" s="157"/>
      <c r="AD1404" s="155"/>
      <c r="AE1404" s="31"/>
      <c r="AF1404" s="31"/>
      <c r="AG1404" s="31"/>
      <c r="AH1404" s="31"/>
      <c r="AI1404" s="31"/>
      <c r="AJ1404" s="31"/>
      <c r="AK1404" s="31"/>
      <c r="AL1404" s="31"/>
      <c r="AM1404" s="31"/>
      <c r="AN1404" s="31"/>
      <c r="AO1404" s="31"/>
      <c r="AP1404" s="31"/>
    </row>
    <row r="1405" spans="1:42" x14ac:dyDescent="0.25">
      <c r="A1405" s="154"/>
      <c r="B1405" s="152"/>
      <c r="C1405" s="152"/>
      <c r="D1405" s="152"/>
      <c r="E1405" s="152"/>
      <c r="F1405" s="15" t="str">
        <f>IFERROR(VLOOKUP(D1405,'Tabelas auxiliares'!$A$3:$B$65,2,FALSE),"")</f>
        <v/>
      </c>
      <c r="G1405" s="15" t="str">
        <f>IFERROR(VLOOKUP($B1405,'Tabelas auxiliares'!$A$68:$C$108,2,FALSE),"")</f>
        <v/>
      </c>
      <c r="H1405" s="15" t="str">
        <f>IFERROR(VLOOKUP($B1405,'Tabelas auxiliares'!$A$68:$C$108,3,FALSE),"")</f>
        <v/>
      </c>
      <c r="I1405" s="154"/>
      <c r="J1405" s="154"/>
      <c r="K1405" s="154"/>
      <c r="L1405" s="154"/>
      <c r="M1405" s="154"/>
      <c r="N1405" s="154"/>
      <c r="O1405" s="154"/>
      <c r="P1405" s="154"/>
      <c r="Q1405" s="154"/>
      <c r="R1405" s="154"/>
      <c r="S1405" s="154"/>
      <c r="T1405" s="154"/>
      <c r="U1405" s="154"/>
      <c r="V1405" s="154"/>
      <c r="W1405" s="154"/>
      <c r="X1405" s="154"/>
      <c r="Y1405" s="15" t="str">
        <f t="shared" si="32"/>
        <v/>
      </c>
      <c r="Z1405" s="15" t="str">
        <f>IF(T1405="","",IF(AND(T1405&lt;&gt;'Tabelas auxiliares'!$B$128,T1405&lt;&gt;'Tabelas auxiliares'!$B$129,T1405&lt;&gt;'Tabelas auxiliares'!$C$128,T1405&lt;&gt;'Tabelas auxiliares'!$C$129,T1405&lt;&gt;'Tabelas auxiliares'!$D$128),"FOLHA DE PESSOAL",IF(Y1405='Tabelas auxiliares'!$A$129,"CUSTEIO",IF(Y1405='Tabelas auxiliares'!$A$128,"INVESTIMENTO","ERRO - VERIFICAR"))))</f>
        <v/>
      </c>
      <c r="AA1405" s="26" t="str">
        <f t="shared" si="33"/>
        <v/>
      </c>
      <c r="AB1405" s="157"/>
      <c r="AC1405" s="157"/>
      <c r="AD1405" s="155"/>
      <c r="AE1405" s="31"/>
      <c r="AF1405" s="31"/>
      <c r="AG1405" s="31"/>
      <c r="AH1405" s="31"/>
      <c r="AI1405" s="31"/>
      <c r="AJ1405" s="31"/>
      <c r="AK1405" s="31"/>
      <c r="AL1405" s="31"/>
      <c r="AM1405" s="31"/>
      <c r="AN1405" s="31"/>
      <c r="AO1405" s="31"/>
      <c r="AP1405" s="31"/>
    </row>
    <row r="1406" spans="1:42" x14ac:dyDescent="0.25">
      <c r="A1406" s="154"/>
      <c r="B1406" s="152"/>
      <c r="C1406" s="152"/>
      <c r="D1406" s="152"/>
      <c r="E1406" s="152"/>
      <c r="F1406" s="15" t="str">
        <f>IFERROR(VLOOKUP(D1406,'Tabelas auxiliares'!$A$3:$B$65,2,FALSE),"")</f>
        <v/>
      </c>
      <c r="G1406" s="15" t="str">
        <f>IFERROR(VLOOKUP($B1406,'Tabelas auxiliares'!$A$68:$C$108,2,FALSE),"")</f>
        <v/>
      </c>
      <c r="H1406" s="15" t="str">
        <f>IFERROR(VLOOKUP($B1406,'Tabelas auxiliares'!$A$68:$C$108,3,FALSE),"")</f>
        <v/>
      </c>
      <c r="I1406" s="154"/>
      <c r="J1406" s="154"/>
      <c r="K1406" s="154"/>
      <c r="L1406" s="154"/>
      <c r="M1406" s="154"/>
      <c r="N1406" s="154"/>
      <c r="O1406" s="154"/>
      <c r="P1406" s="154"/>
      <c r="Q1406" s="154"/>
      <c r="R1406" s="154"/>
      <c r="S1406" s="154"/>
      <c r="T1406" s="154"/>
      <c r="U1406" s="154"/>
      <c r="V1406" s="154"/>
      <c r="W1406" s="154"/>
      <c r="X1406" s="154"/>
      <c r="Y1406" s="15" t="str">
        <f t="shared" si="32"/>
        <v/>
      </c>
      <c r="Z1406" s="15" t="str">
        <f>IF(T1406="","",IF(AND(T1406&lt;&gt;'Tabelas auxiliares'!$B$128,T1406&lt;&gt;'Tabelas auxiliares'!$B$129,T1406&lt;&gt;'Tabelas auxiliares'!$C$128,T1406&lt;&gt;'Tabelas auxiliares'!$C$129,T1406&lt;&gt;'Tabelas auxiliares'!$D$128),"FOLHA DE PESSOAL",IF(Y1406='Tabelas auxiliares'!$A$129,"CUSTEIO",IF(Y1406='Tabelas auxiliares'!$A$128,"INVESTIMENTO","ERRO - VERIFICAR"))))</f>
        <v/>
      </c>
      <c r="AA1406" s="26" t="str">
        <f t="shared" si="33"/>
        <v/>
      </c>
      <c r="AB1406" s="157"/>
      <c r="AC1406" s="157"/>
      <c r="AD1406" s="155"/>
      <c r="AE1406" s="31"/>
      <c r="AF1406" s="31"/>
      <c r="AG1406" s="31"/>
      <c r="AH1406" s="31"/>
      <c r="AI1406" s="31"/>
      <c r="AJ1406" s="31"/>
      <c r="AK1406" s="31"/>
      <c r="AL1406" s="31"/>
      <c r="AM1406" s="31"/>
      <c r="AN1406" s="31"/>
      <c r="AO1406" s="31"/>
      <c r="AP1406" s="31"/>
    </row>
    <row r="1407" spans="1:42" x14ac:dyDescent="0.25">
      <c r="A1407" s="154"/>
      <c r="B1407" s="152"/>
      <c r="C1407" s="152"/>
      <c r="D1407" s="152"/>
      <c r="E1407" s="152"/>
      <c r="F1407" s="15" t="str">
        <f>IFERROR(VLOOKUP(D1407,'Tabelas auxiliares'!$A$3:$B$65,2,FALSE),"")</f>
        <v/>
      </c>
      <c r="G1407" s="15" t="str">
        <f>IFERROR(VLOOKUP($B1407,'Tabelas auxiliares'!$A$68:$C$108,2,FALSE),"")</f>
        <v/>
      </c>
      <c r="H1407" s="15" t="str">
        <f>IFERROR(VLOOKUP($B1407,'Tabelas auxiliares'!$A$68:$C$108,3,FALSE),"")</f>
        <v/>
      </c>
      <c r="I1407" s="154"/>
      <c r="J1407" s="154"/>
      <c r="K1407" s="154"/>
      <c r="L1407" s="154"/>
      <c r="M1407" s="154"/>
      <c r="N1407" s="154"/>
      <c r="O1407" s="154"/>
      <c r="P1407" s="154"/>
      <c r="Q1407" s="154"/>
      <c r="R1407" s="154"/>
      <c r="S1407" s="154"/>
      <c r="T1407" s="154"/>
      <c r="U1407" s="154"/>
      <c r="V1407" s="154"/>
      <c r="W1407" s="154"/>
      <c r="X1407" s="154"/>
      <c r="Y1407" s="15" t="str">
        <f t="shared" si="32"/>
        <v/>
      </c>
      <c r="Z1407" s="15" t="str">
        <f>IF(T1407="","",IF(AND(T1407&lt;&gt;'Tabelas auxiliares'!$B$128,T1407&lt;&gt;'Tabelas auxiliares'!$B$129,T1407&lt;&gt;'Tabelas auxiliares'!$C$128,T1407&lt;&gt;'Tabelas auxiliares'!$C$129,T1407&lt;&gt;'Tabelas auxiliares'!$D$128),"FOLHA DE PESSOAL",IF(Y1407='Tabelas auxiliares'!$A$129,"CUSTEIO",IF(Y1407='Tabelas auxiliares'!$A$128,"INVESTIMENTO","ERRO - VERIFICAR"))))</f>
        <v/>
      </c>
      <c r="AA1407" s="26" t="str">
        <f t="shared" si="33"/>
        <v/>
      </c>
      <c r="AB1407" s="157"/>
      <c r="AC1407" s="157"/>
      <c r="AD1407" s="155"/>
      <c r="AE1407" s="31"/>
      <c r="AF1407" s="31"/>
      <c r="AG1407" s="31"/>
      <c r="AH1407" s="31"/>
      <c r="AI1407" s="31"/>
      <c r="AJ1407" s="31"/>
      <c r="AK1407" s="31"/>
      <c r="AL1407" s="31"/>
      <c r="AM1407" s="31"/>
      <c r="AN1407" s="31"/>
      <c r="AO1407" s="31"/>
      <c r="AP1407" s="31"/>
    </row>
    <row r="1408" spans="1:42" x14ac:dyDescent="0.25">
      <c r="A1408" s="154"/>
      <c r="B1408" s="152"/>
      <c r="C1408" s="152"/>
      <c r="D1408" s="152"/>
      <c r="E1408" s="152"/>
      <c r="F1408" s="15" t="str">
        <f>IFERROR(VLOOKUP(D1408,'Tabelas auxiliares'!$A$3:$B$65,2,FALSE),"")</f>
        <v/>
      </c>
      <c r="G1408" s="15" t="str">
        <f>IFERROR(VLOOKUP($B1408,'Tabelas auxiliares'!$A$68:$C$108,2,FALSE),"")</f>
        <v/>
      </c>
      <c r="H1408" s="15" t="str">
        <f>IFERROR(VLOOKUP($B1408,'Tabelas auxiliares'!$A$68:$C$108,3,FALSE),"")</f>
        <v/>
      </c>
      <c r="I1408" s="154"/>
      <c r="J1408" s="154"/>
      <c r="K1408" s="154"/>
      <c r="L1408" s="154"/>
      <c r="M1408" s="154"/>
      <c r="N1408" s="154"/>
      <c r="O1408" s="154"/>
      <c r="P1408" s="154"/>
      <c r="Q1408" s="154"/>
      <c r="R1408" s="154"/>
      <c r="S1408" s="154"/>
      <c r="T1408" s="154"/>
      <c r="U1408" s="154"/>
      <c r="V1408" s="154"/>
      <c r="W1408" s="154"/>
      <c r="X1408" s="154"/>
      <c r="Y1408" s="15" t="str">
        <f t="shared" si="32"/>
        <v/>
      </c>
      <c r="Z1408" s="15" t="str">
        <f>IF(T1408="","",IF(AND(T1408&lt;&gt;'Tabelas auxiliares'!$B$128,T1408&lt;&gt;'Tabelas auxiliares'!$B$129,T1408&lt;&gt;'Tabelas auxiliares'!$C$128,T1408&lt;&gt;'Tabelas auxiliares'!$C$129,T1408&lt;&gt;'Tabelas auxiliares'!$D$128),"FOLHA DE PESSOAL",IF(Y1408='Tabelas auxiliares'!$A$129,"CUSTEIO",IF(Y1408='Tabelas auxiliares'!$A$128,"INVESTIMENTO","ERRO - VERIFICAR"))))</f>
        <v/>
      </c>
      <c r="AA1408" s="26" t="str">
        <f t="shared" si="33"/>
        <v/>
      </c>
      <c r="AB1408" s="157"/>
      <c r="AC1408" s="157"/>
      <c r="AD1408" s="155"/>
      <c r="AE1408" s="31"/>
      <c r="AF1408" s="31"/>
      <c r="AG1408" s="31"/>
      <c r="AH1408" s="31"/>
      <c r="AI1408" s="31"/>
      <c r="AJ1408" s="31"/>
      <c r="AK1408" s="31"/>
      <c r="AL1408" s="31"/>
      <c r="AM1408" s="31"/>
      <c r="AN1408" s="31"/>
      <c r="AO1408" s="31"/>
      <c r="AP1408" s="31"/>
    </row>
    <row r="1409" spans="1:42" x14ac:dyDescent="0.25">
      <c r="A1409" s="154"/>
      <c r="B1409" s="152"/>
      <c r="C1409" s="152"/>
      <c r="D1409" s="152"/>
      <c r="E1409" s="152"/>
      <c r="F1409" s="15" t="str">
        <f>IFERROR(VLOOKUP(D1409,'Tabelas auxiliares'!$A$3:$B$65,2,FALSE),"")</f>
        <v/>
      </c>
      <c r="G1409" s="15" t="str">
        <f>IFERROR(VLOOKUP($B1409,'Tabelas auxiliares'!$A$68:$C$108,2,FALSE),"")</f>
        <v/>
      </c>
      <c r="H1409" s="15" t="str">
        <f>IFERROR(VLOOKUP($B1409,'Tabelas auxiliares'!$A$68:$C$108,3,FALSE),"")</f>
        <v/>
      </c>
      <c r="I1409" s="154"/>
      <c r="J1409" s="154"/>
      <c r="K1409" s="154"/>
      <c r="L1409" s="154"/>
      <c r="M1409" s="154"/>
      <c r="N1409" s="154"/>
      <c r="O1409" s="154"/>
      <c r="P1409" s="154"/>
      <c r="Q1409" s="154"/>
      <c r="R1409" s="154"/>
      <c r="S1409" s="154"/>
      <c r="T1409" s="154"/>
      <c r="U1409" s="154"/>
      <c r="V1409" s="154"/>
      <c r="W1409" s="154"/>
      <c r="X1409" s="154"/>
      <c r="Y1409" s="15" t="str">
        <f t="shared" si="32"/>
        <v/>
      </c>
      <c r="Z1409" s="15" t="str">
        <f>IF(T1409="","",IF(AND(T1409&lt;&gt;'Tabelas auxiliares'!$B$128,T1409&lt;&gt;'Tabelas auxiliares'!$B$129,T1409&lt;&gt;'Tabelas auxiliares'!$C$128,T1409&lt;&gt;'Tabelas auxiliares'!$C$129,T1409&lt;&gt;'Tabelas auxiliares'!$D$128),"FOLHA DE PESSOAL",IF(Y1409='Tabelas auxiliares'!$A$129,"CUSTEIO",IF(Y1409='Tabelas auxiliares'!$A$128,"INVESTIMENTO","ERRO - VERIFICAR"))))</f>
        <v/>
      </c>
      <c r="AA1409" s="26" t="str">
        <f t="shared" si="33"/>
        <v/>
      </c>
      <c r="AB1409" s="157"/>
      <c r="AC1409" s="157"/>
      <c r="AD1409" s="155"/>
      <c r="AE1409" s="31"/>
      <c r="AF1409" s="31"/>
      <c r="AG1409" s="31"/>
      <c r="AH1409" s="31"/>
      <c r="AI1409" s="31"/>
      <c r="AJ1409" s="31"/>
      <c r="AK1409" s="31"/>
      <c r="AL1409" s="31"/>
      <c r="AM1409" s="31"/>
      <c r="AN1409" s="31"/>
      <c r="AO1409" s="31"/>
      <c r="AP1409" s="31"/>
    </row>
    <row r="1410" spans="1:42" x14ac:dyDescent="0.25">
      <c r="A1410" s="154"/>
      <c r="B1410" s="152"/>
      <c r="C1410" s="152"/>
      <c r="D1410" s="152"/>
      <c r="E1410" s="152"/>
      <c r="F1410" s="15" t="str">
        <f>IFERROR(VLOOKUP(D1410,'Tabelas auxiliares'!$A$3:$B$65,2,FALSE),"")</f>
        <v/>
      </c>
      <c r="G1410" s="15" t="str">
        <f>IFERROR(VLOOKUP($B1410,'Tabelas auxiliares'!$A$68:$C$108,2,FALSE),"")</f>
        <v/>
      </c>
      <c r="H1410" s="15" t="str">
        <f>IFERROR(VLOOKUP($B1410,'Tabelas auxiliares'!$A$68:$C$108,3,FALSE),"")</f>
        <v/>
      </c>
      <c r="I1410" s="154"/>
      <c r="J1410" s="154"/>
      <c r="K1410" s="154"/>
      <c r="L1410" s="154"/>
      <c r="M1410" s="154"/>
      <c r="N1410" s="154"/>
      <c r="O1410" s="154"/>
      <c r="P1410" s="154"/>
      <c r="Q1410" s="154"/>
      <c r="R1410" s="154"/>
      <c r="S1410" s="154"/>
      <c r="T1410" s="154"/>
      <c r="U1410" s="154"/>
      <c r="V1410" s="154"/>
      <c r="W1410" s="154"/>
      <c r="X1410" s="154"/>
      <c r="Y1410" s="15" t="str">
        <f t="shared" si="32"/>
        <v/>
      </c>
      <c r="Z1410" s="15" t="str">
        <f>IF(T1410="","",IF(AND(T1410&lt;&gt;'Tabelas auxiliares'!$B$128,T1410&lt;&gt;'Tabelas auxiliares'!$B$129,T1410&lt;&gt;'Tabelas auxiliares'!$C$128,T1410&lt;&gt;'Tabelas auxiliares'!$C$129,T1410&lt;&gt;'Tabelas auxiliares'!$D$128),"FOLHA DE PESSOAL",IF(Y1410='Tabelas auxiliares'!$A$129,"CUSTEIO",IF(Y1410='Tabelas auxiliares'!$A$128,"INVESTIMENTO","ERRO - VERIFICAR"))))</f>
        <v/>
      </c>
      <c r="AA1410" s="26" t="str">
        <f t="shared" si="33"/>
        <v/>
      </c>
      <c r="AB1410" s="157"/>
      <c r="AC1410" s="157"/>
      <c r="AD1410" s="155"/>
      <c r="AE1410" s="31"/>
      <c r="AF1410" s="31"/>
      <c r="AG1410" s="31"/>
      <c r="AH1410" s="31"/>
      <c r="AI1410" s="31"/>
      <c r="AJ1410" s="31"/>
      <c r="AK1410" s="31"/>
      <c r="AL1410" s="31"/>
      <c r="AM1410" s="31"/>
      <c r="AN1410" s="31"/>
      <c r="AO1410" s="31"/>
      <c r="AP1410" s="31"/>
    </row>
    <row r="1411" spans="1:42" x14ac:dyDescent="0.25">
      <c r="A1411" s="154"/>
      <c r="B1411" s="152"/>
      <c r="C1411" s="152"/>
      <c r="D1411" s="152"/>
      <c r="E1411" s="152"/>
      <c r="F1411" s="15" t="str">
        <f>IFERROR(VLOOKUP(D1411,'Tabelas auxiliares'!$A$3:$B$65,2,FALSE),"")</f>
        <v/>
      </c>
      <c r="G1411" s="15" t="str">
        <f>IFERROR(VLOOKUP($B1411,'Tabelas auxiliares'!$A$68:$C$108,2,FALSE),"")</f>
        <v/>
      </c>
      <c r="H1411" s="15" t="str">
        <f>IFERROR(VLOOKUP($B1411,'Tabelas auxiliares'!$A$68:$C$108,3,FALSE),"")</f>
        <v/>
      </c>
      <c r="I1411" s="154"/>
      <c r="J1411" s="154"/>
      <c r="K1411" s="154"/>
      <c r="L1411" s="154"/>
      <c r="M1411" s="154"/>
      <c r="N1411" s="154"/>
      <c r="O1411" s="154"/>
      <c r="P1411" s="154"/>
      <c r="Q1411" s="154"/>
      <c r="R1411" s="154"/>
      <c r="S1411" s="154"/>
      <c r="T1411" s="154"/>
      <c r="U1411" s="154"/>
      <c r="V1411" s="154"/>
      <c r="W1411" s="154"/>
      <c r="X1411" s="154"/>
      <c r="Y1411" s="15" t="str">
        <f t="shared" si="32"/>
        <v/>
      </c>
      <c r="Z1411" s="15" t="str">
        <f>IF(T1411="","",IF(AND(T1411&lt;&gt;'Tabelas auxiliares'!$B$128,T1411&lt;&gt;'Tabelas auxiliares'!$B$129,T1411&lt;&gt;'Tabelas auxiliares'!$C$128,T1411&lt;&gt;'Tabelas auxiliares'!$C$129,T1411&lt;&gt;'Tabelas auxiliares'!$D$128),"FOLHA DE PESSOAL",IF(Y1411='Tabelas auxiliares'!$A$129,"CUSTEIO",IF(Y1411='Tabelas auxiliares'!$A$128,"INVESTIMENTO","ERRO - VERIFICAR"))))</f>
        <v/>
      </c>
      <c r="AA1411" s="26" t="str">
        <f t="shared" si="33"/>
        <v/>
      </c>
      <c r="AB1411" s="157"/>
      <c r="AC1411" s="157"/>
      <c r="AD1411" s="155"/>
      <c r="AE1411" s="31"/>
      <c r="AF1411" s="31"/>
      <c r="AG1411" s="31"/>
      <c r="AH1411" s="31"/>
      <c r="AI1411" s="31"/>
      <c r="AJ1411" s="31"/>
      <c r="AK1411" s="31"/>
      <c r="AL1411" s="31"/>
      <c r="AM1411" s="31"/>
      <c r="AN1411" s="31"/>
      <c r="AO1411" s="31"/>
      <c r="AP1411" s="31"/>
    </row>
    <row r="1412" spans="1:42" x14ac:dyDescent="0.25">
      <c r="A1412" s="154"/>
      <c r="B1412" s="152"/>
      <c r="C1412" s="152"/>
      <c r="D1412" s="152"/>
      <c r="E1412" s="152"/>
      <c r="F1412" s="15" t="str">
        <f>IFERROR(VLOOKUP(D1412,'Tabelas auxiliares'!$A$3:$B$65,2,FALSE),"")</f>
        <v/>
      </c>
      <c r="G1412" s="15" t="str">
        <f>IFERROR(VLOOKUP($B1412,'Tabelas auxiliares'!$A$68:$C$108,2,FALSE),"")</f>
        <v/>
      </c>
      <c r="H1412" s="15" t="str">
        <f>IFERROR(VLOOKUP($B1412,'Tabelas auxiliares'!$A$68:$C$108,3,FALSE),"")</f>
        <v/>
      </c>
      <c r="I1412" s="154"/>
      <c r="J1412" s="154"/>
      <c r="K1412" s="154"/>
      <c r="L1412" s="154"/>
      <c r="M1412" s="154"/>
      <c r="N1412" s="154"/>
      <c r="O1412" s="154"/>
      <c r="P1412" s="154"/>
      <c r="Q1412" s="154"/>
      <c r="R1412" s="154"/>
      <c r="S1412" s="154"/>
      <c r="T1412" s="154"/>
      <c r="U1412" s="154"/>
      <c r="V1412" s="154"/>
      <c r="W1412" s="154"/>
      <c r="X1412" s="154"/>
      <c r="Y1412" s="15" t="str">
        <f t="shared" si="32"/>
        <v/>
      </c>
      <c r="Z1412" s="15" t="str">
        <f>IF(T1412="","",IF(AND(T1412&lt;&gt;'Tabelas auxiliares'!$B$128,T1412&lt;&gt;'Tabelas auxiliares'!$B$129,T1412&lt;&gt;'Tabelas auxiliares'!$C$128,T1412&lt;&gt;'Tabelas auxiliares'!$C$129,T1412&lt;&gt;'Tabelas auxiliares'!$D$128),"FOLHA DE PESSOAL",IF(Y1412='Tabelas auxiliares'!$A$129,"CUSTEIO",IF(Y1412='Tabelas auxiliares'!$A$128,"INVESTIMENTO","ERRO - VERIFICAR"))))</f>
        <v/>
      </c>
      <c r="AA1412" s="26" t="str">
        <f t="shared" si="33"/>
        <v/>
      </c>
      <c r="AB1412" s="157"/>
      <c r="AC1412" s="157"/>
      <c r="AD1412" s="155"/>
      <c r="AE1412" s="31"/>
      <c r="AF1412" s="31"/>
      <c r="AG1412" s="31"/>
      <c r="AH1412" s="31"/>
      <c r="AI1412" s="31"/>
      <c r="AJ1412" s="31"/>
      <c r="AK1412" s="31"/>
      <c r="AL1412" s="31"/>
      <c r="AM1412" s="31"/>
      <c r="AN1412" s="31"/>
      <c r="AO1412" s="31"/>
      <c r="AP1412" s="31"/>
    </row>
    <row r="1413" spans="1:42" x14ac:dyDescent="0.25">
      <c r="A1413" s="154"/>
      <c r="B1413" s="152"/>
      <c r="C1413" s="152"/>
      <c r="D1413" s="152"/>
      <c r="E1413" s="152"/>
      <c r="F1413" s="15" t="str">
        <f>IFERROR(VLOOKUP(D1413,'Tabelas auxiliares'!$A$3:$B$65,2,FALSE),"")</f>
        <v/>
      </c>
      <c r="G1413" s="15" t="str">
        <f>IFERROR(VLOOKUP($B1413,'Tabelas auxiliares'!$A$68:$C$108,2,FALSE),"")</f>
        <v/>
      </c>
      <c r="H1413" s="15" t="str">
        <f>IFERROR(VLOOKUP($B1413,'Tabelas auxiliares'!$A$68:$C$108,3,FALSE),"")</f>
        <v/>
      </c>
      <c r="I1413" s="154"/>
      <c r="J1413" s="154"/>
      <c r="K1413" s="154"/>
      <c r="L1413" s="154"/>
      <c r="M1413" s="154"/>
      <c r="N1413" s="154"/>
      <c r="O1413" s="154"/>
      <c r="P1413" s="154"/>
      <c r="Q1413" s="154"/>
      <c r="R1413" s="154"/>
      <c r="S1413" s="154"/>
      <c r="T1413" s="154"/>
      <c r="U1413" s="154"/>
      <c r="V1413" s="154"/>
      <c r="W1413" s="154"/>
      <c r="X1413" s="154"/>
      <c r="Y1413" s="15" t="str">
        <f t="shared" si="32"/>
        <v/>
      </c>
      <c r="Z1413" s="15" t="str">
        <f>IF(T1413="","",IF(AND(T1413&lt;&gt;'Tabelas auxiliares'!$B$128,T1413&lt;&gt;'Tabelas auxiliares'!$B$129,T1413&lt;&gt;'Tabelas auxiliares'!$C$128,T1413&lt;&gt;'Tabelas auxiliares'!$C$129,T1413&lt;&gt;'Tabelas auxiliares'!$D$128),"FOLHA DE PESSOAL",IF(Y1413='Tabelas auxiliares'!$A$129,"CUSTEIO",IF(Y1413='Tabelas auxiliares'!$A$128,"INVESTIMENTO","ERRO - VERIFICAR"))))</f>
        <v/>
      </c>
      <c r="AA1413" s="26" t="str">
        <f t="shared" si="33"/>
        <v/>
      </c>
      <c r="AB1413" s="157"/>
      <c r="AC1413" s="157"/>
      <c r="AD1413" s="155"/>
      <c r="AE1413" s="31"/>
      <c r="AF1413" s="31"/>
      <c r="AG1413" s="31"/>
      <c r="AH1413" s="31"/>
      <c r="AI1413" s="31"/>
      <c r="AJ1413" s="31"/>
      <c r="AK1413" s="31"/>
      <c r="AL1413" s="31"/>
      <c r="AM1413" s="31"/>
      <c r="AN1413" s="31"/>
      <c r="AO1413" s="31"/>
      <c r="AP1413" s="31"/>
    </row>
    <row r="1414" spans="1:42" x14ac:dyDescent="0.25">
      <c r="A1414" s="154"/>
      <c r="B1414" s="152"/>
      <c r="C1414" s="152"/>
      <c r="D1414" s="152"/>
      <c r="E1414" s="152"/>
      <c r="F1414" s="15" t="str">
        <f>IFERROR(VLOOKUP(D1414,'Tabelas auxiliares'!$A$3:$B$65,2,FALSE),"")</f>
        <v/>
      </c>
      <c r="G1414" s="15" t="str">
        <f>IFERROR(VLOOKUP($B1414,'Tabelas auxiliares'!$A$68:$C$108,2,FALSE),"")</f>
        <v/>
      </c>
      <c r="H1414" s="15" t="str">
        <f>IFERROR(VLOOKUP($B1414,'Tabelas auxiliares'!$A$68:$C$108,3,FALSE),"")</f>
        <v/>
      </c>
      <c r="I1414" s="154"/>
      <c r="J1414" s="154"/>
      <c r="K1414" s="154"/>
      <c r="L1414" s="154"/>
      <c r="M1414" s="154"/>
      <c r="N1414" s="154"/>
      <c r="O1414" s="154"/>
      <c r="P1414" s="154"/>
      <c r="Q1414" s="154"/>
      <c r="R1414" s="154"/>
      <c r="S1414" s="154"/>
      <c r="T1414" s="154"/>
      <c r="U1414" s="154"/>
      <c r="V1414" s="154"/>
      <c r="W1414" s="154"/>
      <c r="X1414" s="154"/>
      <c r="Y1414" s="15" t="str">
        <f t="shared" si="32"/>
        <v/>
      </c>
      <c r="Z1414" s="15" t="str">
        <f>IF(T1414="","",IF(AND(T1414&lt;&gt;'Tabelas auxiliares'!$B$128,T1414&lt;&gt;'Tabelas auxiliares'!$B$129,T1414&lt;&gt;'Tabelas auxiliares'!$C$128,T1414&lt;&gt;'Tabelas auxiliares'!$C$129,T1414&lt;&gt;'Tabelas auxiliares'!$D$128),"FOLHA DE PESSOAL",IF(Y1414='Tabelas auxiliares'!$A$129,"CUSTEIO",IF(Y1414='Tabelas auxiliares'!$A$128,"INVESTIMENTO","ERRO - VERIFICAR"))))</f>
        <v/>
      </c>
      <c r="AA1414" s="26" t="str">
        <f t="shared" si="33"/>
        <v/>
      </c>
      <c r="AB1414" s="157"/>
      <c r="AC1414" s="157"/>
      <c r="AD1414" s="155"/>
      <c r="AE1414" s="31"/>
      <c r="AF1414" s="31"/>
      <c r="AG1414" s="31"/>
      <c r="AH1414" s="31"/>
      <c r="AI1414" s="31"/>
      <c r="AJ1414" s="31"/>
      <c r="AK1414" s="31"/>
      <c r="AL1414" s="31"/>
      <c r="AM1414" s="31"/>
      <c r="AN1414" s="31"/>
      <c r="AO1414" s="31"/>
      <c r="AP1414" s="31"/>
    </row>
    <row r="1415" spans="1:42" x14ac:dyDescent="0.25">
      <c r="A1415" s="154"/>
      <c r="B1415" s="152"/>
      <c r="C1415" s="152"/>
      <c r="D1415" s="152"/>
      <c r="E1415" s="152"/>
      <c r="F1415" s="15" t="str">
        <f>IFERROR(VLOOKUP(D1415,'Tabelas auxiliares'!$A$3:$B$65,2,FALSE),"")</f>
        <v/>
      </c>
      <c r="G1415" s="15" t="str">
        <f>IFERROR(VLOOKUP($B1415,'Tabelas auxiliares'!$A$68:$C$108,2,FALSE),"")</f>
        <v/>
      </c>
      <c r="H1415" s="15" t="str">
        <f>IFERROR(VLOOKUP($B1415,'Tabelas auxiliares'!$A$68:$C$108,3,FALSE),"")</f>
        <v/>
      </c>
      <c r="I1415" s="154"/>
      <c r="J1415" s="154"/>
      <c r="K1415" s="154"/>
      <c r="L1415" s="154"/>
      <c r="M1415" s="154"/>
      <c r="N1415" s="154"/>
      <c r="O1415" s="154"/>
      <c r="P1415" s="154"/>
      <c r="Q1415" s="154"/>
      <c r="R1415" s="154"/>
      <c r="S1415" s="154"/>
      <c r="T1415" s="154"/>
      <c r="U1415" s="154"/>
      <c r="V1415" s="154"/>
      <c r="W1415" s="154"/>
      <c r="X1415" s="154"/>
      <c r="Y1415" s="15" t="str">
        <f t="shared" si="32"/>
        <v/>
      </c>
      <c r="Z1415" s="15" t="str">
        <f>IF(T1415="","",IF(AND(T1415&lt;&gt;'Tabelas auxiliares'!$B$128,T1415&lt;&gt;'Tabelas auxiliares'!$B$129,T1415&lt;&gt;'Tabelas auxiliares'!$C$128,T1415&lt;&gt;'Tabelas auxiliares'!$C$129,T1415&lt;&gt;'Tabelas auxiliares'!$D$128),"FOLHA DE PESSOAL",IF(Y1415='Tabelas auxiliares'!$A$129,"CUSTEIO",IF(Y1415='Tabelas auxiliares'!$A$128,"INVESTIMENTO","ERRO - VERIFICAR"))))</f>
        <v/>
      </c>
      <c r="AA1415" s="26" t="str">
        <f t="shared" si="33"/>
        <v/>
      </c>
      <c r="AB1415" s="157"/>
      <c r="AC1415" s="157"/>
      <c r="AD1415" s="155"/>
      <c r="AE1415" s="31"/>
      <c r="AF1415" s="31"/>
      <c r="AG1415" s="31"/>
      <c r="AH1415" s="31"/>
      <c r="AI1415" s="31"/>
      <c r="AJ1415" s="31"/>
      <c r="AK1415" s="31"/>
      <c r="AL1415" s="31"/>
      <c r="AM1415" s="31"/>
      <c r="AN1415" s="31"/>
      <c r="AO1415" s="31"/>
      <c r="AP1415" s="31"/>
    </row>
    <row r="1416" spans="1:42" x14ac:dyDescent="0.25">
      <c r="A1416" s="154"/>
      <c r="B1416" s="152"/>
      <c r="C1416" s="152"/>
      <c r="D1416" s="152"/>
      <c r="E1416" s="152"/>
      <c r="F1416" s="15" t="str">
        <f>IFERROR(VLOOKUP(D1416,'Tabelas auxiliares'!$A$3:$B$65,2,FALSE),"")</f>
        <v/>
      </c>
      <c r="G1416" s="15" t="str">
        <f>IFERROR(VLOOKUP($B1416,'Tabelas auxiliares'!$A$68:$C$108,2,FALSE),"")</f>
        <v/>
      </c>
      <c r="H1416" s="15" t="str">
        <f>IFERROR(VLOOKUP($B1416,'Tabelas auxiliares'!$A$68:$C$108,3,FALSE),"")</f>
        <v/>
      </c>
      <c r="I1416" s="154"/>
      <c r="J1416" s="154"/>
      <c r="K1416" s="154"/>
      <c r="L1416" s="154"/>
      <c r="M1416" s="154"/>
      <c r="N1416" s="154"/>
      <c r="O1416" s="154"/>
      <c r="P1416" s="154"/>
      <c r="Q1416" s="154"/>
      <c r="R1416" s="154"/>
      <c r="S1416" s="154"/>
      <c r="T1416" s="154"/>
      <c r="U1416" s="154"/>
      <c r="V1416" s="154"/>
      <c r="W1416" s="154"/>
      <c r="X1416" s="154"/>
      <c r="Y1416" s="15" t="str">
        <f t="shared" si="32"/>
        <v/>
      </c>
      <c r="Z1416" s="15" t="str">
        <f>IF(T1416="","",IF(AND(T1416&lt;&gt;'Tabelas auxiliares'!$B$128,T1416&lt;&gt;'Tabelas auxiliares'!$B$129,T1416&lt;&gt;'Tabelas auxiliares'!$C$128,T1416&lt;&gt;'Tabelas auxiliares'!$C$129,T1416&lt;&gt;'Tabelas auxiliares'!$D$128),"FOLHA DE PESSOAL",IF(Y1416='Tabelas auxiliares'!$A$129,"CUSTEIO",IF(Y1416='Tabelas auxiliares'!$A$128,"INVESTIMENTO","ERRO - VERIFICAR"))))</f>
        <v/>
      </c>
      <c r="AA1416" s="26" t="str">
        <f t="shared" si="33"/>
        <v/>
      </c>
      <c r="AB1416" s="157"/>
      <c r="AC1416" s="157"/>
      <c r="AD1416" s="155"/>
      <c r="AE1416" s="31"/>
      <c r="AF1416" s="31"/>
      <c r="AG1416" s="31"/>
      <c r="AH1416" s="31"/>
      <c r="AI1416" s="31"/>
      <c r="AJ1416" s="31"/>
      <c r="AK1416" s="31"/>
      <c r="AL1416" s="31"/>
      <c r="AM1416" s="31"/>
      <c r="AN1416" s="31"/>
      <c r="AO1416" s="31"/>
      <c r="AP1416" s="31"/>
    </row>
    <row r="1417" spans="1:42" x14ac:dyDescent="0.25">
      <c r="A1417" s="154"/>
      <c r="B1417" s="152"/>
      <c r="C1417" s="152"/>
      <c r="D1417" s="152"/>
      <c r="E1417" s="152"/>
      <c r="F1417" s="15" t="str">
        <f>IFERROR(VLOOKUP(D1417,'Tabelas auxiliares'!$A$3:$B$65,2,FALSE),"")</f>
        <v/>
      </c>
      <c r="G1417" s="15" t="str">
        <f>IFERROR(VLOOKUP($B1417,'Tabelas auxiliares'!$A$68:$C$108,2,FALSE),"")</f>
        <v/>
      </c>
      <c r="H1417" s="15" t="str">
        <f>IFERROR(VLOOKUP($B1417,'Tabelas auxiliares'!$A$68:$C$108,3,FALSE),"")</f>
        <v/>
      </c>
      <c r="I1417" s="154"/>
      <c r="J1417" s="154"/>
      <c r="K1417" s="154"/>
      <c r="L1417" s="154"/>
      <c r="M1417" s="154"/>
      <c r="N1417" s="154"/>
      <c r="O1417" s="154"/>
      <c r="P1417" s="154"/>
      <c r="Q1417" s="154"/>
      <c r="R1417" s="154"/>
      <c r="S1417" s="154"/>
      <c r="T1417" s="154"/>
      <c r="U1417" s="154"/>
      <c r="V1417" s="154"/>
      <c r="W1417" s="154"/>
      <c r="X1417" s="154"/>
      <c r="Y1417" s="15" t="str">
        <f t="shared" si="32"/>
        <v/>
      </c>
      <c r="Z1417" s="15" t="str">
        <f>IF(T1417="","",IF(AND(T1417&lt;&gt;'Tabelas auxiliares'!$B$128,T1417&lt;&gt;'Tabelas auxiliares'!$B$129,T1417&lt;&gt;'Tabelas auxiliares'!$C$128,T1417&lt;&gt;'Tabelas auxiliares'!$C$129,T1417&lt;&gt;'Tabelas auxiliares'!$D$128),"FOLHA DE PESSOAL",IF(Y1417='Tabelas auxiliares'!$A$129,"CUSTEIO",IF(Y1417='Tabelas auxiliares'!$A$128,"INVESTIMENTO","ERRO - VERIFICAR"))))</f>
        <v/>
      </c>
      <c r="AA1417" s="26" t="str">
        <f t="shared" si="33"/>
        <v/>
      </c>
      <c r="AB1417" s="157"/>
      <c r="AC1417" s="157"/>
      <c r="AD1417" s="155"/>
      <c r="AE1417" s="31"/>
      <c r="AF1417" s="31"/>
      <c r="AG1417" s="31"/>
      <c r="AH1417" s="31"/>
      <c r="AI1417" s="31"/>
      <c r="AJ1417" s="31"/>
      <c r="AK1417" s="31"/>
      <c r="AL1417" s="31"/>
      <c r="AM1417" s="31"/>
      <c r="AN1417" s="31"/>
      <c r="AO1417" s="31"/>
      <c r="AP1417" s="31"/>
    </row>
    <row r="1418" spans="1:42" x14ac:dyDescent="0.25">
      <c r="A1418" s="154"/>
      <c r="B1418" s="152"/>
      <c r="C1418" s="152"/>
      <c r="D1418" s="152"/>
      <c r="E1418" s="152"/>
      <c r="F1418" s="15" t="str">
        <f>IFERROR(VLOOKUP(D1418,'Tabelas auxiliares'!$A$3:$B$65,2,FALSE),"")</f>
        <v/>
      </c>
      <c r="G1418" s="15" t="str">
        <f>IFERROR(VLOOKUP($B1418,'Tabelas auxiliares'!$A$68:$C$108,2,FALSE),"")</f>
        <v/>
      </c>
      <c r="H1418" s="15" t="str">
        <f>IFERROR(VLOOKUP($B1418,'Tabelas auxiliares'!$A$68:$C$108,3,FALSE),"")</f>
        <v/>
      </c>
      <c r="I1418" s="154"/>
      <c r="J1418" s="154"/>
      <c r="K1418" s="154"/>
      <c r="L1418" s="154"/>
      <c r="M1418" s="154"/>
      <c r="N1418" s="154"/>
      <c r="O1418" s="154"/>
      <c r="P1418" s="154"/>
      <c r="Q1418" s="154"/>
      <c r="R1418" s="154"/>
      <c r="S1418" s="154"/>
      <c r="T1418" s="154"/>
      <c r="U1418" s="154"/>
      <c r="V1418" s="154"/>
      <c r="W1418" s="154"/>
      <c r="X1418" s="154"/>
      <c r="Y1418" s="15" t="str">
        <f t="shared" si="32"/>
        <v/>
      </c>
      <c r="Z1418" s="15" t="str">
        <f>IF(T1418="","",IF(AND(T1418&lt;&gt;'Tabelas auxiliares'!$B$128,T1418&lt;&gt;'Tabelas auxiliares'!$B$129,T1418&lt;&gt;'Tabelas auxiliares'!$C$128,T1418&lt;&gt;'Tabelas auxiliares'!$C$129,T1418&lt;&gt;'Tabelas auxiliares'!$D$128),"FOLHA DE PESSOAL",IF(Y1418='Tabelas auxiliares'!$A$129,"CUSTEIO",IF(Y1418='Tabelas auxiliares'!$A$128,"INVESTIMENTO","ERRO - VERIFICAR"))))</f>
        <v/>
      </c>
      <c r="AA1418" s="26" t="str">
        <f t="shared" si="33"/>
        <v/>
      </c>
      <c r="AB1418" s="157"/>
      <c r="AC1418" s="157"/>
      <c r="AD1418" s="155"/>
      <c r="AE1418" s="31"/>
      <c r="AF1418" s="31"/>
      <c r="AG1418" s="31"/>
      <c r="AH1418" s="31"/>
      <c r="AI1418" s="31"/>
      <c r="AJ1418" s="31"/>
      <c r="AK1418" s="31"/>
      <c r="AL1418" s="31"/>
      <c r="AM1418" s="31"/>
      <c r="AN1418" s="31"/>
      <c r="AO1418" s="31"/>
      <c r="AP1418" s="31"/>
    </row>
    <row r="1419" spans="1:42" x14ac:dyDescent="0.25">
      <c r="A1419" s="154"/>
      <c r="B1419" s="152"/>
      <c r="C1419" s="152"/>
      <c r="D1419" s="152"/>
      <c r="E1419" s="152"/>
      <c r="F1419" s="15" t="str">
        <f>IFERROR(VLOOKUP(D1419,'Tabelas auxiliares'!$A$3:$B$65,2,FALSE),"")</f>
        <v/>
      </c>
      <c r="G1419" s="15" t="str">
        <f>IFERROR(VLOOKUP($B1419,'Tabelas auxiliares'!$A$68:$C$108,2,FALSE),"")</f>
        <v/>
      </c>
      <c r="H1419" s="15" t="str">
        <f>IFERROR(VLOOKUP($B1419,'Tabelas auxiliares'!$A$68:$C$108,3,FALSE),"")</f>
        <v/>
      </c>
      <c r="I1419" s="154"/>
      <c r="J1419" s="154"/>
      <c r="K1419" s="154"/>
      <c r="L1419" s="154"/>
      <c r="M1419" s="154"/>
      <c r="N1419" s="154"/>
      <c r="O1419" s="154"/>
      <c r="P1419" s="154"/>
      <c r="Q1419" s="154"/>
      <c r="R1419" s="154"/>
      <c r="S1419" s="154"/>
      <c r="T1419" s="154"/>
      <c r="U1419" s="154"/>
      <c r="V1419" s="154"/>
      <c r="W1419" s="154"/>
      <c r="X1419" s="154"/>
      <c r="Y1419" s="15" t="str">
        <f t="shared" si="32"/>
        <v/>
      </c>
      <c r="Z1419" s="15" t="str">
        <f>IF(T1419="","",IF(AND(T1419&lt;&gt;'Tabelas auxiliares'!$B$128,T1419&lt;&gt;'Tabelas auxiliares'!$B$129,T1419&lt;&gt;'Tabelas auxiliares'!$C$128,T1419&lt;&gt;'Tabelas auxiliares'!$C$129,T1419&lt;&gt;'Tabelas auxiliares'!$D$128),"FOLHA DE PESSOAL",IF(Y1419='Tabelas auxiliares'!$A$129,"CUSTEIO",IF(Y1419='Tabelas auxiliares'!$A$128,"INVESTIMENTO","ERRO - VERIFICAR"))))</f>
        <v/>
      </c>
      <c r="AA1419" s="26" t="str">
        <f t="shared" si="33"/>
        <v/>
      </c>
      <c r="AB1419" s="157"/>
      <c r="AC1419" s="157"/>
      <c r="AD1419" s="155"/>
      <c r="AE1419" s="31"/>
      <c r="AF1419" s="31"/>
      <c r="AG1419" s="31"/>
      <c r="AH1419" s="31"/>
      <c r="AI1419" s="31"/>
      <c r="AJ1419" s="31"/>
      <c r="AK1419" s="31"/>
      <c r="AL1419" s="31"/>
      <c r="AM1419" s="31"/>
      <c r="AN1419" s="31"/>
      <c r="AO1419" s="31"/>
      <c r="AP1419" s="31"/>
    </row>
    <row r="1420" spans="1:42" x14ac:dyDescent="0.25">
      <c r="A1420" s="154"/>
      <c r="B1420" s="152"/>
      <c r="C1420" s="152"/>
      <c r="D1420" s="152"/>
      <c r="E1420" s="152"/>
      <c r="F1420" s="15" t="str">
        <f>IFERROR(VLOOKUP(D1420,'Tabelas auxiliares'!$A$3:$B$65,2,FALSE),"")</f>
        <v/>
      </c>
      <c r="G1420" s="15" t="str">
        <f>IFERROR(VLOOKUP($B1420,'Tabelas auxiliares'!$A$68:$C$108,2,FALSE),"")</f>
        <v/>
      </c>
      <c r="H1420" s="15" t="str">
        <f>IFERROR(VLOOKUP($B1420,'Tabelas auxiliares'!$A$68:$C$108,3,FALSE),"")</f>
        <v/>
      </c>
      <c r="I1420" s="154"/>
      <c r="J1420" s="154"/>
      <c r="K1420" s="154"/>
      <c r="L1420" s="154"/>
      <c r="M1420" s="154"/>
      <c r="N1420" s="154"/>
      <c r="O1420" s="154"/>
      <c r="P1420" s="154"/>
      <c r="Q1420" s="154"/>
      <c r="R1420" s="154"/>
      <c r="S1420" s="154"/>
      <c r="T1420" s="154"/>
      <c r="U1420" s="154"/>
      <c r="V1420" s="154"/>
      <c r="W1420" s="154"/>
      <c r="X1420" s="154"/>
      <c r="Y1420" s="15" t="str">
        <f t="shared" si="32"/>
        <v/>
      </c>
      <c r="Z1420" s="15" t="str">
        <f>IF(T1420="","",IF(AND(T1420&lt;&gt;'Tabelas auxiliares'!$B$128,T1420&lt;&gt;'Tabelas auxiliares'!$B$129,T1420&lt;&gt;'Tabelas auxiliares'!$C$128,T1420&lt;&gt;'Tabelas auxiliares'!$C$129,T1420&lt;&gt;'Tabelas auxiliares'!$D$128),"FOLHA DE PESSOAL",IF(Y1420='Tabelas auxiliares'!$A$129,"CUSTEIO",IF(Y1420='Tabelas auxiliares'!$A$128,"INVESTIMENTO","ERRO - VERIFICAR"))))</f>
        <v/>
      </c>
      <c r="AA1420" s="26" t="str">
        <f t="shared" si="33"/>
        <v/>
      </c>
      <c r="AB1420" s="157"/>
      <c r="AC1420" s="157"/>
      <c r="AD1420" s="155"/>
      <c r="AE1420" s="31"/>
      <c r="AF1420" s="31"/>
      <c r="AG1420" s="31"/>
      <c r="AH1420" s="31"/>
      <c r="AI1420" s="31"/>
      <c r="AJ1420" s="31"/>
      <c r="AK1420" s="31"/>
      <c r="AL1420" s="31"/>
      <c r="AM1420" s="31"/>
      <c r="AN1420" s="31"/>
      <c r="AO1420" s="31"/>
      <c r="AP1420" s="31"/>
    </row>
    <row r="1421" spans="1:42" x14ac:dyDescent="0.25">
      <c r="A1421" s="154"/>
      <c r="B1421" s="152"/>
      <c r="C1421" s="152"/>
      <c r="D1421" s="152"/>
      <c r="E1421" s="152"/>
      <c r="F1421" s="15" t="str">
        <f>IFERROR(VLOOKUP(D1421,'Tabelas auxiliares'!$A$3:$B$65,2,FALSE),"")</f>
        <v/>
      </c>
      <c r="G1421" s="15" t="str">
        <f>IFERROR(VLOOKUP($B1421,'Tabelas auxiliares'!$A$68:$C$108,2,FALSE),"")</f>
        <v/>
      </c>
      <c r="H1421" s="15" t="str">
        <f>IFERROR(VLOOKUP($B1421,'Tabelas auxiliares'!$A$68:$C$108,3,FALSE),"")</f>
        <v/>
      </c>
      <c r="I1421" s="154"/>
      <c r="J1421" s="154"/>
      <c r="K1421" s="154"/>
      <c r="L1421" s="154"/>
      <c r="M1421" s="154"/>
      <c r="N1421" s="154"/>
      <c r="O1421" s="154"/>
      <c r="P1421" s="154"/>
      <c r="Q1421" s="154"/>
      <c r="R1421" s="154"/>
      <c r="S1421" s="154"/>
      <c r="T1421" s="154"/>
      <c r="U1421" s="154"/>
      <c r="V1421" s="154"/>
      <c r="W1421" s="154"/>
      <c r="X1421" s="154"/>
      <c r="Y1421" s="15" t="str">
        <f t="shared" si="32"/>
        <v/>
      </c>
      <c r="Z1421" s="15" t="str">
        <f>IF(T1421="","",IF(AND(T1421&lt;&gt;'Tabelas auxiliares'!$B$128,T1421&lt;&gt;'Tabelas auxiliares'!$B$129,T1421&lt;&gt;'Tabelas auxiliares'!$C$128,T1421&lt;&gt;'Tabelas auxiliares'!$C$129,T1421&lt;&gt;'Tabelas auxiliares'!$D$128),"FOLHA DE PESSOAL",IF(Y1421='Tabelas auxiliares'!$A$129,"CUSTEIO",IF(Y1421='Tabelas auxiliares'!$A$128,"INVESTIMENTO","ERRO - VERIFICAR"))))</f>
        <v/>
      </c>
      <c r="AA1421" s="26" t="str">
        <f t="shared" si="33"/>
        <v/>
      </c>
      <c r="AB1421" s="157"/>
      <c r="AC1421" s="157"/>
      <c r="AD1421" s="155"/>
      <c r="AE1421" s="31"/>
      <c r="AF1421" s="31"/>
      <c r="AG1421" s="31"/>
      <c r="AH1421" s="31"/>
      <c r="AI1421" s="31"/>
      <c r="AJ1421" s="31"/>
      <c r="AK1421" s="31"/>
      <c r="AL1421" s="31"/>
      <c r="AM1421" s="31"/>
      <c r="AN1421" s="31"/>
      <c r="AO1421" s="31"/>
      <c r="AP1421" s="31"/>
    </row>
    <row r="1422" spans="1:42" x14ac:dyDescent="0.25">
      <c r="A1422" s="154"/>
      <c r="B1422" s="152"/>
      <c r="C1422" s="152"/>
      <c r="D1422" s="152"/>
      <c r="E1422" s="152"/>
      <c r="F1422" s="15" t="str">
        <f>IFERROR(VLOOKUP(D1422,'Tabelas auxiliares'!$A$3:$B$65,2,FALSE),"")</f>
        <v/>
      </c>
      <c r="G1422" s="15" t="str">
        <f>IFERROR(VLOOKUP($B1422,'Tabelas auxiliares'!$A$68:$C$108,2,FALSE),"")</f>
        <v/>
      </c>
      <c r="H1422" s="15" t="str">
        <f>IFERROR(VLOOKUP($B1422,'Tabelas auxiliares'!$A$68:$C$108,3,FALSE),"")</f>
        <v/>
      </c>
      <c r="I1422" s="154"/>
      <c r="J1422" s="154"/>
      <c r="K1422" s="154"/>
      <c r="L1422" s="154"/>
      <c r="M1422" s="154"/>
      <c r="N1422" s="154"/>
      <c r="O1422" s="154"/>
      <c r="P1422" s="154"/>
      <c r="Q1422" s="154"/>
      <c r="R1422" s="154"/>
      <c r="S1422" s="154"/>
      <c r="T1422" s="154"/>
      <c r="U1422" s="154"/>
      <c r="V1422" s="154"/>
      <c r="W1422" s="154"/>
      <c r="X1422" s="154"/>
      <c r="Y1422" s="15" t="str">
        <f t="shared" si="32"/>
        <v/>
      </c>
      <c r="Z1422" s="15" t="str">
        <f>IF(T1422="","",IF(AND(T1422&lt;&gt;'Tabelas auxiliares'!$B$128,T1422&lt;&gt;'Tabelas auxiliares'!$B$129,T1422&lt;&gt;'Tabelas auxiliares'!$C$128,T1422&lt;&gt;'Tabelas auxiliares'!$C$129,T1422&lt;&gt;'Tabelas auxiliares'!$D$128),"FOLHA DE PESSOAL",IF(Y1422='Tabelas auxiliares'!$A$129,"CUSTEIO",IF(Y1422='Tabelas auxiliares'!$A$128,"INVESTIMENTO","ERRO - VERIFICAR"))))</f>
        <v/>
      </c>
      <c r="AA1422" s="26" t="str">
        <f t="shared" si="33"/>
        <v/>
      </c>
      <c r="AB1422" s="157"/>
      <c r="AC1422" s="157"/>
      <c r="AD1422" s="155"/>
      <c r="AE1422" s="31"/>
      <c r="AF1422" s="31"/>
      <c r="AG1422" s="31"/>
      <c r="AH1422" s="31"/>
      <c r="AI1422" s="31"/>
      <c r="AJ1422" s="31"/>
      <c r="AK1422" s="31"/>
      <c r="AL1422" s="31"/>
      <c r="AM1422" s="31"/>
      <c r="AN1422" s="31"/>
      <c r="AO1422" s="31"/>
      <c r="AP1422" s="31"/>
    </row>
    <row r="1423" spans="1:42" x14ac:dyDescent="0.25">
      <c r="A1423" s="154"/>
      <c r="B1423" s="152"/>
      <c r="C1423" s="152"/>
      <c r="D1423" s="152"/>
      <c r="E1423" s="152"/>
      <c r="F1423" s="15" t="str">
        <f>IFERROR(VLOOKUP(D1423,'Tabelas auxiliares'!$A$3:$B$65,2,FALSE),"")</f>
        <v/>
      </c>
      <c r="G1423" s="15" t="str">
        <f>IFERROR(VLOOKUP($B1423,'Tabelas auxiliares'!$A$68:$C$108,2,FALSE),"")</f>
        <v/>
      </c>
      <c r="H1423" s="15" t="str">
        <f>IFERROR(VLOOKUP($B1423,'Tabelas auxiliares'!$A$68:$C$108,3,FALSE),"")</f>
        <v/>
      </c>
      <c r="I1423" s="154"/>
      <c r="J1423" s="154"/>
      <c r="K1423" s="154"/>
      <c r="L1423" s="154"/>
      <c r="M1423" s="154"/>
      <c r="N1423" s="154"/>
      <c r="O1423" s="154"/>
      <c r="P1423" s="154"/>
      <c r="Q1423" s="154"/>
      <c r="R1423" s="154"/>
      <c r="S1423" s="154"/>
      <c r="T1423" s="154"/>
      <c r="U1423" s="154"/>
      <c r="V1423" s="154"/>
      <c r="W1423" s="154"/>
      <c r="X1423" s="154"/>
      <c r="Y1423" s="15" t="str">
        <f t="shared" si="32"/>
        <v/>
      </c>
      <c r="Z1423" s="15" t="str">
        <f>IF(T1423="","",IF(AND(T1423&lt;&gt;'Tabelas auxiliares'!$B$128,T1423&lt;&gt;'Tabelas auxiliares'!$B$129,T1423&lt;&gt;'Tabelas auxiliares'!$C$128,T1423&lt;&gt;'Tabelas auxiliares'!$C$129,T1423&lt;&gt;'Tabelas auxiliares'!$D$128),"FOLHA DE PESSOAL",IF(Y1423='Tabelas auxiliares'!$A$129,"CUSTEIO",IF(Y1423='Tabelas auxiliares'!$A$128,"INVESTIMENTO","ERRO - VERIFICAR"))))</f>
        <v/>
      </c>
      <c r="AA1423" s="26" t="str">
        <f t="shared" si="33"/>
        <v/>
      </c>
      <c r="AB1423" s="157"/>
      <c r="AC1423" s="157"/>
      <c r="AD1423" s="155"/>
      <c r="AE1423" s="31"/>
      <c r="AF1423" s="31"/>
      <c r="AG1423" s="31"/>
      <c r="AH1423" s="31"/>
      <c r="AI1423" s="31"/>
      <c r="AJ1423" s="31"/>
      <c r="AK1423" s="31"/>
      <c r="AL1423" s="31"/>
      <c r="AM1423" s="31"/>
      <c r="AN1423" s="31"/>
      <c r="AO1423" s="31"/>
      <c r="AP1423" s="31"/>
    </row>
    <row r="1424" spans="1:42" x14ac:dyDescent="0.25">
      <c r="A1424" s="154"/>
      <c r="B1424" s="152"/>
      <c r="C1424" s="152"/>
      <c r="D1424" s="152"/>
      <c r="E1424" s="152"/>
      <c r="F1424" s="15" t="str">
        <f>IFERROR(VLOOKUP(D1424,'Tabelas auxiliares'!$A$3:$B$65,2,FALSE),"")</f>
        <v/>
      </c>
      <c r="G1424" s="15" t="str">
        <f>IFERROR(VLOOKUP($B1424,'Tabelas auxiliares'!$A$68:$C$108,2,FALSE),"")</f>
        <v/>
      </c>
      <c r="H1424" s="15" t="str">
        <f>IFERROR(VLOOKUP($B1424,'Tabelas auxiliares'!$A$68:$C$108,3,FALSE),"")</f>
        <v/>
      </c>
      <c r="I1424" s="154"/>
      <c r="J1424" s="154"/>
      <c r="K1424" s="154"/>
      <c r="L1424" s="154"/>
      <c r="M1424" s="154"/>
      <c r="N1424" s="154"/>
      <c r="O1424" s="154"/>
      <c r="P1424" s="154"/>
      <c r="Q1424" s="154"/>
      <c r="R1424" s="154"/>
      <c r="S1424" s="154"/>
      <c r="T1424" s="154"/>
      <c r="U1424" s="154"/>
      <c r="V1424" s="154"/>
      <c r="W1424" s="154"/>
      <c r="X1424" s="154"/>
      <c r="Y1424" s="15" t="str">
        <f t="shared" si="32"/>
        <v/>
      </c>
      <c r="Z1424" s="15" t="str">
        <f>IF(T1424="","",IF(AND(T1424&lt;&gt;'Tabelas auxiliares'!$B$128,T1424&lt;&gt;'Tabelas auxiliares'!$B$129,T1424&lt;&gt;'Tabelas auxiliares'!$C$128,T1424&lt;&gt;'Tabelas auxiliares'!$C$129,T1424&lt;&gt;'Tabelas auxiliares'!$D$128),"FOLHA DE PESSOAL",IF(Y1424='Tabelas auxiliares'!$A$129,"CUSTEIO",IF(Y1424='Tabelas auxiliares'!$A$128,"INVESTIMENTO","ERRO - VERIFICAR"))))</f>
        <v/>
      </c>
      <c r="AA1424" s="26" t="str">
        <f t="shared" si="33"/>
        <v/>
      </c>
      <c r="AB1424" s="157"/>
      <c r="AC1424" s="157"/>
      <c r="AD1424" s="155"/>
      <c r="AE1424" s="31"/>
      <c r="AF1424" s="31"/>
      <c r="AG1424" s="31"/>
      <c r="AH1424" s="31"/>
      <c r="AI1424" s="31"/>
      <c r="AJ1424" s="31"/>
      <c r="AK1424" s="31"/>
      <c r="AL1424" s="31"/>
      <c r="AM1424" s="31"/>
      <c r="AN1424" s="31"/>
      <c r="AO1424" s="31"/>
      <c r="AP1424" s="31"/>
    </row>
    <row r="1425" spans="1:42" x14ac:dyDescent="0.25">
      <c r="A1425" s="154"/>
      <c r="B1425" s="152"/>
      <c r="C1425" s="152"/>
      <c r="D1425" s="152"/>
      <c r="E1425" s="152"/>
      <c r="F1425" s="15" t="str">
        <f>IFERROR(VLOOKUP(D1425,'Tabelas auxiliares'!$A$3:$B$65,2,FALSE),"")</f>
        <v/>
      </c>
      <c r="G1425" s="15" t="str">
        <f>IFERROR(VLOOKUP($B1425,'Tabelas auxiliares'!$A$68:$C$108,2,FALSE),"")</f>
        <v/>
      </c>
      <c r="H1425" s="15" t="str">
        <f>IFERROR(VLOOKUP($B1425,'Tabelas auxiliares'!$A$68:$C$108,3,FALSE),"")</f>
        <v/>
      </c>
      <c r="I1425" s="154"/>
      <c r="J1425" s="154"/>
      <c r="K1425" s="154"/>
      <c r="L1425" s="154"/>
      <c r="M1425" s="154"/>
      <c r="N1425" s="154"/>
      <c r="O1425" s="154"/>
      <c r="P1425" s="154"/>
      <c r="Q1425" s="154"/>
      <c r="R1425" s="154"/>
      <c r="S1425" s="154"/>
      <c r="T1425" s="154"/>
      <c r="U1425" s="154"/>
      <c r="V1425" s="154"/>
      <c r="W1425" s="154"/>
      <c r="X1425" s="154"/>
      <c r="Y1425" s="15" t="str">
        <f t="shared" si="32"/>
        <v/>
      </c>
      <c r="Z1425" s="15" t="str">
        <f>IF(T1425="","",IF(AND(T1425&lt;&gt;'Tabelas auxiliares'!$B$128,T1425&lt;&gt;'Tabelas auxiliares'!$B$129,T1425&lt;&gt;'Tabelas auxiliares'!$C$128,T1425&lt;&gt;'Tabelas auxiliares'!$C$129,T1425&lt;&gt;'Tabelas auxiliares'!$D$128),"FOLHA DE PESSOAL",IF(Y1425='Tabelas auxiliares'!$A$129,"CUSTEIO",IF(Y1425='Tabelas auxiliares'!$A$128,"INVESTIMENTO","ERRO - VERIFICAR"))))</f>
        <v/>
      </c>
      <c r="AA1425" s="26" t="str">
        <f t="shared" si="33"/>
        <v/>
      </c>
      <c r="AB1425" s="157"/>
      <c r="AC1425" s="157"/>
      <c r="AD1425" s="155"/>
      <c r="AE1425" s="31"/>
      <c r="AF1425" s="31"/>
      <c r="AG1425" s="31"/>
      <c r="AH1425" s="31"/>
      <c r="AI1425" s="31"/>
      <c r="AJ1425" s="31"/>
      <c r="AK1425" s="31"/>
      <c r="AL1425" s="31"/>
      <c r="AM1425" s="31"/>
      <c r="AN1425" s="31"/>
      <c r="AO1425" s="31"/>
      <c r="AP1425" s="31"/>
    </row>
    <row r="1426" spans="1:42" x14ac:dyDescent="0.25">
      <c r="A1426" s="154"/>
      <c r="B1426" s="152"/>
      <c r="C1426" s="152"/>
      <c r="D1426" s="152"/>
      <c r="E1426" s="152"/>
      <c r="F1426" s="15" t="str">
        <f>IFERROR(VLOOKUP(D1426,'Tabelas auxiliares'!$A$3:$B$65,2,FALSE),"")</f>
        <v/>
      </c>
      <c r="G1426" s="15" t="str">
        <f>IFERROR(VLOOKUP($B1426,'Tabelas auxiliares'!$A$68:$C$108,2,FALSE),"")</f>
        <v/>
      </c>
      <c r="H1426" s="15" t="str">
        <f>IFERROR(VLOOKUP($B1426,'Tabelas auxiliares'!$A$68:$C$108,3,FALSE),"")</f>
        <v/>
      </c>
      <c r="I1426" s="154"/>
      <c r="J1426" s="154"/>
      <c r="K1426" s="154"/>
      <c r="L1426" s="154"/>
      <c r="M1426" s="154"/>
      <c r="N1426" s="154"/>
      <c r="O1426" s="154"/>
      <c r="P1426" s="154"/>
      <c r="Q1426" s="154"/>
      <c r="R1426" s="154"/>
      <c r="S1426" s="154"/>
      <c r="T1426" s="154"/>
      <c r="U1426" s="154"/>
      <c r="V1426" s="154"/>
      <c r="W1426" s="154"/>
      <c r="X1426" s="154"/>
      <c r="Y1426" s="15" t="str">
        <f t="shared" si="32"/>
        <v/>
      </c>
      <c r="Z1426" s="15" t="str">
        <f>IF(T1426="","",IF(AND(T1426&lt;&gt;'Tabelas auxiliares'!$B$128,T1426&lt;&gt;'Tabelas auxiliares'!$B$129,T1426&lt;&gt;'Tabelas auxiliares'!$C$128,T1426&lt;&gt;'Tabelas auxiliares'!$C$129,T1426&lt;&gt;'Tabelas auxiliares'!$D$128),"FOLHA DE PESSOAL",IF(Y1426='Tabelas auxiliares'!$A$129,"CUSTEIO",IF(Y1426='Tabelas auxiliares'!$A$128,"INVESTIMENTO","ERRO - VERIFICAR"))))</f>
        <v/>
      </c>
      <c r="AA1426" s="26" t="str">
        <f t="shared" si="33"/>
        <v/>
      </c>
      <c r="AB1426" s="157"/>
      <c r="AC1426" s="157"/>
      <c r="AD1426" s="155"/>
      <c r="AE1426" s="31"/>
      <c r="AF1426" s="31"/>
      <c r="AG1426" s="31"/>
      <c r="AH1426" s="31"/>
      <c r="AI1426" s="31"/>
      <c r="AJ1426" s="31"/>
      <c r="AK1426" s="31"/>
      <c r="AL1426" s="31"/>
      <c r="AM1426" s="31"/>
      <c r="AN1426" s="31"/>
      <c r="AO1426" s="31"/>
      <c r="AP1426" s="31"/>
    </row>
    <row r="1427" spans="1:42" x14ac:dyDescent="0.25">
      <c r="A1427" s="154"/>
      <c r="B1427" s="152"/>
      <c r="C1427" s="152"/>
      <c r="D1427" s="152"/>
      <c r="E1427" s="152"/>
      <c r="F1427" s="15" t="str">
        <f>IFERROR(VLOOKUP(D1427,'Tabelas auxiliares'!$A$3:$B$65,2,FALSE),"")</f>
        <v/>
      </c>
      <c r="G1427" s="15" t="str">
        <f>IFERROR(VLOOKUP($B1427,'Tabelas auxiliares'!$A$68:$C$108,2,FALSE),"")</f>
        <v/>
      </c>
      <c r="H1427" s="15" t="str">
        <f>IFERROR(VLOOKUP($B1427,'Tabelas auxiliares'!$A$68:$C$108,3,FALSE),"")</f>
        <v/>
      </c>
      <c r="I1427" s="154"/>
      <c r="J1427" s="154"/>
      <c r="K1427" s="154"/>
      <c r="L1427" s="154"/>
      <c r="M1427" s="154"/>
      <c r="N1427" s="154"/>
      <c r="O1427" s="154"/>
      <c r="P1427" s="154"/>
      <c r="Q1427" s="154"/>
      <c r="R1427" s="154"/>
      <c r="S1427" s="154"/>
      <c r="T1427" s="154"/>
      <c r="U1427" s="154"/>
      <c r="V1427" s="154"/>
      <c r="W1427" s="154"/>
      <c r="X1427" s="154"/>
      <c r="Y1427" s="15" t="str">
        <f t="shared" si="32"/>
        <v/>
      </c>
      <c r="Z1427" s="15" t="str">
        <f>IF(T1427="","",IF(AND(T1427&lt;&gt;'Tabelas auxiliares'!$B$128,T1427&lt;&gt;'Tabelas auxiliares'!$B$129,T1427&lt;&gt;'Tabelas auxiliares'!$C$128,T1427&lt;&gt;'Tabelas auxiliares'!$C$129,T1427&lt;&gt;'Tabelas auxiliares'!$D$128),"FOLHA DE PESSOAL",IF(Y1427='Tabelas auxiliares'!$A$129,"CUSTEIO",IF(Y1427='Tabelas auxiliares'!$A$128,"INVESTIMENTO","ERRO - VERIFICAR"))))</f>
        <v/>
      </c>
      <c r="AA1427" s="26" t="str">
        <f t="shared" si="33"/>
        <v/>
      </c>
      <c r="AB1427" s="157"/>
      <c r="AC1427" s="157"/>
      <c r="AD1427" s="155"/>
      <c r="AE1427" s="31"/>
      <c r="AF1427" s="31"/>
      <c r="AG1427" s="31"/>
      <c r="AH1427" s="31"/>
      <c r="AI1427" s="31"/>
      <c r="AJ1427" s="31"/>
      <c r="AK1427" s="31"/>
      <c r="AL1427" s="31"/>
      <c r="AM1427" s="31"/>
      <c r="AN1427" s="31"/>
      <c r="AO1427" s="31"/>
      <c r="AP1427" s="31"/>
    </row>
    <row r="1428" spans="1:42" x14ac:dyDescent="0.25">
      <c r="A1428" s="154"/>
      <c r="B1428" s="152"/>
      <c r="C1428" s="152"/>
      <c r="D1428" s="152"/>
      <c r="E1428" s="152"/>
      <c r="F1428" s="15" t="str">
        <f>IFERROR(VLOOKUP(D1428,'Tabelas auxiliares'!$A$3:$B$65,2,FALSE),"")</f>
        <v/>
      </c>
      <c r="G1428" s="15" t="str">
        <f>IFERROR(VLOOKUP($B1428,'Tabelas auxiliares'!$A$68:$C$108,2,FALSE),"")</f>
        <v/>
      </c>
      <c r="H1428" s="15" t="str">
        <f>IFERROR(VLOOKUP($B1428,'Tabelas auxiliares'!$A$68:$C$108,3,FALSE),"")</f>
        <v/>
      </c>
      <c r="I1428" s="154"/>
      <c r="J1428" s="154"/>
      <c r="K1428" s="154"/>
      <c r="L1428" s="154"/>
      <c r="M1428" s="154"/>
      <c r="N1428" s="154"/>
      <c r="O1428" s="154"/>
      <c r="P1428" s="154"/>
      <c r="Q1428" s="154"/>
      <c r="R1428" s="154"/>
      <c r="S1428" s="154"/>
      <c r="T1428" s="154"/>
      <c r="U1428" s="154"/>
      <c r="V1428" s="154"/>
      <c r="W1428" s="154"/>
      <c r="X1428" s="154"/>
      <c r="Y1428" s="15" t="str">
        <f t="shared" si="32"/>
        <v/>
      </c>
      <c r="Z1428" s="15" t="str">
        <f>IF(T1428="","",IF(AND(T1428&lt;&gt;'Tabelas auxiliares'!$B$128,T1428&lt;&gt;'Tabelas auxiliares'!$B$129,T1428&lt;&gt;'Tabelas auxiliares'!$C$128,T1428&lt;&gt;'Tabelas auxiliares'!$C$129,T1428&lt;&gt;'Tabelas auxiliares'!$D$128),"FOLHA DE PESSOAL",IF(Y1428='Tabelas auxiliares'!$A$129,"CUSTEIO",IF(Y1428='Tabelas auxiliares'!$A$128,"INVESTIMENTO","ERRO - VERIFICAR"))))</f>
        <v/>
      </c>
      <c r="AA1428" s="26" t="str">
        <f t="shared" si="33"/>
        <v/>
      </c>
      <c r="AB1428" s="157"/>
      <c r="AC1428" s="157"/>
      <c r="AD1428" s="155"/>
      <c r="AE1428" s="31"/>
      <c r="AF1428" s="31"/>
      <c r="AG1428" s="31"/>
      <c r="AH1428" s="31"/>
      <c r="AI1428" s="31"/>
      <c r="AJ1428" s="31"/>
      <c r="AK1428" s="31"/>
      <c r="AL1428" s="31"/>
      <c r="AM1428" s="31"/>
      <c r="AN1428" s="31"/>
      <c r="AO1428" s="31"/>
      <c r="AP1428" s="31"/>
    </row>
    <row r="1429" spans="1:42" x14ac:dyDescent="0.25">
      <c r="A1429" s="154"/>
      <c r="B1429" s="152"/>
      <c r="C1429" s="152"/>
      <c r="D1429" s="152"/>
      <c r="E1429" s="152"/>
      <c r="F1429" s="15" t="str">
        <f>IFERROR(VLOOKUP(D1429,'Tabelas auxiliares'!$A$3:$B$65,2,FALSE),"")</f>
        <v/>
      </c>
      <c r="G1429" s="15" t="str">
        <f>IFERROR(VLOOKUP($B1429,'Tabelas auxiliares'!$A$68:$C$108,2,FALSE),"")</f>
        <v/>
      </c>
      <c r="H1429" s="15" t="str">
        <f>IFERROR(VLOOKUP($B1429,'Tabelas auxiliares'!$A$68:$C$108,3,FALSE),"")</f>
        <v/>
      </c>
      <c r="I1429" s="154"/>
      <c r="J1429" s="154"/>
      <c r="K1429" s="154"/>
      <c r="L1429" s="154"/>
      <c r="M1429" s="154"/>
      <c r="N1429" s="154"/>
      <c r="O1429" s="154"/>
      <c r="P1429" s="154"/>
      <c r="Q1429" s="154"/>
      <c r="R1429" s="154"/>
      <c r="S1429" s="154"/>
      <c r="T1429" s="154"/>
      <c r="U1429" s="154"/>
      <c r="V1429" s="154"/>
      <c r="W1429" s="154"/>
      <c r="X1429" s="154"/>
      <c r="Y1429" s="15" t="str">
        <f t="shared" si="32"/>
        <v/>
      </c>
      <c r="Z1429" s="15" t="str">
        <f>IF(T1429="","",IF(AND(T1429&lt;&gt;'Tabelas auxiliares'!$B$128,T1429&lt;&gt;'Tabelas auxiliares'!$B$129,T1429&lt;&gt;'Tabelas auxiliares'!$C$128,T1429&lt;&gt;'Tabelas auxiliares'!$C$129,T1429&lt;&gt;'Tabelas auxiliares'!$D$128),"FOLHA DE PESSOAL",IF(Y1429='Tabelas auxiliares'!$A$129,"CUSTEIO",IF(Y1429='Tabelas auxiliares'!$A$128,"INVESTIMENTO","ERRO - VERIFICAR"))))</f>
        <v/>
      </c>
      <c r="AA1429" s="26" t="str">
        <f t="shared" si="33"/>
        <v/>
      </c>
      <c r="AB1429" s="157"/>
      <c r="AC1429" s="157"/>
      <c r="AD1429" s="155"/>
      <c r="AE1429" s="31"/>
      <c r="AF1429" s="31"/>
      <c r="AG1429" s="31"/>
      <c r="AH1429" s="31"/>
      <c r="AI1429" s="31"/>
      <c r="AJ1429" s="31"/>
      <c r="AK1429" s="31"/>
      <c r="AL1429" s="31"/>
      <c r="AM1429" s="31"/>
      <c r="AN1429" s="31"/>
      <c r="AO1429" s="31"/>
      <c r="AP1429" s="31"/>
    </row>
    <row r="1430" spans="1:42" x14ac:dyDescent="0.25">
      <c r="A1430" s="154"/>
      <c r="B1430" s="152"/>
      <c r="C1430" s="152"/>
      <c r="D1430" s="152"/>
      <c r="E1430" s="152"/>
      <c r="F1430" s="15" t="str">
        <f>IFERROR(VLOOKUP(D1430,'Tabelas auxiliares'!$A$3:$B$65,2,FALSE),"")</f>
        <v/>
      </c>
      <c r="G1430" s="15" t="str">
        <f>IFERROR(VLOOKUP($B1430,'Tabelas auxiliares'!$A$68:$C$108,2,FALSE),"")</f>
        <v/>
      </c>
      <c r="H1430" s="15" t="str">
        <f>IFERROR(VLOOKUP($B1430,'Tabelas auxiliares'!$A$68:$C$108,3,FALSE),"")</f>
        <v/>
      </c>
      <c r="I1430" s="154"/>
      <c r="J1430" s="154"/>
      <c r="K1430" s="154"/>
      <c r="L1430" s="154"/>
      <c r="M1430" s="154"/>
      <c r="N1430" s="154"/>
      <c r="O1430" s="154"/>
      <c r="P1430" s="154"/>
      <c r="Q1430" s="154"/>
      <c r="R1430" s="154"/>
      <c r="S1430" s="154"/>
      <c r="T1430" s="154"/>
      <c r="U1430" s="154"/>
      <c r="V1430" s="154"/>
      <c r="W1430" s="154"/>
      <c r="X1430" s="154"/>
      <c r="Y1430" s="15" t="str">
        <f t="shared" si="32"/>
        <v/>
      </c>
      <c r="Z1430" s="15" t="str">
        <f>IF(T1430="","",IF(AND(T1430&lt;&gt;'Tabelas auxiliares'!$B$128,T1430&lt;&gt;'Tabelas auxiliares'!$B$129,T1430&lt;&gt;'Tabelas auxiliares'!$C$128,T1430&lt;&gt;'Tabelas auxiliares'!$C$129,T1430&lt;&gt;'Tabelas auxiliares'!$D$128),"FOLHA DE PESSOAL",IF(Y1430='Tabelas auxiliares'!$A$129,"CUSTEIO",IF(Y1430='Tabelas auxiliares'!$A$128,"INVESTIMENTO","ERRO - VERIFICAR"))))</f>
        <v/>
      </c>
      <c r="AA1430" s="26" t="str">
        <f t="shared" si="33"/>
        <v/>
      </c>
      <c r="AB1430" s="157"/>
      <c r="AC1430" s="157"/>
      <c r="AD1430" s="155"/>
      <c r="AE1430" s="31"/>
      <c r="AF1430" s="31"/>
      <c r="AG1430" s="31"/>
      <c r="AH1430" s="31"/>
      <c r="AI1430" s="31"/>
      <c r="AJ1430" s="31"/>
      <c r="AK1430" s="31"/>
      <c r="AL1430" s="31"/>
      <c r="AM1430" s="31"/>
      <c r="AN1430" s="31"/>
      <c r="AO1430" s="31"/>
      <c r="AP1430" s="31"/>
    </row>
    <row r="1431" spans="1:42" x14ac:dyDescent="0.25">
      <c r="A1431" s="154"/>
      <c r="B1431" s="152"/>
      <c r="C1431" s="152"/>
      <c r="D1431" s="152"/>
      <c r="E1431" s="152"/>
      <c r="F1431" s="15" t="str">
        <f>IFERROR(VLOOKUP(D1431,'Tabelas auxiliares'!$A$3:$B$65,2,FALSE),"")</f>
        <v/>
      </c>
      <c r="G1431" s="15" t="str">
        <f>IFERROR(VLOOKUP($B1431,'Tabelas auxiliares'!$A$68:$C$108,2,FALSE),"")</f>
        <v/>
      </c>
      <c r="H1431" s="15" t="str">
        <f>IFERROR(VLOOKUP($B1431,'Tabelas auxiliares'!$A$68:$C$108,3,FALSE),"")</f>
        <v/>
      </c>
      <c r="I1431" s="154"/>
      <c r="J1431" s="154"/>
      <c r="K1431" s="154"/>
      <c r="L1431" s="154"/>
      <c r="M1431" s="154"/>
      <c r="N1431" s="154"/>
      <c r="O1431" s="154"/>
      <c r="P1431" s="154"/>
      <c r="Q1431" s="154"/>
      <c r="R1431" s="154"/>
      <c r="S1431" s="154"/>
      <c r="T1431" s="154"/>
      <c r="U1431" s="154"/>
      <c r="V1431" s="154"/>
      <c r="W1431" s="154"/>
      <c r="X1431" s="154"/>
      <c r="Y1431" s="15" t="str">
        <f t="shared" si="32"/>
        <v/>
      </c>
      <c r="Z1431" s="15" t="str">
        <f>IF(T1431="","",IF(AND(T1431&lt;&gt;'Tabelas auxiliares'!$B$128,T1431&lt;&gt;'Tabelas auxiliares'!$B$129,T1431&lt;&gt;'Tabelas auxiliares'!$C$128,T1431&lt;&gt;'Tabelas auxiliares'!$C$129,T1431&lt;&gt;'Tabelas auxiliares'!$D$128),"FOLHA DE PESSOAL",IF(Y1431='Tabelas auxiliares'!$A$129,"CUSTEIO",IF(Y1431='Tabelas auxiliares'!$A$128,"INVESTIMENTO","ERRO - VERIFICAR"))))</f>
        <v/>
      </c>
      <c r="AA1431" s="26" t="str">
        <f t="shared" si="33"/>
        <v/>
      </c>
      <c r="AB1431" s="157"/>
      <c r="AC1431" s="157"/>
      <c r="AD1431" s="155"/>
      <c r="AE1431" s="31"/>
      <c r="AF1431" s="31"/>
      <c r="AG1431" s="31"/>
      <c r="AH1431" s="31"/>
      <c r="AI1431" s="31"/>
      <c r="AJ1431" s="31"/>
      <c r="AK1431" s="31"/>
      <c r="AL1431" s="31"/>
      <c r="AM1431" s="31"/>
      <c r="AN1431" s="31"/>
      <c r="AO1431" s="31"/>
      <c r="AP1431" s="31"/>
    </row>
    <row r="1432" spans="1:42" x14ac:dyDescent="0.25">
      <c r="A1432" s="154"/>
      <c r="B1432" s="152"/>
      <c r="C1432" s="152"/>
      <c r="D1432" s="152"/>
      <c r="E1432" s="152"/>
      <c r="F1432" s="15" t="str">
        <f>IFERROR(VLOOKUP(D1432,'Tabelas auxiliares'!$A$3:$B$65,2,FALSE),"")</f>
        <v/>
      </c>
      <c r="G1432" s="15" t="str">
        <f>IFERROR(VLOOKUP($B1432,'Tabelas auxiliares'!$A$68:$C$108,2,FALSE),"")</f>
        <v/>
      </c>
      <c r="H1432" s="15" t="str">
        <f>IFERROR(VLOOKUP($B1432,'Tabelas auxiliares'!$A$68:$C$108,3,FALSE),"")</f>
        <v/>
      </c>
      <c r="I1432" s="154"/>
      <c r="J1432" s="154"/>
      <c r="K1432" s="154"/>
      <c r="L1432" s="154"/>
      <c r="M1432" s="154"/>
      <c r="N1432" s="154"/>
      <c r="O1432" s="154"/>
      <c r="P1432" s="154"/>
      <c r="Q1432" s="154"/>
      <c r="R1432" s="154"/>
      <c r="S1432" s="154"/>
      <c r="T1432" s="154"/>
      <c r="U1432" s="154"/>
      <c r="V1432" s="154"/>
      <c r="W1432" s="154"/>
      <c r="X1432" s="154"/>
      <c r="Y1432" s="15" t="str">
        <f t="shared" si="32"/>
        <v/>
      </c>
      <c r="Z1432" s="15" t="str">
        <f>IF(T1432="","",IF(AND(T1432&lt;&gt;'Tabelas auxiliares'!$B$128,T1432&lt;&gt;'Tabelas auxiliares'!$B$129,T1432&lt;&gt;'Tabelas auxiliares'!$C$128,T1432&lt;&gt;'Tabelas auxiliares'!$C$129,T1432&lt;&gt;'Tabelas auxiliares'!$D$128),"FOLHA DE PESSOAL",IF(Y1432='Tabelas auxiliares'!$A$129,"CUSTEIO",IF(Y1432='Tabelas auxiliares'!$A$128,"INVESTIMENTO","ERRO - VERIFICAR"))))</f>
        <v/>
      </c>
      <c r="AA1432" s="26" t="str">
        <f t="shared" si="33"/>
        <v/>
      </c>
      <c r="AB1432" s="157"/>
      <c r="AC1432" s="157"/>
      <c r="AD1432" s="155"/>
      <c r="AE1432" s="31"/>
      <c r="AF1432" s="31"/>
      <c r="AG1432" s="31"/>
      <c r="AH1432" s="31"/>
      <c r="AI1432" s="31"/>
      <c r="AJ1432" s="31"/>
      <c r="AK1432" s="31"/>
      <c r="AL1432" s="31"/>
      <c r="AM1432" s="31"/>
      <c r="AN1432" s="31"/>
      <c r="AO1432" s="31"/>
      <c r="AP1432" s="31"/>
    </row>
    <row r="1433" spans="1:42" x14ac:dyDescent="0.25">
      <c r="A1433" s="154"/>
      <c r="B1433" s="152"/>
      <c r="C1433" s="152"/>
      <c r="D1433" s="152"/>
      <c r="E1433" s="152"/>
      <c r="F1433" s="15" t="str">
        <f>IFERROR(VLOOKUP(D1433,'Tabelas auxiliares'!$A$3:$B$65,2,FALSE),"")</f>
        <v/>
      </c>
      <c r="G1433" s="15" t="str">
        <f>IFERROR(VLOOKUP($B1433,'Tabelas auxiliares'!$A$68:$C$108,2,FALSE),"")</f>
        <v/>
      </c>
      <c r="H1433" s="15" t="str">
        <f>IFERROR(VLOOKUP($B1433,'Tabelas auxiliares'!$A$68:$C$108,3,FALSE),"")</f>
        <v/>
      </c>
      <c r="I1433" s="154"/>
      <c r="J1433" s="154"/>
      <c r="K1433" s="154"/>
      <c r="L1433" s="154"/>
      <c r="M1433" s="154"/>
      <c r="N1433" s="154"/>
      <c r="O1433" s="154"/>
      <c r="P1433" s="154"/>
      <c r="Q1433" s="154"/>
      <c r="R1433" s="154"/>
      <c r="S1433" s="154"/>
      <c r="T1433" s="154"/>
      <c r="U1433" s="154"/>
      <c r="V1433" s="154"/>
      <c r="W1433" s="154"/>
      <c r="X1433" s="154"/>
      <c r="Y1433" s="15" t="str">
        <f t="shared" si="32"/>
        <v/>
      </c>
      <c r="Z1433" s="15" t="str">
        <f>IF(T1433="","",IF(AND(T1433&lt;&gt;'Tabelas auxiliares'!$B$128,T1433&lt;&gt;'Tabelas auxiliares'!$B$129,T1433&lt;&gt;'Tabelas auxiliares'!$C$128,T1433&lt;&gt;'Tabelas auxiliares'!$C$129,T1433&lt;&gt;'Tabelas auxiliares'!$D$128),"FOLHA DE PESSOAL",IF(Y1433='Tabelas auxiliares'!$A$129,"CUSTEIO",IF(Y1433='Tabelas auxiliares'!$A$128,"INVESTIMENTO","ERRO - VERIFICAR"))))</f>
        <v/>
      </c>
      <c r="AA1433" s="26" t="str">
        <f t="shared" si="33"/>
        <v/>
      </c>
      <c r="AB1433" s="157"/>
      <c r="AC1433" s="157"/>
      <c r="AD1433" s="155"/>
      <c r="AE1433" s="31"/>
      <c r="AF1433" s="31"/>
      <c r="AG1433" s="31"/>
      <c r="AH1433" s="31"/>
      <c r="AI1433" s="31"/>
      <c r="AJ1433" s="31"/>
      <c r="AK1433" s="31"/>
      <c r="AL1433" s="31"/>
      <c r="AM1433" s="31"/>
      <c r="AN1433" s="31"/>
      <c r="AO1433" s="31"/>
      <c r="AP1433" s="31"/>
    </row>
    <row r="1434" spans="1:42" x14ac:dyDescent="0.25">
      <c r="A1434" s="154"/>
      <c r="B1434" s="152"/>
      <c r="C1434" s="152"/>
      <c r="D1434" s="152"/>
      <c r="E1434" s="152"/>
      <c r="F1434" s="15" t="str">
        <f>IFERROR(VLOOKUP(D1434,'Tabelas auxiliares'!$A$3:$B$65,2,FALSE),"")</f>
        <v/>
      </c>
      <c r="G1434" s="15" t="str">
        <f>IFERROR(VLOOKUP($B1434,'Tabelas auxiliares'!$A$68:$C$108,2,FALSE),"")</f>
        <v/>
      </c>
      <c r="H1434" s="15" t="str">
        <f>IFERROR(VLOOKUP($B1434,'Tabelas auxiliares'!$A$68:$C$108,3,FALSE),"")</f>
        <v/>
      </c>
      <c r="I1434" s="154"/>
      <c r="J1434" s="154"/>
      <c r="K1434" s="154"/>
      <c r="L1434" s="154"/>
      <c r="M1434" s="154"/>
      <c r="N1434" s="154"/>
      <c r="O1434" s="154"/>
      <c r="P1434" s="154"/>
      <c r="Q1434" s="154"/>
      <c r="R1434" s="154"/>
      <c r="S1434" s="154"/>
      <c r="T1434" s="154"/>
      <c r="U1434" s="154"/>
      <c r="V1434" s="154"/>
      <c r="W1434" s="154"/>
      <c r="X1434" s="154"/>
      <c r="Y1434" s="15" t="str">
        <f t="shared" si="32"/>
        <v/>
      </c>
      <c r="Z1434" s="15" t="str">
        <f>IF(T1434="","",IF(AND(T1434&lt;&gt;'Tabelas auxiliares'!$B$128,T1434&lt;&gt;'Tabelas auxiliares'!$B$129,T1434&lt;&gt;'Tabelas auxiliares'!$C$128,T1434&lt;&gt;'Tabelas auxiliares'!$C$129,T1434&lt;&gt;'Tabelas auxiliares'!$D$128),"FOLHA DE PESSOAL",IF(Y1434='Tabelas auxiliares'!$A$129,"CUSTEIO",IF(Y1434='Tabelas auxiliares'!$A$128,"INVESTIMENTO","ERRO - VERIFICAR"))))</f>
        <v/>
      </c>
      <c r="AA1434" s="26" t="str">
        <f t="shared" si="33"/>
        <v/>
      </c>
      <c r="AB1434" s="157"/>
      <c r="AC1434" s="157"/>
      <c r="AD1434" s="155"/>
      <c r="AE1434" s="31"/>
      <c r="AF1434" s="31"/>
      <c r="AG1434" s="31"/>
      <c r="AH1434" s="31"/>
      <c r="AI1434" s="31"/>
      <c r="AJ1434" s="31"/>
      <c r="AK1434" s="31"/>
      <c r="AL1434" s="31"/>
      <c r="AM1434" s="31"/>
      <c r="AN1434" s="31"/>
      <c r="AO1434" s="31"/>
      <c r="AP1434" s="31"/>
    </row>
    <row r="1435" spans="1:42" x14ac:dyDescent="0.25">
      <c r="A1435" s="154"/>
      <c r="B1435" s="152"/>
      <c r="C1435" s="152"/>
      <c r="D1435" s="152"/>
      <c r="E1435" s="152"/>
      <c r="F1435" s="15" t="str">
        <f>IFERROR(VLOOKUP(D1435,'Tabelas auxiliares'!$A$3:$B$65,2,FALSE),"")</f>
        <v/>
      </c>
      <c r="G1435" s="15" t="str">
        <f>IFERROR(VLOOKUP($B1435,'Tabelas auxiliares'!$A$68:$C$108,2,FALSE),"")</f>
        <v/>
      </c>
      <c r="H1435" s="15" t="str">
        <f>IFERROR(VLOOKUP($B1435,'Tabelas auxiliares'!$A$68:$C$108,3,FALSE),"")</f>
        <v/>
      </c>
      <c r="I1435" s="154"/>
      <c r="J1435" s="154"/>
      <c r="K1435" s="154"/>
      <c r="L1435" s="154"/>
      <c r="M1435" s="154"/>
      <c r="N1435" s="154"/>
      <c r="O1435" s="154"/>
      <c r="P1435" s="154"/>
      <c r="Q1435" s="154"/>
      <c r="R1435" s="154"/>
      <c r="S1435" s="154"/>
      <c r="T1435" s="154"/>
      <c r="U1435" s="154"/>
      <c r="V1435" s="154"/>
      <c r="W1435" s="154"/>
      <c r="X1435" s="154"/>
      <c r="Y1435" s="15" t="str">
        <f t="shared" si="32"/>
        <v/>
      </c>
      <c r="Z1435" s="15" t="str">
        <f>IF(T1435="","",IF(AND(T1435&lt;&gt;'Tabelas auxiliares'!$B$128,T1435&lt;&gt;'Tabelas auxiliares'!$B$129,T1435&lt;&gt;'Tabelas auxiliares'!$C$128,T1435&lt;&gt;'Tabelas auxiliares'!$C$129,T1435&lt;&gt;'Tabelas auxiliares'!$D$128),"FOLHA DE PESSOAL",IF(Y1435='Tabelas auxiliares'!$A$129,"CUSTEIO",IF(Y1435='Tabelas auxiliares'!$A$128,"INVESTIMENTO","ERRO - VERIFICAR"))))</f>
        <v/>
      </c>
      <c r="AA1435" s="26" t="str">
        <f t="shared" si="33"/>
        <v/>
      </c>
      <c r="AB1435" s="157"/>
      <c r="AC1435" s="157"/>
      <c r="AD1435" s="155"/>
      <c r="AE1435" s="31"/>
      <c r="AF1435" s="31"/>
      <c r="AG1435" s="31"/>
      <c r="AH1435" s="31"/>
      <c r="AI1435" s="31"/>
      <c r="AJ1435" s="31"/>
      <c r="AK1435" s="31"/>
      <c r="AL1435" s="31"/>
      <c r="AM1435" s="31"/>
      <c r="AN1435" s="31"/>
      <c r="AO1435" s="31"/>
      <c r="AP1435" s="31"/>
    </row>
    <row r="1436" spans="1:42" x14ac:dyDescent="0.25">
      <c r="A1436" s="154"/>
      <c r="B1436" s="152"/>
      <c r="C1436" s="152"/>
      <c r="D1436" s="152"/>
      <c r="E1436" s="152"/>
      <c r="F1436" s="15" t="str">
        <f>IFERROR(VLOOKUP(D1436,'Tabelas auxiliares'!$A$3:$B$65,2,FALSE),"")</f>
        <v/>
      </c>
      <c r="G1436" s="15" t="str">
        <f>IFERROR(VLOOKUP($B1436,'Tabelas auxiliares'!$A$68:$C$108,2,FALSE),"")</f>
        <v/>
      </c>
      <c r="H1436" s="15" t="str">
        <f>IFERROR(VLOOKUP($B1436,'Tabelas auxiliares'!$A$68:$C$108,3,FALSE),"")</f>
        <v/>
      </c>
      <c r="I1436" s="154"/>
      <c r="J1436" s="154"/>
      <c r="K1436" s="154"/>
      <c r="L1436" s="154"/>
      <c r="M1436" s="154"/>
      <c r="N1436" s="154"/>
      <c r="O1436" s="154"/>
      <c r="P1436" s="154"/>
      <c r="Q1436" s="154"/>
      <c r="R1436" s="154"/>
      <c r="S1436" s="154"/>
      <c r="T1436" s="154"/>
      <c r="U1436" s="154"/>
      <c r="V1436" s="154"/>
      <c r="W1436" s="154"/>
      <c r="X1436" s="154"/>
      <c r="Y1436" s="15" t="str">
        <f t="shared" si="32"/>
        <v/>
      </c>
      <c r="Z1436" s="15" t="str">
        <f>IF(T1436="","",IF(AND(T1436&lt;&gt;'Tabelas auxiliares'!$B$128,T1436&lt;&gt;'Tabelas auxiliares'!$B$129,T1436&lt;&gt;'Tabelas auxiliares'!$C$128,T1436&lt;&gt;'Tabelas auxiliares'!$C$129,T1436&lt;&gt;'Tabelas auxiliares'!$D$128),"FOLHA DE PESSOAL",IF(Y1436='Tabelas auxiliares'!$A$129,"CUSTEIO",IF(Y1436='Tabelas auxiliares'!$A$128,"INVESTIMENTO","ERRO - VERIFICAR"))))</f>
        <v/>
      </c>
      <c r="AA1436" s="26" t="str">
        <f t="shared" si="33"/>
        <v/>
      </c>
      <c r="AB1436" s="157"/>
      <c r="AC1436" s="157"/>
      <c r="AD1436" s="155"/>
      <c r="AE1436" s="31"/>
      <c r="AF1436" s="31"/>
      <c r="AG1436" s="31"/>
      <c r="AH1436" s="31"/>
      <c r="AI1436" s="31"/>
      <c r="AJ1436" s="31"/>
      <c r="AK1436" s="31"/>
      <c r="AL1436" s="31"/>
      <c r="AM1436" s="31"/>
      <c r="AN1436" s="31"/>
      <c r="AO1436" s="31"/>
      <c r="AP1436" s="31"/>
    </row>
    <row r="1437" spans="1:42" x14ac:dyDescent="0.25">
      <c r="A1437" s="154"/>
      <c r="B1437" s="152"/>
      <c r="C1437" s="152"/>
      <c r="D1437" s="152"/>
      <c r="E1437" s="152"/>
      <c r="F1437" s="15" t="str">
        <f>IFERROR(VLOOKUP(D1437,'Tabelas auxiliares'!$A$3:$B$65,2,FALSE),"")</f>
        <v/>
      </c>
      <c r="G1437" s="15" t="str">
        <f>IFERROR(VLOOKUP($B1437,'Tabelas auxiliares'!$A$68:$C$108,2,FALSE),"")</f>
        <v/>
      </c>
      <c r="H1437" s="15" t="str">
        <f>IFERROR(VLOOKUP($B1437,'Tabelas auxiliares'!$A$68:$C$108,3,FALSE),"")</f>
        <v/>
      </c>
      <c r="I1437" s="154"/>
      <c r="J1437" s="154"/>
      <c r="K1437" s="154"/>
      <c r="L1437" s="154"/>
      <c r="M1437" s="154"/>
      <c r="N1437" s="154"/>
      <c r="O1437" s="154"/>
      <c r="P1437" s="154"/>
      <c r="Q1437" s="154"/>
      <c r="R1437" s="154"/>
      <c r="S1437" s="154"/>
      <c r="T1437" s="154"/>
      <c r="U1437" s="154"/>
      <c r="V1437" s="154"/>
      <c r="W1437" s="154"/>
      <c r="X1437" s="154"/>
      <c r="Y1437" s="15" t="str">
        <f t="shared" si="32"/>
        <v/>
      </c>
      <c r="Z1437" s="15" t="str">
        <f>IF(T1437="","",IF(AND(T1437&lt;&gt;'Tabelas auxiliares'!$B$128,T1437&lt;&gt;'Tabelas auxiliares'!$B$129,T1437&lt;&gt;'Tabelas auxiliares'!$C$128,T1437&lt;&gt;'Tabelas auxiliares'!$C$129,T1437&lt;&gt;'Tabelas auxiliares'!$D$128),"FOLHA DE PESSOAL",IF(Y1437='Tabelas auxiliares'!$A$129,"CUSTEIO",IF(Y1437='Tabelas auxiliares'!$A$128,"INVESTIMENTO","ERRO - VERIFICAR"))))</f>
        <v/>
      </c>
      <c r="AA1437" s="26" t="str">
        <f t="shared" si="33"/>
        <v/>
      </c>
      <c r="AB1437" s="157"/>
      <c r="AC1437" s="157"/>
      <c r="AD1437" s="155"/>
      <c r="AE1437" s="31"/>
      <c r="AF1437" s="31"/>
      <c r="AG1437" s="31"/>
      <c r="AH1437" s="31"/>
      <c r="AI1437" s="31"/>
      <c r="AJ1437" s="31"/>
      <c r="AK1437" s="31"/>
      <c r="AL1437" s="31"/>
      <c r="AM1437" s="31"/>
      <c r="AN1437" s="31"/>
      <c r="AO1437" s="31"/>
      <c r="AP1437" s="31"/>
    </row>
    <row r="1438" spans="1:42" x14ac:dyDescent="0.25">
      <c r="A1438" s="154"/>
      <c r="B1438" s="152"/>
      <c r="C1438" s="152"/>
      <c r="D1438" s="152"/>
      <c r="E1438" s="152"/>
      <c r="F1438" s="15" t="str">
        <f>IFERROR(VLOOKUP(D1438,'Tabelas auxiliares'!$A$3:$B$65,2,FALSE),"")</f>
        <v/>
      </c>
      <c r="G1438" s="15" t="str">
        <f>IFERROR(VLOOKUP($B1438,'Tabelas auxiliares'!$A$68:$C$108,2,FALSE),"")</f>
        <v/>
      </c>
      <c r="H1438" s="15" t="str">
        <f>IFERROR(VLOOKUP($B1438,'Tabelas auxiliares'!$A$68:$C$108,3,FALSE),"")</f>
        <v/>
      </c>
      <c r="I1438" s="154"/>
      <c r="J1438" s="154"/>
      <c r="K1438" s="154"/>
      <c r="L1438" s="154"/>
      <c r="M1438" s="154"/>
      <c r="N1438" s="154"/>
      <c r="O1438" s="154"/>
      <c r="P1438" s="154"/>
      <c r="Q1438" s="154"/>
      <c r="R1438" s="154"/>
      <c r="S1438" s="154"/>
      <c r="T1438" s="154"/>
      <c r="U1438" s="154"/>
      <c r="V1438" s="154"/>
      <c r="W1438" s="154"/>
      <c r="X1438" s="154"/>
      <c r="Y1438" s="15" t="str">
        <f t="shared" si="32"/>
        <v/>
      </c>
      <c r="Z1438" s="15" t="str">
        <f>IF(T1438="","",IF(AND(T1438&lt;&gt;'Tabelas auxiliares'!$B$128,T1438&lt;&gt;'Tabelas auxiliares'!$B$129,T1438&lt;&gt;'Tabelas auxiliares'!$C$128,T1438&lt;&gt;'Tabelas auxiliares'!$C$129,T1438&lt;&gt;'Tabelas auxiliares'!$D$128),"FOLHA DE PESSOAL",IF(Y1438='Tabelas auxiliares'!$A$129,"CUSTEIO",IF(Y1438='Tabelas auxiliares'!$A$128,"INVESTIMENTO","ERRO - VERIFICAR"))))</f>
        <v/>
      </c>
      <c r="AA1438" s="26" t="str">
        <f t="shared" si="33"/>
        <v/>
      </c>
      <c r="AB1438" s="157"/>
      <c r="AC1438" s="157"/>
      <c r="AD1438" s="155"/>
      <c r="AE1438" s="31"/>
      <c r="AF1438" s="31"/>
      <c r="AG1438" s="31"/>
      <c r="AH1438" s="31"/>
      <c r="AI1438" s="31"/>
      <c r="AJ1438" s="31"/>
      <c r="AK1438" s="31"/>
      <c r="AL1438" s="31"/>
      <c r="AM1438" s="31"/>
      <c r="AN1438" s="31"/>
      <c r="AO1438" s="31"/>
      <c r="AP1438" s="31"/>
    </row>
    <row r="1439" spans="1:42" x14ac:dyDescent="0.25">
      <c r="A1439" s="154"/>
      <c r="B1439" s="152"/>
      <c r="C1439" s="152"/>
      <c r="D1439" s="152"/>
      <c r="E1439" s="152"/>
      <c r="F1439" s="15" t="str">
        <f>IFERROR(VLOOKUP(D1439,'Tabelas auxiliares'!$A$3:$B$65,2,FALSE),"")</f>
        <v/>
      </c>
      <c r="G1439" s="15" t="str">
        <f>IFERROR(VLOOKUP($B1439,'Tabelas auxiliares'!$A$68:$C$108,2,FALSE),"")</f>
        <v/>
      </c>
      <c r="H1439" s="15" t="str">
        <f>IFERROR(VLOOKUP($B1439,'Tabelas auxiliares'!$A$68:$C$108,3,FALSE),"")</f>
        <v/>
      </c>
      <c r="I1439" s="154"/>
      <c r="J1439" s="154"/>
      <c r="K1439" s="154"/>
      <c r="L1439" s="154"/>
      <c r="M1439" s="154"/>
      <c r="N1439" s="154"/>
      <c r="O1439" s="154"/>
      <c r="P1439" s="154"/>
      <c r="Q1439" s="154"/>
      <c r="R1439" s="154"/>
      <c r="S1439" s="154"/>
      <c r="T1439" s="154"/>
      <c r="U1439" s="154"/>
      <c r="V1439" s="154"/>
      <c r="W1439" s="154"/>
      <c r="X1439" s="154"/>
      <c r="Y1439" s="15" t="str">
        <f t="shared" si="32"/>
        <v/>
      </c>
      <c r="Z1439" s="15" t="str">
        <f>IF(T1439="","",IF(AND(T1439&lt;&gt;'Tabelas auxiliares'!$B$128,T1439&lt;&gt;'Tabelas auxiliares'!$B$129,T1439&lt;&gt;'Tabelas auxiliares'!$C$128,T1439&lt;&gt;'Tabelas auxiliares'!$C$129,T1439&lt;&gt;'Tabelas auxiliares'!$D$128),"FOLHA DE PESSOAL",IF(Y1439='Tabelas auxiliares'!$A$129,"CUSTEIO",IF(Y1439='Tabelas auxiliares'!$A$128,"INVESTIMENTO","ERRO - VERIFICAR"))))</f>
        <v/>
      </c>
      <c r="AA1439" s="26" t="str">
        <f t="shared" si="33"/>
        <v/>
      </c>
      <c r="AB1439" s="157"/>
      <c r="AC1439" s="157"/>
      <c r="AD1439" s="155"/>
      <c r="AE1439" s="31"/>
      <c r="AF1439" s="31"/>
      <c r="AG1439" s="31"/>
      <c r="AH1439" s="31"/>
      <c r="AI1439" s="31"/>
      <c r="AJ1439" s="31"/>
      <c r="AK1439" s="31"/>
      <c r="AL1439" s="31"/>
      <c r="AM1439" s="31"/>
      <c r="AN1439" s="31"/>
      <c r="AO1439" s="31"/>
      <c r="AP1439" s="31"/>
    </row>
    <row r="1440" spans="1:42" x14ac:dyDescent="0.25">
      <c r="A1440" s="154"/>
      <c r="B1440" s="152"/>
      <c r="C1440" s="152"/>
      <c r="D1440" s="152"/>
      <c r="E1440" s="152"/>
      <c r="F1440" s="15" t="str">
        <f>IFERROR(VLOOKUP(D1440,'Tabelas auxiliares'!$A$3:$B$65,2,FALSE),"")</f>
        <v/>
      </c>
      <c r="G1440" s="15" t="str">
        <f>IFERROR(VLOOKUP($B1440,'Tabelas auxiliares'!$A$68:$C$108,2,FALSE),"")</f>
        <v/>
      </c>
      <c r="H1440" s="15" t="str">
        <f>IFERROR(VLOOKUP($B1440,'Tabelas auxiliares'!$A$68:$C$108,3,FALSE),"")</f>
        <v/>
      </c>
      <c r="I1440" s="154"/>
      <c r="J1440" s="154"/>
      <c r="K1440" s="154"/>
      <c r="L1440" s="154"/>
      <c r="M1440" s="154"/>
      <c r="N1440" s="154"/>
      <c r="O1440" s="154"/>
      <c r="P1440" s="154"/>
      <c r="Q1440" s="154"/>
      <c r="R1440" s="154"/>
      <c r="S1440" s="154"/>
      <c r="T1440" s="154"/>
      <c r="U1440" s="154"/>
      <c r="V1440" s="154"/>
      <c r="W1440" s="154"/>
      <c r="X1440" s="154"/>
      <c r="Y1440" s="15" t="str">
        <f t="shared" si="32"/>
        <v/>
      </c>
      <c r="Z1440" s="15" t="str">
        <f>IF(T1440="","",IF(AND(T1440&lt;&gt;'Tabelas auxiliares'!$B$128,T1440&lt;&gt;'Tabelas auxiliares'!$B$129,T1440&lt;&gt;'Tabelas auxiliares'!$C$128,T1440&lt;&gt;'Tabelas auxiliares'!$C$129,T1440&lt;&gt;'Tabelas auxiliares'!$D$128),"FOLHA DE PESSOAL",IF(Y1440='Tabelas auxiliares'!$A$129,"CUSTEIO",IF(Y1440='Tabelas auxiliares'!$A$128,"INVESTIMENTO","ERRO - VERIFICAR"))))</f>
        <v/>
      </c>
      <c r="AA1440" s="26" t="str">
        <f t="shared" si="33"/>
        <v/>
      </c>
      <c r="AB1440" s="157"/>
      <c r="AC1440" s="157"/>
      <c r="AD1440" s="155"/>
      <c r="AE1440" s="31"/>
      <c r="AF1440" s="31"/>
      <c r="AG1440" s="31"/>
      <c r="AH1440" s="31"/>
      <c r="AI1440" s="31"/>
      <c r="AJ1440" s="31"/>
      <c r="AK1440" s="31"/>
      <c r="AL1440" s="31"/>
      <c r="AM1440" s="31"/>
      <c r="AN1440" s="31"/>
      <c r="AO1440" s="31"/>
      <c r="AP1440" s="31"/>
    </row>
    <row r="1441" spans="1:42" x14ac:dyDescent="0.25">
      <c r="A1441" s="154"/>
      <c r="B1441" s="152"/>
      <c r="C1441" s="152"/>
      <c r="D1441" s="152"/>
      <c r="E1441" s="152"/>
      <c r="F1441" s="15" t="str">
        <f>IFERROR(VLOOKUP(D1441,'Tabelas auxiliares'!$A$3:$B$65,2,FALSE),"")</f>
        <v/>
      </c>
      <c r="G1441" s="15" t="str">
        <f>IFERROR(VLOOKUP($B1441,'Tabelas auxiliares'!$A$68:$C$108,2,FALSE),"")</f>
        <v/>
      </c>
      <c r="H1441" s="15" t="str">
        <f>IFERROR(VLOOKUP($B1441,'Tabelas auxiliares'!$A$68:$C$108,3,FALSE),"")</f>
        <v/>
      </c>
      <c r="I1441" s="154"/>
      <c r="J1441" s="154"/>
      <c r="K1441" s="154"/>
      <c r="L1441" s="154"/>
      <c r="M1441" s="154"/>
      <c r="N1441" s="154"/>
      <c r="O1441" s="154"/>
      <c r="P1441" s="154"/>
      <c r="Q1441" s="154"/>
      <c r="R1441" s="154"/>
      <c r="S1441" s="154"/>
      <c r="T1441" s="154"/>
      <c r="U1441" s="154"/>
      <c r="V1441" s="154"/>
      <c r="W1441" s="154"/>
      <c r="X1441" s="154"/>
      <c r="Y1441" s="15" t="str">
        <f t="shared" si="32"/>
        <v/>
      </c>
      <c r="Z1441" s="15" t="str">
        <f>IF(T1441="","",IF(AND(T1441&lt;&gt;'Tabelas auxiliares'!$B$128,T1441&lt;&gt;'Tabelas auxiliares'!$B$129,T1441&lt;&gt;'Tabelas auxiliares'!$C$128,T1441&lt;&gt;'Tabelas auxiliares'!$C$129,T1441&lt;&gt;'Tabelas auxiliares'!$D$128),"FOLHA DE PESSOAL",IF(Y1441='Tabelas auxiliares'!$A$129,"CUSTEIO",IF(Y1441='Tabelas auxiliares'!$A$128,"INVESTIMENTO","ERRO - VERIFICAR"))))</f>
        <v/>
      </c>
      <c r="AA1441" s="26" t="str">
        <f t="shared" si="33"/>
        <v/>
      </c>
      <c r="AB1441" s="157"/>
      <c r="AC1441" s="157"/>
      <c r="AD1441" s="155"/>
      <c r="AE1441" s="31"/>
      <c r="AF1441" s="31"/>
      <c r="AG1441" s="31"/>
      <c r="AH1441" s="31"/>
      <c r="AI1441" s="31"/>
      <c r="AJ1441" s="31"/>
      <c r="AK1441" s="31"/>
      <c r="AL1441" s="31"/>
      <c r="AM1441" s="31"/>
      <c r="AN1441" s="31"/>
      <c r="AO1441" s="31"/>
      <c r="AP1441" s="31"/>
    </row>
    <row r="1442" spans="1:42" x14ac:dyDescent="0.25">
      <c r="A1442" s="154"/>
      <c r="B1442" s="152"/>
      <c r="C1442" s="152"/>
      <c r="D1442" s="152"/>
      <c r="E1442" s="152"/>
      <c r="F1442" s="15" t="str">
        <f>IFERROR(VLOOKUP(D1442,'Tabelas auxiliares'!$A$3:$B$65,2,FALSE),"")</f>
        <v/>
      </c>
      <c r="G1442" s="15" t="str">
        <f>IFERROR(VLOOKUP($B1442,'Tabelas auxiliares'!$A$68:$C$108,2,FALSE),"")</f>
        <v/>
      </c>
      <c r="H1442" s="15" t="str">
        <f>IFERROR(VLOOKUP($B1442,'Tabelas auxiliares'!$A$68:$C$108,3,FALSE),"")</f>
        <v/>
      </c>
      <c r="I1442" s="154"/>
      <c r="J1442" s="154"/>
      <c r="K1442" s="154"/>
      <c r="L1442" s="154"/>
      <c r="M1442" s="154"/>
      <c r="N1442" s="154"/>
      <c r="O1442" s="154"/>
      <c r="P1442" s="154"/>
      <c r="Q1442" s="154"/>
      <c r="R1442" s="154"/>
      <c r="S1442" s="154"/>
      <c r="T1442" s="154"/>
      <c r="U1442" s="154"/>
      <c r="V1442" s="154"/>
      <c r="W1442" s="154"/>
      <c r="X1442" s="154"/>
      <c r="Y1442" s="15" t="str">
        <f t="shared" si="32"/>
        <v/>
      </c>
      <c r="Z1442" s="15" t="str">
        <f>IF(T1442="","",IF(AND(T1442&lt;&gt;'Tabelas auxiliares'!$B$128,T1442&lt;&gt;'Tabelas auxiliares'!$B$129,T1442&lt;&gt;'Tabelas auxiliares'!$C$128,T1442&lt;&gt;'Tabelas auxiliares'!$C$129,T1442&lt;&gt;'Tabelas auxiliares'!$D$128),"FOLHA DE PESSOAL",IF(Y1442='Tabelas auxiliares'!$A$129,"CUSTEIO",IF(Y1442='Tabelas auxiliares'!$A$128,"INVESTIMENTO","ERRO - VERIFICAR"))))</f>
        <v/>
      </c>
      <c r="AA1442" s="26" t="str">
        <f t="shared" si="33"/>
        <v/>
      </c>
      <c r="AB1442" s="157"/>
      <c r="AC1442" s="157"/>
      <c r="AD1442" s="155"/>
      <c r="AE1442" s="31"/>
      <c r="AF1442" s="31"/>
      <c r="AG1442" s="31"/>
      <c r="AH1442" s="31"/>
      <c r="AI1442" s="31"/>
      <c r="AJ1442" s="31"/>
      <c r="AK1442" s="31"/>
      <c r="AL1442" s="31"/>
      <c r="AM1442" s="31"/>
      <c r="AN1442" s="31"/>
      <c r="AO1442" s="31"/>
      <c r="AP1442" s="31"/>
    </row>
    <row r="1443" spans="1:42" x14ac:dyDescent="0.25">
      <c r="A1443" s="154"/>
      <c r="B1443" s="152"/>
      <c r="C1443" s="152"/>
      <c r="D1443" s="152"/>
      <c r="E1443" s="152"/>
      <c r="F1443" s="15" t="str">
        <f>IFERROR(VLOOKUP(D1443,'Tabelas auxiliares'!$A$3:$B$65,2,FALSE),"")</f>
        <v/>
      </c>
      <c r="G1443" s="15" t="str">
        <f>IFERROR(VLOOKUP($B1443,'Tabelas auxiliares'!$A$68:$C$108,2,FALSE),"")</f>
        <v/>
      </c>
      <c r="H1443" s="15" t="str">
        <f>IFERROR(VLOOKUP($B1443,'Tabelas auxiliares'!$A$68:$C$108,3,FALSE),"")</f>
        <v/>
      </c>
      <c r="I1443" s="154"/>
      <c r="J1443" s="154"/>
      <c r="K1443" s="154"/>
      <c r="L1443" s="154"/>
      <c r="M1443" s="154"/>
      <c r="N1443" s="154"/>
      <c r="O1443" s="154"/>
      <c r="P1443" s="154"/>
      <c r="Q1443" s="154"/>
      <c r="R1443" s="154"/>
      <c r="S1443" s="154"/>
      <c r="T1443" s="154"/>
      <c r="U1443" s="154"/>
      <c r="V1443" s="154"/>
      <c r="W1443" s="154"/>
      <c r="X1443" s="154"/>
      <c r="Y1443" s="15" t="str">
        <f t="shared" si="32"/>
        <v/>
      </c>
      <c r="Z1443" s="15" t="str">
        <f>IF(T1443="","",IF(AND(T1443&lt;&gt;'Tabelas auxiliares'!$B$128,T1443&lt;&gt;'Tabelas auxiliares'!$B$129,T1443&lt;&gt;'Tabelas auxiliares'!$C$128,T1443&lt;&gt;'Tabelas auxiliares'!$C$129,T1443&lt;&gt;'Tabelas auxiliares'!$D$128),"FOLHA DE PESSOAL",IF(Y1443='Tabelas auxiliares'!$A$129,"CUSTEIO",IF(Y1443='Tabelas auxiliares'!$A$128,"INVESTIMENTO","ERRO - VERIFICAR"))))</f>
        <v/>
      </c>
      <c r="AA1443" s="26" t="str">
        <f t="shared" si="33"/>
        <v/>
      </c>
      <c r="AB1443" s="157"/>
      <c r="AC1443" s="157"/>
      <c r="AD1443" s="155"/>
      <c r="AE1443" s="31"/>
      <c r="AF1443" s="31"/>
      <c r="AG1443" s="31"/>
      <c r="AH1443" s="31"/>
      <c r="AI1443" s="31"/>
      <c r="AJ1443" s="31"/>
      <c r="AK1443" s="31"/>
      <c r="AL1443" s="31"/>
      <c r="AM1443" s="31"/>
      <c r="AN1443" s="31"/>
      <c r="AO1443" s="31"/>
      <c r="AP1443" s="31"/>
    </row>
    <row r="1444" spans="1:42" x14ac:dyDescent="0.25">
      <c r="A1444" s="154"/>
      <c r="B1444" s="152"/>
      <c r="C1444" s="152"/>
      <c r="D1444" s="152"/>
      <c r="E1444" s="152"/>
      <c r="F1444" s="15" t="str">
        <f>IFERROR(VLOOKUP(D1444,'Tabelas auxiliares'!$A$3:$B$65,2,FALSE),"")</f>
        <v/>
      </c>
      <c r="G1444" s="15" t="str">
        <f>IFERROR(VLOOKUP($B1444,'Tabelas auxiliares'!$A$68:$C$108,2,FALSE),"")</f>
        <v/>
      </c>
      <c r="H1444" s="15" t="str">
        <f>IFERROR(VLOOKUP($B1444,'Tabelas auxiliares'!$A$68:$C$108,3,FALSE),"")</f>
        <v/>
      </c>
      <c r="I1444" s="154"/>
      <c r="J1444" s="154"/>
      <c r="K1444" s="154"/>
      <c r="L1444" s="154"/>
      <c r="M1444" s="154"/>
      <c r="N1444" s="154"/>
      <c r="O1444" s="154"/>
      <c r="P1444" s="154"/>
      <c r="Q1444" s="154"/>
      <c r="R1444" s="154"/>
      <c r="S1444" s="154"/>
      <c r="T1444" s="154"/>
      <c r="U1444" s="154"/>
      <c r="V1444" s="154"/>
      <c r="W1444" s="154"/>
      <c r="X1444" s="154"/>
      <c r="Y1444" s="15" t="str">
        <f t="shared" si="32"/>
        <v/>
      </c>
      <c r="Z1444" s="15" t="str">
        <f>IF(T1444="","",IF(AND(T1444&lt;&gt;'Tabelas auxiliares'!$B$128,T1444&lt;&gt;'Tabelas auxiliares'!$B$129,T1444&lt;&gt;'Tabelas auxiliares'!$C$128,T1444&lt;&gt;'Tabelas auxiliares'!$C$129,T1444&lt;&gt;'Tabelas auxiliares'!$D$128),"FOLHA DE PESSOAL",IF(Y1444='Tabelas auxiliares'!$A$129,"CUSTEIO",IF(Y1444='Tabelas auxiliares'!$A$128,"INVESTIMENTO","ERRO - VERIFICAR"))))</f>
        <v/>
      </c>
      <c r="AA1444" s="26" t="str">
        <f t="shared" si="33"/>
        <v/>
      </c>
      <c r="AB1444" s="157"/>
      <c r="AC1444" s="157"/>
      <c r="AD1444" s="155"/>
      <c r="AE1444" s="31"/>
      <c r="AF1444" s="31"/>
      <c r="AG1444" s="31"/>
      <c r="AH1444" s="31"/>
      <c r="AI1444" s="31"/>
      <c r="AJ1444" s="31"/>
      <c r="AK1444" s="31"/>
      <c r="AL1444" s="31"/>
      <c r="AM1444" s="31"/>
      <c r="AN1444" s="31"/>
      <c r="AO1444" s="31"/>
      <c r="AP1444" s="31"/>
    </row>
    <row r="1445" spans="1:42" x14ac:dyDescent="0.25">
      <c r="A1445" s="154"/>
      <c r="B1445" s="152"/>
      <c r="C1445" s="152"/>
      <c r="D1445" s="152"/>
      <c r="E1445" s="152"/>
      <c r="F1445" s="15" t="str">
        <f>IFERROR(VLOOKUP(D1445,'Tabelas auxiliares'!$A$3:$B$65,2,FALSE),"")</f>
        <v/>
      </c>
      <c r="G1445" s="15" t="str">
        <f>IFERROR(VLOOKUP($B1445,'Tabelas auxiliares'!$A$68:$C$108,2,FALSE),"")</f>
        <v/>
      </c>
      <c r="H1445" s="15" t="str">
        <f>IFERROR(VLOOKUP($B1445,'Tabelas auxiliares'!$A$68:$C$108,3,FALSE),"")</f>
        <v/>
      </c>
      <c r="I1445" s="154"/>
      <c r="J1445" s="154"/>
      <c r="K1445" s="154"/>
      <c r="L1445" s="154"/>
      <c r="M1445" s="154"/>
      <c r="N1445" s="154"/>
      <c r="O1445" s="154"/>
      <c r="P1445" s="154"/>
      <c r="Q1445" s="154"/>
      <c r="R1445" s="154"/>
      <c r="S1445" s="154"/>
      <c r="T1445" s="154"/>
      <c r="U1445" s="154"/>
      <c r="V1445" s="154"/>
      <c r="W1445" s="154"/>
      <c r="X1445" s="154"/>
      <c r="Y1445" s="15" t="str">
        <f t="shared" si="32"/>
        <v/>
      </c>
      <c r="Z1445" s="15" t="str">
        <f>IF(T1445="","",IF(AND(T1445&lt;&gt;'Tabelas auxiliares'!$B$128,T1445&lt;&gt;'Tabelas auxiliares'!$B$129,T1445&lt;&gt;'Tabelas auxiliares'!$C$128,T1445&lt;&gt;'Tabelas auxiliares'!$C$129,T1445&lt;&gt;'Tabelas auxiliares'!$D$128),"FOLHA DE PESSOAL",IF(Y1445='Tabelas auxiliares'!$A$129,"CUSTEIO",IF(Y1445='Tabelas auxiliares'!$A$128,"INVESTIMENTO","ERRO - VERIFICAR"))))</f>
        <v/>
      </c>
      <c r="AA1445" s="26" t="str">
        <f t="shared" si="33"/>
        <v/>
      </c>
      <c r="AB1445" s="157"/>
      <c r="AC1445" s="157"/>
      <c r="AD1445" s="155"/>
      <c r="AE1445" s="31"/>
      <c r="AF1445" s="31"/>
      <c r="AG1445" s="31"/>
      <c r="AH1445" s="31"/>
      <c r="AI1445" s="31"/>
      <c r="AJ1445" s="31"/>
      <c r="AK1445" s="31"/>
      <c r="AL1445" s="31"/>
      <c r="AM1445" s="31"/>
      <c r="AN1445" s="31"/>
      <c r="AO1445" s="31"/>
      <c r="AP1445" s="31"/>
    </row>
    <row r="1446" spans="1:42" x14ac:dyDescent="0.25">
      <c r="A1446" s="154"/>
      <c r="B1446" s="152"/>
      <c r="C1446" s="152"/>
      <c r="D1446" s="152"/>
      <c r="E1446" s="152"/>
      <c r="F1446" s="15" t="str">
        <f>IFERROR(VLOOKUP(D1446,'Tabelas auxiliares'!$A$3:$B$65,2,FALSE),"")</f>
        <v/>
      </c>
      <c r="G1446" s="15" t="str">
        <f>IFERROR(VLOOKUP($B1446,'Tabelas auxiliares'!$A$68:$C$108,2,FALSE),"")</f>
        <v/>
      </c>
      <c r="H1446" s="15" t="str">
        <f>IFERROR(VLOOKUP($B1446,'Tabelas auxiliares'!$A$68:$C$108,3,FALSE),"")</f>
        <v/>
      </c>
      <c r="I1446" s="154"/>
      <c r="J1446" s="154"/>
      <c r="K1446" s="154"/>
      <c r="L1446" s="154"/>
      <c r="M1446" s="154"/>
      <c r="N1446" s="154"/>
      <c r="O1446" s="154"/>
      <c r="P1446" s="154"/>
      <c r="Q1446" s="154"/>
      <c r="R1446" s="154"/>
      <c r="S1446" s="154"/>
      <c r="T1446" s="154"/>
      <c r="U1446" s="154"/>
      <c r="V1446" s="154"/>
      <c r="W1446" s="154"/>
      <c r="X1446" s="154"/>
      <c r="Y1446" s="15" t="str">
        <f t="shared" si="32"/>
        <v/>
      </c>
      <c r="Z1446" s="15" t="str">
        <f>IF(T1446="","",IF(AND(T1446&lt;&gt;'Tabelas auxiliares'!$B$128,T1446&lt;&gt;'Tabelas auxiliares'!$B$129,T1446&lt;&gt;'Tabelas auxiliares'!$C$128,T1446&lt;&gt;'Tabelas auxiliares'!$C$129,T1446&lt;&gt;'Tabelas auxiliares'!$D$128),"FOLHA DE PESSOAL",IF(Y1446='Tabelas auxiliares'!$A$129,"CUSTEIO",IF(Y1446='Tabelas auxiliares'!$A$128,"INVESTIMENTO","ERRO - VERIFICAR"))))</f>
        <v/>
      </c>
      <c r="AA1446" s="26" t="str">
        <f t="shared" si="33"/>
        <v/>
      </c>
      <c r="AB1446" s="157"/>
      <c r="AC1446" s="157"/>
      <c r="AD1446" s="155"/>
      <c r="AE1446" s="31"/>
      <c r="AF1446" s="31"/>
      <c r="AG1446" s="31"/>
      <c r="AH1446" s="31"/>
      <c r="AI1446" s="31"/>
      <c r="AJ1446" s="31"/>
      <c r="AK1446" s="31"/>
      <c r="AL1446" s="31"/>
      <c r="AM1446" s="31"/>
      <c r="AN1446" s="31"/>
      <c r="AO1446" s="31"/>
      <c r="AP1446" s="31"/>
    </row>
    <row r="1447" spans="1:42" x14ac:dyDescent="0.25">
      <c r="A1447" s="154"/>
      <c r="B1447" s="152"/>
      <c r="C1447" s="152"/>
      <c r="D1447" s="152"/>
      <c r="E1447" s="152"/>
      <c r="F1447" s="15" t="str">
        <f>IFERROR(VLOOKUP(D1447,'Tabelas auxiliares'!$A$3:$B$65,2,FALSE),"")</f>
        <v/>
      </c>
      <c r="G1447" s="15" t="str">
        <f>IFERROR(VLOOKUP($B1447,'Tabelas auxiliares'!$A$68:$C$108,2,FALSE),"")</f>
        <v/>
      </c>
      <c r="H1447" s="15" t="str">
        <f>IFERROR(VLOOKUP($B1447,'Tabelas auxiliares'!$A$68:$C$108,3,FALSE),"")</f>
        <v/>
      </c>
      <c r="I1447" s="154"/>
      <c r="J1447" s="154"/>
      <c r="K1447" s="154"/>
      <c r="L1447" s="154"/>
      <c r="M1447" s="154"/>
      <c r="N1447" s="154"/>
      <c r="O1447" s="154"/>
      <c r="P1447" s="154"/>
      <c r="Q1447" s="154"/>
      <c r="R1447" s="154"/>
      <c r="S1447" s="154"/>
      <c r="T1447" s="154"/>
      <c r="U1447" s="154"/>
      <c r="V1447" s="154"/>
      <c r="W1447" s="154"/>
      <c r="X1447" s="154"/>
      <c r="Y1447" s="15" t="str">
        <f t="shared" si="32"/>
        <v/>
      </c>
      <c r="Z1447" s="15" t="str">
        <f>IF(T1447="","",IF(AND(T1447&lt;&gt;'Tabelas auxiliares'!$B$128,T1447&lt;&gt;'Tabelas auxiliares'!$B$129,T1447&lt;&gt;'Tabelas auxiliares'!$C$128,T1447&lt;&gt;'Tabelas auxiliares'!$C$129,T1447&lt;&gt;'Tabelas auxiliares'!$D$128),"FOLHA DE PESSOAL",IF(Y1447='Tabelas auxiliares'!$A$129,"CUSTEIO",IF(Y1447='Tabelas auxiliares'!$A$128,"INVESTIMENTO","ERRO - VERIFICAR"))))</f>
        <v/>
      </c>
      <c r="AA1447" s="26" t="str">
        <f t="shared" si="33"/>
        <v/>
      </c>
      <c r="AB1447" s="157"/>
      <c r="AC1447" s="157"/>
      <c r="AD1447" s="155"/>
      <c r="AE1447" s="31"/>
      <c r="AF1447" s="31"/>
      <c r="AG1447" s="31"/>
      <c r="AH1447" s="31"/>
      <c r="AI1447" s="31"/>
      <c r="AJ1447" s="31"/>
      <c r="AK1447" s="31"/>
      <c r="AL1447" s="31"/>
      <c r="AM1447" s="31"/>
      <c r="AN1447" s="31"/>
      <c r="AO1447" s="31"/>
      <c r="AP1447" s="31"/>
    </row>
    <row r="1448" spans="1:42" x14ac:dyDescent="0.25">
      <c r="A1448" s="154"/>
      <c r="B1448" s="152"/>
      <c r="C1448" s="152"/>
      <c r="D1448" s="152"/>
      <c r="E1448" s="152"/>
      <c r="F1448" s="15" t="str">
        <f>IFERROR(VLOOKUP(D1448,'Tabelas auxiliares'!$A$3:$B$65,2,FALSE),"")</f>
        <v/>
      </c>
      <c r="G1448" s="15" t="str">
        <f>IFERROR(VLOOKUP($B1448,'Tabelas auxiliares'!$A$68:$C$108,2,FALSE),"")</f>
        <v/>
      </c>
      <c r="H1448" s="15" t="str">
        <f>IFERROR(VLOOKUP($B1448,'Tabelas auxiliares'!$A$68:$C$108,3,FALSE),"")</f>
        <v/>
      </c>
      <c r="I1448" s="154"/>
      <c r="J1448" s="154"/>
      <c r="K1448" s="154"/>
      <c r="L1448" s="154"/>
      <c r="M1448" s="154"/>
      <c r="N1448" s="154"/>
      <c r="O1448" s="154"/>
      <c r="P1448" s="154"/>
      <c r="Q1448" s="154"/>
      <c r="R1448" s="154"/>
      <c r="S1448" s="154"/>
      <c r="T1448" s="154"/>
      <c r="U1448" s="154"/>
      <c r="V1448" s="154"/>
      <c r="W1448" s="154"/>
      <c r="X1448" s="154"/>
      <c r="Y1448" s="15" t="str">
        <f t="shared" si="32"/>
        <v/>
      </c>
      <c r="Z1448" s="15" t="str">
        <f>IF(T1448="","",IF(AND(T1448&lt;&gt;'Tabelas auxiliares'!$B$128,T1448&lt;&gt;'Tabelas auxiliares'!$B$129,T1448&lt;&gt;'Tabelas auxiliares'!$C$128,T1448&lt;&gt;'Tabelas auxiliares'!$C$129,T1448&lt;&gt;'Tabelas auxiliares'!$D$128),"FOLHA DE PESSOAL",IF(Y1448='Tabelas auxiliares'!$A$129,"CUSTEIO",IF(Y1448='Tabelas auxiliares'!$A$128,"INVESTIMENTO","ERRO - VERIFICAR"))))</f>
        <v/>
      </c>
      <c r="AA1448" s="26" t="str">
        <f t="shared" si="33"/>
        <v/>
      </c>
      <c r="AB1448" s="157"/>
      <c r="AC1448" s="157"/>
      <c r="AD1448" s="155"/>
      <c r="AE1448" s="31"/>
      <c r="AF1448" s="31"/>
      <c r="AG1448" s="31"/>
      <c r="AH1448" s="31"/>
      <c r="AI1448" s="31"/>
      <c r="AJ1448" s="31"/>
      <c r="AK1448" s="31"/>
      <c r="AL1448" s="31"/>
      <c r="AM1448" s="31"/>
      <c r="AN1448" s="31"/>
      <c r="AO1448" s="31"/>
      <c r="AP1448" s="31"/>
    </row>
    <row r="1449" spans="1:42" x14ac:dyDescent="0.25">
      <c r="A1449" s="154"/>
      <c r="B1449" s="152"/>
      <c r="C1449" s="152"/>
      <c r="D1449" s="152"/>
      <c r="E1449" s="152"/>
      <c r="F1449" s="15" t="str">
        <f>IFERROR(VLOOKUP(D1449,'Tabelas auxiliares'!$A$3:$B$65,2,FALSE),"")</f>
        <v/>
      </c>
      <c r="G1449" s="15" t="str">
        <f>IFERROR(VLOOKUP($B1449,'Tabelas auxiliares'!$A$68:$C$108,2,FALSE),"")</f>
        <v/>
      </c>
      <c r="H1449" s="15" t="str">
        <f>IFERROR(VLOOKUP($B1449,'Tabelas auxiliares'!$A$68:$C$108,3,FALSE),"")</f>
        <v/>
      </c>
      <c r="I1449" s="154"/>
      <c r="J1449" s="154"/>
      <c r="K1449" s="154"/>
      <c r="L1449" s="154"/>
      <c r="M1449" s="154"/>
      <c r="N1449" s="154"/>
      <c r="O1449" s="154"/>
      <c r="P1449" s="154"/>
      <c r="Q1449" s="154"/>
      <c r="R1449" s="154"/>
      <c r="S1449" s="154"/>
      <c r="T1449" s="154"/>
      <c r="U1449" s="154"/>
      <c r="V1449" s="154"/>
      <c r="W1449" s="154"/>
      <c r="X1449" s="154"/>
      <c r="Y1449" s="15" t="str">
        <f t="shared" si="32"/>
        <v/>
      </c>
      <c r="Z1449" s="15" t="str">
        <f>IF(T1449="","",IF(AND(T1449&lt;&gt;'Tabelas auxiliares'!$B$128,T1449&lt;&gt;'Tabelas auxiliares'!$B$129,T1449&lt;&gt;'Tabelas auxiliares'!$C$128,T1449&lt;&gt;'Tabelas auxiliares'!$C$129,T1449&lt;&gt;'Tabelas auxiliares'!$D$128),"FOLHA DE PESSOAL",IF(Y1449='Tabelas auxiliares'!$A$129,"CUSTEIO",IF(Y1449='Tabelas auxiliares'!$A$128,"INVESTIMENTO","ERRO - VERIFICAR"))))</f>
        <v/>
      </c>
      <c r="AA1449" s="26" t="str">
        <f t="shared" si="33"/>
        <v/>
      </c>
      <c r="AB1449" s="157"/>
      <c r="AC1449" s="157"/>
      <c r="AD1449" s="155"/>
      <c r="AE1449" s="31"/>
      <c r="AF1449" s="31"/>
      <c r="AG1449" s="31"/>
      <c r="AH1449" s="31"/>
      <c r="AI1449" s="31"/>
      <c r="AJ1449" s="31"/>
      <c r="AK1449" s="31"/>
      <c r="AL1449" s="31"/>
      <c r="AM1449" s="31"/>
      <c r="AN1449" s="31"/>
      <c r="AO1449" s="31"/>
      <c r="AP1449" s="31"/>
    </row>
    <row r="1450" spans="1:42" x14ac:dyDescent="0.25">
      <c r="A1450" s="154"/>
      <c r="B1450" s="152"/>
      <c r="C1450" s="152"/>
      <c r="D1450" s="152"/>
      <c r="E1450" s="152"/>
      <c r="F1450" s="15" t="str">
        <f>IFERROR(VLOOKUP(D1450,'Tabelas auxiliares'!$A$3:$B$65,2,FALSE),"")</f>
        <v/>
      </c>
      <c r="G1450" s="15" t="str">
        <f>IFERROR(VLOOKUP($B1450,'Tabelas auxiliares'!$A$68:$C$108,2,FALSE),"")</f>
        <v/>
      </c>
      <c r="H1450" s="15" t="str">
        <f>IFERROR(VLOOKUP($B1450,'Tabelas auxiliares'!$A$68:$C$108,3,FALSE),"")</f>
        <v/>
      </c>
      <c r="I1450" s="154"/>
      <c r="J1450" s="154"/>
      <c r="K1450" s="154"/>
      <c r="L1450" s="154"/>
      <c r="M1450" s="154"/>
      <c r="N1450" s="154"/>
      <c r="O1450" s="154"/>
      <c r="P1450" s="154"/>
      <c r="Q1450" s="154"/>
      <c r="R1450" s="154"/>
      <c r="S1450" s="154"/>
      <c r="T1450" s="154"/>
      <c r="U1450" s="154"/>
      <c r="V1450" s="154"/>
      <c r="W1450" s="154"/>
      <c r="X1450" s="154"/>
      <c r="Y1450" s="15" t="str">
        <f t="shared" si="32"/>
        <v/>
      </c>
      <c r="Z1450" s="15" t="str">
        <f>IF(T1450="","",IF(AND(T1450&lt;&gt;'Tabelas auxiliares'!$B$128,T1450&lt;&gt;'Tabelas auxiliares'!$B$129,T1450&lt;&gt;'Tabelas auxiliares'!$C$128,T1450&lt;&gt;'Tabelas auxiliares'!$C$129,T1450&lt;&gt;'Tabelas auxiliares'!$D$128),"FOLHA DE PESSOAL",IF(Y1450='Tabelas auxiliares'!$A$129,"CUSTEIO",IF(Y1450='Tabelas auxiliares'!$A$128,"INVESTIMENTO","ERRO - VERIFICAR"))))</f>
        <v/>
      </c>
      <c r="AA1450" s="26" t="str">
        <f t="shared" si="33"/>
        <v/>
      </c>
      <c r="AB1450" s="157"/>
      <c r="AC1450" s="157"/>
      <c r="AD1450" s="155"/>
      <c r="AE1450" s="31"/>
      <c r="AF1450" s="31"/>
      <c r="AG1450" s="31"/>
      <c r="AH1450" s="31"/>
      <c r="AI1450" s="31"/>
      <c r="AJ1450" s="31"/>
      <c r="AK1450" s="31"/>
      <c r="AL1450" s="31"/>
      <c r="AM1450" s="31"/>
      <c r="AN1450" s="31"/>
      <c r="AO1450" s="31"/>
      <c r="AP1450" s="31"/>
    </row>
    <row r="1451" spans="1:42" x14ac:dyDescent="0.25">
      <c r="A1451" s="154"/>
      <c r="B1451" s="152"/>
      <c r="C1451" s="152"/>
      <c r="D1451" s="152"/>
      <c r="E1451" s="152"/>
      <c r="F1451" s="15" t="str">
        <f>IFERROR(VLOOKUP(D1451,'Tabelas auxiliares'!$A$3:$B$65,2,FALSE),"")</f>
        <v/>
      </c>
      <c r="G1451" s="15" t="str">
        <f>IFERROR(VLOOKUP($B1451,'Tabelas auxiliares'!$A$68:$C$108,2,FALSE),"")</f>
        <v/>
      </c>
      <c r="H1451" s="15" t="str">
        <f>IFERROR(VLOOKUP($B1451,'Tabelas auxiliares'!$A$68:$C$108,3,FALSE),"")</f>
        <v/>
      </c>
      <c r="I1451" s="154"/>
      <c r="J1451" s="154"/>
      <c r="K1451" s="154"/>
      <c r="L1451" s="154"/>
      <c r="M1451" s="154"/>
      <c r="N1451" s="154"/>
      <c r="O1451" s="154"/>
      <c r="P1451" s="154"/>
      <c r="Q1451" s="154"/>
      <c r="R1451" s="154"/>
      <c r="S1451" s="154"/>
      <c r="T1451" s="154"/>
      <c r="U1451" s="154"/>
      <c r="V1451" s="154"/>
      <c r="W1451" s="154"/>
      <c r="X1451" s="154"/>
      <c r="Y1451" s="15" t="str">
        <f t="shared" si="32"/>
        <v/>
      </c>
      <c r="Z1451" s="15" t="str">
        <f>IF(T1451="","",IF(AND(T1451&lt;&gt;'Tabelas auxiliares'!$B$128,T1451&lt;&gt;'Tabelas auxiliares'!$B$129,T1451&lt;&gt;'Tabelas auxiliares'!$C$128,T1451&lt;&gt;'Tabelas auxiliares'!$C$129,T1451&lt;&gt;'Tabelas auxiliares'!$D$128),"FOLHA DE PESSOAL",IF(Y1451='Tabelas auxiliares'!$A$129,"CUSTEIO",IF(Y1451='Tabelas auxiliares'!$A$128,"INVESTIMENTO","ERRO - VERIFICAR"))))</f>
        <v/>
      </c>
      <c r="AA1451" s="26" t="str">
        <f t="shared" si="33"/>
        <v/>
      </c>
      <c r="AB1451" s="157"/>
      <c r="AC1451" s="157"/>
      <c r="AD1451" s="155"/>
      <c r="AE1451" s="31"/>
      <c r="AF1451" s="31"/>
      <c r="AG1451" s="31"/>
      <c r="AH1451" s="31"/>
      <c r="AI1451" s="31"/>
      <c r="AJ1451" s="31"/>
      <c r="AK1451" s="31"/>
      <c r="AL1451" s="31"/>
      <c r="AM1451" s="31"/>
      <c r="AN1451" s="31"/>
      <c r="AO1451" s="31"/>
      <c r="AP1451" s="31"/>
    </row>
    <row r="1452" spans="1:42" x14ac:dyDescent="0.25">
      <c r="A1452" s="154"/>
      <c r="B1452" s="152"/>
      <c r="C1452" s="152"/>
      <c r="D1452" s="152"/>
      <c r="E1452" s="152"/>
      <c r="F1452" s="15" t="str">
        <f>IFERROR(VLOOKUP(D1452,'Tabelas auxiliares'!$A$3:$B$65,2,FALSE),"")</f>
        <v/>
      </c>
      <c r="G1452" s="15" t="str">
        <f>IFERROR(VLOOKUP($B1452,'Tabelas auxiliares'!$A$68:$C$108,2,FALSE),"")</f>
        <v/>
      </c>
      <c r="H1452" s="15" t="str">
        <f>IFERROR(VLOOKUP($B1452,'Tabelas auxiliares'!$A$68:$C$108,3,FALSE),"")</f>
        <v/>
      </c>
      <c r="I1452" s="154"/>
      <c r="J1452" s="154"/>
      <c r="K1452" s="154"/>
      <c r="L1452" s="154"/>
      <c r="M1452" s="154"/>
      <c r="N1452" s="154"/>
      <c r="O1452" s="154"/>
      <c r="P1452" s="154"/>
      <c r="Q1452" s="154"/>
      <c r="R1452" s="154"/>
      <c r="S1452" s="154"/>
      <c r="T1452" s="154"/>
      <c r="U1452" s="154"/>
      <c r="V1452" s="154"/>
      <c r="W1452" s="154"/>
      <c r="X1452" s="154"/>
      <c r="Y1452" s="15" t="str">
        <f t="shared" si="32"/>
        <v/>
      </c>
      <c r="Z1452" s="15" t="str">
        <f>IF(T1452="","",IF(AND(T1452&lt;&gt;'Tabelas auxiliares'!$B$128,T1452&lt;&gt;'Tabelas auxiliares'!$B$129,T1452&lt;&gt;'Tabelas auxiliares'!$C$128,T1452&lt;&gt;'Tabelas auxiliares'!$C$129,T1452&lt;&gt;'Tabelas auxiliares'!$D$128),"FOLHA DE PESSOAL",IF(Y1452='Tabelas auxiliares'!$A$129,"CUSTEIO",IF(Y1452='Tabelas auxiliares'!$A$128,"INVESTIMENTO","ERRO - VERIFICAR"))))</f>
        <v/>
      </c>
      <c r="AA1452" s="26" t="str">
        <f t="shared" si="33"/>
        <v/>
      </c>
      <c r="AB1452" s="157"/>
      <c r="AC1452" s="157"/>
      <c r="AD1452" s="155"/>
      <c r="AE1452" s="31"/>
    </row>
    <row r="1453" spans="1:42" x14ac:dyDescent="0.25">
      <c r="A1453" s="154"/>
      <c r="B1453" s="152"/>
      <c r="C1453" s="152"/>
      <c r="D1453" s="152"/>
      <c r="E1453" s="152"/>
      <c r="F1453" s="15" t="str">
        <f>IFERROR(VLOOKUP(D1453,'Tabelas auxiliares'!$A$3:$B$65,2,FALSE),"")</f>
        <v/>
      </c>
      <c r="G1453" s="15" t="str">
        <f>IFERROR(VLOOKUP($B1453,'Tabelas auxiliares'!$A$68:$C$108,2,FALSE),"")</f>
        <v/>
      </c>
      <c r="H1453" s="15" t="str">
        <f>IFERROR(VLOOKUP($B1453,'Tabelas auxiliares'!$A$68:$C$108,3,FALSE),"")</f>
        <v/>
      </c>
      <c r="I1453" s="154"/>
      <c r="J1453" s="154"/>
      <c r="K1453" s="154"/>
      <c r="L1453" s="154"/>
      <c r="M1453" s="154"/>
      <c r="N1453" s="154"/>
      <c r="O1453" s="154"/>
      <c r="P1453" s="154"/>
      <c r="Q1453" s="154"/>
      <c r="R1453" s="154"/>
      <c r="S1453" s="154"/>
      <c r="T1453" s="154"/>
      <c r="U1453" s="154"/>
      <c r="V1453" s="154"/>
      <c r="W1453" s="154"/>
      <c r="X1453" s="154"/>
      <c r="Y1453" s="15" t="str">
        <f t="shared" si="32"/>
        <v/>
      </c>
      <c r="Z1453" s="15" t="str">
        <f>IF(T1453="","",IF(AND(T1453&lt;&gt;'Tabelas auxiliares'!$B$128,T1453&lt;&gt;'Tabelas auxiliares'!$B$129,T1453&lt;&gt;'Tabelas auxiliares'!$C$128,T1453&lt;&gt;'Tabelas auxiliares'!$C$129,T1453&lt;&gt;'Tabelas auxiliares'!$D$128),"FOLHA DE PESSOAL",IF(Y1453='Tabelas auxiliares'!$A$129,"CUSTEIO",IF(Y1453='Tabelas auxiliares'!$A$128,"INVESTIMENTO","ERRO - VERIFICAR"))))</f>
        <v/>
      </c>
      <c r="AA1453" s="26" t="str">
        <f t="shared" si="33"/>
        <v/>
      </c>
      <c r="AB1453" s="157"/>
      <c r="AC1453" s="157"/>
      <c r="AD1453" s="155"/>
      <c r="AE1453" s="31"/>
    </row>
    <row r="1454" spans="1:42" x14ac:dyDescent="0.25">
      <c r="A1454" s="154"/>
      <c r="B1454" s="152"/>
      <c r="C1454" s="152"/>
      <c r="D1454" s="152"/>
      <c r="E1454" s="152"/>
      <c r="F1454" s="15" t="str">
        <f>IFERROR(VLOOKUP(D1454,'Tabelas auxiliares'!$A$3:$B$65,2,FALSE),"")</f>
        <v/>
      </c>
      <c r="G1454" s="15" t="str">
        <f>IFERROR(VLOOKUP($B1454,'Tabelas auxiliares'!$A$68:$C$108,2,FALSE),"")</f>
        <v/>
      </c>
      <c r="H1454" s="15" t="str">
        <f>IFERROR(VLOOKUP($B1454,'Tabelas auxiliares'!$A$68:$C$108,3,FALSE),"")</f>
        <v/>
      </c>
      <c r="I1454" s="154"/>
      <c r="J1454" s="154"/>
      <c r="K1454" s="154"/>
      <c r="L1454" s="154"/>
      <c r="M1454" s="154"/>
      <c r="N1454" s="154"/>
      <c r="O1454" s="154"/>
      <c r="P1454" s="154"/>
      <c r="Q1454" s="154"/>
      <c r="R1454" s="154"/>
      <c r="S1454" s="154"/>
      <c r="T1454" s="154"/>
      <c r="U1454" s="154"/>
      <c r="V1454" s="154"/>
      <c r="W1454" s="154"/>
      <c r="X1454" s="154"/>
      <c r="Y1454" s="15" t="str">
        <f t="shared" si="32"/>
        <v/>
      </c>
      <c r="Z1454" s="15" t="str">
        <f>IF(T1454="","",IF(AND(T1454&lt;&gt;'Tabelas auxiliares'!$B$128,T1454&lt;&gt;'Tabelas auxiliares'!$B$129,T1454&lt;&gt;'Tabelas auxiliares'!$C$128,T1454&lt;&gt;'Tabelas auxiliares'!$C$129,T1454&lt;&gt;'Tabelas auxiliares'!$D$128),"FOLHA DE PESSOAL",IF(Y1454='Tabelas auxiliares'!$A$129,"CUSTEIO",IF(Y1454='Tabelas auxiliares'!$A$128,"INVESTIMENTO","ERRO - VERIFICAR"))))</f>
        <v/>
      </c>
      <c r="AA1454" s="26" t="str">
        <f t="shared" si="33"/>
        <v/>
      </c>
      <c r="AB1454" s="157"/>
      <c r="AC1454" s="157"/>
      <c r="AD1454" s="155"/>
      <c r="AE1454" s="31"/>
    </row>
    <row r="1455" spans="1:42" x14ac:dyDescent="0.25">
      <c r="A1455" s="154"/>
      <c r="B1455" s="152"/>
      <c r="C1455" s="152"/>
      <c r="D1455" s="152"/>
      <c r="E1455" s="152"/>
      <c r="F1455" s="15" t="str">
        <f>IFERROR(VLOOKUP(D1455,'Tabelas auxiliares'!$A$3:$B$65,2,FALSE),"")</f>
        <v/>
      </c>
      <c r="G1455" s="15" t="str">
        <f>IFERROR(VLOOKUP($B1455,'Tabelas auxiliares'!$A$68:$C$108,2,FALSE),"")</f>
        <v/>
      </c>
      <c r="H1455" s="15" t="str">
        <f>IFERROR(VLOOKUP($B1455,'Tabelas auxiliares'!$A$68:$C$108,3,FALSE),"")</f>
        <v/>
      </c>
      <c r="I1455" s="154"/>
      <c r="J1455" s="154"/>
      <c r="K1455" s="154"/>
      <c r="L1455" s="154"/>
      <c r="M1455" s="154"/>
      <c r="N1455" s="154"/>
      <c r="O1455" s="154"/>
      <c r="P1455" s="154"/>
      <c r="Q1455" s="154"/>
      <c r="R1455" s="154"/>
      <c r="S1455" s="154"/>
      <c r="T1455" s="154"/>
      <c r="U1455" s="154"/>
      <c r="V1455" s="154"/>
      <c r="W1455" s="154"/>
      <c r="X1455" s="154"/>
      <c r="Y1455" s="15" t="str">
        <f t="shared" si="32"/>
        <v/>
      </c>
      <c r="Z1455" s="15" t="str">
        <f>IF(T1455="","",IF(AND(T1455&lt;&gt;'Tabelas auxiliares'!$B$128,T1455&lt;&gt;'Tabelas auxiliares'!$B$129,T1455&lt;&gt;'Tabelas auxiliares'!$C$128,T1455&lt;&gt;'Tabelas auxiliares'!$C$129,T1455&lt;&gt;'Tabelas auxiliares'!$D$128),"FOLHA DE PESSOAL",IF(Y1455='Tabelas auxiliares'!$A$129,"CUSTEIO",IF(Y1455='Tabelas auxiliares'!$A$128,"INVESTIMENTO","ERRO - VERIFICAR"))))</f>
        <v/>
      </c>
      <c r="AA1455" s="26" t="str">
        <f t="shared" si="33"/>
        <v/>
      </c>
      <c r="AB1455" s="157"/>
      <c r="AC1455" s="157"/>
      <c r="AD1455" s="155"/>
      <c r="AE1455" s="31"/>
    </row>
    <row r="1456" spans="1:42" x14ac:dyDescent="0.25">
      <c r="A1456" s="154"/>
      <c r="B1456" s="152"/>
      <c r="C1456" s="152"/>
      <c r="D1456" s="152"/>
      <c r="E1456" s="152"/>
      <c r="F1456" s="15" t="str">
        <f>IFERROR(VLOOKUP(D1456,'Tabelas auxiliares'!$A$3:$B$65,2,FALSE),"")</f>
        <v/>
      </c>
      <c r="G1456" s="15" t="str">
        <f>IFERROR(VLOOKUP($B1456,'Tabelas auxiliares'!$A$68:$C$108,2,FALSE),"")</f>
        <v/>
      </c>
      <c r="H1456" s="15" t="str">
        <f>IFERROR(VLOOKUP($B1456,'Tabelas auxiliares'!$A$68:$C$108,3,FALSE),"")</f>
        <v/>
      </c>
      <c r="I1456" s="154"/>
      <c r="J1456" s="154"/>
      <c r="K1456" s="154"/>
      <c r="L1456" s="154"/>
      <c r="M1456" s="154"/>
      <c r="N1456" s="154"/>
      <c r="O1456" s="154"/>
      <c r="P1456" s="154"/>
      <c r="Q1456" s="154"/>
      <c r="R1456" s="154"/>
      <c r="S1456" s="154"/>
      <c r="T1456" s="154"/>
      <c r="U1456" s="154"/>
      <c r="V1456" s="154"/>
      <c r="W1456" s="154"/>
      <c r="X1456" s="154"/>
      <c r="Y1456" s="15" t="str">
        <f t="shared" si="32"/>
        <v/>
      </c>
      <c r="Z1456" s="15" t="str">
        <f>IF(T1456="","",IF(AND(T1456&lt;&gt;'Tabelas auxiliares'!$B$128,T1456&lt;&gt;'Tabelas auxiliares'!$B$129,T1456&lt;&gt;'Tabelas auxiliares'!$C$128,T1456&lt;&gt;'Tabelas auxiliares'!$C$129,T1456&lt;&gt;'Tabelas auxiliares'!$D$128),"FOLHA DE PESSOAL",IF(Y1456='Tabelas auxiliares'!$A$129,"CUSTEIO",IF(Y1456='Tabelas auxiliares'!$A$128,"INVESTIMENTO","ERRO - VERIFICAR"))))</f>
        <v/>
      </c>
      <c r="AA1456" s="26" t="str">
        <f t="shared" si="33"/>
        <v/>
      </c>
      <c r="AB1456" s="157"/>
      <c r="AC1456" s="157"/>
      <c r="AD1456" s="155"/>
      <c r="AE1456" s="31"/>
    </row>
    <row r="1457" spans="1:31" x14ac:dyDescent="0.25">
      <c r="A1457" s="154"/>
      <c r="B1457" s="152"/>
      <c r="C1457" s="152"/>
      <c r="D1457" s="152"/>
      <c r="E1457" s="152"/>
      <c r="F1457" s="15" t="str">
        <f>IFERROR(VLOOKUP(D1457,'Tabelas auxiliares'!$A$3:$B$65,2,FALSE),"")</f>
        <v/>
      </c>
      <c r="G1457" s="15" t="str">
        <f>IFERROR(VLOOKUP($B1457,'Tabelas auxiliares'!$A$68:$C$108,2,FALSE),"")</f>
        <v/>
      </c>
      <c r="H1457" s="15" t="str">
        <f>IFERROR(VLOOKUP($B1457,'Tabelas auxiliares'!$A$68:$C$108,3,FALSE),"")</f>
        <v/>
      </c>
      <c r="I1457" s="154"/>
      <c r="J1457" s="154"/>
      <c r="K1457" s="154"/>
      <c r="L1457" s="154"/>
      <c r="M1457" s="154"/>
      <c r="N1457" s="154"/>
      <c r="O1457" s="154"/>
      <c r="P1457" s="154"/>
      <c r="Q1457" s="154"/>
      <c r="R1457" s="154"/>
      <c r="S1457" s="154"/>
      <c r="T1457" s="154"/>
      <c r="U1457" s="154"/>
      <c r="V1457" s="154"/>
      <c r="W1457" s="154"/>
      <c r="X1457" s="154"/>
      <c r="Y1457" s="15" t="str">
        <f t="shared" si="32"/>
        <v/>
      </c>
      <c r="Z1457" s="15" t="str">
        <f>IF(T1457="","",IF(AND(T1457&lt;&gt;'Tabelas auxiliares'!$B$128,T1457&lt;&gt;'Tabelas auxiliares'!$B$129,T1457&lt;&gt;'Tabelas auxiliares'!$C$128,T1457&lt;&gt;'Tabelas auxiliares'!$C$129,T1457&lt;&gt;'Tabelas auxiliares'!$D$128),"FOLHA DE PESSOAL",IF(Y1457='Tabelas auxiliares'!$A$129,"CUSTEIO",IF(Y1457='Tabelas auxiliares'!$A$128,"INVESTIMENTO","ERRO - VERIFICAR"))))</f>
        <v/>
      </c>
      <c r="AA1457" s="26" t="str">
        <f t="shared" si="33"/>
        <v/>
      </c>
      <c r="AB1457" s="157"/>
      <c r="AC1457" s="157"/>
      <c r="AD1457" s="155"/>
      <c r="AE1457" s="31"/>
    </row>
    <row r="1458" spans="1:31" x14ac:dyDescent="0.25">
      <c r="A1458" s="154"/>
      <c r="B1458" s="152"/>
      <c r="C1458" s="152"/>
      <c r="D1458" s="152"/>
      <c r="E1458" s="152"/>
      <c r="F1458" s="15" t="str">
        <f>IFERROR(VLOOKUP(D1458,'Tabelas auxiliares'!$A$3:$B$65,2,FALSE),"")</f>
        <v/>
      </c>
      <c r="G1458" s="15" t="str">
        <f>IFERROR(VLOOKUP($B1458,'Tabelas auxiliares'!$A$68:$C$108,2,FALSE),"")</f>
        <v/>
      </c>
      <c r="H1458" s="15" t="str">
        <f>IFERROR(VLOOKUP($B1458,'Tabelas auxiliares'!$A$68:$C$108,3,FALSE),"")</f>
        <v/>
      </c>
      <c r="I1458" s="154"/>
      <c r="J1458" s="154"/>
      <c r="K1458" s="154"/>
      <c r="L1458" s="154"/>
      <c r="M1458" s="154"/>
      <c r="N1458" s="154"/>
      <c r="O1458" s="154"/>
      <c r="P1458" s="154"/>
      <c r="Q1458" s="154"/>
      <c r="R1458" s="154"/>
      <c r="S1458" s="154"/>
      <c r="T1458" s="154"/>
      <c r="U1458" s="154"/>
      <c r="V1458" s="154"/>
      <c r="W1458" s="154"/>
      <c r="X1458" s="154"/>
      <c r="Y1458" s="15" t="str">
        <f t="shared" si="32"/>
        <v/>
      </c>
      <c r="Z1458" s="15" t="str">
        <f>IF(T1458="","",IF(AND(T1458&lt;&gt;'Tabelas auxiliares'!$B$128,T1458&lt;&gt;'Tabelas auxiliares'!$B$129,T1458&lt;&gt;'Tabelas auxiliares'!$C$128,T1458&lt;&gt;'Tabelas auxiliares'!$C$129,T1458&lt;&gt;'Tabelas auxiliares'!$D$128),"FOLHA DE PESSOAL",IF(Y1458='Tabelas auxiliares'!$A$129,"CUSTEIO",IF(Y1458='Tabelas auxiliares'!$A$128,"INVESTIMENTO","ERRO - VERIFICAR"))))</f>
        <v/>
      </c>
      <c r="AA1458" s="26" t="str">
        <f t="shared" si="33"/>
        <v/>
      </c>
      <c r="AB1458" s="157"/>
      <c r="AC1458" s="157"/>
      <c r="AD1458" s="155"/>
      <c r="AE1458" s="31"/>
    </row>
    <row r="1459" spans="1:31" x14ac:dyDescent="0.25">
      <c r="A1459" s="154"/>
      <c r="B1459" s="152"/>
      <c r="C1459" s="152"/>
      <c r="D1459" s="152"/>
      <c r="E1459" s="152"/>
      <c r="F1459" s="15" t="str">
        <f>IFERROR(VLOOKUP(D1459,'Tabelas auxiliares'!$A$3:$B$65,2,FALSE),"")</f>
        <v/>
      </c>
      <c r="G1459" s="15" t="str">
        <f>IFERROR(VLOOKUP($B1459,'Tabelas auxiliares'!$A$68:$C$108,2,FALSE),"")</f>
        <v/>
      </c>
      <c r="H1459" s="15" t="str">
        <f>IFERROR(VLOOKUP($B1459,'Tabelas auxiliares'!$A$68:$C$108,3,FALSE),"")</f>
        <v/>
      </c>
      <c r="I1459" s="154"/>
      <c r="J1459" s="154"/>
      <c r="K1459" s="154"/>
      <c r="L1459" s="154"/>
      <c r="M1459" s="154"/>
      <c r="N1459" s="154"/>
      <c r="O1459" s="154"/>
      <c r="P1459" s="154"/>
      <c r="Q1459" s="154"/>
      <c r="R1459" s="154"/>
      <c r="S1459" s="154"/>
      <c r="T1459" s="154"/>
      <c r="U1459" s="154"/>
      <c r="V1459" s="154"/>
      <c r="W1459" s="154"/>
      <c r="X1459" s="154"/>
      <c r="Y1459" s="15" t="str">
        <f t="shared" si="32"/>
        <v/>
      </c>
      <c r="Z1459" s="15" t="str">
        <f>IF(T1459="","",IF(AND(T1459&lt;&gt;'Tabelas auxiliares'!$B$128,T1459&lt;&gt;'Tabelas auxiliares'!$B$129,T1459&lt;&gt;'Tabelas auxiliares'!$C$128,T1459&lt;&gt;'Tabelas auxiliares'!$C$129,T1459&lt;&gt;'Tabelas auxiliares'!$D$128),"FOLHA DE PESSOAL",IF(Y1459='Tabelas auxiliares'!$A$129,"CUSTEIO",IF(Y1459='Tabelas auxiliares'!$A$128,"INVESTIMENTO","ERRO - VERIFICAR"))))</f>
        <v/>
      </c>
      <c r="AA1459" s="26" t="str">
        <f t="shared" si="33"/>
        <v/>
      </c>
      <c r="AB1459" s="157"/>
      <c r="AC1459" s="157"/>
      <c r="AD1459" s="155"/>
      <c r="AE1459" s="31"/>
    </row>
    <row r="1460" spans="1:31" x14ac:dyDescent="0.25">
      <c r="A1460" s="154"/>
      <c r="B1460" s="152"/>
      <c r="C1460" s="152"/>
      <c r="D1460" s="152"/>
      <c r="E1460" s="152"/>
      <c r="F1460" s="15" t="str">
        <f>IFERROR(VLOOKUP(D1460,'Tabelas auxiliares'!$A$3:$B$65,2,FALSE),"")</f>
        <v/>
      </c>
      <c r="G1460" s="15" t="str">
        <f>IFERROR(VLOOKUP($B1460,'Tabelas auxiliares'!$A$68:$C$108,2,FALSE),"")</f>
        <v/>
      </c>
      <c r="H1460" s="15" t="str">
        <f>IFERROR(VLOOKUP($B1460,'Tabelas auxiliares'!$A$68:$C$108,3,FALSE),"")</f>
        <v/>
      </c>
      <c r="I1460" s="154"/>
      <c r="J1460" s="154"/>
      <c r="K1460" s="154"/>
      <c r="L1460" s="154"/>
      <c r="M1460" s="154"/>
      <c r="N1460" s="154"/>
      <c r="O1460" s="154"/>
      <c r="P1460" s="154"/>
      <c r="Q1460" s="154"/>
      <c r="R1460" s="154"/>
      <c r="S1460" s="154"/>
      <c r="T1460" s="154"/>
      <c r="U1460" s="154"/>
      <c r="V1460" s="154"/>
      <c r="W1460" s="154"/>
      <c r="X1460" s="154"/>
      <c r="Y1460" s="15" t="str">
        <f t="shared" si="32"/>
        <v/>
      </c>
      <c r="Z1460" s="15" t="str">
        <f>IF(T1460="","",IF(AND(T1460&lt;&gt;'Tabelas auxiliares'!$B$128,T1460&lt;&gt;'Tabelas auxiliares'!$B$129,T1460&lt;&gt;'Tabelas auxiliares'!$C$128,T1460&lt;&gt;'Tabelas auxiliares'!$C$129,T1460&lt;&gt;'Tabelas auxiliares'!$D$128),"FOLHA DE PESSOAL",IF(Y1460='Tabelas auxiliares'!$A$129,"CUSTEIO",IF(Y1460='Tabelas auxiliares'!$A$128,"INVESTIMENTO","ERRO - VERIFICAR"))))</f>
        <v/>
      </c>
      <c r="AA1460" s="26" t="str">
        <f t="shared" si="33"/>
        <v/>
      </c>
      <c r="AB1460" s="157"/>
      <c r="AC1460" s="157"/>
      <c r="AD1460" s="155"/>
      <c r="AE1460" s="31"/>
    </row>
    <row r="1461" spans="1:31" x14ac:dyDescent="0.25">
      <c r="A1461" s="154"/>
      <c r="B1461" s="152"/>
      <c r="C1461" s="152"/>
      <c r="D1461" s="152"/>
      <c r="E1461" s="152"/>
      <c r="F1461" s="15" t="str">
        <f>IFERROR(VLOOKUP(D1461,'Tabelas auxiliares'!$A$3:$B$65,2,FALSE),"")</f>
        <v/>
      </c>
      <c r="G1461" s="15" t="str">
        <f>IFERROR(VLOOKUP($B1461,'Tabelas auxiliares'!$A$68:$C$108,2,FALSE),"")</f>
        <v/>
      </c>
      <c r="H1461" s="15" t="str">
        <f>IFERROR(VLOOKUP($B1461,'Tabelas auxiliares'!$A$68:$C$108,3,FALSE),"")</f>
        <v/>
      </c>
      <c r="I1461" s="154"/>
      <c r="J1461" s="154"/>
      <c r="K1461" s="154"/>
      <c r="L1461" s="154"/>
      <c r="M1461" s="154"/>
      <c r="N1461" s="154"/>
      <c r="O1461" s="154"/>
      <c r="P1461" s="154"/>
      <c r="Q1461" s="154"/>
      <c r="R1461" s="154"/>
      <c r="S1461" s="154"/>
      <c r="T1461" s="154"/>
      <c r="U1461" s="154"/>
      <c r="V1461" s="154"/>
      <c r="W1461" s="154"/>
      <c r="X1461" s="154"/>
      <c r="Y1461" s="15" t="str">
        <f t="shared" si="32"/>
        <v/>
      </c>
      <c r="Z1461" s="15" t="str">
        <f>IF(T1461="","",IF(AND(T1461&lt;&gt;'Tabelas auxiliares'!$B$128,T1461&lt;&gt;'Tabelas auxiliares'!$B$129,T1461&lt;&gt;'Tabelas auxiliares'!$C$128,T1461&lt;&gt;'Tabelas auxiliares'!$C$129,T1461&lt;&gt;'Tabelas auxiliares'!$D$128),"FOLHA DE PESSOAL",IF(Y1461='Tabelas auxiliares'!$A$129,"CUSTEIO",IF(Y1461='Tabelas auxiliares'!$A$128,"INVESTIMENTO","ERRO - VERIFICAR"))))</f>
        <v/>
      </c>
      <c r="AA1461" s="26" t="str">
        <f t="shared" si="33"/>
        <v/>
      </c>
      <c r="AB1461" s="157"/>
      <c r="AC1461" s="157"/>
      <c r="AD1461" s="155"/>
      <c r="AE1461" s="31"/>
    </row>
    <row r="1462" spans="1:31" x14ac:dyDescent="0.25">
      <c r="A1462" s="154"/>
      <c r="B1462" s="152"/>
      <c r="C1462" s="152"/>
      <c r="D1462" s="152"/>
      <c r="E1462" s="152"/>
      <c r="F1462" s="15" t="str">
        <f>IFERROR(VLOOKUP(D1462,'Tabelas auxiliares'!$A$3:$B$65,2,FALSE),"")</f>
        <v/>
      </c>
      <c r="G1462" s="15" t="str">
        <f>IFERROR(VLOOKUP($B1462,'Tabelas auxiliares'!$A$68:$C$108,2,FALSE),"")</f>
        <v/>
      </c>
      <c r="H1462" s="15" t="str">
        <f>IFERROR(VLOOKUP($B1462,'Tabelas auxiliares'!$A$68:$C$108,3,FALSE),"")</f>
        <v/>
      </c>
      <c r="I1462" s="154"/>
      <c r="J1462" s="154"/>
      <c r="K1462" s="154"/>
      <c r="L1462" s="154"/>
      <c r="M1462" s="154"/>
      <c r="N1462" s="154"/>
      <c r="O1462" s="154"/>
      <c r="P1462" s="154"/>
      <c r="Q1462" s="154"/>
      <c r="R1462" s="154"/>
      <c r="S1462" s="154"/>
      <c r="T1462" s="154"/>
      <c r="U1462" s="154"/>
      <c r="V1462" s="154"/>
      <c r="W1462" s="154"/>
      <c r="X1462" s="154"/>
      <c r="Y1462" s="15" t="str">
        <f t="shared" si="32"/>
        <v/>
      </c>
      <c r="Z1462" s="15" t="str">
        <f>IF(T1462="","",IF(AND(T1462&lt;&gt;'Tabelas auxiliares'!$B$128,T1462&lt;&gt;'Tabelas auxiliares'!$B$129,T1462&lt;&gt;'Tabelas auxiliares'!$C$128,T1462&lt;&gt;'Tabelas auxiliares'!$C$129,T1462&lt;&gt;'Tabelas auxiliares'!$D$128),"FOLHA DE PESSOAL",IF(Y1462='Tabelas auxiliares'!$A$129,"CUSTEIO",IF(Y1462='Tabelas auxiliares'!$A$128,"INVESTIMENTO","ERRO - VERIFICAR"))))</f>
        <v/>
      </c>
      <c r="AA1462" s="26" t="str">
        <f t="shared" si="33"/>
        <v/>
      </c>
      <c r="AB1462" s="157"/>
      <c r="AC1462" s="157"/>
      <c r="AD1462" s="155"/>
      <c r="AE1462" s="31"/>
    </row>
    <row r="1463" spans="1:31" x14ac:dyDescent="0.25">
      <c r="A1463" s="154"/>
      <c r="B1463" s="152"/>
      <c r="C1463" s="152"/>
      <c r="D1463" s="152"/>
      <c r="E1463" s="152"/>
      <c r="F1463" s="15" t="str">
        <f>IFERROR(VLOOKUP(D1463,'Tabelas auxiliares'!$A$3:$B$65,2,FALSE),"")</f>
        <v/>
      </c>
      <c r="G1463" s="15" t="str">
        <f>IFERROR(VLOOKUP($B1463,'Tabelas auxiliares'!$A$68:$C$108,2,FALSE),"")</f>
        <v/>
      </c>
      <c r="H1463" s="15" t="str">
        <f>IFERROR(VLOOKUP($B1463,'Tabelas auxiliares'!$A$68:$C$108,3,FALSE),"")</f>
        <v/>
      </c>
      <c r="I1463" s="154"/>
      <c r="J1463" s="154"/>
      <c r="K1463" s="154"/>
      <c r="L1463" s="154"/>
      <c r="M1463" s="154"/>
      <c r="N1463" s="154"/>
      <c r="O1463" s="154"/>
      <c r="P1463" s="154"/>
      <c r="Q1463" s="154"/>
      <c r="R1463" s="154"/>
      <c r="S1463" s="154"/>
      <c r="T1463" s="154"/>
      <c r="U1463" s="154"/>
      <c r="V1463" s="154"/>
      <c r="W1463" s="154"/>
      <c r="X1463" s="154"/>
      <c r="Y1463" s="15" t="str">
        <f t="shared" si="32"/>
        <v/>
      </c>
      <c r="Z1463" s="15" t="str">
        <f>IF(T1463="","",IF(AND(T1463&lt;&gt;'Tabelas auxiliares'!$B$128,T1463&lt;&gt;'Tabelas auxiliares'!$B$129,T1463&lt;&gt;'Tabelas auxiliares'!$C$128,T1463&lt;&gt;'Tabelas auxiliares'!$C$129,T1463&lt;&gt;'Tabelas auxiliares'!$D$128),"FOLHA DE PESSOAL",IF(Y1463='Tabelas auxiliares'!$A$129,"CUSTEIO",IF(Y1463='Tabelas auxiliares'!$A$128,"INVESTIMENTO","ERRO - VERIFICAR"))))</f>
        <v/>
      </c>
      <c r="AA1463" s="26" t="str">
        <f t="shared" si="33"/>
        <v/>
      </c>
      <c r="AB1463" s="157"/>
      <c r="AC1463" s="157"/>
      <c r="AD1463" s="155"/>
      <c r="AE1463" s="31"/>
    </row>
    <row r="1464" spans="1:31" x14ac:dyDescent="0.25">
      <c r="A1464" s="154"/>
      <c r="B1464" s="152"/>
      <c r="C1464" s="152"/>
      <c r="D1464" s="152"/>
      <c r="E1464" s="152"/>
      <c r="F1464" s="15" t="str">
        <f>IFERROR(VLOOKUP(D1464,'Tabelas auxiliares'!$A$3:$B$65,2,FALSE),"")</f>
        <v/>
      </c>
      <c r="G1464" s="15" t="str">
        <f>IFERROR(VLOOKUP($B1464,'Tabelas auxiliares'!$A$68:$C$108,2,FALSE),"")</f>
        <v/>
      </c>
      <c r="H1464" s="15" t="str">
        <f>IFERROR(VLOOKUP($B1464,'Tabelas auxiliares'!$A$68:$C$108,3,FALSE),"")</f>
        <v/>
      </c>
      <c r="I1464" s="154"/>
      <c r="J1464" s="154"/>
      <c r="K1464" s="154"/>
      <c r="L1464" s="154"/>
      <c r="M1464" s="154"/>
      <c r="N1464" s="154"/>
      <c r="O1464" s="154"/>
      <c r="P1464" s="154"/>
      <c r="Q1464" s="154"/>
      <c r="R1464" s="154"/>
      <c r="S1464" s="154"/>
      <c r="T1464" s="154"/>
      <c r="U1464" s="154"/>
      <c r="V1464" s="154"/>
      <c r="W1464" s="154"/>
      <c r="X1464" s="154"/>
      <c r="Y1464" s="15" t="str">
        <f t="shared" si="32"/>
        <v/>
      </c>
      <c r="Z1464" s="15" t="str">
        <f>IF(T1464="","",IF(AND(T1464&lt;&gt;'Tabelas auxiliares'!$B$128,T1464&lt;&gt;'Tabelas auxiliares'!$B$129,T1464&lt;&gt;'Tabelas auxiliares'!$C$128,T1464&lt;&gt;'Tabelas auxiliares'!$C$129,T1464&lt;&gt;'Tabelas auxiliares'!$D$128),"FOLHA DE PESSOAL",IF(Y1464='Tabelas auxiliares'!$A$129,"CUSTEIO",IF(Y1464='Tabelas auxiliares'!$A$128,"INVESTIMENTO","ERRO - VERIFICAR"))))</f>
        <v/>
      </c>
      <c r="AA1464" s="26" t="str">
        <f t="shared" si="33"/>
        <v/>
      </c>
      <c r="AB1464" s="157"/>
      <c r="AC1464" s="157"/>
      <c r="AD1464" s="155"/>
      <c r="AE1464" s="31"/>
    </row>
    <row r="1465" spans="1:31" x14ac:dyDescent="0.25">
      <c r="A1465" s="154"/>
      <c r="B1465" s="152"/>
      <c r="C1465" s="152"/>
      <c r="D1465" s="152"/>
      <c r="E1465" s="152"/>
      <c r="F1465" s="15" t="str">
        <f>IFERROR(VLOOKUP(D1465,'Tabelas auxiliares'!$A$3:$B$65,2,FALSE),"")</f>
        <v/>
      </c>
      <c r="G1465" s="15" t="str">
        <f>IFERROR(VLOOKUP($B1465,'Tabelas auxiliares'!$A$68:$C$108,2,FALSE),"")</f>
        <v/>
      </c>
      <c r="H1465" s="15" t="str">
        <f>IFERROR(VLOOKUP($B1465,'Tabelas auxiliares'!$A$68:$C$108,3,FALSE),"")</f>
        <v/>
      </c>
      <c r="I1465" s="154"/>
      <c r="J1465" s="154"/>
      <c r="K1465" s="154"/>
      <c r="L1465" s="154"/>
      <c r="M1465" s="154"/>
      <c r="N1465" s="154"/>
      <c r="O1465" s="154"/>
      <c r="P1465" s="154"/>
      <c r="Q1465" s="154"/>
      <c r="R1465" s="154"/>
      <c r="S1465" s="154"/>
      <c r="T1465" s="154"/>
      <c r="U1465" s="154"/>
      <c r="V1465" s="154"/>
      <c r="W1465" s="154"/>
      <c r="X1465" s="154"/>
      <c r="Y1465" s="15" t="str">
        <f t="shared" si="32"/>
        <v/>
      </c>
      <c r="Z1465" s="15" t="str">
        <f>IF(T1465="","",IF(AND(T1465&lt;&gt;'Tabelas auxiliares'!$B$128,T1465&lt;&gt;'Tabelas auxiliares'!$B$129,T1465&lt;&gt;'Tabelas auxiliares'!$C$128,T1465&lt;&gt;'Tabelas auxiliares'!$C$129,T1465&lt;&gt;'Tabelas auxiliares'!$D$128),"FOLHA DE PESSOAL",IF(Y1465='Tabelas auxiliares'!$A$129,"CUSTEIO",IF(Y1465='Tabelas auxiliares'!$A$128,"INVESTIMENTO","ERRO - VERIFICAR"))))</f>
        <v/>
      </c>
      <c r="AA1465" s="26" t="str">
        <f t="shared" si="33"/>
        <v/>
      </c>
      <c r="AB1465" s="157"/>
      <c r="AC1465" s="157"/>
      <c r="AD1465" s="155"/>
      <c r="AE1465" s="31"/>
    </row>
    <row r="1466" spans="1:31" x14ac:dyDescent="0.25">
      <c r="A1466" s="154"/>
      <c r="B1466" s="152"/>
      <c r="C1466" s="152"/>
      <c r="D1466" s="152"/>
      <c r="E1466" s="152"/>
      <c r="F1466" s="15" t="str">
        <f>IFERROR(VLOOKUP(D1466,'Tabelas auxiliares'!$A$3:$B$65,2,FALSE),"")</f>
        <v/>
      </c>
      <c r="G1466" s="15" t="str">
        <f>IFERROR(VLOOKUP($B1466,'Tabelas auxiliares'!$A$68:$C$108,2,FALSE),"")</f>
        <v/>
      </c>
      <c r="H1466" s="15" t="str">
        <f>IFERROR(VLOOKUP($B1466,'Tabelas auxiliares'!$A$68:$C$108,3,FALSE),"")</f>
        <v/>
      </c>
      <c r="I1466" s="154"/>
      <c r="J1466" s="154"/>
      <c r="K1466" s="154"/>
      <c r="L1466" s="154"/>
      <c r="M1466" s="154"/>
      <c r="N1466" s="154"/>
      <c r="O1466" s="154"/>
      <c r="P1466" s="154"/>
      <c r="Q1466" s="154"/>
      <c r="R1466" s="154"/>
      <c r="S1466" s="154"/>
      <c r="T1466" s="154"/>
      <c r="U1466" s="154"/>
      <c r="V1466" s="154"/>
      <c r="W1466" s="154"/>
      <c r="X1466" s="154"/>
      <c r="Y1466" s="15" t="str">
        <f t="shared" si="32"/>
        <v/>
      </c>
      <c r="Z1466" s="15" t="str">
        <f>IF(T1466="","",IF(AND(T1466&lt;&gt;'Tabelas auxiliares'!$B$128,T1466&lt;&gt;'Tabelas auxiliares'!$B$129,T1466&lt;&gt;'Tabelas auxiliares'!$C$128,T1466&lt;&gt;'Tabelas auxiliares'!$C$129,T1466&lt;&gt;'Tabelas auxiliares'!$D$128),"FOLHA DE PESSOAL",IF(Y1466='Tabelas auxiliares'!$A$129,"CUSTEIO",IF(Y1466='Tabelas auxiliares'!$A$128,"INVESTIMENTO","ERRO - VERIFICAR"))))</f>
        <v/>
      </c>
      <c r="AA1466" s="26" t="str">
        <f t="shared" si="33"/>
        <v/>
      </c>
      <c r="AB1466" s="157"/>
      <c r="AC1466" s="157"/>
      <c r="AD1466" s="155"/>
      <c r="AE1466" s="31"/>
    </row>
    <row r="1467" spans="1:31" x14ac:dyDescent="0.25">
      <c r="A1467" s="154"/>
      <c r="B1467" s="152"/>
      <c r="C1467" s="152"/>
      <c r="D1467" s="152"/>
      <c r="E1467" s="152"/>
      <c r="F1467" s="15" t="str">
        <f>IFERROR(VLOOKUP(D1467,'Tabelas auxiliares'!$A$3:$B$65,2,FALSE),"")</f>
        <v/>
      </c>
      <c r="G1467" s="15" t="str">
        <f>IFERROR(VLOOKUP($B1467,'Tabelas auxiliares'!$A$68:$C$108,2,FALSE),"")</f>
        <v/>
      </c>
      <c r="H1467" s="15" t="str">
        <f>IFERROR(VLOOKUP($B1467,'Tabelas auxiliares'!$A$68:$C$108,3,FALSE),"")</f>
        <v/>
      </c>
      <c r="I1467" s="154"/>
      <c r="J1467" s="154"/>
      <c r="K1467" s="154"/>
      <c r="L1467" s="154"/>
      <c r="M1467" s="154"/>
      <c r="N1467" s="154"/>
      <c r="O1467" s="154"/>
      <c r="P1467" s="154"/>
      <c r="Q1467" s="154"/>
      <c r="R1467" s="154"/>
      <c r="S1467" s="154"/>
      <c r="T1467" s="154"/>
      <c r="U1467" s="154"/>
      <c r="V1467" s="154"/>
      <c r="W1467" s="154"/>
      <c r="X1467" s="154"/>
      <c r="Y1467" s="15" t="str">
        <f t="shared" si="32"/>
        <v/>
      </c>
      <c r="Z1467" s="15" t="str">
        <f>IF(T1467="","",IF(AND(T1467&lt;&gt;'Tabelas auxiliares'!$B$128,T1467&lt;&gt;'Tabelas auxiliares'!$B$129,T1467&lt;&gt;'Tabelas auxiliares'!$C$128,T1467&lt;&gt;'Tabelas auxiliares'!$C$129,T1467&lt;&gt;'Tabelas auxiliares'!$D$128),"FOLHA DE PESSOAL",IF(Y1467='Tabelas auxiliares'!$A$129,"CUSTEIO",IF(Y1467='Tabelas auxiliares'!$A$128,"INVESTIMENTO","ERRO - VERIFICAR"))))</f>
        <v/>
      </c>
      <c r="AA1467" s="26" t="str">
        <f t="shared" si="33"/>
        <v/>
      </c>
      <c r="AB1467" s="157"/>
      <c r="AC1467" s="157"/>
      <c r="AD1467" s="155"/>
      <c r="AE1467" s="31"/>
    </row>
    <row r="1468" spans="1:31" x14ac:dyDescent="0.25">
      <c r="A1468" s="154"/>
      <c r="B1468" s="152"/>
      <c r="C1468" s="152"/>
      <c r="D1468" s="152"/>
      <c r="E1468" s="152"/>
      <c r="F1468" s="15" t="str">
        <f>IFERROR(VLOOKUP(D1468,'Tabelas auxiliares'!$A$3:$B$65,2,FALSE),"")</f>
        <v/>
      </c>
      <c r="G1468" s="15" t="str">
        <f>IFERROR(VLOOKUP($B1468,'Tabelas auxiliares'!$A$68:$C$108,2,FALSE),"")</f>
        <v/>
      </c>
      <c r="H1468" s="15" t="str">
        <f>IFERROR(VLOOKUP($B1468,'Tabelas auxiliares'!$A$68:$C$108,3,FALSE),"")</f>
        <v/>
      </c>
      <c r="I1468" s="154"/>
      <c r="J1468" s="154"/>
      <c r="K1468" s="154"/>
      <c r="L1468" s="154"/>
      <c r="M1468" s="154"/>
      <c r="N1468" s="154"/>
      <c r="O1468" s="154"/>
      <c r="P1468" s="154"/>
      <c r="Q1468" s="154"/>
      <c r="R1468" s="154"/>
      <c r="S1468" s="154"/>
      <c r="T1468" s="154"/>
      <c r="U1468" s="154"/>
      <c r="V1468" s="154"/>
      <c r="W1468" s="154"/>
      <c r="X1468" s="154"/>
      <c r="Y1468" s="15" t="str">
        <f t="shared" si="32"/>
        <v/>
      </c>
      <c r="Z1468" s="15" t="str">
        <f>IF(T1468="","",IF(AND(T1468&lt;&gt;'Tabelas auxiliares'!$B$128,T1468&lt;&gt;'Tabelas auxiliares'!$B$129,T1468&lt;&gt;'Tabelas auxiliares'!$C$128,T1468&lt;&gt;'Tabelas auxiliares'!$C$129,T1468&lt;&gt;'Tabelas auxiliares'!$D$128),"FOLHA DE PESSOAL",IF(Y1468='Tabelas auxiliares'!$A$129,"CUSTEIO",IF(Y1468='Tabelas auxiliares'!$A$128,"INVESTIMENTO","ERRO - VERIFICAR"))))</f>
        <v/>
      </c>
      <c r="AA1468" s="26" t="str">
        <f t="shared" si="33"/>
        <v/>
      </c>
      <c r="AB1468" s="157"/>
      <c r="AC1468" s="157"/>
      <c r="AD1468" s="155"/>
      <c r="AE1468" s="31"/>
    </row>
    <row r="1469" spans="1:31" x14ac:dyDescent="0.25">
      <c r="A1469" s="154"/>
      <c r="B1469" s="152"/>
      <c r="C1469" s="152"/>
      <c r="D1469" s="152"/>
      <c r="E1469" s="152"/>
      <c r="F1469" s="15" t="str">
        <f>IFERROR(VLOOKUP(D1469,'Tabelas auxiliares'!$A$3:$B$65,2,FALSE),"")</f>
        <v/>
      </c>
      <c r="G1469" s="15" t="str">
        <f>IFERROR(VLOOKUP($B1469,'Tabelas auxiliares'!$A$68:$C$108,2,FALSE),"")</f>
        <v/>
      </c>
      <c r="H1469" s="15" t="str">
        <f>IFERROR(VLOOKUP($B1469,'Tabelas auxiliares'!$A$68:$C$108,3,FALSE),"")</f>
        <v/>
      </c>
      <c r="I1469" s="154"/>
      <c r="J1469" s="154"/>
      <c r="K1469" s="154"/>
      <c r="L1469" s="154"/>
      <c r="M1469" s="154"/>
      <c r="N1469" s="154"/>
      <c r="O1469" s="154"/>
      <c r="P1469" s="154"/>
      <c r="Q1469" s="154"/>
      <c r="R1469" s="154"/>
      <c r="S1469" s="154"/>
      <c r="T1469" s="154"/>
      <c r="U1469" s="154"/>
      <c r="V1469" s="154"/>
      <c r="W1469" s="154"/>
      <c r="X1469" s="154"/>
      <c r="Y1469" s="15" t="str">
        <f t="shared" si="32"/>
        <v/>
      </c>
      <c r="Z1469" s="15" t="str">
        <f>IF(T1469="","",IF(AND(T1469&lt;&gt;'Tabelas auxiliares'!$B$128,T1469&lt;&gt;'Tabelas auxiliares'!$B$129,T1469&lt;&gt;'Tabelas auxiliares'!$C$128,T1469&lt;&gt;'Tabelas auxiliares'!$C$129,T1469&lt;&gt;'Tabelas auxiliares'!$D$128),"FOLHA DE PESSOAL",IF(Y1469='Tabelas auxiliares'!$A$129,"CUSTEIO",IF(Y1469='Tabelas auxiliares'!$A$128,"INVESTIMENTO","ERRO - VERIFICAR"))))</f>
        <v/>
      </c>
      <c r="AA1469" s="26" t="str">
        <f t="shared" si="33"/>
        <v/>
      </c>
      <c r="AB1469" s="157"/>
      <c r="AC1469" s="157"/>
      <c r="AD1469" s="155"/>
      <c r="AE1469" s="31"/>
    </row>
    <row r="1470" spans="1:31" x14ac:dyDescent="0.25">
      <c r="A1470" s="154"/>
      <c r="B1470" s="152"/>
      <c r="C1470" s="152"/>
      <c r="D1470" s="152"/>
      <c r="E1470" s="152"/>
      <c r="F1470" s="15" t="str">
        <f>IFERROR(VLOOKUP(D1470,'Tabelas auxiliares'!$A$3:$B$65,2,FALSE),"")</f>
        <v/>
      </c>
      <c r="G1470" s="15" t="str">
        <f>IFERROR(VLOOKUP($B1470,'Tabelas auxiliares'!$A$68:$C$108,2,FALSE),"")</f>
        <v/>
      </c>
      <c r="H1470" s="15" t="str">
        <f>IFERROR(VLOOKUP($B1470,'Tabelas auxiliares'!$A$68:$C$108,3,FALSE),"")</f>
        <v/>
      </c>
      <c r="I1470" s="154"/>
      <c r="J1470" s="154"/>
      <c r="K1470" s="154"/>
      <c r="L1470" s="154"/>
      <c r="M1470" s="154"/>
      <c r="N1470" s="154"/>
      <c r="O1470" s="154"/>
      <c r="P1470" s="154"/>
      <c r="Q1470" s="154"/>
      <c r="R1470" s="154"/>
      <c r="S1470" s="154"/>
      <c r="T1470" s="154"/>
      <c r="U1470" s="154"/>
      <c r="V1470" s="154"/>
      <c r="W1470" s="154"/>
      <c r="X1470" s="154"/>
      <c r="Y1470" s="15" t="str">
        <f t="shared" si="32"/>
        <v/>
      </c>
      <c r="Z1470" s="15" t="str">
        <f>IF(T1470="","",IF(AND(T1470&lt;&gt;'Tabelas auxiliares'!$B$128,T1470&lt;&gt;'Tabelas auxiliares'!$B$129,T1470&lt;&gt;'Tabelas auxiliares'!$C$128,T1470&lt;&gt;'Tabelas auxiliares'!$C$129,T1470&lt;&gt;'Tabelas auxiliares'!$D$128),"FOLHA DE PESSOAL",IF(Y1470='Tabelas auxiliares'!$A$129,"CUSTEIO",IF(Y1470='Tabelas auxiliares'!$A$128,"INVESTIMENTO","ERRO - VERIFICAR"))))</f>
        <v/>
      </c>
      <c r="AA1470" s="26" t="str">
        <f t="shared" si="33"/>
        <v/>
      </c>
      <c r="AB1470" s="157"/>
      <c r="AC1470" s="157"/>
      <c r="AD1470" s="155"/>
      <c r="AE1470" s="31"/>
    </row>
    <row r="1471" spans="1:31" x14ac:dyDescent="0.25">
      <c r="A1471" s="154"/>
      <c r="B1471" s="152"/>
      <c r="C1471" s="152"/>
      <c r="D1471" s="152"/>
      <c r="E1471" s="152"/>
      <c r="F1471" s="15" t="str">
        <f>IFERROR(VLOOKUP(D1471,'Tabelas auxiliares'!$A$3:$B$65,2,FALSE),"")</f>
        <v/>
      </c>
      <c r="G1471" s="15" t="str">
        <f>IFERROR(VLOOKUP($B1471,'Tabelas auxiliares'!$A$68:$C$108,2,FALSE),"")</f>
        <v/>
      </c>
      <c r="H1471" s="15" t="str">
        <f>IFERROR(VLOOKUP($B1471,'Tabelas auxiliares'!$A$68:$C$108,3,FALSE),"")</f>
        <v/>
      </c>
      <c r="I1471" s="154"/>
      <c r="J1471" s="154"/>
      <c r="K1471" s="154"/>
      <c r="L1471" s="154"/>
      <c r="M1471" s="154"/>
      <c r="N1471" s="154"/>
      <c r="O1471" s="154"/>
      <c r="P1471" s="154"/>
      <c r="Q1471" s="154"/>
      <c r="R1471" s="154"/>
      <c r="S1471" s="154"/>
      <c r="T1471" s="154"/>
      <c r="U1471" s="154"/>
      <c r="V1471" s="154"/>
      <c r="W1471" s="154"/>
      <c r="X1471" s="154"/>
      <c r="Y1471" s="15" t="str">
        <f t="shared" si="32"/>
        <v/>
      </c>
      <c r="Z1471" s="15" t="str">
        <f>IF(T1471="","",IF(AND(T1471&lt;&gt;'Tabelas auxiliares'!$B$128,T1471&lt;&gt;'Tabelas auxiliares'!$B$129,T1471&lt;&gt;'Tabelas auxiliares'!$C$128,T1471&lt;&gt;'Tabelas auxiliares'!$C$129,T1471&lt;&gt;'Tabelas auxiliares'!$D$128),"FOLHA DE PESSOAL",IF(Y1471='Tabelas auxiliares'!$A$129,"CUSTEIO",IF(Y1471='Tabelas auxiliares'!$A$128,"INVESTIMENTO","ERRO - VERIFICAR"))))</f>
        <v/>
      </c>
      <c r="AA1471" s="26" t="str">
        <f t="shared" si="33"/>
        <v/>
      </c>
      <c r="AB1471" s="157"/>
      <c r="AC1471" s="157"/>
      <c r="AD1471" s="155"/>
      <c r="AE1471" s="31"/>
    </row>
    <row r="1472" spans="1:31" x14ac:dyDescent="0.25">
      <c r="A1472" s="154"/>
      <c r="B1472" s="152"/>
      <c r="C1472" s="152"/>
      <c r="D1472" s="152"/>
      <c r="E1472" s="152"/>
      <c r="F1472" s="15" t="str">
        <f>IFERROR(VLOOKUP(D1472,'Tabelas auxiliares'!$A$3:$B$65,2,FALSE),"")</f>
        <v/>
      </c>
      <c r="G1472" s="15" t="str">
        <f>IFERROR(VLOOKUP($B1472,'Tabelas auxiliares'!$A$68:$C$108,2,FALSE),"")</f>
        <v/>
      </c>
      <c r="H1472" s="15" t="str">
        <f>IFERROR(VLOOKUP($B1472,'Tabelas auxiliares'!$A$68:$C$108,3,FALSE),"")</f>
        <v/>
      </c>
      <c r="I1472" s="154"/>
      <c r="J1472" s="154"/>
      <c r="K1472" s="154"/>
      <c r="L1472" s="154"/>
      <c r="M1472" s="154"/>
      <c r="N1472" s="154"/>
      <c r="O1472" s="154"/>
      <c r="P1472" s="154"/>
      <c r="Q1472" s="154"/>
      <c r="R1472" s="154"/>
      <c r="S1472" s="154"/>
      <c r="T1472" s="154"/>
      <c r="U1472" s="154"/>
      <c r="V1472" s="154"/>
      <c r="W1472" s="154"/>
      <c r="X1472" s="154"/>
      <c r="Y1472" s="15" t="str">
        <f t="shared" si="32"/>
        <v/>
      </c>
      <c r="Z1472" s="15" t="str">
        <f>IF(T1472="","",IF(AND(T1472&lt;&gt;'Tabelas auxiliares'!$B$128,T1472&lt;&gt;'Tabelas auxiliares'!$B$129,T1472&lt;&gt;'Tabelas auxiliares'!$C$128,T1472&lt;&gt;'Tabelas auxiliares'!$C$129,T1472&lt;&gt;'Tabelas auxiliares'!$D$128),"FOLHA DE PESSOAL",IF(Y1472='Tabelas auxiliares'!$A$129,"CUSTEIO",IF(Y1472='Tabelas auxiliares'!$A$128,"INVESTIMENTO","ERRO - VERIFICAR"))))</f>
        <v/>
      </c>
      <c r="AA1472" s="26" t="str">
        <f t="shared" si="33"/>
        <v/>
      </c>
      <c r="AB1472" s="157"/>
      <c r="AC1472" s="157"/>
      <c r="AD1472" s="155"/>
      <c r="AE1472" s="31"/>
    </row>
    <row r="1473" spans="1:31" x14ac:dyDescent="0.25">
      <c r="A1473" s="154"/>
      <c r="B1473" s="152"/>
      <c r="C1473" s="152"/>
      <c r="D1473" s="152"/>
      <c r="E1473" s="152"/>
      <c r="F1473" s="15" t="str">
        <f>IFERROR(VLOOKUP(D1473,'Tabelas auxiliares'!$A$3:$B$65,2,FALSE),"")</f>
        <v/>
      </c>
      <c r="G1473" s="15" t="str">
        <f>IFERROR(VLOOKUP($B1473,'Tabelas auxiliares'!$A$68:$C$108,2,FALSE),"")</f>
        <v/>
      </c>
      <c r="H1473" s="15" t="str">
        <f>IFERROR(VLOOKUP($B1473,'Tabelas auxiliares'!$A$68:$C$108,3,FALSE),"")</f>
        <v/>
      </c>
      <c r="I1473" s="154"/>
      <c r="J1473" s="154"/>
      <c r="K1473" s="154"/>
      <c r="L1473" s="154"/>
      <c r="M1473" s="154"/>
      <c r="N1473" s="154"/>
      <c r="O1473" s="154"/>
      <c r="P1473" s="154"/>
      <c r="Q1473" s="154"/>
      <c r="R1473" s="154"/>
      <c r="S1473" s="154"/>
      <c r="T1473" s="154"/>
      <c r="U1473" s="154"/>
      <c r="V1473" s="154"/>
      <c r="W1473" s="154"/>
      <c r="X1473" s="154"/>
      <c r="Y1473" s="15" t="str">
        <f t="shared" si="32"/>
        <v/>
      </c>
      <c r="Z1473" s="15" t="str">
        <f>IF(T1473="","",IF(AND(T1473&lt;&gt;'Tabelas auxiliares'!$B$128,T1473&lt;&gt;'Tabelas auxiliares'!$B$129,T1473&lt;&gt;'Tabelas auxiliares'!$C$128,T1473&lt;&gt;'Tabelas auxiliares'!$C$129,T1473&lt;&gt;'Tabelas auxiliares'!$D$128),"FOLHA DE PESSOAL",IF(Y1473='Tabelas auxiliares'!$A$129,"CUSTEIO",IF(Y1473='Tabelas auxiliares'!$A$128,"INVESTIMENTO","ERRO - VERIFICAR"))))</f>
        <v/>
      </c>
      <c r="AA1473" s="26" t="str">
        <f t="shared" si="33"/>
        <v/>
      </c>
      <c r="AB1473" s="157"/>
      <c r="AC1473" s="157"/>
      <c r="AD1473" s="155"/>
      <c r="AE1473" s="31"/>
    </row>
    <row r="1474" spans="1:31" x14ac:dyDescent="0.25">
      <c r="A1474" s="154"/>
      <c r="B1474" s="152"/>
      <c r="C1474" s="152"/>
      <c r="D1474" s="152"/>
      <c r="E1474" s="152"/>
      <c r="F1474" s="15" t="str">
        <f>IFERROR(VLOOKUP(D1474,'Tabelas auxiliares'!$A$3:$B$65,2,FALSE),"")</f>
        <v/>
      </c>
      <c r="G1474" s="15" t="str">
        <f>IFERROR(VLOOKUP($B1474,'Tabelas auxiliares'!$A$68:$C$108,2,FALSE),"")</f>
        <v/>
      </c>
      <c r="H1474" s="15" t="str">
        <f>IFERROR(VLOOKUP($B1474,'Tabelas auxiliares'!$A$68:$C$108,3,FALSE),"")</f>
        <v/>
      </c>
      <c r="I1474" s="154"/>
      <c r="J1474" s="154"/>
      <c r="K1474" s="154"/>
      <c r="L1474" s="154"/>
      <c r="M1474" s="154"/>
      <c r="N1474" s="154"/>
      <c r="O1474" s="154"/>
      <c r="P1474" s="154"/>
      <c r="Q1474" s="154"/>
      <c r="R1474" s="154"/>
      <c r="S1474" s="154"/>
      <c r="T1474" s="154"/>
      <c r="U1474" s="154"/>
      <c r="V1474" s="154"/>
      <c r="W1474" s="154"/>
      <c r="X1474" s="154"/>
      <c r="Y1474" s="15" t="str">
        <f t="shared" si="32"/>
        <v/>
      </c>
      <c r="Z1474" s="15" t="str">
        <f>IF(T1474="","",IF(AND(T1474&lt;&gt;'Tabelas auxiliares'!$B$128,T1474&lt;&gt;'Tabelas auxiliares'!$B$129,T1474&lt;&gt;'Tabelas auxiliares'!$C$128,T1474&lt;&gt;'Tabelas auxiliares'!$C$129,T1474&lt;&gt;'Tabelas auxiliares'!$D$128),"FOLHA DE PESSOAL",IF(Y1474='Tabelas auxiliares'!$A$129,"CUSTEIO",IF(Y1474='Tabelas auxiliares'!$A$128,"INVESTIMENTO","ERRO - VERIFICAR"))))</f>
        <v/>
      </c>
      <c r="AA1474" s="26" t="str">
        <f t="shared" si="33"/>
        <v/>
      </c>
      <c r="AB1474" s="157"/>
      <c r="AC1474" s="157"/>
      <c r="AD1474" s="155"/>
      <c r="AE1474" s="31"/>
    </row>
    <row r="1475" spans="1:31" x14ac:dyDescent="0.25">
      <c r="A1475" s="154"/>
      <c r="B1475" s="152"/>
      <c r="C1475" s="152"/>
      <c r="D1475" s="152"/>
      <c r="E1475" s="152"/>
      <c r="F1475" s="15" t="str">
        <f>IFERROR(VLOOKUP(D1475,'Tabelas auxiliares'!$A$3:$B$65,2,FALSE),"")</f>
        <v/>
      </c>
      <c r="G1475" s="15" t="str">
        <f>IFERROR(VLOOKUP($B1475,'Tabelas auxiliares'!$A$68:$C$108,2,FALSE),"")</f>
        <v/>
      </c>
      <c r="H1475" s="15" t="str">
        <f>IFERROR(VLOOKUP($B1475,'Tabelas auxiliares'!$A$68:$C$108,3,FALSE),"")</f>
        <v/>
      </c>
      <c r="I1475" s="154"/>
      <c r="J1475" s="154"/>
      <c r="K1475" s="154"/>
      <c r="L1475" s="154"/>
      <c r="M1475" s="154"/>
      <c r="N1475" s="154"/>
      <c r="O1475" s="154"/>
      <c r="P1475" s="154"/>
      <c r="Q1475" s="154"/>
      <c r="R1475" s="154"/>
      <c r="S1475" s="154"/>
      <c r="T1475" s="154"/>
      <c r="U1475" s="154"/>
      <c r="V1475" s="154"/>
      <c r="W1475" s="154"/>
      <c r="X1475" s="154"/>
      <c r="Y1475" s="15" t="str">
        <f t="shared" si="32"/>
        <v/>
      </c>
      <c r="Z1475" s="15" t="str">
        <f>IF(T1475="","",IF(AND(T1475&lt;&gt;'Tabelas auxiliares'!$B$128,T1475&lt;&gt;'Tabelas auxiliares'!$B$129,T1475&lt;&gt;'Tabelas auxiliares'!$C$128,T1475&lt;&gt;'Tabelas auxiliares'!$C$129,T1475&lt;&gt;'Tabelas auxiliares'!$D$128),"FOLHA DE PESSOAL",IF(Y1475='Tabelas auxiliares'!$A$129,"CUSTEIO",IF(Y1475='Tabelas auxiliares'!$A$128,"INVESTIMENTO","ERRO - VERIFICAR"))))</f>
        <v/>
      </c>
      <c r="AA1475" s="26" t="str">
        <f t="shared" si="33"/>
        <v/>
      </c>
      <c r="AB1475" s="157"/>
      <c r="AC1475" s="157"/>
      <c r="AD1475" s="155"/>
      <c r="AE1475" s="31"/>
    </row>
    <row r="1476" spans="1:31" x14ac:dyDescent="0.25">
      <c r="A1476" s="154"/>
      <c r="B1476" s="152"/>
      <c r="C1476" s="152"/>
      <c r="D1476" s="152"/>
      <c r="E1476" s="152"/>
      <c r="F1476" s="15" t="str">
        <f>IFERROR(VLOOKUP(D1476,'Tabelas auxiliares'!$A$3:$B$65,2,FALSE),"")</f>
        <v/>
      </c>
      <c r="G1476" s="15" t="str">
        <f>IFERROR(VLOOKUP($B1476,'Tabelas auxiliares'!$A$68:$C$108,2,FALSE),"")</f>
        <v/>
      </c>
      <c r="H1476" s="15" t="str">
        <f>IFERROR(VLOOKUP($B1476,'Tabelas auxiliares'!$A$68:$C$108,3,FALSE),"")</f>
        <v/>
      </c>
      <c r="I1476" s="154"/>
      <c r="J1476" s="154"/>
      <c r="K1476" s="154"/>
      <c r="L1476" s="154"/>
      <c r="M1476" s="154"/>
      <c r="N1476" s="154"/>
      <c r="O1476" s="154"/>
      <c r="P1476" s="154"/>
      <c r="Q1476" s="154"/>
      <c r="R1476" s="154"/>
      <c r="S1476" s="154"/>
      <c r="T1476" s="154"/>
      <c r="U1476" s="154"/>
      <c r="V1476" s="154"/>
      <c r="W1476" s="154"/>
      <c r="X1476" s="154"/>
      <c r="Y1476" s="15" t="str">
        <f t="shared" si="32"/>
        <v/>
      </c>
      <c r="Z1476" s="15" t="str">
        <f>IF(T1476="","",IF(AND(T1476&lt;&gt;'Tabelas auxiliares'!$B$128,T1476&lt;&gt;'Tabelas auxiliares'!$B$129,T1476&lt;&gt;'Tabelas auxiliares'!$C$128,T1476&lt;&gt;'Tabelas auxiliares'!$C$129,T1476&lt;&gt;'Tabelas auxiliares'!$D$128),"FOLHA DE PESSOAL",IF(Y1476='Tabelas auxiliares'!$A$129,"CUSTEIO",IF(Y1476='Tabelas auxiliares'!$A$128,"INVESTIMENTO","ERRO - VERIFICAR"))))</f>
        <v/>
      </c>
      <c r="AA1476" s="26" t="str">
        <f t="shared" si="33"/>
        <v/>
      </c>
      <c r="AB1476" s="157"/>
      <c r="AC1476" s="157"/>
      <c r="AD1476" s="155"/>
      <c r="AE1476" s="31"/>
    </row>
    <row r="1477" spans="1:31" x14ac:dyDescent="0.25">
      <c r="A1477" s="154"/>
      <c r="B1477" s="152"/>
      <c r="C1477" s="152"/>
      <c r="D1477" s="152"/>
      <c r="E1477" s="152"/>
      <c r="F1477" s="15" t="str">
        <f>IFERROR(VLOOKUP(D1477,'Tabelas auxiliares'!$A$3:$B$65,2,FALSE),"")</f>
        <v/>
      </c>
      <c r="G1477" s="15" t="str">
        <f>IFERROR(VLOOKUP($B1477,'Tabelas auxiliares'!$A$68:$C$108,2,FALSE),"")</f>
        <v/>
      </c>
      <c r="H1477" s="15" t="str">
        <f>IFERROR(VLOOKUP($B1477,'Tabelas auxiliares'!$A$68:$C$108,3,FALSE),"")</f>
        <v/>
      </c>
      <c r="I1477" s="154"/>
      <c r="J1477" s="154"/>
      <c r="K1477" s="154"/>
      <c r="L1477" s="154"/>
      <c r="M1477" s="154"/>
      <c r="N1477" s="154"/>
      <c r="O1477" s="154"/>
      <c r="P1477" s="154"/>
      <c r="Q1477" s="154"/>
      <c r="R1477" s="154"/>
      <c r="S1477" s="154"/>
      <c r="T1477" s="154"/>
      <c r="U1477" s="154"/>
      <c r="V1477" s="154"/>
      <c r="W1477" s="154"/>
      <c r="X1477" s="154"/>
      <c r="Y1477" s="15" t="str">
        <f t="shared" si="32"/>
        <v/>
      </c>
      <c r="Z1477" s="15" t="str">
        <f>IF(T1477="","",IF(AND(T1477&lt;&gt;'Tabelas auxiliares'!$B$128,T1477&lt;&gt;'Tabelas auxiliares'!$B$129,T1477&lt;&gt;'Tabelas auxiliares'!$C$128,T1477&lt;&gt;'Tabelas auxiliares'!$C$129,T1477&lt;&gt;'Tabelas auxiliares'!$D$128),"FOLHA DE PESSOAL",IF(Y1477='Tabelas auxiliares'!$A$129,"CUSTEIO",IF(Y1477='Tabelas auxiliares'!$A$128,"INVESTIMENTO","ERRO - VERIFICAR"))))</f>
        <v/>
      </c>
      <c r="AA1477" s="26" t="str">
        <f t="shared" si="33"/>
        <v/>
      </c>
      <c r="AB1477" s="157"/>
      <c r="AC1477" s="157"/>
      <c r="AD1477" s="155"/>
      <c r="AE1477" s="31"/>
    </row>
    <row r="1478" spans="1:31" x14ac:dyDescent="0.25">
      <c r="A1478" s="154"/>
      <c r="B1478" s="152"/>
      <c r="C1478" s="152"/>
      <c r="D1478" s="152"/>
      <c r="E1478" s="152"/>
      <c r="F1478" s="15" t="str">
        <f>IFERROR(VLOOKUP(D1478,'Tabelas auxiliares'!$A$3:$B$65,2,FALSE),"")</f>
        <v/>
      </c>
      <c r="G1478" s="15" t="str">
        <f>IFERROR(VLOOKUP($B1478,'Tabelas auxiliares'!$A$68:$C$108,2,FALSE),"")</f>
        <v/>
      </c>
      <c r="H1478" s="15" t="str">
        <f>IFERROR(VLOOKUP($B1478,'Tabelas auxiliares'!$A$68:$C$108,3,FALSE),"")</f>
        <v/>
      </c>
      <c r="I1478" s="154"/>
      <c r="J1478" s="154"/>
      <c r="K1478" s="154"/>
      <c r="L1478" s="154"/>
      <c r="M1478" s="154"/>
      <c r="N1478" s="154"/>
      <c r="O1478" s="154"/>
      <c r="P1478" s="154"/>
      <c r="Q1478" s="154"/>
      <c r="R1478" s="154"/>
      <c r="S1478" s="154"/>
      <c r="T1478" s="154"/>
      <c r="U1478" s="154"/>
      <c r="V1478" s="154"/>
      <c r="W1478" s="154"/>
      <c r="X1478" s="154"/>
      <c r="Y1478" s="15" t="str">
        <f t="shared" si="32"/>
        <v/>
      </c>
      <c r="Z1478" s="15" t="str">
        <f>IF(T1478="","",IF(AND(T1478&lt;&gt;'Tabelas auxiliares'!$B$128,T1478&lt;&gt;'Tabelas auxiliares'!$B$129,T1478&lt;&gt;'Tabelas auxiliares'!$C$128,T1478&lt;&gt;'Tabelas auxiliares'!$C$129,T1478&lt;&gt;'Tabelas auxiliares'!$D$128),"FOLHA DE PESSOAL",IF(Y1478='Tabelas auxiliares'!$A$129,"CUSTEIO",IF(Y1478='Tabelas auxiliares'!$A$128,"INVESTIMENTO","ERRO - VERIFICAR"))))</f>
        <v/>
      </c>
      <c r="AA1478" s="26" t="str">
        <f t="shared" si="33"/>
        <v/>
      </c>
      <c r="AB1478" s="157"/>
      <c r="AC1478" s="157"/>
      <c r="AD1478" s="155"/>
      <c r="AE1478" s="31"/>
    </row>
    <row r="1479" spans="1:31" x14ac:dyDescent="0.25">
      <c r="A1479" s="154"/>
      <c r="B1479" s="152"/>
      <c r="C1479" s="152"/>
      <c r="D1479" s="152"/>
      <c r="E1479" s="152"/>
      <c r="F1479" s="15" t="str">
        <f>IFERROR(VLOOKUP(D1479,'Tabelas auxiliares'!$A$3:$B$65,2,FALSE),"")</f>
        <v/>
      </c>
      <c r="G1479" s="15" t="str">
        <f>IFERROR(VLOOKUP($B1479,'Tabelas auxiliares'!$A$68:$C$108,2,FALSE),"")</f>
        <v/>
      </c>
      <c r="H1479" s="15" t="str">
        <f>IFERROR(VLOOKUP($B1479,'Tabelas auxiliares'!$A$68:$C$108,3,FALSE),"")</f>
        <v/>
      </c>
      <c r="I1479" s="154"/>
      <c r="J1479" s="154"/>
      <c r="K1479" s="154"/>
      <c r="L1479" s="154"/>
      <c r="M1479" s="154"/>
      <c r="N1479" s="154"/>
      <c r="O1479" s="154"/>
      <c r="P1479" s="154"/>
      <c r="Q1479" s="154"/>
      <c r="R1479" s="154"/>
      <c r="S1479" s="154"/>
      <c r="T1479" s="154"/>
      <c r="U1479" s="154"/>
      <c r="V1479" s="154"/>
      <c r="W1479" s="154"/>
      <c r="X1479" s="154"/>
      <c r="Y1479" s="15" t="str">
        <f t="shared" si="32"/>
        <v/>
      </c>
      <c r="Z1479" s="15" t="str">
        <f>IF(T1479="","",IF(AND(T1479&lt;&gt;'Tabelas auxiliares'!$B$128,T1479&lt;&gt;'Tabelas auxiliares'!$B$129,T1479&lt;&gt;'Tabelas auxiliares'!$C$128,T1479&lt;&gt;'Tabelas auxiliares'!$C$129,T1479&lt;&gt;'Tabelas auxiliares'!$D$128),"FOLHA DE PESSOAL",IF(Y1479='Tabelas auxiliares'!$A$129,"CUSTEIO",IF(Y1479='Tabelas auxiliares'!$A$128,"INVESTIMENTO","ERRO - VERIFICAR"))))</f>
        <v/>
      </c>
      <c r="AA1479" s="26" t="str">
        <f t="shared" si="33"/>
        <v/>
      </c>
      <c r="AB1479" s="157"/>
      <c r="AC1479" s="157"/>
      <c r="AD1479" s="155"/>
      <c r="AE1479" s="31"/>
    </row>
    <row r="1480" spans="1:31" x14ac:dyDescent="0.25">
      <c r="A1480" s="154"/>
      <c r="B1480" s="152"/>
      <c r="C1480" s="152"/>
      <c r="D1480" s="152"/>
      <c r="E1480" s="152"/>
      <c r="F1480" s="15" t="str">
        <f>IFERROR(VLOOKUP(D1480,'Tabelas auxiliares'!$A$3:$B$65,2,FALSE),"")</f>
        <v/>
      </c>
      <c r="G1480" s="15" t="str">
        <f>IFERROR(VLOOKUP($B1480,'Tabelas auxiliares'!$A$68:$C$108,2,FALSE),"")</f>
        <v/>
      </c>
      <c r="H1480" s="15" t="str">
        <f>IFERROR(VLOOKUP($B1480,'Tabelas auxiliares'!$A$68:$C$108,3,FALSE),"")</f>
        <v/>
      </c>
      <c r="I1480" s="154"/>
      <c r="J1480" s="154"/>
      <c r="K1480" s="154"/>
      <c r="L1480" s="154"/>
      <c r="M1480" s="154"/>
      <c r="N1480" s="154"/>
      <c r="O1480" s="154"/>
      <c r="P1480" s="154"/>
      <c r="Q1480" s="154"/>
      <c r="R1480" s="154"/>
      <c r="S1480" s="154"/>
      <c r="T1480" s="154"/>
      <c r="U1480" s="154"/>
      <c r="V1480" s="154"/>
      <c r="W1480" s="154"/>
      <c r="X1480" s="154"/>
      <c r="Y1480" s="15" t="str">
        <f t="shared" si="32"/>
        <v/>
      </c>
      <c r="Z1480" s="15" t="str">
        <f>IF(T1480="","",IF(AND(T1480&lt;&gt;'Tabelas auxiliares'!$B$128,T1480&lt;&gt;'Tabelas auxiliares'!$B$129,T1480&lt;&gt;'Tabelas auxiliares'!$C$128,T1480&lt;&gt;'Tabelas auxiliares'!$C$129,T1480&lt;&gt;'Tabelas auxiliares'!$D$128),"FOLHA DE PESSOAL",IF(Y1480='Tabelas auxiliares'!$A$129,"CUSTEIO",IF(Y1480='Tabelas auxiliares'!$A$128,"INVESTIMENTO","ERRO - VERIFICAR"))))</f>
        <v/>
      </c>
      <c r="AA1480" s="26" t="str">
        <f t="shared" si="33"/>
        <v/>
      </c>
      <c r="AB1480" s="157"/>
      <c r="AC1480" s="157"/>
      <c r="AD1480" s="155"/>
      <c r="AE1480" s="31"/>
    </row>
    <row r="1481" spans="1:31" x14ac:dyDescent="0.25">
      <c r="A1481" s="154"/>
      <c r="B1481" s="152"/>
      <c r="C1481" s="152"/>
      <c r="D1481" s="152"/>
      <c r="E1481" s="152"/>
      <c r="F1481" s="15" t="str">
        <f>IFERROR(VLOOKUP(D1481,'Tabelas auxiliares'!$A$3:$B$65,2,FALSE),"")</f>
        <v/>
      </c>
      <c r="G1481" s="15" t="str">
        <f>IFERROR(VLOOKUP($B1481,'Tabelas auxiliares'!$A$68:$C$108,2,FALSE),"")</f>
        <v/>
      </c>
      <c r="H1481" s="15" t="str">
        <f>IFERROR(VLOOKUP($B1481,'Tabelas auxiliares'!$A$68:$C$108,3,FALSE),"")</f>
        <v/>
      </c>
      <c r="I1481" s="154"/>
      <c r="J1481" s="154"/>
      <c r="K1481" s="154"/>
      <c r="L1481" s="154"/>
      <c r="M1481" s="154"/>
      <c r="N1481" s="154"/>
      <c r="O1481" s="154"/>
      <c r="P1481" s="154"/>
      <c r="Q1481" s="154"/>
      <c r="R1481" s="154"/>
      <c r="S1481" s="154"/>
      <c r="T1481" s="154"/>
      <c r="U1481" s="154"/>
      <c r="V1481" s="154"/>
      <c r="W1481" s="154"/>
      <c r="X1481" s="154"/>
      <c r="Y1481" s="15" t="str">
        <f t="shared" si="32"/>
        <v/>
      </c>
      <c r="Z1481" s="15" t="str">
        <f>IF(T1481="","",IF(AND(T1481&lt;&gt;'Tabelas auxiliares'!$B$128,T1481&lt;&gt;'Tabelas auxiliares'!$B$129,T1481&lt;&gt;'Tabelas auxiliares'!$C$128,T1481&lt;&gt;'Tabelas auxiliares'!$C$129,T1481&lt;&gt;'Tabelas auxiliares'!$D$128),"FOLHA DE PESSOAL",IF(Y1481='Tabelas auxiliares'!$A$129,"CUSTEIO",IF(Y1481='Tabelas auxiliares'!$A$128,"INVESTIMENTO","ERRO - VERIFICAR"))))</f>
        <v/>
      </c>
      <c r="AA1481" s="26" t="str">
        <f t="shared" si="33"/>
        <v/>
      </c>
      <c r="AB1481" s="157"/>
      <c r="AC1481" s="157"/>
      <c r="AD1481" s="155"/>
      <c r="AE1481" s="31"/>
    </row>
    <row r="1482" spans="1:31" x14ac:dyDescent="0.25">
      <c r="A1482" s="154"/>
      <c r="B1482" s="152"/>
      <c r="C1482" s="152"/>
      <c r="D1482" s="152"/>
      <c r="E1482" s="152"/>
      <c r="F1482" s="15" t="str">
        <f>IFERROR(VLOOKUP(D1482,'Tabelas auxiliares'!$A$3:$B$65,2,FALSE),"")</f>
        <v/>
      </c>
      <c r="G1482" s="15" t="str">
        <f>IFERROR(VLOOKUP($B1482,'Tabelas auxiliares'!$A$68:$C$108,2,FALSE),"")</f>
        <v/>
      </c>
      <c r="H1482" s="15" t="str">
        <f>IFERROR(VLOOKUP($B1482,'Tabelas auxiliares'!$A$68:$C$108,3,FALSE),"")</f>
        <v/>
      </c>
      <c r="I1482" s="154"/>
      <c r="J1482" s="154"/>
      <c r="K1482" s="154"/>
      <c r="L1482" s="154"/>
      <c r="M1482" s="154"/>
      <c r="N1482" s="154"/>
      <c r="O1482" s="154"/>
      <c r="P1482" s="154"/>
      <c r="Q1482" s="154"/>
      <c r="R1482" s="154"/>
      <c r="S1482" s="154"/>
      <c r="T1482" s="154"/>
      <c r="U1482" s="154"/>
      <c r="V1482" s="154"/>
      <c r="W1482" s="154"/>
      <c r="X1482" s="154"/>
      <c r="Y1482" s="15" t="str">
        <f t="shared" si="32"/>
        <v/>
      </c>
      <c r="Z1482" s="15" t="str">
        <f>IF(T1482="","",IF(AND(T1482&lt;&gt;'Tabelas auxiliares'!$B$128,T1482&lt;&gt;'Tabelas auxiliares'!$B$129,T1482&lt;&gt;'Tabelas auxiliares'!$C$128,T1482&lt;&gt;'Tabelas auxiliares'!$C$129,T1482&lt;&gt;'Tabelas auxiliares'!$D$128),"FOLHA DE PESSOAL",IF(Y1482='Tabelas auxiliares'!$A$129,"CUSTEIO",IF(Y1482='Tabelas auxiliares'!$A$128,"INVESTIMENTO","ERRO - VERIFICAR"))))</f>
        <v/>
      </c>
      <c r="AA1482" s="26" t="str">
        <f t="shared" si="33"/>
        <v/>
      </c>
      <c r="AB1482" s="157"/>
      <c r="AC1482" s="157"/>
      <c r="AD1482" s="155"/>
      <c r="AE1482" s="31"/>
    </row>
    <row r="1483" spans="1:31" x14ac:dyDescent="0.25">
      <c r="A1483" s="154"/>
      <c r="B1483" s="152"/>
      <c r="C1483" s="152"/>
      <c r="D1483" s="152"/>
      <c r="E1483" s="152"/>
      <c r="F1483" s="15" t="str">
        <f>IFERROR(VLOOKUP(D1483,'Tabelas auxiliares'!$A$3:$B$65,2,FALSE),"")</f>
        <v/>
      </c>
      <c r="G1483" s="15" t="str">
        <f>IFERROR(VLOOKUP($B1483,'Tabelas auxiliares'!$A$68:$C$108,2,FALSE),"")</f>
        <v/>
      </c>
      <c r="H1483" s="15" t="str">
        <f>IFERROR(VLOOKUP($B1483,'Tabelas auxiliares'!$A$68:$C$108,3,FALSE),"")</f>
        <v/>
      </c>
      <c r="I1483" s="154"/>
      <c r="J1483" s="154"/>
      <c r="K1483" s="154"/>
      <c r="L1483" s="154"/>
      <c r="M1483" s="154"/>
      <c r="N1483" s="154"/>
      <c r="O1483" s="154"/>
      <c r="P1483" s="154"/>
      <c r="Q1483" s="154"/>
      <c r="R1483" s="154"/>
      <c r="S1483" s="154"/>
      <c r="T1483" s="154"/>
      <c r="U1483" s="154"/>
      <c r="V1483" s="154"/>
      <c r="W1483" s="154"/>
      <c r="X1483" s="154"/>
      <c r="Y1483" s="15" t="str">
        <f t="shared" si="32"/>
        <v/>
      </c>
      <c r="Z1483" s="15" t="str">
        <f>IF(T1483="","",IF(AND(T1483&lt;&gt;'Tabelas auxiliares'!$B$128,T1483&lt;&gt;'Tabelas auxiliares'!$B$129,T1483&lt;&gt;'Tabelas auxiliares'!$C$128,T1483&lt;&gt;'Tabelas auxiliares'!$C$129,T1483&lt;&gt;'Tabelas auxiliares'!$D$128),"FOLHA DE PESSOAL",IF(Y1483='Tabelas auxiliares'!$A$129,"CUSTEIO",IF(Y1483='Tabelas auxiliares'!$A$128,"INVESTIMENTO","ERRO - VERIFICAR"))))</f>
        <v/>
      </c>
      <c r="AA1483" s="26" t="str">
        <f t="shared" si="33"/>
        <v/>
      </c>
      <c r="AB1483" s="157"/>
      <c r="AC1483" s="157"/>
      <c r="AD1483" s="155"/>
      <c r="AE1483" s="31"/>
    </row>
    <row r="1484" spans="1:31" x14ac:dyDescent="0.25">
      <c r="A1484" s="154"/>
      <c r="B1484" s="152"/>
      <c r="C1484" s="152"/>
      <c r="D1484" s="152"/>
      <c r="E1484" s="152"/>
      <c r="F1484" s="15" t="str">
        <f>IFERROR(VLOOKUP(D1484,'Tabelas auxiliares'!$A$3:$B$65,2,FALSE),"")</f>
        <v/>
      </c>
      <c r="G1484" s="15" t="str">
        <f>IFERROR(VLOOKUP($B1484,'Tabelas auxiliares'!$A$68:$C$108,2,FALSE),"")</f>
        <v/>
      </c>
      <c r="H1484" s="15" t="str">
        <f>IFERROR(VLOOKUP($B1484,'Tabelas auxiliares'!$A$68:$C$108,3,FALSE),"")</f>
        <v/>
      </c>
      <c r="I1484" s="154"/>
      <c r="J1484" s="154"/>
      <c r="K1484" s="154"/>
      <c r="L1484" s="154"/>
      <c r="M1484" s="154"/>
      <c r="N1484" s="154"/>
      <c r="O1484" s="154"/>
      <c r="P1484" s="154"/>
      <c r="Q1484" s="154"/>
      <c r="R1484" s="154"/>
      <c r="S1484" s="154"/>
      <c r="T1484" s="154"/>
      <c r="U1484" s="154"/>
      <c r="V1484" s="154"/>
      <c r="W1484" s="154"/>
      <c r="X1484" s="154"/>
      <c r="Y1484" s="15" t="str">
        <f t="shared" si="32"/>
        <v/>
      </c>
      <c r="Z1484" s="15" t="str">
        <f>IF(T1484="","",IF(AND(T1484&lt;&gt;'Tabelas auxiliares'!$B$128,T1484&lt;&gt;'Tabelas auxiliares'!$B$129,T1484&lt;&gt;'Tabelas auxiliares'!$C$128,T1484&lt;&gt;'Tabelas auxiliares'!$C$129,T1484&lt;&gt;'Tabelas auxiliares'!$D$128),"FOLHA DE PESSOAL",IF(Y1484='Tabelas auxiliares'!$A$129,"CUSTEIO",IF(Y1484='Tabelas auxiliares'!$A$128,"INVESTIMENTO","ERRO - VERIFICAR"))))</f>
        <v/>
      </c>
      <c r="AA1484" s="26" t="str">
        <f t="shared" si="33"/>
        <v/>
      </c>
      <c r="AB1484" s="157"/>
      <c r="AC1484" s="157"/>
      <c r="AD1484" s="155"/>
      <c r="AE1484" s="31"/>
    </row>
    <row r="1485" spans="1:31" x14ac:dyDescent="0.25">
      <c r="A1485" s="154"/>
      <c r="B1485" s="152"/>
      <c r="C1485" s="152"/>
      <c r="D1485" s="152"/>
      <c r="E1485" s="152"/>
      <c r="F1485" s="15" t="str">
        <f>IFERROR(VLOOKUP(D1485,'Tabelas auxiliares'!$A$3:$B$65,2,FALSE),"")</f>
        <v/>
      </c>
      <c r="G1485" s="15" t="str">
        <f>IFERROR(VLOOKUP($B1485,'Tabelas auxiliares'!$A$68:$C$108,2,FALSE),"")</f>
        <v/>
      </c>
      <c r="H1485" s="15" t="str">
        <f>IFERROR(VLOOKUP($B1485,'Tabelas auxiliares'!$A$68:$C$108,3,FALSE),"")</f>
        <v/>
      </c>
      <c r="I1485" s="154"/>
      <c r="J1485" s="154"/>
      <c r="K1485" s="154"/>
      <c r="L1485" s="154"/>
      <c r="M1485" s="154"/>
      <c r="N1485" s="154"/>
      <c r="O1485" s="154"/>
      <c r="P1485" s="154"/>
      <c r="Q1485" s="154"/>
      <c r="R1485" s="154"/>
      <c r="S1485" s="154"/>
      <c r="T1485" s="154"/>
      <c r="U1485" s="154"/>
      <c r="V1485" s="154"/>
      <c r="W1485" s="154"/>
      <c r="X1485" s="154"/>
      <c r="Y1485" s="15" t="str">
        <f t="shared" si="32"/>
        <v/>
      </c>
      <c r="Z1485" s="15" t="str">
        <f>IF(T1485="","",IF(AND(T1485&lt;&gt;'Tabelas auxiliares'!$B$128,T1485&lt;&gt;'Tabelas auxiliares'!$B$129,T1485&lt;&gt;'Tabelas auxiliares'!$C$128,T1485&lt;&gt;'Tabelas auxiliares'!$C$129,T1485&lt;&gt;'Tabelas auxiliares'!$D$128),"FOLHA DE PESSOAL",IF(Y1485='Tabelas auxiliares'!$A$129,"CUSTEIO",IF(Y1485='Tabelas auxiliares'!$A$128,"INVESTIMENTO","ERRO - VERIFICAR"))))</f>
        <v/>
      </c>
      <c r="AA1485" s="26" t="str">
        <f t="shared" si="33"/>
        <v/>
      </c>
      <c r="AB1485" s="157"/>
      <c r="AC1485" s="157"/>
      <c r="AD1485" s="155"/>
      <c r="AE1485" s="31"/>
    </row>
    <row r="1486" spans="1:31" x14ac:dyDescent="0.25">
      <c r="A1486" s="154"/>
      <c r="B1486" s="152"/>
      <c r="C1486" s="152"/>
      <c r="D1486" s="152"/>
      <c r="E1486" s="152"/>
      <c r="F1486" s="15" t="str">
        <f>IFERROR(VLOOKUP(D1486,'Tabelas auxiliares'!$A$3:$B$65,2,FALSE),"")</f>
        <v/>
      </c>
      <c r="G1486" s="15" t="str">
        <f>IFERROR(VLOOKUP($B1486,'Tabelas auxiliares'!$A$68:$C$108,2,FALSE),"")</f>
        <v/>
      </c>
      <c r="H1486" s="15" t="str">
        <f>IFERROR(VLOOKUP($B1486,'Tabelas auxiliares'!$A$68:$C$108,3,FALSE),"")</f>
        <v/>
      </c>
      <c r="I1486" s="154"/>
      <c r="J1486" s="154"/>
      <c r="K1486" s="154"/>
      <c r="L1486" s="154"/>
      <c r="M1486" s="154"/>
      <c r="N1486" s="154"/>
      <c r="O1486" s="154"/>
      <c r="P1486" s="154"/>
      <c r="Q1486" s="154"/>
      <c r="R1486" s="154"/>
      <c r="S1486" s="154"/>
      <c r="T1486" s="154"/>
      <c r="U1486" s="154"/>
      <c r="V1486" s="154"/>
      <c r="W1486" s="154"/>
      <c r="X1486" s="154"/>
      <c r="Y1486" s="15" t="str">
        <f t="shared" si="32"/>
        <v/>
      </c>
      <c r="Z1486" s="15" t="str">
        <f>IF(T1486="","",IF(AND(T1486&lt;&gt;'Tabelas auxiliares'!$B$128,T1486&lt;&gt;'Tabelas auxiliares'!$B$129,T1486&lt;&gt;'Tabelas auxiliares'!$C$128,T1486&lt;&gt;'Tabelas auxiliares'!$C$129,T1486&lt;&gt;'Tabelas auxiliares'!$D$128),"FOLHA DE PESSOAL",IF(Y1486='Tabelas auxiliares'!$A$129,"CUSTEIO",IF(Y1486='Tabelas auxiliares'!$A$128,"INVESTIMENTO","ERRO - VERIFICAR"))))</f>
        <v/>
      </c>
      <c r="AA1486" s="26" t="str">
        <f t="shared" si="33"/>
        <v/>
      </c>
      <c r="AB1486" s="157"/>
      <c r="AC1486" s="157"/>
      <c r="AD1486" s="155"/>
      <c r="AE1486" s="31"/>
    </row>
    <row r="1487" spans="1:31" x14ac:dyDescent="0.25">
      <c r="A1487" s="154"/>
      <c r="B1487" s="152"/>
      <c r="C1487" s="152"/>
      <c r="D1487" s="152"/>
      <c r="E1487" s="152"/>
      <c r="F1487" s="15" t="str">
        <f>IFERROR(VLOOKUP(D1487,'Tabelas auxiliares'!$A$3:$B$65,2,FALSE),"")</f>
        <v/>
      </c>
      <c r="G1487" s="15" t="str">
        <f>IFERROR(VLOOKUP($B1487,'Tabelas auxiliares'!$A$68:$C$108,2,FALSE),"")</f>
        <v/>
      </c>
      <c r="H1487" s="15" t="str">
        <f>IFERROR(VLOOKUP($B1487,'Tabelas auxiliares'!$A$68:$C$108,3,FALSE),"")</f>
        <v/>
      </c>
      <c r="I1487" s="154"/>
      <c r="J1487" s="154"/>
      <c r="K1487" s="154"/>
      <c r="L1487" s="154"/>
      <c r="M1487" s="154"/>
      <c r="N1487" s="154"/>
      <c r="O1487" s="154"/>
      <c r="P1487" s="154"/>
      <c r="Q1487" s="154"/>
      <c r="R1487" s="154"/>
      <c r="S1487" s="154"/>
      <c r="T1487" s="154"/>
      <c r="U1487" s="154"/>
      <c r="V1487" s="154"/>
      <c r="W1487" s="154"/>
      <c r="X1487" s="154"/>
      <c r="Y1487" s="15" t="str">
        <f t="shared" si="32"/>
        <v/>
      </c>
      <c r="Z1487" s="15" t="str">
        <f>IF(T1487="","",IF(AND(T1487&lt;&gt;'Tabelas auxiliares'!$B$128,T1487&lt;&gt;'Tabelas auxiliares'!$B$129,T1487&lt;&gt;'Tabelas auxiliares'!$C$128,T1487&lt;&gt;'Tabelas auxiliares'!$C$129,T1487&lt;&gt;'Tabelas auxiliares'!$D$128),"FOLHA DE PESSOAL",IF(Y1487='Tabelas auxiliares'!$A$129,"CUSTEIO",IF(Y1487='Tabelas auxiliares'!$A$128,"INVESTIMENTO","ERRO - VERIFICAR"))))</f>
        <v/>
      </c>
      <c r="AA1487" s="26" t="str">
        <f t="shared" si="33"/>
        <v/>
      </c>
      <c r="AB1487" s="157"/>
      <c r="AC1487" s="157"/>
      <c r="AD1487" s="155"/>
      <c r="AE1487" s="31"/>
    </row>
    <row r="1488" spans="1:31" x14ac:dyDescent="0.25">
      <c r="A1488" s="154"/>
      <c r="B1488" s="152"/>
      <c r="C1488" s="152"/>
      <c r="D1488" s="152"/>
      <c r="E1488" s="152"/>
      <c r="F1488" s="15" t="str">
        <f>IFERROR(VLOOKUP(D1488,'Tabelas auxiliares'!$A$3:$B$65,2,FALSE),"")</f>
        <v/>
      </c>
      <c r="G1488" s="15" t="str">
        <f>IFERROR(VLOOKUP($B1488,'Tabelas auxiliares'!$A$68:$C$108,2,FALSE),"")</f>
        <v/>
      </c>
      <c r="H1488" s="15" t="str">
        <f>IFERROR(VLOOKUP($B1488,'Tabelas auxiliares'!$A$68:$C$108,3,FALSE),"")</f>
        <v/>
      </c>
      <c r="I1488" s="154"/>
      <c r="J1488" s="154"/>
      <c r="K1488" s="154"/>
      <c r="L1488" s="154"/>
      <c r="M1488" s="154"/>
      <c r="N1488" s="154"/>
      <c r="O1488" s="154"/>
      <c r="P1488" s="154"/>
      <c r="Q1488" s="154"/>
      <c r="R1488" s="154"/>
      <c r="S1488" s="154"/>
      <c r="T1488" s="154"/>
      <c r="U1488" s="154"/>
      <c r="V1488" s="154"/>
      <c r="W1488" s="154"/>
      <c r="X1488" s="154"/>
      <c r="Y1488" s="15" t="str">
        <f t="shared" si="32"/>
        <v/>
      </c>
      <c r="Z1488" s="15" t="str">
        <f>IF(T1488="","",IF(AND(T1488&lt;&gt;'Tabelas auxiliares'!$B$128,T1488&lt;&gt;'Tabelas auxiliares'!$B$129,T1488&lt;&gt;'Tabelas auxiliares'!$C$128,T1488&lt;&gt;'Tabelas auxiliares'!$C$129,T1488&lt;&gt;'Tabelas auxiliares'!$D$128),"FOLHA DE PESSOAL",IF(Y1488='Tabelas auxiliares'!$A$129,"CUSTEIO",IF(Y1488='Tabelas auxiliares'!$A$128,"INVESTIMENTO","ERRO - VERIFICAR"))))</f>
        <v/>
      </c>
      <c r="AA1488" s="26" t="str">
        <f t="shared" si="33"/>
        <v/>
      </c>
      <c r="AB1488" s="157"/>
      <c r="AC1488" s="157"/>
      <c r="AD1488" s="155"/>
      <c r="AE1488" s="31"/>
    </row>
    <row r="1489" spans="1:31" x14ac:dyDescent="0.25">
      <c r="A1489" s="154"/>
      <c r="B1489" s="152"/>
      <c r="C1489" s="152"/>
      <c r="D1489" s="152"/>
      <c r="E1489" s="152"/>
      <c r="F1489" s="15" t="str">
        <f>IFERROR(VLOOKUP(D1489,'Tabelas auxiliares'!$A$3:$B$65,2,FALSE),"")</f>
        <v/>
      </c>
      <c r="G1489" s="15" t="str">
        <f>IFERROR(VLOOKUP($B1489,'Tabelas auxiliares'!$A$68:$C$108,2,FALSE),"")</f>
        <v/>
      </c>
      <c r="H1489" s="15" t="str">
        <f>IFERROR(VLOOKUP($B1489,'Tabelas auxiliares'!$A$68:$C$108,3,FALSE),"")</f>
        <v/>
      </c>
      <c r="I1489" s="154"/>
      <c r="J1489" s="154"/>
      <c r="K1489" s="154"/>
      <c r="L1489" s="154"/>
      <c r="M1489" s="154"/>
      <c r="N1489" s="154"/>
      <c r="O1489" s="154"/>
      <c r="P1489" s="154"/>
      <c r="Q1489" s="154"/>
      <c r="R1489" s="154"/>
      <c r="S1489" s="154"/>
      <c r="T1489" s="154"/>
      <c r="U1489" s="154"/>
      <c r="V1489" s="154"/>
      <c r="W1489" s="154"/>
      <c r="X1489" s="154"/>
      <c r="Y1489" s="15" t="str">
        <f t="shared" si="32"/>
        <v/>
      </c>
      <c r="Z1489" s="15" t="str">
        <f>IF(T1489="","",IF(AND(T1489&lt;&gt;'Tabelas auxiliares'!$B$128,T1489&lt;&gt;'Tabelas auxiliares'!$B$129,T1489&lt;&gt;'Tabelas auxiliares'!$C$128,T1489&lt;&gt;'Tabelas auxiliares'!$C$129,T1489&lt;&gt;'Tabelas auxiliares'!$D$128),"FOLHA DE PESSOAL",IF(Y1489='Tabelas auxiliares'!$A$129,"CUSTEIO",IF(Y1489='Tabelas auxiliares'!$A$128,"INVESTIMENTO","ERRO - VERIFICAR"))))</f>
        <v/>
      </c>
      <c r="AA1489" s="26" t="str">
        <f t="shared" si="33"/>
        <v/>
      </c>
      <c r="AB1489" s="157"/>
      <c r="AC1489" s="157"/>
      <c r="AD1489" s="155"/>
      <c r="AE1489" s="31"/>
    </row>
    <row r="1490" spans="1:31" x14ac:dyDescent="0.25">
      <c r="A1490" s="154"/>
      <c r="B1490" s="152"/>
      <c r="C1490" s="152"/>
      <c r="D1490" s="152"/>
      <c r="E1490" s="152"/>
      <c r="F1490" s="15" t="str">
        <f>IFERROR(VLOOKUP(D1490,'Tabelas auxiliares'!$A$3:$B$65,2,FALSE),"")</f>
        <v/>
      </c>
      <c r="G1490" s="15" t="str">
        <f>IFERROR(VLOOKUP($B1490,'Tabelas auxiliares'!$A$68:$C$108,2,FALSE),"")</f>
        <v/>
      </c>
      <c r="H1490" s="15" t="str">
        <f>IFERROR(VLOOKUP($B1490,'Tabelas auxiliares'!$A$68:$C$108,3,FALSE),"")</f>
        <v/>
      </c>
      <c r="I1490" s="154"/>
      <c r="J1490" s="154"/>
      <c r="K1490" s="154"/>
      <c r="L1490" s="154"/>
      <c r="M1490" s="154"/>
      <c r="N1490" s="154"/>
      <c r="O1490" s="154"/>
      <c r="P1490" s="154"/>
      <c r="Q1490" s="154"/>
      <c r="R1490" s="154"/>
      <c r="S1490" s="154"/>
      <c r="T1490" s="154"/>
      <c r="U1490" s="154"/>
      <c r="V1490" s="154"/>
      <c r="W1490" s="154"/>
      <c r="X1490" s="154"/>
      <c r="Y1490" s="15" t="str">
        <f t="shared" si="32"/>
        <v/>
      </c>
      <c r="Z1490" s="15" t="str">
        <f>IF(T1490="","",IF(AND(T1490&lt;&gt;'Tabelas auxiliares'!$B$128,T1490&lt;&gt;'Tabelas auxiliares'!$B$129,T1490&lt;&gt;'Tabelas auxiliares'!$C$128,T1490&lt;&gt;'Tabelas auxiliares'!$C$129,T1490&lt;&gt;'Tabelas auxiliares'!$D$128),"FOLHA DE PESSOAL",IF(Y1490='Tabelas auxiliares'!$A$129,"CUSTEIO",IF(Y1490='Tabelas auxiliares'!$A$128,"INVESTIMENTO","ERRO - VERIFICAR"))))</f>
        <v/>
      </c>
      <c r="AA1490" s="26" t="str">
        <f t="shared" si="33"/>
        <v/>
      </c>
      <c r="AB1490" s="157"/>
      <c r="AC1490" s="157"/>
      <c r="AD1490" s="155"/>
      <c r="AE1490" s="31"/>
    </row>
    <row r="1491" spans="1:31" x14ac:dyDescent="0.25">
      <c r="A1491" s="154"/>
      <c r="B1491" s="152"/>
      <c r="C1491" s="152"/>
      <c r="D1491" s="152"/>
      <c r="E1491" s="152"/>
      <c r="F1491" s="15" t="str">
        <f>IFERROR(VLOOKUP(D1491,'Tabelas auxiliares'!$A$3:$B$65,2,FALSE),"")</f>
        <v/>
      </c>
      <c r="G1491" s="15" t="str">
        <f>IFERROR(VLOOKUP($B1491,'Tabelas auxiliares'!$A$68:$C$108,2,FALSE),"")</f>
        <v/>
      </c>
      <c r="H1491" s="15" t="str">
        <f>IFERROR(VLOOKUP($B1491,'Tabelas auxiliares'!$A$68:$C$108,3,FALSE),"")</f>
        <v/>
      </c>
      <c r="I1491" s="154"/>
      <c r="J1491" s="154"/>
      <c r="K1491" s="154"/>
      <c r="L1491" s="154"/>
      <c r="M1491" s="154"/>
      <c r="N1491" s="154"/>
      <c r="O1491" s="154"/>
      <c r="P1491" s="154"/>
      <c r="Q1491" s="154"/>
      <c r="R1491" s="154"/>
      <c r="S1491" s="154"/>
      <c r="T1491" s="154"/>
      <c r="U1491" s="154"/>
      <c r="V1491" s="154"/>
      <c r="W1491" s="154"/>
      <c r="X1491" s="154"/>
      <c r="Y1491" s="15" t="str">
        <f t="shared" si="32"/>
        <v/>
      </c>
      <c r="Z1491" s="15" t="str">
        <f>IF(T1491="","",IF(AND(T1491&lt;&gt;'Tabelas auxiliares'!$B$128,T1491&lt;&gt;'Tabelas auxiliares'!$B$129,T1491&lt;&gt;'Tabelas auxiliares'!$C$128,T1491&lt;&gt;'Tabelas auxiliares'!$C$129,T1491&lt;&gt;'Tabelas auxiliares'!$D$128),"FOLHA DE PESSOAL",IF(Y1491='Tabelas auxiliares'!$A$129,"CUSTEIO",IF(Y1491='Tabelas auxiliares'!$A$128,"INVESTIMENTO","ERRO - VERIFICAR"))))</f>
        <v/>
      </c>
      <c r="AA1491" s="26" t="str">
        <f t="shared" si="33"/>
        <v/>
      </c>
      <c r="AB1491" s="157"/>
      <c r="AC1491" s="157"/>
      <c r="AD1491" s="155"/>
      <c r="AE1491" s="31"/>
    </row>
    <row r="1492" spans="1:31" x14ac:dyDescent="0.25">
      <c r="A1492" s="154"/>
      <c r="B1492" s="152"/>
      <c r="C1492" s="152"/>
      <c r="D1492" s="152"/>
      <c r="E1492" s="152"/>
      <c r="F1492" s="15" t="str">
        <f>IFERROR(VLOOKUP(D1492,'Tabelas auxiliares'!$A$3:$B$65,2,FALSE),"")</f>
        <v/>
      </c>
      <c r="G1492" s="15" t="str">
        <f>IFERROR(VLOOKUP($B1492,'Tabelas auxiliares'!$A$68:$C$108,2,FALSE),"")</f>
        <v/>
      </c>
      <c r="H1492" s="15" t="str">
        <f>IFERROR(VLOOKUP($B1492,'Tabelas auxiliares'!$A$68:$C$108,3,FALSE),"")</f>
        <v/>
      </c>
      <c r="I1492" s="154"/>
      <c r="J1492" s="154"/>
      <c r="K1492" s="154"/>
      <c r="L1492" s="154"/>
      <c r="M1492" s="154"/>
      <c r="N1492" s="154"/>
      <c r="O1492" s="154"/>
      <c r="P1492" s="154"/>
      <c r="Q1492" s="154"/>
      <c r="R1492" s="154"/>
      <c r="S1492" s="154"/>
      <c r="T1492" s="154"/>
      <c r="U1492" s="154"/>
      <c r="V1492" s="154"/>
      <c r="W1492" s="154"/>
      <c r="X1492" s="154"/>
      <c r="Y1492" s="15" t="str">
        <f t="shared" si="32"/>
        <v/>
      </c>
      <c r="Z1492" s="15" t="str">
        <f>IF(T1492="","",IF(AND(T1492&lt;&gt;'Tabelas auxiliares'!$B$128,T1492&lt;&gt;'Tabelas auxiliares'!$B$129,T1492&lt;&gt;'Tabelas auxiliares'!$C$128,T1492&lt;&gt;'Tabelas auxiliares'!$C$129,T1492&lt;&gt;'Tabelas auxiliares'!$D$128),"FOLHA DE PESSOAL",IF(Y1492='Tabelas auxiliares'!$A$129,"CUSTEIO",IF(Y1492='Tabelas auxiliares'!$A$128,"INVESTIMENTO","ERRO - VERIFICAR"))))</f>
        <v/>
      </c>
      <c r="AA1492" s="26" t="str">
        <f t="shared" si="33"/>
        <v/>
      </c>
      <c r="AB1492" s="157"/>
      <c r="AC1492" s="157"/>
      <c r="AD1492" s="155"/>
      <c r="AE1492" s="31"/>
    </row>
    <row r="1493" spans="1:31" x14ac:dyDescent="0.25">
      <c r="A1493" s="154"/>
      <c r="B1493" s="152"/>
      <c r="C1493" s="152"/>
      <c r="D1493" s="152"/>
      <c r="E1493" s="152"/>
      <c r="F1493" s="15" t="str">
        <f>IFERROR(VLOOKUP(D1493,'Tabelas auxiliares'!$A$3:$B$65,2,FALSE),"")</f>
        <v/>
      </c>
      <c r="G1493" s="15" t="str">
        <f>IFERROR(VLOOKUP($B1493,'Tabelas auxiliares'!$A$68:$C$108,2,FALSE),"")</f>
        <v/>
      </c>
      <c r="H1493" s="15" t="str">
        <f>IFERROR(VLOOKUP($B1493,'Tabelas auxiliares'!$A$68:$C$108,3,FALSE),"")</f>
        <v/>
      </c>
      <c r="I1493" s="154"/>
      <c r="J1493" s="154"/>
      <c r="K1493" s="154"/>
      <c r="L1493" s="154"/>
      <c r="M1493" s="154"/>
      <c r="N1493" s="154"/>
      <c r="O1493" s="154"/>
      <c r="P1493" s="154"/>
      <c r="Q1493" s="154"/>
      <c r="R1493" s="154"/>
      <c r="S1493" s="154"/>
      <c r="T1493" s="154"/>
      <c r="U1493" s="154"/>
      <c r="V1493" s="154"/>
      <c r="W1493" s="154"/>
      <c r="X1493" s="154"/>
      <c r="Y1493" s="15" t="str">
        <f t="shared" si="32"/>
        <v/>
      </c>
      <c r="Z1493" s="15" t="str">
        <f>IF(T1493="","",IF(AND(T1493&lt;&gt;'Tabelas auxiliares'!$B$128,T1493&lt;&gt;'Tabelas auxiliares'!$B$129,T1493&lt;&gt;'Tabelas auxiliares'!$C$128,T1493&lt;&gt;'Tabelas auxiliares'!$C$129,T1493&lt;&gt;'Tabelas auxiliares'!$D$128),"FOLHA DE PESSOAL",IF(Y1493='Tabelas auxiliares'!$A$129,"CUSTEIO",IF(Y1493='Tabelas auxiliares'!$A$128,"INVESTIMENTO","ERRO - VERIFICAR"))))</f>
        <v/>
      </c>
      <c r="AA1493" s="26" t="str">
        <f t="shared" si="33"/>
        <v/>
      </c>
      <c r="AB1493" s="157"/>
      <c r="AC1493" s="157"/>
      <c r="AD1493" s="155"/>
      <c r="AE1493" s="31"/>
    </row>
    <row r="1494" spans="1:31" x14ac:dyDescent="0.25">
      <c r="A1494" s="154"/>
      <c r="B1494" s="152"/>
      <c r="C1494" s="152"/>
      <c r="D1494" s="152"/>
      <c r="E1494" s="152"/>
      <c r="F1494" s="15" t="str">
        <f>IFERROR(VLOOKUP(D1494,'Tabelas auxiliares'!$A$3:$B$65,2,FALSE),"")</f>
        <v/>
      </c>
      <c r="G1494" s="15" t="str">
        <f>IFERROR(VLOOKUP($B1494,'Tabelas auxiliares'!$A$68:$C$108,2,FALSE),"")</f>
        <v/>
      </c>
      <c r="H1494" s="15" t="str">
        <f>IFERROR(VLOOKUP($B1494,'Tabelas auxiliares'!$A$68:$C$108,3,FALSE),"")</f>
        <v/>
      </c>
      <c r="I1494" s="154"/>
      <c r="J1494" s="154"/>
      <c r="K1494" s="154"/>
      <c r="L1494" s="154"/>
      <c r="M1494" s="154"/>
      <c r="N1494" s="154"/>
      <c r="O1494" s="154"/>
      <c r="P1494" s="154"/>
      <c r="Q1494" s="154"/>
      <c r="R1494" s="154"/>
      <c r="S1494" s="154"/>
      <c r="T1494" s="154"/>
      <c r="U1494" s="154"/>
      <c r="V1494" s="154"/>
      <c r="W1494" s="154"/>
      <c r="X1494" s="154"/>
      <c r="Y1494" s="15" t="str">
        <f t="shared" si="32"/>
        <v/>
      </c>
      <c r="Z1494" s="15" t="str">
        <f>IF(T1494="","",IF(AND(T1494&lt;&gt;'Tabelas auxiliares'!$B$128,T1494&lt;&gt;'Tabelas auxiliares'!$B$129,T1494&lt;&gt;'Tabelas auxiliares'!$C$128,T1494&lt;&gt;'Tabelas auxiliares'!$C$129,T1494&lt;&gt;'Tabelas auxiliares'!$D$128),"FOLHA DE PESSOAL",IF(Y1494='Tabelas auxiliares'!$A$129,"CUSTEIO",IF(Y1494='Tabelas auxiliares'!$A$128,"INVESTIMENTO","ERRO - VERIFICAR"))))</f>
        <v/>
      </c>
      <c r="AA1494" s="26" t="str">
        <f t="shared" si="33"/>
        <v/>
      </c>
      <c r="AB1494" s="157"/>
      <c r="AC1494" s="157"/>
      <c r="AD1494" s="155"/>
      <c r="AE1494" s="31"/>
    </row>
    <row r="1495" spans="1:31" x14ac:dyDescent="0.25">
      <c r="A1495" s="154"/>
      <c r="B1495" s="152"/>
      <c r="C1495" s="152"/>
      <c r="D1495" s="152"/>
      <c r="E1495" s="152"/>
      <c r="F1495" s="15" t="str">
        <f>IFERROR(VLOOKUP(D1495,'Tabelas auxiliares'!$A$3:$B$65,2,FALSE),"")</f>
        <v/>
      </c>
      <c r="G1495" s="15" t="str">
        <f>IFERROR(VLOOKUP($B1495,'Tabelas auxiliares'!$A$68:$C$108,2,FALSE),"")</f>
        <v/>
      </c>
      <c r="H1495" s="15" t="str">
        <f>IFERROR(VLOOKUP($B1495,'Tabelas auxiliares'!$A$68:$C$108,3,FALSE),"")</f>
        <v/>
      </c>
      <c r="I1495" s="154"/>
      <c r="J1495" s="154"/>
      <c r="K1495" s="154"/>
      <c r="L1495" s="154"/>
      <c r="M1495" s="154"/>
      <c r="N1495" s="154"/>
      <c r="O1495" s="154"/>
      <c r="P1495" s="154"/>
      <c r="Q1495" s="154"/>
      <c r="R1495" s="154"/>
      <c r="S1495" s="154"/>
      <c r="T1495" s="154"/>
      <c r="U1495" s="154"/>
      <c r="V1495" s="154"/>
      <c r="W1495" s="154"/>
      <c r="X1495" s="154"/>
      <c r="Y1495" s="15" t="str">
        <f t="shared" si="32"/>
        <v/>
      </c>
      <c r="Z1495" s="15" t="str">
        <f>IF(T1495="","",IF(AND(T1495&lt;&gt;'Tabelas auxiliares'!$B$128,T1495&lt;&gt;'Tabelas auxiliares'!$B$129,T1495&lt;&gt;'Tabelas auxiliares'!$C$128,T1495&lt;&gt;'Tabelas auxiliares'!$C$129,T1495&lt;&gt;'Tabelas auxiliares'!$D$128),"FOLHA DE PESSOAL",IF(Y1495='Tabelas auxiliares'!$A$129,"CUSTEIO",IF(Y1495='Tabelas auxiliares'!$A$128,"INVESTIMENTO","ERRO - VERIFICAR"))))</f>
        <v/>
      </c>
      <c r="AA1495" s="26" t="str">
        <f t="shared" si="33"/>
        <v/>
      </c>
      <c r="AB1495" s="157"/>
      <c r="AC1495" s="157"/>
      <c r="AD1495" s="155"/>
      <c r="AE1495" s="31"/>
    </row>
    <row r="1496" spans="1:31" x14ac:dyDescent="0.25">
      <c r="A1496" s="154"/>
      <c r="B1496" s="152"/>
      <c r="C1496" s="152"/>
      <c r="D1496" s="152"/>
      <c r="E1496" s="152"/>
      <c r="F1496" s="15" t="str">
        <f>IFERROR(VLOOKUP(D1496,'Tabelas auxiliares'!$A$3:$B$65,2,FALSE),"")</f>
        <v/>
      </c>
      <c r="G1496" s="15" t="str">
        <f>IFERROR(VLOOKUP($B1496,'Tabelas auxiliares'!$A$68:$C$108,2,FALSE),"")</f>
        <v/>
      </c>
      <c r="H1496" s="15" t="str">
        <f>IFERROR(VLOOKUP($B1496,'Tabelas auxiliares'!$A$68:$C$108,3,FALSE),"")</f>
        <v/>
      </c>
      <c r="I1496" s="154"/>
      <c r="J1496" s="154"/>
      <c r="K1496" s="154"/>
      <c r="L1496" s="154"/>
      <c r="M1496" s="154"/>
      <c r="N1496" s="154"/>
      <c r="O1496" s="154"/>
      <c r="P1496" s="154"/>
      <c r="Q1496" s="154"/>
      <c r="R1496" s="154"/>
      <c r="S1496" s="154"/>
      <c r="T1496" s="154"/>
      <c r="U1496" s="154"/>
      <c r="V1496" s="154"/>
      <c r="W1496" s="154"/>
      <c r="X1496" s="154"/>
      <c r="Y1496" s="15" t="str">
        <f t="shared" si="32"/>
        <v/>
      </c>
      <c r="Z1496" s="15" t="str">
        <f>IF(T1496="","",IF(AND(T1496&lt;&gt;'Tabelas auxiliares'!$B$128,T1496&lt;&gt;'Tabelas auxiliares'!$B$129,T1496&lt;&gt;'Tabelas auxiliares'!$C$128,T1496&lt;&gt;'Tabelas auxiliares'!$C$129,T1496&lt;&gt;'Tabelas auxiliares'!$D$128),"FOLHA DE PESSOAL",IF(Y1496='Tabelas auxiliares'!$A$129,"CUSTEIO",IF(Y1496='Tabelas auxiliares'!$A$128,"INVESTIMENTO","ERRO - VERIFICAR"))))</f>
        <v/>
      </c>
      <c r="AA1496" s="26" t="str">
        <f t="shared" si="33"/>
        <v/>
      </c>
      <c r="AB1496" s="157"/>
      <c r="AC1496" s="157"/>
      <c r="AD1496" s="155"/>
      <c r="AE1496" s="31"/>
    </row>
    <row r="1497" spans="1:31" x14ac:dyDescent="0.25">
      <c r="A1497" s="154"/>
      <c r="B1497" s="152"/>
      <c r="C1497" s="152"/>
      <c r="D1497" s="152"/>
      <c r="E1497" s="152"/>
      <c r="F1497" s="15" t="str">
        <f>IFERROR(VLOOKUP(D1497,'Tabelas auxiliares'!$A$3:$B$65,2,FALSE),"")</f>
        <v/>
      </c>
      <c r="G1497" s="15" t="str">
        <f>IFERROR(VLOOKUP($B1497,'Tabelas auxiliares'!$A$68:$C$108,2,FALSE),"")</f>
        <v/>
      </c>
      <c r="H1497" s="15" t="str">
        <f>IFERROR(VLOOKUP($B1497,'Tabelas auxiliares'!$A$68:$C$108,3,FALSE),"")</f>
        <v/>
      </c>
      <c r="I1497" s="154"/>
      <c r="J1497" s="154"/>
      <c r="K1497" s="154"/>
      <c r="L1497" s="154"/>
      <c r="M1497" s="154"/>
      <c r="N1497" s="154"/>
      <c r="O1497" s="154"/>
      <c r="P1497" s="154"/>
      <c r="Q1497" s="154"/>
      <c r="R1497" s="154"/>
      <c r="S1497" s="154"/>
      <c r="T1497" s="154"/>
      <c r="U1497" s="154"/>
      <c r="V1497" s="154"/>
      <c r="W1497" s="154"/>
      <c r="X1497" s="154"/>
      <c r="Y1497" s="15" t="str">
        <f t="shared" si="32"/>
        <v/>
      </c>
      <c r="Z1497" s="15" t="str">
        <f>IF(T1497="","",IF(AND(T1497&lt;&gt;'Tabelas auxiliares'!$B$128,T1497&lt;&gt;'Tabelas auxiliares'!$B$129,T1497&lt;&gt;'Tabelas auxiliares'!$C$128,T1497&lt;&gt;'Tabelas auxiliares'!$C$129,T1497&lt;&gt;'Tabelas auxiliares'!$D$128),"FOLHA DE PESSOAL",IF(Y1497='Tabelas auxiliares'!$A$129,"CUSTEIO",IF(Y1497='Tabelas auxiliares'!$A$128,"INVESTIMENTO","ERRO - VERIFICAR"))))</f>
        <v/>
      </c>
      <c r="AA1497" s="26" t="str">
        <f t="shared" si="33"/>
        <v/>
      </c>
      <c r="AB1497" s="157"/>
      <c r="AC1497" s="157"/>
      <c r="AD1497" s="155"/>
      <c r="AE1497" s="31"/>
    </row>
    <row r="1498" spans="1:31" x14ac:dyDescent="0.25">
      <c r="A1498" s="154"/>
      <c r="B1498" s="152"/>
      <c r="C1498" s="152"/>
      <c r="D1498" s="152"/>
      <c r="E1498" s="152"/>
      <c r="F1498" s="15" t="str">
        <f>IFERROR(VLOOKUP(D1498,'Tabelas auxiliares'!$A$3:$B$65,2,FALSE),"")</f>
        <v/>
      </c>
      <c r="G1498" s="15" t="str">
        <f>IFERROR(VLOOKUP($B1498,'Tabelas auxiliares'!$A$68:$C$108,2,FALSE),"")</f>
        <v/>
      </c>
      <c r="H1498" s="15" t="str">
        <f>IFERROR(VLOOKUP($B1498,'Tabelas auxiliares'!$A$68:$C$108,3,FALSE),"")</f>
        <v/>
      </c>
      <c r="I1498" s="154"/>
      <c r="J1498" s="154"/>
      <c r="K1498" s="154"/>
      <c r="L1498" s="154"/>
      <c r="M1498" s="154"/>
      <c r="N1498" s="154"/>
      <c r="O1498" s="154"/>
      <c r="P1498" s="154"/>
      <c r="Q1498" s="154"/>
      <c r="R1498" s="154"/>
      <c r="S1498" s="154"/>
      <c r="T1498" s="154"/>
      <c r="U1498" s="154"/>
      <c r="V1498" s="154"/>
      <c r="W1498" s="154"/>
      <c r="X1498" s="154"/>
      <c r="Y1498" s="15" t="str">
        <f t="shared" si="32"/>
        <v/>
      </c>
      <c r="Z1498" s="15" t="str">
        <f>IF(T1498="","",IF(AND(T1498&lt;&gt;'Tabelas auxiliares'!$B$128,T1498&lt;&gt;'Tabelas auxiliares'!$B$129,T1498&lt;&gt;'Tabelas auxiliares'!$C$128,T1498&lt;&gt;'Tabelas auxiliares'!$C$129,T1498&lt;&gt;'Tabelas auxiliares'!$D$128),"FOLHA DE PESSOAL",IF(Y1498='Tabelas auxiliares'!$A$129,"CUSTEIO",IF(Y1498='Tabelas auxiliares'!$A$128,"INVESTIMENTO","ERRO - VERIFICAR"))))</f>
        <v/>
      </c>
      <c r="AA1498" s="26" t="str">
        <f t="shared" si="33"/>
        <v/>
      </c>
      <c r="AB1498" s="157"/>
      <c r="AC1498" s="157"/>
      <c r="AD1498" s="155"/>
      <c r="AE1498" s="31"/>
    </row>
    <row r="1499" spans="1:31" x14ac:dyDescent="0.25">
      <c r="A1499" s="154"/>
      <c r="B1499" s="152"/>
      <c r="C1499" s="152"/>
      <c r="D1499" s="152"/>
      <c r="E1499" s="152"/>
      <c r="F1499" s="15" t="str">
        <f>IFERROR(VLOOKUP(D1499,'Tabelas auxiliares'!$A$3:$B$65,2,FALSE),"")</f>
        <v/>
      </c>
      <c r="G1499" s="15" t="str">
        <f>IFERROR(VLOOKUP($B1499,'Tabelas auxiliares'!$A$68:$C$108,2,FALSE),"")</f>
        <v/>
      </c>
      <c r="H1499" s="15" t="str">
        <f>IFERROR(VLOOKUP($B1499,'Tabelas auxiliares'!$A$68:$C$108,3,FALSE),"")</f>
        <v/>
      </c>
      <c r="I1499" s="154"/>
      <c r="J1499" s="154"/>
      <c r="K1499" s="154"/>
      <c r="L1499" s="154"/>
      <c r="M1499" s="154"/>
      <c r="N1499" s="154"/>
      <c r="O1499" s="154"/>
      <c r="P1499" s="154"/>
      <c r="Q1499" s="154"/>
      <c r="R1499" s="154"/>
      <c r="S1499" s="154"/>
      <c r="T1499" s="154"/>
      <c r="U1499" s="154"/>
      <c r="V1499" s="154"/>
      <c r="W1499" s="154"/>
      <c r="X1499" s="154"/>
      <c r="Y1499" s="15" t="str">
        <f t="shared" si="32"/>
        <v/>
      </c>
      <c r="Z1499" s="15" t="str">
        <f>IF(T1499="","",IF(AND(T1499&lt;&gt;'Tabelas auxiliares'!$B$128,T1499&lt;&gt;'Tabelas auxiliares'!$B$129,T1499&lt;&gt;'Tabelas auxiliares'!$C$128,T1499&lt;&gt;'Tabelas auxiliares'!$C$129,T1499&lt;&gt;'Tabelas auxiliares'!$D$128),"FOLHA DE PESSOAL",IF(Y1499='Tabelas auxiliares'!$A$129,"CUSTEIO",IF(Y1499='Tabelas auxiliares'!$A$128,"INVESTIMENTO","ERRO - VERIFICAR"))))</f>
        <v/>
      </c>
      <c r="AA1499" s="26" t="str">
        <f t="shared" si="33"/>
        <v/>
      </c>
      <c r="AB1499" s="157"/>
      <c r="AC1499" s="157"/>
      <c r="AD1499" s="155"/>
      <c r="AE1499" s="31"/>
    </row>
    <row r="1500" spans="1:31" x14ac:dyDescent="0.25">
      <c r="A1500" s="154"/>
      <c r="B1500" s="152"/>
      <c r="C1500" s="152"/>
      <c r="D1500" s="152"/>
      <c r="E1500" s="152"/>
      <c r="F1500" s="15" t="str">
        <f>IFERROR(VLOOKUP(D1500,'Tabelas auxiliares'!$A$3:$B$65,2,FALSE),"")</f>
        <v/>
      </c>
      <c r="G1500" s="15" t="str">
        <f>IFERROR(VLOOKUP($B1500,'Tabelas auxiliares'!$A$68:$C$108,2,FALSE),"")</f>
        <v/>
      </c>
      <c r="H1500" s="15" t="str">
        <f>IFERROR(VLOOKUP($B1500,'Tabelas auxiliares'!$A$68:$C$108,3,FALSE),"")</f>
        <v/>
      </c>
      <c r="I1500" s="154"/>
      <c r="J1500" s="154"/>
      <c r="K1500" s="154"/>
      <c r="L1500" s="154"/>
      <c r="M1500" s="154"/>
      <c r="N1500" s="154"/>
      <c r="O1500" s="154"/>
      <c r="P1500" s="154"/>
      <c r="Q1500" s="154"/>
      <c r="R1500" s="154"/>
      <c r="S1500" s="154"/>
      <c r="T1500" s="154"/>
      <c r="U1500" s="154"/>
      <c r="V1500" s="154"/>
      <c r="W1500" s="154"/>
      <c r="X1500" s="154"/>
      <c r="Y1500" s="15" t="str">
        <f t="shared" si="32"/>
        <v/>
      </c>
      <c r="Z1500" s="15" t="str">
        <f>IF(T1500="","",IF(AND(T1500&lt;&gt;'Tabelas auxiliares'!$B$128,T1500&lt;&gt;'Tabelas auxiliares'!$B$129,T1500&lt;&gt;'Tabelas auxiliares'!$C$128,T1500&lt;&gt;'Tabelas auxiliares'!$C$129,T1500&lt;&gt;'Tabelas auxiliares'!$D$128),"FOLHA DE PESSOAL",IF(Y1500='Tabelas auxiliares'!$A$129,"CUSTEIO",IF(Y1500='Tabelas auxiliares'!$A$128,"INVESTIMENTO","ERRO - VERIFICAR"))))</f>
        <v/>
      </c>
      <c r="AA1500" s="26" t="str">
        <f t="shared" si="33"/>
        <v/>
      </c>
      <c r="AB1500" s="157"/>
      <c r="AC1500" s="157"/>
      <c r="AD1500" s="155"/>
      <c r="AE1500" s="31"/>
    </row>
    <row r="1501" spans="1:31" x14ac:dyDescent="0.25">
      <c r="A1501" s="154"/>
      <c r="B1501" s="152"/>
      <c r="C1501" s="152"/>
      <c r="D1501" s="152"/>
      <c r="E1501" s="152"/>
      <c r="F1501" s="15" t="str">
        <f>IFERROR(VLOOKUP(D1501,'Tabelas auxiliares'!$A$3:$B$65,2,FALSE),"")</f>
        <v/>
      </c>
      <c r="G1501" s="15" t="str">
        <f>IFERROR(VLOOKUP($B1501,'Tabelas auxiliares'!$A$68:$C$108,2,FALSE),"")</f>
        <v/>
      </c>
      <c r="H1501" s="15" t="str">
        <f>IFERROR(VLOOKUP($B1501,'Tabelas auxiliares'!$A$68:$C$108,3,FALSE),"")</f>
        <v/>
      </c>
      <c r="I1501" s="154"/>
      <c r="J1501" s="154"/>
      <c r="K1501" s="154"/>
      <c r="L1501" s="154"/>
      <c r="M1501" s="154"/>
      <c r="N1501" s="154"/>
      <c r="O1501" s="154"/>
      <c r="P1501" s="154"/>
      <c r="Q1501" s="154"/>
      <c r="R1501" s="154"/>
      <c r="S1501" s="154"/>
      <c r="T1501" s="154"/>
      <c r="U1501" s="154"/>
      <c r="V1501" s="154"/>
      <c r="W1501" s="154"/>
      <c r="X1501" s="154"/>
      <c r="Y1501" s="15" t="str">
        <f t="shared" si="32"/>
        <v/>
      </c>
      <c r="Z1501" s="15" t="str">
        <f>IF(T1501="","",IF(AND(T1501&lt;&gt;'Tabelas auxiliares'!$B$128,T1501&lt;&gt;'Tabelas auxiliares'!$B$129,T1501&lt;&gt;'Tabelas auxiliares'!$C$128,T1501&lt;&gt;'Tabelas auxiliares'!$C$129,T1501&lt;&gt;'Tabelas auxiliares'!$D$128),"FOLHA DE PESSOAL",IF(Y1501='Tabelas auxiliares'!$A$129,"CUSTEIO",IF(Y1501='Tabelas auxiliares'!$A$128,"INVESTIMENTO","ERRO - VERIFICAR"))))</f>
        <v/>
      </c>
      <c r="AA1501" s="26" t="str">
        <f t="shared" si="33"/>
        <v/>
      </c>
      <c r="AB1501" s="157"/>
      <c r="AC1501" s="157"/>
      <c r="AD1501" s="155"/>
      <c r="AE1501" s="31"/>
    </row>
    <row r="1502" spans="1:31" x14ac:dyDescent="0.25">
      <c r="A1502" s="154"/>
      <c r="B1502" s="152"/>
      <c r="C1502" s="152"/>
      <c r="D1502" s="152"/>
      <c r="E1502" s="152"/>
      <c r="F1502" s="15" t="str">
        <f>IFERROR(VLOOKUP(D1502,'Tabelas auxiliares'!$A$3:$B$65,2,FALSE),"")</f>
        <v/>
      </c>
      <c r="G1502" s="15" t="str">
        <f>IFERROR(VLOOKUP($B1502,'Tabelas auxiliares'!$A$68:$C$108,2,FALSE),"")</f>
        <v/>
      </c>
      <c r="H1502" s="15" t="str">
        <f>IFERROR(VLOOKUP($B1502,'Tabelas auxiliares'!$A$68:$C$108,3,FALSE),"")</f>
        <v/>
      </c>
      <c r="I1502" s="154"/>
      <c r="J1502" s="154"/>
      <c r="K1502" s="154"/>
      <c r="L1502" s="154"/>
      <c r="M1502" s="154"/>
      <c r="N1502" s="154"/>
      <c r="O1502" s="154"/>
      <c r="P1502" s="154"/>
      <c r="Q1502" s="154"/>
      <c r="R1502" s="154"/>
      <c r="S1502" s="154"/>
      <c r="T1502" s="154"/>
      <c r="U1502" s="154"/>
      <c r="V1502" s="154"/>
      <c r="W1502" s="154"/>
      <c r="X1502" s="154"/>
      <c r="Y1502" s="15" t="str">
        <f t="shared" si="32"/>
        <v/>
      </c>
      <c r="Z1502" s="15" t="str">
        <f>IF(T1502="","",IF(AND(T1502&lt;&gt;'Tabelas auxiliares'!$B$128,T1502&lt;&gt;'Tabelas auxiliares'!$B$129,T1502&lt;&gt;'Tabelas auxiliares'!$C$128,T1502&lt;&gt;'Tabelas auxiliares'!$C$129,T1502&lt;&gt;'Tabelas auxiliares'!$D$128),"FOLHA DE PESSOAL",IF(Y1502='Tabelas auxiliares'!$A$129,"CUSTEIO",IF(Y1502='Tabelas auxiliares'!$A$128,"INVESTIMENTO","ERRO - VERIFICAR"))))</f>
        <v/>
      </c>
      <c r="AA1502" s="26" t="str">
        <f t="shared" si="33"/>
        <v/>
      </c>
      <c r="AB1502" s="157"/>
      <c r="AC1502" s="157"/>
      <c r="AD1502" s="155"/>
      <c r="AE1502" s="31"/>
    </row>
    <row r="1503" spans="1:31" x14ac:dyDescent="0.25">
      <c r="A1503" s="154"/>
      <c r="B1503" s="152"/>
      <c r="C1503" s="152"/>
      <c r="D1503" s="152"/>
      <c r="E1503" s="152"/>
      <c r="F1503" s="15" t="str">
        <f>IFERROR(VLOOKUP(D1503,'Tabelas auxiliares'!$A$3:$B$65,2,FALSE),"")</f>
        <v/>
      </c>
      <c r="G1503" s="15" t="str">
        <f>IFERROR(VLOOKUP($B1503,'Tabelas auxiliares'!$A$68:$C$108,2,FALSE),"")</f>
        <v/>
      </c>
      <c r="H1503" s="15" t="str">
        <f>IFERROR(VLOOKUP($B1503,'Tabelas auxiliares'!$A$68:$C$108,3,FALSE),"")</f>
        <v/>
      </c>
      <c r="I1503" s="154"/>
      <c r="J1503" s="154"/>
      <c r="K1503" s="154"/>
      <c r="L1503" s="154"/>
      <c r="M1503" s="154"/>
      <c r="N1503" s="154"/>
      <c r="O1503" s="154"/>
      <c r="P1503" s="154"/>
      <c r="Q1503" s="154"/>
      <c r="R1503" s="154"/>
      <c r="S1503" s="154"/>
      <c r="T1503" s="154"/>
      <c r="U1503" s="154"/>
      <c r="V1503" s="154"/>
      <c r="W1503" s="154"/>
      <c r="X1503" s="154"/>
      <c r="Y1503" s="15" t="str">
        <f t="shared" si="32"/>
        <v/>
      </c>
      <c r="Z1503" s="15" t="str">
        <f>IF(T1503="","",IF(AND(T1503&lt;&gt;'Tabelas auxiliares'!$B$128,T1503&lt;&gt;'Tabelas auxiliares'!$B$129,T1503&lt;&gt;'Tabelas auxiliares'!$C$128,T1503&lt;&gt;'Tabelas auxiliares'!$C$129,T1503&lt;&gt;'Tabelas auxiliares'!$D$128),"FOLHA DE PESSOAL",IF(Y1503='Tabelas auxiliares'!$A$129,"CUSTEIO",IF(Y1503='Tabelas auxiliares'!$A$128,"INVESTIMENTO","ERRO - VERIFICAR"))))</f>
        <v/>
      </c>
      <c r="AA1503" s="26" t="str">
        <f t="shared" si="33"/>
        <v/>
      </c>
      <c r="AB1503" s="157"/>
      <c r="AC1503" s="157"/>
      <c r="AD1503" s="155"/>
      <c r="AE1503" s="31"/>
    </row>
    <row r="1504" spans="1:31" x14ac:dyDescent="0.25">
      <c r="A1504" s="154"/>
      <c r="B1504" s="152"/>
      <c r="C1504" s="152"/>
      <c r="D1504" s="152"/>
      <c r="E1504" s="152"/>
      <c r="F1504" s="15" t="str">
        <f>IFERROR(VLOOKUP(D1504,'Tabelas auxiliares'!$A$3:$B$65,2,FALSE),"")</f>
        <v/>
      </c>
      <c r="G1504" s="15" t="str">
        <f>IFERROR(VLOOKUP($B1504,'Tabelas auxiliares'!$A$68:$C$108,2,FALSE),"")</f>
        <v/>
      </c>
      <c r="H1504" s="15" t="str">
        <f>IFERROR(VLOOKUP($B1504,'Tabelas auxiliares'!$A$68:$C$108,3,FALSE),"")</f>
        <v/>
      </c>
      <c r="I1504" s="154"/>
      <c r="J1504" s="154"/>
      <c r="K1504" s="154"/>
      <c r="L1504" s="154"/>
      <c r="M1504" s="154"/>
      <c r="N1504" s="154"/>
      <c r="O1504" s="154"/>
      <c r="P1504" s="154"/>
      <c r="Q1504" s="154"/>
      <c r="R1504" s="154"/>
      <c r="S1504" s="154"/>
      <c r="T1504" s="154"/>
      <c r="U1504" s="154"/>
      <c r="V1504" s="154"/>
      <c r="W1504" s="154"/>
      <c r="X1504" s="154"/>
      <c r="Y1504" s="15" t="str">
        <f t="shared" si="32"/>
        <v/>
      </c>
      <c r="Z1504" s="15" t="str">
        <f>IF(T1504="","",IF(AND(T1504&lt;&gt;'Tabelas auxiliares'!$B$128,T1504&lt;&gt;'Tabelas auxiliares'!$B$129,T1504&lt;&gt;'Tabelas auxiliares'!$C$128,T1504&lt;&gt;'Tabelas auxiliares'!$C$129,T1504&lt;&gt;'Tabelas auxiliares'!$D$128),"FOLHA DE PESSOAL",IF(Y1504='Tabelas auxiliares'!$A$129,"CUSTEIO",IF(Y1504='Tabelas auxiliares'!$A$128,"INVESTIMENTO","ERRO - VERIFICAR"))))</f>
        <v/>
      </c>
      <c r="AA1504" s="26" t="str">
        <f t="shared" si="33"/>
        <v/>
      </c>
      <c r="AB1504" s="157"/>
      <c r="AC1504" s="157"/>
      <c r="AD1504" s="155"/>
      <c r="AE1504" s="31"/>
    </row>
    <row r="1505" spans="1:31" x14ac:dyDescent="0.25">
      <c r="A1505" s="154"/>
      <c r="B1505" s="152"/>
      <c r="C1505" s="152"/>
      <c r="D1505" s="152"/>
      <c r="E1505" s="152"/>
      <c r="F1505" s="15" t="str">
        <f>IFERROR(VLOOKUP(D1505,'Tabelas auxiliares'!$A$3:$B$65,2,FALSE),"")</f>
        <v/>
      </c>
      <c r="G1505" s="15" t="str">
        <f>IFERROR(VLOOKUP($B1505,'Tabelas auxiliares'!$A$68:$C$108,2,FALSE),"")</f>
        <v/>
      </c>
      <c r="H1505" s="15" t="str">
        <f>IFERROR(VLOOKUP($B1505,'Tabelas auxiliares'!$A$68:$C$108,3,FALSE),"")</f>
        <v/>
      </c>
      <c r="I1505" s="154"/>
      <c r="J1505" s="154"/>
      <c r="K1505" s="154"/>
      <c r="L1505" s="154"/>
      <c r="M1505" s="154"/>
      <c r="N1505" s="154"/>
      <c r="O1505" s="154"/>
      <c r="P1505" s="154"/>
      <c r="Q1505" s="154"/>
      <c r="R1505" s="154"/>
      <c r="S1505" s="154"/>
      <c r="T1505" s="154"/>
      <c r="U1505" s="154"/>
      <c r="V1505" s="154"/>
      <c r="W1505" s="154"/>
      <c r="X1505" s="154"/>
      <c r="Y1505" s="15" t="str">
        <f t="shared" si="32"/>
        <v/>
      </c>
      <c r="Z1505" s="15" t="str">
        <f>IF(T1505="","",IF(AND(T1505&lt;&gt;'Tabelas auxiliares'!$B$128,T1505&lt;&gt;'Tabelas auxiliares'!$B$129,T1505&lt;&gt;'Tabelas auxiliares'!$C$128,T1505&lt;&gt;'Tabelas auxiliares'!$C$129,T1505&lt;&gt;'Tabelas auxiliares'!$D$128),"FOLHA DE PESSOAL",IF(Y1505='Tabelas auxiliares'!$A$129,"CUSTEIO",IF(Y1505='Tabelas auxiliares'!$A$128,"INVESTIMENTO","ERRO - VERIFICAR"))))</f>
        <v/>
      </c>
      <c r="AA1505" s="26" t="str">
        <f t="shared" si="33"/>
        <v/>
      </c>
      <c r="AB1505" s="157"/>
      <c r="AC1505" s="157"/>
      <c r="AD1505" s="155"/>
      <c r="AE1505" s="31"/>
    </row>
    <row r="1506" spans="1:31" x14ac:dyDescent="0.25">
      <c r="A1506" s="154"/>
      <c r="B1506" s="152"/>
      <c r="C1506" s="152"/>
      <c r="D1506" s="152"/>
      <c r="E1506" s="152"/>
      <c r="F1506" s="15" t="str">
        <f>IFERROR(VLOOKUP(D1506,'Tabelas auxiliares'!$A$3:$B$65,2,FALSE),"")</f>
        <v/>
      </c>
      <c r="G1506" s="15" t="str">
        <f>IFERROR(VLOOKUP($B1506,'Tabelas auxiliares'!$A$68:$C$108,2,FALSE),"")</f>
        <v/>
      </c>
      <c r="H1506" s="15" t="str">
        <f>IFERROR(VLOOKUP($B1506,'Tabelas auxiliares'!$A$68:$C$108,3,FALSE),"")</f>
        <v/>
      </c>
      <c r="I1506" s="154"/>
      <c r="J1506" s="154"/>
      <c r="K1506" s="154"/>
      <c r="L1506" s="154"/>
      <c r="M1506" s="154"/>
      <c r="N1506" s="154"/>
      <c r="O1506" s="154"/>
      <c r="P1506" s="154"/>
      <c r="Q1506" s="154"/>
      <c r="R1506" s="154"/>
      <c r="S1506" s="154"/>
      <c r="T1506" s="154"/>
      <c r="U1506" s="154"/>
      <c r="V1506" s="154"/>
      <c r="W1506" s="154"/>
      <c r="X1506" s="154"/>
      <c r="Y1506" s="15" t="str">
        <f t="shared" si="32"/>
        <v/>
      </c>
      <c r="Z1506" s="15" t="str">
        <f>IF(T1506="","",IF(AND(T1506&lt;&gt;'Tabelas auxiliares'!$B$128,T1506&lt;&gt;'Tabelas auxiliares'!$B$129,T1506&lt;&gt;'Tabelas auxiliares'!$C$128,T1506&lt;&gt;'Tabelas auxiliares'!$C$129,T1506&lt;&gt;'Tabelas auxiliares'!$D$128),"FOLHA DE PESSOAL",IF(Y1506='Tabelas auxiliares'!$A$129,"CUSTEIO",IF(Y1506='Tabelas auxiliares'!$A$128,"INVESTIMENTO","ERRO - VERIFICAR"))))</f>
        <v/>
      </c>
      <c r="AA1506" s="26" t="str">
        <f t="shared" si="33"/>
        <v/>
      </c>
      <c r="AB1506" s="157"/>
      <c r="AC1506" s="157"/>
      <c r="AD1506" s="155"/>
      <c r="AE1506" s="31"/>
    </row>
    <row r="1507" spans="1:31" x14ac:dyDescent="0.25">
      <c r="A1507" s="154"/>
      <c r="B1507" s="152"/>
      <c r="C1507" s="152"/>
      <c r="D1507" s="152"/>
      <c r="E1507" s="152"/>
      <c r="F1507" s="15" t="str">
        <f>IFERROR(VLOOKUP(D1507,'Tabelas auxiliares'!$A$3:$B$65,2,FALSE),"")</f>
        <v/>
      </c>
      <c r="G1507" s="15" t="str">
        <f>IFERROR(VLOOKUP($B1507,'Tabelas auxiliares'!$A$68:$C$108,2,FALSE),"")</f>
        <v/>
      </c>
      <c r="H1507" s="15" t="str">
        <f>IFERROR(VLOOKUP($B1507,'Tabelas auxiliares'!$A$68:$C$108,3,FALSE),"")</f>
        <v/>
      </c>
      <c r="I1507" s="154"/>
      <c r="J1507" s="154"/>
      <c r="K1507" s="154"/>
      <c r="L1507" s="154"/>
      <c r="M1507" s="154"/>
      <c r="N1507" s="154"/>
      <c r="O1507" s="154"/>
      <c r="P1507" s="154"/>
      <c r="Q1507" s="154"/>
      <c r="R1507" s="154"/>
      <c r="S1507" s="154"/>
      <c r="T1507" s="154"/>
      <c r="U1507" s="154"/>
      <c r="V1507" s="154"/>
      <c r="W1507" s="154"/>
      <c r="X1507" s="154"/>
      <c r="Y1507" s="15" t="str">
        <f t="shared" si="32"/>
        <v/>
      </c>
      <c r="Z1507" s="15" t="str">
        <f>IF(T1507="","",IF(AND(T1507&lt;&gt;'Tabelas auxiliares'!$B$128,T1507&lt;&gt;'Tabelas auxiliares'!$B$129,T1507&lt;&gt;'Tabelas auxiliares'!$C$128,T1507&lt;&gt;'Tabelas auxiliares'!$C$129,T1507&lt;&gt;'Tabelas auxiliares'!$D$128),"FOLHA DE PESSOAL",IF(Y1507='Tabelas auxiliares'!$A$129,"CUSTEIO",IF(Y1507='Tabelas auxiliares'!$A$128,"INVESTIMENTO","ERRO - VERIFICAR"))))</f>
        <v/>
      </c>
      <c r="AA1507" s="26" t="str">
        <f t="shared" si="33"/>
        <v/>
      </c>
      <c r="AB1507" s="157"/>
      <c r="AC1507" s="157"/>
      <c r="AD1507" s="155"/>
      <c r="AE1507" s="31"/>
    </row>
    <row r="1508" spans="1:31" x14ac:dyDescent="0.25">
      <c r="A1508" s="154"/>
      <c r="B1508" s="152"/>
      <c r="C1508" s="152"/>
      <c r="D1508" s="152"/>
      <c r="E1508" s="152"/>
      <c r="F1508" s="15" t="str">
        <f>IFERROR(VLOOKUP(D1508,'Tabelas auxiliares'!$A$3:$B$65,2,FALSE),"")</f>
        <v/>
      </c>
      <c r="G1508" s="15" t="str">
        <f>IFERROR(VLOOKUP($B1508,'Tabelas auxiliares'!$A$68:$C$108,2,FALSE),"")</f>
        <v/>
      </c>
      <c r="H1508" s="15" t="str">
        <f>IFERROR(VLOOKUP($B1508,'Tabelas auxiliares'!$A$68:$C$108,3,FALSE),"")</f>
        <v/>
      </c>
      <c r="I1508" s="154"/>
      <c r="J1508" s="154"/>
      <c r="K1508" s="154"/>
      <c r="L1508" s="154"/>
      <c r="M1508" s="154"/>
      <c r="N1508" s="154"/>
      <c r="O1508" s="154"/>
      <c r="P1508" s="154"/>
      <c r="Q1508" s="154"/>
      <c r="R1508" s="154"/>
      <c r="S1508" s="154"/>
      <c r="T1508" s="154"/>
      <c r="U1508" s="154"/>
      <c r="V1508" s="154"/>
      <c r="W1508" s="154"/>
      <c r="X1508" s="154"/>
      <c r="Y1508" s="15" t="str">
        <f t="shared" si="32"/>
        <v/>
      </c>
      <c r="Z1508" s="15" t="str">
        <f>IF(T1508="","",IF(AND(T1508&lt;&gt;'Tabelas auxiliares'!$B$128,T1508&lt;&gt;'Tabelas auxiliares'!$B$129,T1508&lt;&gt;'Tabelas auxiliares'!$C$128,T1508&lt;&gt;'Tabelas auxiliares'!$C$129,T1508&lt;&gt;'Tabelas auxiliares'!$D$128),"FOLHA DE PESSOAL",IF(Y1508='Tabelas auxiliares'!$A$129,"CUSTEIO",IF(Y1508='Tabelas auxiliares'!$A$128,"INVESTIMENTO","ERRO - VERIFICAR"))))</f>
        <v/>
      </c>
      <c r="AA1508" s="26" t="str">
        <f t="shared" si="33"/>
        <v/>
      </c>
      <c r="AB1508" s="157"/>
      <c r="AC1508" s="157"/>
      <c r="AD1508" s="155"/>
      <c r="AE1508" s="31"/>
    </row>
    <row r="1509" spans="1:31" x14ac:dyDescent="0.25">
      <c r="A1509" s="154"/>
      <c r="B1509" s="152"/>
      <c r="C1509" s="152"/>
      <c r="D1509" s="152"/>
      <c r="E1509" s="152"/>
      <c r="F1509" s="15" t="str">
        <f>IFERROR(VLOOKUP(D1509,'Tabelas auxiliares'!$A$3:$B$65,2,FALSE),"")</f>
        <v/>
      </c>
      <c r="G1509" s="15" t="str">
        <f>IFERROR(VLOOKUP($B1509,'Tabelas auxiliares'!$A$68:$C$108,2,FALSE),"")</f>
        <v/>
      </c>
      <c r="H1509" s="15" t="str">
        <f>IFERROR(VLOOKUP($B1509,'Tabelas auxiliares'!$A$68:$C$108,3,FALSE),"")</f>
        <v/>
      </c>
      <c r="I1509" s="154"/>
      <c r="J1509" s="154"/>
      <c r="K1509" s="154"/>
      <c r="L1509" s="154"/>
      <c r="M1509" s="154"/>
      <c r="N1509" s="154"/>
      <c r="O1509" s="154"/>
      <c r="P1509" s="154"/>
      <c r="Q1509" s="154"/>
      <c r="R1509" s="154"/>
      <c r="S1509" s="154"/>
      <c r="T1509" s="154"/>
      <c r="U1509" s="154"/>
      <c r="V1509" s="154"/>
      <c r="W1509" s="154"/>
      <c r="X1509" s="154"/>
      <c r="Y1509" s="15" t="str">
        <f t="shared" ref="Y1509:Y1572" si="46">LEFT(V1509,1)</f>
        <v/>
      </c>
      <c r="Z1509" s="15" t="str">
        <f>IF(T1509="","",IF(AND(T1509&lt;&gt;'Tabelas auxiliares'!$B$128,T1509&lt;&gt;'Tabelas auxiliares'!$B$129,T1509&lt;&gt;'Tabelas auxiliares'!$C$128,T1509&lt;&gt;'Tabelas auxiliares'!$C$129,T1509&lt;&gt;'Tabelas auxiliares'!$D$128),"FOLHA DE PESSOAL",IF(Y1509='Tabelas auxiliares'!$A$129,"CUSTEIO",IF(Y1509='Tabelas auxiliares'!$A$128,"INVESTIMENTO","ERRO - VERIFICAR"))))</f>
        <v/>
      </c>
      <c r="AA1509" s="26" t="str">
        <f t="shared" si="33"/>
        <v/>
      </c>
      <c r="AB1509" s="157"/>
      <c r="AC1509" s="157"/>
      <c r="AD1509" s="155"/>
      <c r="AE1509" s="31"/>
    </row>
    <row r="1510" spans="1:31" x14ac:dyDescent="0.25">
      <c r="A1510" s="154"/>
      <c r="B1510" s="152"/>
      <c r="C1510" s="152"/>
      <c r="D1510" s="152"/>
      <c r="E1510" s="152"/>
      <c r="F1510" s="15" t="str">
        <f>IFERROR(VLOOKUP(D1510,'Tabelas auxiliares'!$A$3:$B$65,2,FALSE),"")</f>
        <v/>
      </c>
      <c r="G1510" s="15" t="str">
        <f>IFERROR(VLOOKUP($B1510,'Tabelas auxiliares'!$A$68:$C$108,2,FALSE),"")</f>
        <v/>
      </c>
      <c r="H1510" s="15" t="str">
        <f>IFERROR(VLOOKUP($B1510,'Tabelas auxiliares'!$A$68:$C$108,3,FALSE),"")</f>
        <v/>
      </c>
      <c r="I1510" s="154"/>
      <c r="J1510" s="154"/>
      <c r="K1510" s="154"/>
      <c r="L1510" s="154"/>
      <c r="M1510" s="154"/>
      <c r="N1510" s="154"/>
      <c r="O1510" s="154"/>
      <c r="P1510" s="154"/>
      <c r="Q1510" s="154"/>
      <c r="R1510" s="154"/>
      <c r="S1510" s="154"/>
      <c r="T1510" s="154"/>
      <c r="U1510" s="154"/>
      <c r="V1510" s="154"/>
      <c r="W1510" s="154"/>
      <c r="X1510" s="154"/>
      <c r="Y1510" s="15" t="str">
        <f t="shared" si="46"/>
        <v/>
      </c>
      <c r="Z1510" s="15" t="str">
        <f>IF(T1510="","",IF(AND(T1510&lt;&gt;'Tabelas auxiliares'!$B$128,T1510&lt;&gt;'Tabelas auxiliares'!$B$129,T1510&lt;&gt;'Tabelas auxiliares'!$C$128,T1510&lt;&gt;'Tabelas auxiliares'!$C$129,T1510&lt;&gt;'Tabelas auxiliares'!$D$128),"FOLHA DE PESSOAL",IF(Y1510='Tabelas auxiliares'!$A$129,"CUSTEIO",IF(Y1510='Tabelas auxiliares'!$A$128,"INVESTIMENTO","ERRO - VERIFICAR"))))</f>
        <v/>
      </c>
      <c r="AA1510" s="26" t="str">
        <f t="shared" ref="AA1510:AA1573" si="47">IF(AB1510+AC1510+AD1510&lt;&gt;0,AB1510+AC1510+AD1510,"")</f>
        <v/>
      </c>
      <c r="AB1510" s="157"/>
      <c r="AC1510" s="157"/>
      <c r="AD1510" s="155"/>
      <c r="AE1510" s="31"/>
    </row>
    <row r="1511" spans="1:31" x14ac:dyDescent="0.25">
      <c r="A1511" s="154"/>
      <c r="B1511" s="152"/>
      <c r="C1511" s="152"/>
      <c r="D1511" s="152"/>
      <c r="E1511" s="152"/>
      <c r="F1511" s="15" t="str">
        <f>IFERROR(VLOOKUP(D1511,'Tabelas auxiliares'!$A$3:$B$65,2,FALSE),"")</f>
        <v/>
      </c>
      <c r="G1511" s="15" t="str">
        <f>IFERROR(VLOOKUP($B1511,'Tabelas auxiliares'!$A$68:$C$108,2,FALSE),"")</f>
        <v/>
      </c>
      <c r="H1511" s="15" t="str">
        <f>IFERROR(VLOOKUP($B1511,'Tabelas auxiliares'!$A$68:$C$108,3,FALSE),"")</f>
        <v/>
      </c>
      <c r="I1511" s="154"/>
      <c r="J1511" s="154"/>
      <c r="K1511" s="154"/>
      <c r="L1511" s="154"/>
      <c r="M1511" s="154"/>
      <c r="N1511" s="154"/>
      <c r="O1511" s="154"/>
      <c r="P1511" s="154"/>
      <c r="Q1511" s="154"/>
      <c r="R1511" s="154"/>
      <c r="S1511" s="154"/>
      <c r="T1511" s="154"/>
      <c r="U1511" s="154"/>
      <c r="V1511" s="154"/>
      <c r="W1511" s="154"/>
      <c r="X1511" s="154"/>
      <c r="Y1511" s="15" t="str">
        <f t="shared" si="46"/>
        <v/>
      </c>
      <c r="Z1511" s="15" t="str">
        <f>IF(T1511="","",IF(AND(T1511&lt;&gt;'Tabelas auxiliares'!$B$128,T1511&lt;&gt;'Tabelas auxiliares'!$B$129,T1511&lt;&gt;'Tabelas auxiliares'!$C$128,T1511&lt;&gt;'Tabelas auxiliares'!$C$129,T1511&lt;&gt;'Tabelas auxiliares'!$D$128),"FOLHA DE PESSOAL",IF(Y1511='Tabelas auxiliares'!$A$129,"CUSTEIO",IF(Y1511='Tabelas auxiliares'!$A$128,"INVESTIMENTO","ERRO - VERIFICAR"))))</f>
        <v/>
      </c>
      <c r="AA1511" s="26" t="str">
        <f t="shared" si="47"/>
        <v/>
      </c>
      <c r="AB1511" s="157"/>
      <c r="AC1511" s="157"/>
      <c r="AD1511" s="155"/>
      <c r="AE1511" s="31"/>
    </row>
    <row r="1512" spans="1:31" x14ac:dyDescent="0.25">
      <c r="A1512" s="154"/>
      <c r="B1512" s="152"/>
      <c r="C1512" s="152"/>
      <c r="D1512" s="152"/>
      <c r="E1512" s="152"/>
      <c r="F1512" s="15" t="str">
        <f>IFERROR(VLOOKUP(D1512,'Tabelas auxiliares'!$A$3:$B$65,2,FALSE),"")</f>
        <v/>
      </c>
      <c r="G1512" s="15" t="str">
        <f>IFERROR(VLOOKUP($B1512,'Tabelas auxiliares'!$A$68:$C$108,2,FALSE),"")</f>
        <v/>
      </c>
      <c r="H1512" s="15" t="str">
        <f>IFERROR(VLOOKUP($B1512,'Tabelas auxiliares'!$A$68:$C$108,3,FALSE),"")</f>
        <v/>
      </c>
      <c r="I1512" s="154"/>
      <c r="J1512" s="154"/>
      <c r="K1512" s="154"/>
      <c r="L1512" s="154"/>
      <c r="M1512" s="154"/>
      <c r="N1512" s="154"/>
      <c r="O1512" s="154"/>
      <c r="P1512" s="154"/>
      <c r="Q1512" s="154"/>
      <c r="R1512" s="154"/>
      <c r="S1512" s="154"/>
      <c r="T1512" s="154"/>
      <c r="U1512" s="154"/>
      <c r="V1512" s="154"/>
      <c r="W1512" s="154"/>
      <c r="X1512" s="154"/>
      <c r="Y1512" s="15" t="str">
        <f t="shared" si="46"/>
        <v/>
      </c>
      <c r="Z1512" s="15" t="str">
        <f>IF(T1512="","",IF(AND(T1512&lt;&gt;'Tabelas auxiliares'!$B$128,T1512&lt;&gt;'Tabelas auxiliares'!$B$129,T1512&lt;&gt;'Tabelas auxiliares'!$C$128,T1512&lt;&gt;'Tabelas auxiliares'!$C$129,T1512&lt;&gt;'Tabelas auxiliares'!$D$128),"FOLHA DE PESSOAL",IF(Y1512='Tabelas auxiliares'!$A$129,"CUSTEIO",IF(Y1512='Tabelas auxiliares'!$A$128,"INVESTIMENTO","ERRO - VERIFICAR"))))</f>
        <v/>
      </c>
      <c r="AA1512" s="26" t="str">
        <f t="shared" si="47"/>
        <v/>
      </c>
      <c r="AB1512" s="157"/>
      <c r="AC1512" s="157"/>
      <c r="AD1512" s="155"/>
      <c r="AE1512" s="31"/>
    </row>
    <row r="1513" spans="1:31" x14ac:dyDescent="0.25">
      <c r="A1513" s="154"/>
      <c r="B1513" s="152"/>
      <c r="C1513" s="152"/>
      <c r="D1513" s="152"/>
      <c r="E1513" s="152"/>
      <c r="F1513" s="15" t="str">
        <f>IFERROR(VLOOKUP(D1513,'Tabelas auxiliares'!$A$3:$B$65,2,FALSE),"")</f>
        <v/>
      </c>
      <c r="G1513" s="15" t="str">
        <f>IFERROR(VLOOKUP($B1513,'Tabelas auxiliares'!$A$68:$C$108,2,FALSE),"")</f>
        <v/>
      </c>
      <c r="H1513" s="15" t="str">
        <f>IFERROR(VLOOKUP($B1513,'Tabelas auxiliares'!$A$68:$C$108,3,FALSE),"")</f>
        <v/>
      </c>
      <c r="I1513" s="154"/>
      <c r="J1513" s="154"/>
      <c r="K1513" s="154"/>
      <c r="L1513" s="154"/>
      <c r="M1513" s="154"/>
      <c r="N1513" s="154"/>
      <c r="O1513" s="154"/>
      <c r="P1513" s="154"/>
      <c r="Q1513" s="154"/>
      <c r="R1513" s="154"/>
      <c r="S1513" s="154"/>
      <c r="T1513" s="154"/>
      <c r="U1513" s="154"/>
      <c r="V1513" s="154"/>
      <c r="W1513" s="154"/>
      <c r="X1513" s="154"/>
      <c r="Y1513" s="15" t="str">
        <f t="shared" si="46"/>
        <v/>
      </c>
      <c r="Z1513" s="15" t="str">
        <f>IF(T1513="","",IF(AND(T1513&lt;&gt;'Tabelas auxiliares'!$B$128,T1513&lt;&gt;'Tabelas auxiliares'!$B$129,T1513&lt;&gt;'Tabelas auxiliares'!$C$128,T1513&lt;&gt;'Tabelas auxiliares'!$C$129,T1513&lt;&gt;'Tabelas auxiliares'!$D$128),"FOLHA DE PESSOAL",IF(Y1513='Tabelas auxiliares'!$A$129,"CUSTEIO",IF(Y1513='Tabelas auxiliares'!$A$128,"INVESTIMENTO","ERRO - VERIFICAR"))))</f>
        <v/>
      </c>
      <c r="AA1513" s="26" t="str">
        <f t="shared" si="47"/>
        <v/>
      </c>
      <c r="AB1513" s="157"/>
      <c r="AC1513" s="157"/>
      <c r="AD1513" s="155"/>
      <c r="AE1513" s="31"/>
    </row>
    <row r="1514" spans="1:31" x14ac:dyDescent="0.25">
      <c r="A1514" s="154"/>
      <c r="B1514" s="152"/>
      <c r="C1514" s="152"/>
      <c r="D1514" s="152"/>
      <c r="E1514" s="152"/>
      <c r="F1514" s="15" t="str">
        <f>IFERROR(VLOOKUP(D1514,'Tabelas auxiliares'!$A$3:$B$65,2,FALSE),"")</f>
        <v/>
      </c>
      <c r="G1514" s="15" t="str">
        <f>IFERROR(VLOOKUP($B1514,'Tabelas auxiliares'!$A$68:$C$108,2,FALSE),"")</f>
        <v/>
      </c>
      <c r="H1514" s="15" t="str">
        <f>IFERROR(VLOOKUP($B1514,'Tabelas auxiliares'!$A$68:$C$108,3,FALSE),"")</f>
        <v/>
      </c>
      <c r="I1514" s="154"/>
      <c r="J1514" s="154"/>
      <c r="K1514" s="154"/>
      <c r="L1514" s="154"/>
      <c r="M1514" s="154"/>
      <c r="N1514" s="154"/>
      <c r="O1514" s="154"/>
      <c r="P1514" s="154"/>
      <c r="Q1514" s="154"/>
      <c r="R1514" s="154"/>
      <c r="S1514" s="154"/>
      <c r="T1514" s="154"/>
      <c r="U1514" s="154"/>
      <c r="V1514" s="154"/>
      <c r="W1514" s="154"/>
      <c r="X1514" s="154"/>
      <c r="Y1514" s="15" t="str">
        <f t="shared" si="46"/>
        <v/>
      </c>
      <c r="Z1514" s="15" t="str">
        <f>IF(T1514="","",IF(AND(T1514&lt;&gt;'Tabelas auxiliares'!$B$128,T1514&lt;&gt;'Tabelas auxiliares'!$B$129,T1514&lt;&gt;'Tabelas auxiliares'!$C$128,T1514&lt;&gt;'Tabelas auxiliares'!$C$129,T1514&lt;&gt;'Tabelas auxiliares'!$D$128),"FOLHA DE PESSOAL",IF(Y1514='Tabelas auxiliares'!$A$129,"CUSTEIO",IF(Y1514='Tabelas auxiliares'!$A$128,"INVESTIMENTO","ERRO - VERIFICAR"))))</f>
        <v/>
      </c>
      <c r="AA1514" s="26" t="str">
        <f t="shared" si="47"/>
        <v/>
      </c>
      <c r="AB1514" s="157"/>
      <c r="AC1514" s="157"/>
      <c r="AD1514" s="155"/>
      <c r="AE1514" s="31"/>
    </row>
    <row r="1515" spans="1:31" x14ac:dyDescent="0.25">
      <c r="A1515" s="154"/>
      <c r="B1515" s="152"/>
      <c r="C1515" s="152"/>
      <c r="D1515" s="152"/>
      <c r="E1515" s="152"/>
      <c r="F1515" s="15" t="str">
        <f>IFERROR(VLOOKUP(D1515,'Tabelas auxiliares'!$A$3:$B$65,2,FALSE),"")</f>
        <v/>
      </c>
      <c r="G1515" s="15" t="str">
        <f>IFERROR(VLOOKUP($B1515,'Tabelas auxiliares'!$A$68:$C$108,2,FALSE),"")</f>
        <v/>
      </c>
      <c r="H1515" s="15" t="str">
        <f>IFERROR(VLOOKUP($B1515,'Tabelas auxiliares'!$A$68:$C$108,3,FALSE),"")</f>
        <v/>
      </c>
      <c r="I1515" s="154"/>
      <c r="J1515" s="154"/>
      <c r="K1515" s="154"/>
      <c r="L1515" s="154"/>
      <c r="M1515" s="154"/>
      <c r="N1515" s="154"/>
      <c r="O1515" s="154"/>
      <c r="P1515" s="154"/>
      <c r="Q1515" s="154"/>
      <c r="R1515" s="154"/>
      <c r="S1515" s="154"/>
      <c r="T1515" s="154"/>
      <c r="U1515" s="154"/>
      <c r="V1515" s="154"/>
      <c r="W1515" s="154"/>
      <c r="X1515" s="154"/>
      <c r="Y1515" s="15" t="str">
        <f t="shared" si="46"/>
        <v/>
      </c>
      <c r="Z1515" s="15" t="str">
        <f>IF(T1515="","",IF(AND(T1515&lt;&gt;'Tabelas auxiliares'!$B$128,T1515&lt;&gt;'Tabelas auxiliares'!$B$129,T1515&lt;&gt;'Tabelas auxiliares'!$C$128,T1515&lt;&gt;'Tabelas auxiliares'!$C$129,T1515&lt;&gt;'Tabelas auxiliares'!$D$128),"FOLHA DE PESSOAL",IF(Y1515='Tabelas auxiliares'!$A$129,"CUSTEIO",IF(Y1515='Tabelas auxiliares'!$A$128,"INVESTIMENTO","ERRO - VERIFICAR"))))</f>
        <v/>
      </c>
      <c r="AA1515" s="26" t="str">
        <f t="shared" si="47"/>
        <v/>
      </c>
      <c r="AB1515" s="157"/>
      <c r="AC1515" s="157"/>
      <c r="AD1515" s="155"/>
      <c r="AE1515" s="31"/>
    </row>
    <row r="1516" spans="1:31" x14ac:dyDescent="0.25">
      <c r="A1516" s="154"/>
      <c r="B1516" s="152"/>
      <c r="C1516" s="152"/>
      <c r="D1516" s="152"/>
      <c r="E1516" s="152"/>
      <c r="F1516" s="15" t="str">
        <f>IFERROR(VLOOKUP(D1516,'Tabelas auxiliares'!$A$3:$B$65,2,FALSE),"")</f>
        <v/>
      </c>
      <c r="G1516" s="15" t="str">
        <f>IFERROR(VLOOKUP($B1516,'Tabelas auxiliares'!$A$68:$C$108,2,FALSE),"")</f>
        <v/>
      </c>
      <c r="H1516" s="15" t="str">
        <f>IFERROR(VLOOKUP($B1516,'Tabelas auxiliares'!$A$68:$C$108,3,FALSE),"")</f>
        <v/>
      </c>
      <c r="I1516" s="154"/>
      <c r="J1516" s="154"/>
      <c r="K1516" s="154"/>
      <c r="L1516" s="154"/>
      <c r="M1516" s="154"/>
      <c r="N1516" s="154"/>
      <c r="O1516" s="154"/>
      <c r="P1516" s="154"/>
      <c r="Q1516" s="154"/>
      <c r="R1516" s="154"/>
      <c r="S1516" s="154"/>
      <c r="T1516" s="154"/>
      <c r="U1516" s="154"/>
      <c r="V1516" s="154"/>
      <c r="W1516" s="154"/>
      <c r="X1516" s="154"/>
      <c r="Y1516" s="15" t="str">
        <f t="shared" si="46"/>
        <v/>
      </c>
      <c r="Z1516" s="15" t="str">
        <f>IF(T1516="","",IF(AND(T1516&lt;&gt;'Tabelas auxiliares'!$B$128,T1516&lt;&gt;'Tabelas auxiliares'!$B$129,T1516&lt;&gt;'Tabelas auxiliares'!$C$128,T1516&lt;&gt;'Tabelas auxiliares'!$C$129,T1516&lt;&gt;'Tabelas auxiliares'!$D$128),"FOLHA DE PESSOAL",IF(Y1516='Tabelas auxiliares'!$A$129,"CUSTEIO",IF(Y1516='Tabelas auxiliares'!$A$128,"INVESTIMENTO","ERRO - VERIFICAR"))))</f>
        <v/>
      </c>
      <c r="AA1516" s="26" t="str">
        <f t="shared" si="47"/>
        <v/>
      </c>
      <c r="AB1516" s="157"/>
      <c r="AC1516" s="157"/>
      <c r="AD1516" s="155"/>
      <c r="AE1516" s="31"/>
    </row>
    <row r="1517" spans="1:31" x14ac:dyDescent="0.25">
      <c r="A1517" s="154"/>
      <c r="B1517" s="152"/>
      <c r="C1517" s="152"/>
      <c r="D1517" s="152"/>
      <c r="E1517" s="152"/>
      <c r="F1517" s="15" t="str">
        <f>IFERROR(VLOOKUP(D1517,'Tabelas auxiliares'!$A$3:$B$65,2,FALSE),"")</f>
        <v/>
      </c>
      <c r="G1517" s="15" t="str">
        <f>IFERROR(VLOOKUP($B1517,'Tabelas auxiliares'!$A$68:$C$108,2,FALSE),"")</f>
        <v/>
      </c>
      <c r="H1517" s="15" t="str">
        <f>IFERROR(VLOOKUP($B1517,'Tabelas auxiliares'!$A$68:$C$108,3,FALSE),"")</f>
        <v/>
      </c>
      <c r="I1517" s="154"/>
      <c r="J1517" s="154"/>
      <c r="K1517" s="154"/>
      <c r="L1517" s="154"/>
      <c r="M1517" s="154"/>
      <c r="N1517" s="154"/>
      <c r="O1517" s="154"/>
      <c r="P1517" s="154"/>
      <c r="Q1517" s="154"/>
      <c r="R1517" s="154"/>
      <c r="S1517" s="154"/>
      <c r="T1517" s="154"/>
      <c r="U1517" s="154"/>
      <c r="V1517" s="154"/>
      <c r="W1517" s="154"/>
      <c r="X1517" s="154"/>
      <c r="Y1517" s="15" t="str">
        <f t="shared" si="46"/>
        <v/>
      </c>
      <c r="Z1517" s="15" t="str">
        <f>IF(T1517="","",IF(AND(T1517&lt;&gt;'Tabelas auxiliares'!$B$128,T1517&lt;&gt;'Tabelas auxiliares'!$B$129,T1517&lt;&gt;'Tabelas auxiliares'!$C$128,T1517&lt;&gt;'Tabelas auxiliares'!$C$129,T1517&lt;&gt;'Tabelas auxiliares'!$D$128),"FOLHA DE PESSOAL",IF(Y1517='Tabelas auxiliares'!$A$129,"CUSTEIO",IF(Y1517='Tabelas auxiliares'!$A$128,"INVESTIMENTO","ERRO - VERIFICAR"))))</f>
        <v/>
      </c>
      <c r="AA1517" s="26" t="str">
        <f t="shared" si="47"/>
        <v/>
      </c>
      <c r="AB1517" s="157"/>
      <c r="AC1517" s="157"/>
      <c r="AD1517" s="155"/>
      <c r="AE1517" s="31"/>
    </row>
    <row r="1518" spans="1:31" x14ac:dyDescent="0.25">
      <c r="A1518" s="154"/>
      <c r="B1518" s="152"/>
      <c r="C1518" s="152"/>
      <c r="D1518" s="152"/>
      <c r="E1518" s="152"/>
      <c r="F1518" s="15" t="str">
        <f>IFERROR(VLOOKUP(D1518,'Tabelas auxiliares'!$A$3:$B$65,2,FALSE),"")</f>
        <v/>
      </c>
      <c r="G1518" s="15" t="str">
        <f>IFERROR(VLOOKUP($B1518,'Tabelas auxiliares'!$A$68:$C$108,2,FALSE),"")</f>
        <v/>
      </c>
      <c r="H1518" s="15" t="str">
        <f>IFERROR(VLOOKUP($B1518,'Tabelas auxiliares'!$A$68:$C$108,3,FALSE),"")</f>
        <v/>
      </c>
      <c r="I1518" s="154"/>
      <c r="J1518" s="154"/>
      <c r="K1518" s="154"/>
      <c r="L1518" s="154"/>
      <c r="M1518" s="154"/>
      <c r="N1518" s="154"/>
      <c r="O1518" s="154"/>
      <c r="P1518" s="154"/>
      <c r="Q1518" s="154"/>
      <c r="R1518" s="154"/>
      <c r="S1518" s="154"/>
      <c r="T1518" s="154"/>
      <c r="U1518" s="154"/>
      <c r="V1518" s="154"/>
      <c r="W1518" s="154"/>
      <c r="X1518" s="154"/>
      <c r="Y1518" s="15" t="str">
        <f t="shared" si="46"/>
        <v/>
      </c>
      <c r="Z1518" s="15" t="str">
        <f>IF(T1518="","",IF(AND(T1518&lt;&gt;'Tabelas auxiliares'!$B$128,T1518&lt;&gt;'Tabelas auxiliares'!$B$129,T1518&lt;&gt;'Tabelas auxiliares'!$C$128,T1518&lt;&gt;'Tabelas auxiliares'!$C$129,T1518&lt;&gt;'Tabelas auxiliares'!$D$128),"FOLHA DE PESSOAL",IF(Y1518='Tabelas auxiliares'!$A$129,"CUSTEIO",IF(Y1518='Tabelas auxiliares'!$A$128,"INVESTIMENTO","ERRO - VERIFICAR"))))</f>
        <v/>
      </c>
      <c r="AA1518" s="26" t="str">
        <f t="shared" si="47"/>
        <v/>
      </c>
      <c r="AB1518" s="157"/>
      <c r="AC1518" s="157"/>
      <c r="AD1518" s="155"/>
      <c r="AE1518" s="31"/>
    </row>
    <row r="1519" spans="1:31" x14ac:dyDescent="0.25">
      <c r="A1519" s="154"/>
      <c r="B1519" s="152"/>
      <c r="C1519" s="152"/>
      <c r="D1519" s="152"/>
      <c r="E1519" s="152"/>
      <c r="F1519" s="15" t="str">
        <f>IFERROR(VLOOKUP(D1519,'Tabelas auxiliares'!$A$3:$B$65,2,FALSE),"")</f>
        <v/>
      </c>
      <c r="G1519" s="15" t="str">
        <f>IFERROR(VLOOKUP($B1519,'Tabelas auxiliares'!$A$68:$C$108,2,FALSE),"")</f>
        <v/>
      </c>
      <c r="H1519" s="15" t="str">
        <f>IFERROR(VLOOKUP($B1519,'Tabelas auxiliares'!$A$68:$C$108,3,FALSE),"")</f>
        <v/>
      </c>
      <c r="I1519" s="154"/>
      <c r="J1519" s="154"/>
      <c r="K1519" s="154"/>
      <c r="L1519" s="154"/>
      <c r="M1519" s="154"/>
      <c r="N1519" s="154"/>
      <c r="O1519" s="154"/>
      <c r="P1519" s="154"/>
      <c r="Q1519" s="154"/>
      <c r="R1519" s="154"/>
      <c r="S1519" s="154"/>
      <c r="T1519" s="154"/>
      <c r="U1519" s="154"/>
      <c r="V1519" s="154"/>
      <c r="W1519" s="154"/>
      <c r="X1519" s="154"/>
      <c r="Y1519" s="15" t="str">
        <f t="shared" si="46"/>
        <v/>
      </c>
      <c r="Z1519" s="15" t="str">
        <f>IF(T1519="","",IF(AND(T1519&lt;&gt;'Tabelas auxiliares'!$B$128,T1519&lt;&gt;'Tabelas auxiliares'!$B$129,T1519&lt;&gt;'Tabelas auxiliares'!$C$128,T1519&lt;&gt;'Tabelas auxiliares'!$C$129,T1519&lt;&gt;'Tabelas auxiliares'!$D$128),"FOLHA DE PESSOAL",IF(Y1519='Tabelas auxiliares'!$A$129,"CUSTEIO",IF(Y1519='Tabelas auxiliares'!$A$128,"INVESTIMENTO","ERRO - VERIFICAR"))))</f>
        <v/>
      </c>
      <c r="AA1519" s="26" t="str">
        <f t="shared" si="47"/>
        <v/>
      </c>
      <c r="AB1519" s="157"/>
      <c r="AC1519" s="157"/>
      <c r="AD1519" s="155"/>
      <c r="AE1519" s="31"/>
    </row>
    <row r="1520" spans="1:31" x14ac:dyDescent="0.25">
      <c r="A1520" s="154"/>
      <c r="B1520" s="152"/>
      <c r="C1520" s="152"/>
      <c r="D1520" s="152"/>
      <c r="E1520" s="152"/>
      <c r="F1520" s="15" t="str">
        <f>IFERROR(VLOOKUP(D1520,'Tabelas auxiliares'!$A$3:$B$65,2,FALSE),"")</f>
        <v/>
      </c>
      <c r="G1520" s="15" t="str">
        <f>IFERROR(VLOOKUP($B1520,'Tabelas auxiliares'!$A$68:$C$108,2,FALSE),"")</f>
        <v/>
      </c>
      <c r="H1520" s="15" t="str">
        <f>IFERROR(VLOOKUP($B1520,'Tabelas auxiliares'!$A$68:$C$108,3,FALSE),"")</f>
        <v/>
      </c>
      <c r="I1520" s="154"/>
      <c r="J1520" s="154"/>
      <c r="K1520" s="154"/>
      <c r="L1520" s="154"/>
      <c r="M1520" s="154"/>
      <c r="N1520" s="154"/>
      <c r="O1520" s="154"/>
      <c r="P1520" s="154"/>
      <c r="Q1520" s="154"/>
      <c r="R1520" s="154"/>
      <c r="S1520" s="154"/>
      <c r="T1520" s="154"/>
      <c r="U1520" s="154"/>
      <c r="V1520" s="154"/>
      <c r="W1520" s="154"/>
      <c r="X1520" s="154"/>
      <c r="Y1520" s="15" t="str">
        <f t="shared" si="46"/>
        <v/>
      </c>
      <c r="Z1520" s="15" t="str">
        <f>IF(T1520="","",IF(AND(T1520&lt;&gt;'Tabelas auxiliares'!$B$128,T1520&lt;&gt;'Tabelas auxiliares'!$B$129,T1520&lt;&gt;'Tabelas auxiliares'!$C$128,T1520&lt;&gt;'Tabelas auxiliares'!$C$129,T1520&lt;&gt;'Tabelas auxiliares'!$D$128),"FOLHA DE PESSOAL",IF(Y1520='Tabelas auxiliares'!$A$129,"CUSTEIO",IF(Y1520='Tabelas auxiliares'!$A$128,"INVESTIMENTO","ERRO - VERIFICAR"))))</f>
        <v/>
      </c>
      <c r="AA1520" s="26" t="str">
        <f t="shared" si="47"/>
        <v/>
      </c>
      <c r="AB1520" s="157"/>
      <c r="AC1520" s="157"/>
      <c r="AD1520" s="155"/>
      <c r="AE1520" s="31"/>
    </row>
    <row r="1521" spans="1:31" x14ac:dyDescent="0.25">
      <c r="A1521" s="154"/>
      <c r="B1521" s="152"/>
      <c r="C1521" s="152"/>
      <c r="D1521" s="152"/>
      <c r="E1521" s="152"/>
      <c r="F1521" s="15" t="str">
        <f>IFERROR(VLOOKUP(D1521,'Tabelas auxiliares'!$A$3:$B$65,2,FALSE),"")</f>
        <v/>
      </c>
      <c r="G1521" s="15" t="str">
        <f>IFERROR(VLOOKUP($B1521,'Tabelas auxiliares'!$A$68:$C$108,2,FALSE),"")</f>
        <v/>
      </c>
      <c r="H1521" s="15" t="str">
        <f>IFERROR(VLOOKUP($B1521,'Tabelas auxiliares'!$A$68:$C$108,3,FALSE),"")</f>
        <v/>
      </c>
      <c r="I1521" s="154"/>
      <c r="J1521" s="154"/>
      <c r="K1521" s="154"/>
      <c r="L1521" s="154"/>
      <c r="M1521" s="154"/>
      <c r="N1521" s="154"/>
      <c r="O1521" s="154"/>
      <c r="P1521" s="154"/>
      <c r="Q1521" s="154"/>
      <c r="R1521" s="154"/>
      <c r="S1521" s="154"/>
      <c r="T1521" s="154"/>
      <c r="U1521" s="154"/>
      <c r="V1521" s="154"/>
      <c r="W1521" s="154"/>
      <c r="X1521" s="154"/>
      <c r="Y1521" s="15" t="str">
        <f t="shared" si="46"/>
        <v/>
      </c>
      <c r="Z1521" s="15" t="str">
        <f>IF(T1521="","",IF(AND(T1521&lt;&gt;'Tabelas auxiliares'!$B$128,T1521&lt;&gt;'Tabelas auxiliares'!$B$129,T1521&lt;&gt;'Tabelas auxiliares'!$C$128,T1521&lt;&gt;'Tabelas auxiliares'!$C$129,T1521&lt;&gt;'Tabelas auxiliares'!$D$128),"FOLHA DE PESSOAL",IF(Y1521='Tabelas auxiliares'!$A$129,"CUSTEIO",IF(Y1521='Tabelas auxiliares'!$A$128,"INVESTIMENTO","ERRO - VERIFICAR"))))</f>
        <v/>
      </c>
      <c r="AA1521" s="26" t="str">
        <f t="shared" si="47"/>
        <v/>
      </c>
      <c r="AB1521" s="157"/>
      <c r="AC1521" s="157"/>
      <c r="AD1521" s="155"/>
      <c r="AE1521" s="31"/>
    </row>
    <row r="1522" spans="1:31" x14ac:dyDescent="0.25">
      <c r="A1522" s="154"/>
      <c r="B1522" s="152"/>
      <c r="C1522" s="152"/>
      <c r="D1522" s="152"/>
      <c r="E1522" s="152"/>
      <c r="F1522" s="15" t="str">
        <f>IFERROR(VLOOKUP(D1522,'Tabelas auxiliares'!$A$3:$B$65,2,FALSE),"")</f>
        <v/>
      </c>
      <c r="G1522" s="15" t="str">
        <f>IFERROR(VLOOKUP($B1522,'Tabelas auxiliares'!$A$68:$C$108,2,FALSE),"")</f>
        <v/>
      </c>
      <c r="H1522" s="15" t="str">
        <f>IFERROR(VLOOKUP($B1522,'Tabelas auxiliares'!$A$68:$C$108,3,FALSE),"")</f>
        <v/>
      </c>
      <c r="I1522" s="154"/>
      <c r="J1522" s="154"/>
      <c r="K1522" s="154"/>
      <c r="L1522" s="154"/>
      <c r="M1522" s="154"/>
      <c r="N1522" s="154"/>
      <c r="O1522" s="154"/>
      <c r="P1522" s="154"/>
      <c r="Q1522" s="154"/>
      <c r="R1522" s="154"/>
      <c r="S1522" s="154"/>
      <c r="T1522" s="154"/>
      <c r="U1522" s="154"/>
      <c r="V1522" s="154"/>
      <c r="W1522" s="154"/>
      <c r="X1522" s="154"/>
      <c r="Y1522" s="15" t="str">
        <f t="shared" si="46"/>
        <v/>
      </c>
      <c r="Z1522" s="15" t="str">
        <f>IF(T1522="","",IF(AND(T1522&lt;&gt;'Tabelas auxiliares'!$B$128,T1522&lt;&gt;'Tabelas auxiliares'!$B$129,T1522&lt;&gt;'Tabelas auxiliares'!$C$128,T1522&lt;&gt;'Tabelas auxiliares'!$C$129,T1522&lt;&gt;'Tabelas auxiliares'!$D$128),"FOLHA DE PESSOAL",IF(Y1522='Tabelas auxiliares'!$A$129,"CUSTEIO",IF(Y1522='Tabelas auxiliares'!$A$128,"INVESTIMENTO","ERRO - VERIFICAR"))))</f>
        <v/>
      </c>
      <c r="AA1522" s="26" t="str">
        <f t="shared" si="47"/>
        <v/>
      </c>
      <c r="AB1522" s="157"/>
      <c r="AC1522" s="157"/>
      <c r="AD1522" s="155"/>
      <c r="AE1522" s="31"/>
    </row>
    <row r="1523" spans="1:31" x14ac:dyDescent="0.25">
      <c r="A1523" s="154"/>
      <c r="B1523" s="152"/>
      <c r="C1523" s="152"/>
      <c r="D1523" s="152"/>
      <c r="E1523" s="152"/>
      <c r="F1523" s="15" t="str">
        <f>IFERROR(VLOOKUP(D1523,'Tabelas auxiliares'!$A$3:$B$65,2,FALSE),"")</f>
        <v/>
      </c>
      <c r="G1523" s="15" t="str">
        <f>IFERROR(VLOOKUP($B1523,'Tabelas auxiliares'!$A$68:$C$108,2,FALSE),"")</f>
        <v/>
      </c>
      <c r="H1523" s="15" t="str">
        <f>IFERROR(VLOOKUP($B1523,'Tabelas auxiliares'!$A$68:$C$108,3,FALSE),"")</f>
        <v/>
      </c>
      <c r="I1523" s="154"/>
      <c r="J1523" s="154"/>
      <c r="K1523" s="154"/>
      <c r="L1523" s="154"/>
      <c r="M1523" s="154"/>
      <c r="N1523" s="154"/>
      <c r="O1523" s="154"/>
      <c r="P1523" s="154"/>
      <c r="Q1523" s="154"/>
      <c r="R1523" s="154"/>
      <c r="S1523" s="154"/>
      <c r="T1523" s="154"/>
      <c r="U1523" s="154"/>
      <c r="V1523" s="154"/>
      <c r="W1523" s="154"/>
      <c r="X1523" s="154"/>
      <c r="Y1523" s="15" t="str">
        <f t="shared" si="46"/>
        <v/>
      </c>
      <c r="Z1523" s="15" t="str">
        <f>IF(T1523="","",IF(AND(T1523&lt;&gt;'Tabelas auxiliares'!$B$128,T1523&lt;&gt;'Tabelas auxiliares'!$B$129,T1523&lt;&gt;'Tabelas auxiliares'!$C$128,T1523&lt;&gt;'Tabelas auxiliares'!$C$129,T1523&lt;&gt;'Tabelas auxiliares'!$D$128),"FOLHA DE PESSOAL",IF(Y1523='Tabelas auxiliares'!$A$129,"CUSTEIO",IF(Y1523='Tabelas auxiliares'!$A$128,"INVESTIMENTO","ERRO - VERIFICAR"))))</f>
        <v/>
      </c>
      <c r="AA1523" s="26" t="str">
        <f t="shared" si="47"/>
        <v/>
      </c>
      <c r="AB1523" s="157"/>
      <c r="AC1523" s="157"/>
      <c r="AD1523" s="155"/>
      <c r="AE1523" s="31"/>
    </row>
    <row r="1524" spans="1:31" x14ac:dyDescent="0.25">
      <c r="A1524" s="154"/>
      <c r="B1524" s="152"/>
      <c r="C1524" s="152"/>
      <c r="D1524" s="152"/>
      <c r="E1524" s="152"/>
      <c r="F1524" s="15" t="str">
        <f>IFERROR(VLOOKUP(D1524,'Tabelas auxiliares'!$A$3:$B$65,2,FALSE),"")</f>
        <v/>
      </c>
      <c r="G1524" s="15" t="str">
        <f>IFERROR(VLOOKUP($B1524,'Tabelas auxiliares'!$A$68:$C$108,2,FALSE),"")</f>
        <v/>
      </c>
      <c r="H1524" s="15" t="str">
        <f>IFERROR(VLOOKUP($B1524,'Tabelas auxiliares'!$A$68:$C$108,3,FALSE),"")</f>
        <v/>
      </c>
      <c r="I1524" s="154"/>
      <c r="J1524" s="154"/>
      <c r="K1524" s="154"/>
      <c r="L1524" s="154"/>
      <c r="M1524" s="154"/>
      <c r="N1524" s="154"/>
      <c r="O1524" s="154"/>
      <c r="P1524" s="154"/>
      <c r="Q1524" s="154"/>
      <c r="R1524" s="154"/>
      <c r="S1524" s="154"/>
      <c r="T1524" s="154"/>
      <c r="U1524" s="154"/>
      <c r="V1524" s="154"/>
      <c r="W1524" s="154"/>
      <c r="X1524" s="154"/>
      <c r="Y1524" s="15" t="str">
        <f t="shared" si="46"/>
        <v/>
      </c>
      <c r="Z1524" s="15" t="str">
        <f>IF(T1524="","",IF(AND(T1524&lt;&gt;'Tabelas auxiliares'!$B$128,T1524&lt;&gt;'Tabelas auxiliares'!$B$129,T1524&lt;&gt;'Tabelas auxiliares'!$C$128,T1524&lt;&gt;'Tabelas auxiliares'!$C$129,T1524&lt;&gt;'Tabelas auxiliares'!$D$128),"FOLHA DE PESSOAL",IF(Y1524='Tabelas auxiliares'!$A$129,"CUSTEIO",IF(Y1524='Tabelas auxiliares'!$A$128,"INVESTIMENTO","ERRO - VERIFICAR"))))</f>
        <v/>
      </c>
      <c r="AA1524" s="26" t="str">
        <f t="shared" si="47"/>
        <v/>
      </c>
      <c r="AB1524" s="157"/>
      <c r="AC1524" s="157"/>
      <c r="AD1524" s="155"/>
      <c r="AE1524" s="31"/>
    </row>
    <row r="1525" spans="1:31" x14ac:dyDescent="0.25">
      <c r="A1525" s="154"/>
      <c r="B1525" s="152"/>
      <c r="C1525" s="152"/>
      <c r="D1525" s="152"/>
      <c r="E1525" s="152"/>
      <c r="F1525" s="15" t="str">
        <f>IFERROR(VLOOKUP(D1525,'Tabelas auxiliares'!$A$3:$B$65,2,FALSE),"")</f>
        <v/>
      </c>
      <c r="G1525" s="15" t="str">
        <f>IFERROR(VLOOKUP($B1525,'Tabelas auxiliares'!$A$68:$C$108,2,FALSE),"")</f>
        <v/>
      </c>
      <c r="H1525" s="15" t="str">
        <f>IFERROR(VLOOKUP($B1525,'Tabelas auxiliares'!$A$68:$C$108,3,FALSE),"")</f>
        <v/>
      </c>
      <c r="I1525" s="154"/>
      <c r="J1525" s="154"/>
      <c r="K1525" s="154"/>
      <c r="L1525" s="154"/>
      <c r="M1525" s="154"/>
      <c r="N1525" s="154"/>
      <c r="O1525" s="154"/>
      <c r="P1525" s="154"/>
      <c r="Q1525" s="154"/>
      <c r="R1525" s="154"/>
      <c r="S1525" s="154"/>
      <c r="T1525" s="154"/>
      <c r="U1525" s="154"/>
      <c r="V1525" s="154"/>
      <c r="W1525" s="154"/>
      <c r="X1525" s="154"/>
      <c r="Y1525" s="15" t="str">
        <f t="shared" si="46"/>
        <v/>
      </c>
      <c r="Z1525" s="15" t="str">
        <f>IF(T1525="","",IF(AND(T1525&lt;&gt;'Tabelas auxiliares'!$B$128,T1525&lt;&gt;'Tabelas auxiliares'!$B$129,T1525&lt;&gt;'Tabelas auxiliares'!$C$128,T1525&lt;&gt;'Tabelas auxiliares'!$C$129,T1525&lt;&gt;'Tabelas auxiliares'!$D$128),"FOLHA DE PESSOAL",IF(Y1525='Tabelas auxiliares'!$A$129,"CUSTEIO",IF(Y1525='Tabelas auxiliares'!$A$128,"INVESTIMENTO","ERRO - VERIFICAR"))))</f>
        <v/>
      </c>
      <c r="AA1525" s="26" t="str">
        <f t="shared" si="47"/>
        <v/>
      </c>
      <c r="AB1525" s="157"/>
      <c r="AC1525" s="157"/>
      <c r="AD1525" s="155"/>
      <c r="AE1525" s="31"/>
    </row>
    <row r="1526" spans="1:31" x14ac:dyDescent="0.25">
      <c r="A1526" s="154"/>
      <c r="B1526" s="152"/>
      <c r="C1526" s="152"/>
      <c r="D1526" s="152"/>
      <c r="E1526" s="152"/>
      <c r="F1526" s="15" t="str">
        <f>IFERROR(VLOOKUP(D1526,'Tabelas auxiliares'!$A$3:$B$65,2,FALSE),"")</f>
        <v/>
      </c>
      <c r="G1526" s="15" t="str">
        <f>IFERROR(VLOOKUP($B1526,'Tabelas auxiliares'!$A$68:$C$108,2,FALSE),"")</f>
        <v/>
      </c>
      <c r="H1526" s="15" t="str">
        <f>IFERROR(VLOOKUP($B1526,'Tabelas auxiliares'!$A$68:$C$108,3,FALSE),"")</f>
        <v/>
      </c>
      <c r="I1526" s="154"/>
      <c r="J1526" s="154"/>
      <c r="K1526" s="154"/>
      <c r="L1526" s="154"/>
      <c r="M1526" s="154"/>
      <c r="N1526" s="154"/>
      <c r="O1526" s="154"/>
      <c r="P1526" s="154"/>
      <c r="Q1526" s="154"/>
      <c r="R1526" s="154"/>
      <c r="S1526" s="154"/>
      <c r="T1526" s="154"/>
      <c r="U1526" s="154"/>
      <c r="V1526" s="154"/>
      <c r="W1526" s="154"/>
      <c r="X1526" s="154"/>
      <c r="Y1526" s="15" t="str">
        <f t="shared" si="46"/>
        <v/>
      </c>
      <c r="Z1526" s="15" t="str">
        <f>IF(T1526="","",IF(AND(T1526&lt;&gt;'Tabelas auxiliares'!$B$128,T1526&lt;&gt;'Tabelas auxiliares'!$B$129,T1526&lt;&gt;'Tabelas auxiliares'!$C$128,T1526&lt;&gt;'Tabelas auxiliares'!$C$129,T1526&lt;&gt;'Tabelas auxiliares'!$D$128),"FOLHA DE PESSOAL",IF(Y1526='Tabelas auxiliares'!$A$129,"CUSTEIO",IF(Y1526='Tabelas auxiliares'!$A$128,"INVESTIMENTO","ERRO - VERIFICAR"))))</f>
        <v/>
      </c>
      <c r="AA1526" s="26" t="str">
        <f t="shared" si="47"/>
        <v/>
      </c>
      <c r="AB1526" s="157"/>
      <c r="AC1526" s="157"/>
      <c r="AD1526" s="155"/>
      <c r="AE1526" s="31"/>
    </row>
    <row r="1527" spans="1:31" x14ac:dyDescent="0.25">
      <c r="A1527" s="154"/>
      <c r="B1527" s="152"/>
      <c r="C1527" s="152"/>
      <c r="D1527" s="152"/>
      <c r="E1527" s="152"/>
      <c r="F1527" s="15" t="str">
        <f>IFERROR(VLOOKUP(D1527,'Tabelas auxiliares'!$A$3:$B$65,2,FALSE),"")</f>
        <v/>
      </c>
      <c r="G1527" s="15" t="str">
        <f>IFERROR(VLOOKUP($B1527,'Tabelas auxiliares'!$A$68:$C$108,2,FALSE),"")</f>
        <v/>
      </c>
      <c r="H1527" s="15" t="str">
        <f>IFERROR(VLOOKUP($B1527,'Tabelas auxiliares'!$A$68:$C$108,3,FALSE),"")</f>
        <v/>
      </c>
      <c r="I1527" s="154"/>
      <c r="J1527" s="154"/>
      <c r="K1527" s="154"/>
      <c r="L1527" s="154"/>
      <c r="M1527" s="154"/>
      <c r="N1527" s="154"/>
      <c r="O1527" s="154"/>
      <c r="P1527" s="154"/>
      <c r="Q1527" s="154"/>
      <c r="R1527" s="154"/>
      <c r="S1527" s="154"/>
      <c r="T1527" s="154"/>
      <c r="U1527" s="154"/>
      <c r="V1527" s="154"/>
      <c r="W1527" s="154"/>
      <c r="X1527" s="154"/>
      <c r="Y1527" s="15" t="str">
        <f t="shared" si="46"/>
        <v/>
      </c>
      <c r="Z1527" s="15" t="str">
        <f>IF(T1527="","",IF(AND(T1527&lt;&gt;'Tabelas auxiliares'!$B$128,T1527&lt;&gt;'Tabelas auxiliares'!$B$129,T1527&lt;&gt;'Tabelas auxiliares'!$C$128,T1527&lt;&gt;'Tabelas auxiliares'!$C$129,T1527&lt;&gt;'Tabelas auxiliares'!$D$128),"FOLHA DE PESSOAL",IF(Y1527='Tabelas auxiliares'!$A$129,"CUSTEIO",IF(Y1527='Tabelas auxiliares'!$A$128,"INVESTIMENTO","ERRO - VERIFICAR"))))</f>
        <v/>
      </c>
      <c r="AA1527" s="26" t="str">
        <f t="shared" si="47"/>
        <v/>
      </c>
      <c r="AB1527" s="157"/>
      <c r="AC1527" s="157"/>
      <c r="AD1527" s="155"/>
      <c r="AE1527" s="31"/>
    </row>
    <row r="1528" spans="1:31" x14ac:dyDescent="0.25">
      <c r="A1528" s="154"/>
      <c r="B1528" s="152"/>
      <c r="C1528" s="152"/>
      <c r="D1528" s="152"/>
      <c r="E1528" s="152"/>
      <c r="F1528" s="15" t="str">
        <f>IFERROR(VLOOKUP(D1528,'Tabelas auxiliares'!$A$3:$B$65,2,FALSE),"")</f>
        <v/>
      </c>
      <c r="G1528" s="15" t="str">
        <f>IFERROR(VLOOKUP($B1528,'Tabelas auxiliares'!$A$68:$C$108,2,FALSE),"")</f>
        <v/>
      </c>
      <c r="H1528" s="15" t="str">
        <f>IFERROR(VLOOKUP($B1528,'Tabelas auxiliares'!$A$68:$C$108,3,FALSE),"")</f>
        <v/>
      </c>
      <c r="I1528" s="154"/>
      <c r="J1528" s="154"/>
      <c r="K1528" s="154"/>
      <c r="L1528" s="154"/>
      <c r="M1528" s="154"/>
      <c r="N1528" s="154"/>
      <c r="O1528" s="154"/>
      <c r="P1528" s="154"/>
      <c r="Q1528" s="154"/>
      <c r="R1528" s="154"/>
      <c r="S1528" s="154"/>
      <c r="T1528" s="154"/>
      <c r="U1528" s="154"/>
      <c r="V1528" s="154"/>
      <c r="W1528" s="154"/>
      <c r="X1528" s="154"/>
      <c r="Y1528" s="15" t="str">
        <f t="shared" si="46"/>
        <v/>
      </c>
      <c r="Z1528" s="15" t="str">
        <f>IF(T1528="","",IF(AND(T1528&lt;&gt;'Tabelas auxiliares'!$B$128,T1528&lt;&gt;'Tabelas auxiliares'!$B$129,T1528&lt;&gt;'Tabelas auxiliares'!$C$128,T1528&lt;&gt;'Tabelas auxiliares'!$C$129,T1528&lt;&gt;'Tabelas auxiliares'!$D$128),"FOLHA DE PESSOAL",IF(Y1528='Tabelas auxiliares'!$A$129,"CUSTEIO",IF(Y1528='Tabelas auxiliares'!$A$128,"INVESTIMENTO","ERRO - VERIFICAR"))))</f>
        <v/>
      </c>
      <c r="AA1528" s="26" t="str">
        <f t="shared" si="47"/>
        <v/>
      </c>
      <c r="AB1528" s="157"/>
      <c r="AC1528" s="157"/>
      <c r="AD1528" s="155"/>
      <c r="AE1528" s="31"/>
    </row>
    <row r="1529" spans="1:31" x14ac:dyDescent="0.25">
      <c r="A1529" s="154"/>
      <c r="B1529" s="152"/>
      <c r="C1529" s="152"/>
      <c r="D1529" s="152"/>
      <c r="E1529" s="152"/>
      <c r="F1529" s="15" t="str">
        <f>IFERROR(VLOOKUP(D1529,'Tabelas auxiliares'!$A$3:$B$65,2,FALSE),"")</f>
        <v/>
      </c>
      <c r="G1529" s="15" t="str">
        <f>IFERROR(VLOOKUP($B1529,'Tabelas auxiliares'!$A$68:$C$108,2,FALSE),"")</f>
        <v/>
      </c>
      <c r="H1529" s="15" t="str">
        <f>IFERROR(VLOOKUP($B1529,'Tabelas auxiliares'!$A$68:$C$108,3,FALSE),"")</f>
        <v/>
      </c>
      <c r="I1529" s="154"/>
      <c r="J1529" s="154"/>
      <c r="K1529" s="154"/>
      <c r="L1529" s="154"/>
      <c r="M1529" s="154"/>
      <c r="N1529" s="154"/>
      <c r="O1529" s="154"/>
      <c r="P1529" s="154"/>
      <c r="Q1529" s="154"/>
      <c r="R1529" s="154"/>
      <c r="S1529" s="154"/>
      <c r="T1529" s="154"/>
      <c r="U1529" s="154"/>
      <c r="V1529" s="154"/>
      <c r="W1529" s="154"/>
      <c r="X1529" s="154"/>
      <c r="Y1529" s="15" t="str">
        <f t="shared" si="46"/>
        <v/>
      </c>
      <c r="Z1529" s="15" t="str">
        <f>IF(T1529="","",IF(AND(T1529&lt;&gt;'Tabelas auxiliares'!$B$128,T1529&lt;&gt;'Tabelas auxiliares'!$B$129,T1529&lt;&gt;'Tabelas auxiliares'!$C$128,T1529&lt;&gt;'Tabelas auxiliares'!$C$129,T1529&lt;&gt;'Tabelas auxiliares'!$D$128),"FOLHA DE PESSOAL",IF(Y1529='Tabelas auxiliares'!$A$129,"CUSTEIO",IF(Y1529='Tabelas auxiliares'!$A$128,"INVESTIMENTO","ERRO - VERIFICAR"))))</f>
        <v/>
      </c>
      <c r="AA1529" s="26" t="str">
        <f t="shared" si="47"/>
        <v/>
      </c>
      <c r="AB1529" s="157"/>
      <c r="AC1529" s="157"/>
      <c r="AD1529" s="155"/>
      <c r="AE1529" s="31"/>
    </row>
    <row r="1530" spans="1:31" x14ac:dyDescent="0.25">
      <c r="A1530" s="154"/>
      <c r="B1530" s="152"/>
      <c r="C1530" s="152"/>
      <c r="D1530" s="152"/>
      <c r="E1530" s="152"/>
      <c r="F1530" s="15" t="str">
        <f>IFERROR(VLOOKUP(D1530,'Tabelas auxiliares'!$A$3:$B$65,2,FALSE),"")</f>
        <v/>
      </c>
      <c r="G1530" s="15" t="str">
        <f>IFERROR(VLOOKUP($B1530,'Tabelas auxiliares'!$A$68:$C$108,2,FALSE),"")</f>
        <v/>
      </c>
      <c r="H1530" s="15" t="str">
        <f>IFERROR(VLOOKUP($B1530,'Tabelas auxiliares'!$A$68:$C$108,3,FALSE),"")</f>
        <v/>
      </c>
      <c r="I1530" s="154"/>
      <c r="J1530" s="154"/>
      <c r="K1530" s="154"/>
      <c r="L1530" s="154"/>
      <c r="M1530" s="154"/>
      <c r="N1530" s="154"/>
      <c r="O1530" s="154"/>
      <c r="P1530" s="154"/>
      <c r="Q1530" s="154"/>
      <c r="R1530" s="154"/>
      <c r="S1530" s="154"/>
      <c r="T1530" s="154"/>
      <c r="U1530" s="154"/>
      <c r="V1530" s="154"/>
      <c r="W1530" s="154"/>
      <c r="X1530" s="154"/>
      <c r="Y1530" s="15" t="str">
        <f t="shared" si="46"/>
        <v/>
      </c>
      <c r="Z1530" s="15" t="str">
        <f>IF(T1530="","",IF(AND(T1530&lt;&gt;'Tabelas auxiliares'!$B$128,T1530&lt;&gt;'Tabelas auxiliares'!$B$129,T1530&lt;&gt;'Tabelas auxiliares'!$C$128,T1530&lt;&gt;'Tabelas auxiliares'!$C$129,T1530&lt;&gt;'Tabelas auxiliares'!$D$128),"FOLHA DE PESSOAL",IF(Y1530='Tabelas auxiliares'!$A$129,"CUSTEIO",IF(Y1530='Tabelas auxiliares'!$A$128,"INVESTIMENTO","ERRO - VERIFICAR"))))</f>
        <v/>
      </c>
      <c r="AA1530" s="26" t="str">
        <f t="shared" si="47"/>
        <v/>
      </c>
      <c r="AB1530" s="157"/>
      <c r="AC1530" s="157"/>
      <c r="AD1530" s="155"/>
      <c r="AE1530" s="31"/>
    </row>
    <row r="1531" spans="1:31" x14ac:dyDescent="0.25">
      <c r="A1531" s="154"/>
      <c r="B1531" s="152"/>
      <c r="C1531" s="152"/>
      <c r="D1531" s="152"/>
      <c r="E1531" s="152"/>
      <c r="F1531" s="15" t="str">
        <f>IFERROR(VLOOKUP(D1531,'Tabelas auxiliares'!$A$3:$B$65,2,FALSE),"")</f>
        <v/>
      </c>
      <c r="G1531" s="15" t="str">
        <f>IFERROR(VLOOKUP($B1531,'Tabelas auxiliares'!$A$68:$C$108,2,FALSE),"")</f>
        <v/>
      </c>
      <c r="H1531" s="15" t="str">
        <f>IFERROR(VLOOKUP($B1531,'Tabelas auxiliares'!$A$68:$C$108,3,FALSE),"")</f>
        <v/>
      </c>
      <c r="I1531" s="154"/>
      <c r="J1531" s="154"/>
      <c r="K1531" s="154"/>
      <c r="L1531" s="154"/>
      <c r="M1531" s="154"/>
      <c r="N1531" s="154"/>
      <c r="O1531" s="154"/>
      <c r="P1531" s="154"/>
      <c r="Q1531" s="154"/>
      <c r="R1531" s="154"/>
      <c r="S1531" s="154"/>
      <c r="T1531" s="154"/>
      <c r="U1531" s="154"/>
      <c r="V1531" s="154"/>
      <c r="W1531" s="154"/>
      <c r="X1531" s="154"/>
      <c r="Y1531" s="15" t="str">
        <f t="shared" si="46"/>
        <v/>
      </c>
      <c r="Z1531" s="15" t="str">
        <f>IF(T1531="","",IF(AND(T1531&lt;&gt;'Tabelas auxiliares'!$B$128,T1531&lt;&gt;'Tabelas auxiliares'!$B$129,T1531&lt;&gt;'Tabelas auxiliares'!$C$128,T1531&lt;&gt;'Tabelas auxiliares'!$C$129,T1531&lt;&gt;'Tabelas auxiliares'!$D$128),"FOLHA DE PESSOAL",IF(Y1531='Tabelas auxiliares'!$A$129,"CUSTEIO",IF(Y1531='Tabelas auxiliares'!$A$128,"INVESTIMENTO","ERRO - VERIFICAR"))))</f>
        <v/>
      </c>
      <c r="AA1531" s="26" t="str">
        <f t="shared" si="47"/>
        <v/>
      </c>
      <c r="AB1531" s="157"/>
      <c r="AC1531" s="157"/>
      <c r="AD1531" s="155"/>
      <c r="AE1531" s="31"/>
    </row>
    <row r="1532" spans="1:31" x14ac:dyDescent="0.25">
      <c r="A1532" s="154"/>
      <c r="B1532" s="152"/>
      <c r="C1532" s="152"/>
      <c r="D1532" s="152"/>
      <c r="E1532" s="152"/>
      <c r="F1532" s="15" t="str">
        <f>IFERROR(VLOOKUP(D1532,'Tabelas auxiliares'!$A$3:$B$65,2,FALSE),"")</f>
        <v/>
      </c>
      <c r="G1532" s="15" t="str">
        <f>IFERROR(VLOOKUP($B1532,'Tabelas auxiliares'!$A$68:$C$108,2,FALSE),"")</f>
        <v/>
      </c>
      <c r="H1532" s="15" t="str">
        <f>IFERROR(VLOOKUP($B1532,'Tabelas auxiliares'!$A$68:$C$108,3,FALSE),"")</f>
        <v/>
      </c>
      <c r="I1532" s="154"/>
      <c r="J1532" s="154"/>
      <c r="K1532" s="154"/>
      <c r="L1532" s="154"/>
      <c r="M1532" s="154"/>
      <c r="N1532" s="154"/>
      <c r="O1532" s="154"/>
      <c r="P1532" s="154"/>
      <c r="Q1532" s="154"/>
      <c r="R1532" s="154"/>
      <c r="S1532" s="154"/>
      <c r="T1532" s="154"/>
      <c r="U1532" s="154"/>
      <c r="V1532" s="154"/>
      <c r="W1532" s="154"/>
      <c r="X1532" s="154"/>
      <c r="Y1532" s="15" t="str">
        <f t="shared" si="46"/>
        <v/>
      </c>
      <c r="Z1532" s="15" t="str">
        <f>IF(T1532="","",IF(AND(T1532&lt;&gt;'Tabelas auxiliares'!$B$128,T1532&lt;&gt;'Tabelas auxiliares'!$B$129,T1532&lt;&gt;'Tabelas auxiliares'!$C$128,T1532&lt;&gt;'Tabelas auxiliares'!$C$129,T1532&lt;&gt;'Tabelas auxiliares'!$D$128),"FOLHA DE PESSOAL",IF(Y1532='Tabelas auxiliares'!$A$129,"CUSTEIO",IF(Y1532='Tabelas auxiliares'!$A$128,"INVESTIMENTO","ERRO - VERIFICAR"))))</f>
        <v/>
      </c>
      <c r="AA1532" s="26" t="str">
        <f t="shared" si="47"/>
        <v/>
      </c>
      <c r="AB1532" s="157"/>
      <c r="AC1532" s="157"/>
      <c r="AD1532" s="155"/>
      <c r="AE1532" s="31"/>
    </row>
    <row r="1533" spans="1:31" x14ac:dyDescent="0.25">
      <c r="A1533" s="154"/>
      <c r="B1533" s="152"/>
      <c r="C1533" s="152"/>
      <c r="D1533" s="152"/>
      <c r="E1533" s="152"/>
      <c r="F1533" s="15" t="str">
        <f>IFERROR(VLOOKUP(D1533,'Tabelas auxiliares'!$A$3:$B$65,2,FALSE),"")</f>
        <v/>
      </c>
      <c r="G1533" s="15" t="str">
        <f>IFERROR(VLOOKUP($B1533,'Tabelas auxiliares'!$A$68:$C$108,2,FALSE),"")</f>
        <v/>
      </c>
      <c r="H1533" s="15" t="str">
        <f>IFERROR(VLOOKUP($B1533,'Tabelas auxiliares'!$A$68:$C$108,3,FALSE),"")</f>
        <v/>
      </c>
      <c r="I1533" s="154"/>
      <c r="J1533" s="154"/>
      <c r="K1533" s="154"/>
      <c r="L1533" s="154"/>
      <c r="M1533" s="154"/>
      <c r="N1533" s="154"/>
      <c r="O1533" s="154"/>
      <c r="P1533" s="154"/>
      <c r="Q1533" s="154"/>
      <c r="R1533" s="154"/>
      <c r="S1533" s="154"/>
      <c r="T1533" s="154"/>
      <c r="U1533" s="154"/>
      <c r="V1533" s="154"/>
      <c r="W1533" s="154"/>
      <c r="X1533" s="154"/>
      <c r="Y1533" s="15" t="str">
        <f t="shared" si="46"/>
        <v/>
      </c>
      <c r="Z1533" s="15" t="str">
        <f>IF(T1533="","",IF(AND(T1533&lt;&gt;'Tabelas auxiliares'!$B$128,T1533&lt;&gt;'Tabelas auxiliares'!$B$129,T1533&lt;&gt;'Tabelas auxiliares'!$C$128,T1533&lt;&gt;'Tabelas auxiliares'!$C$129,T1533&lt;&gt;'Tabelas auxiliares'!$D$128),"FOLHA DE PESSOAL",IF(Y1533='Tabelas auxiliares'!$A$129,"CUSTEIO",IF(Y1533='Tabelas auxiliares'!$A$128,"INVESTIMENTO","ERRO - VERIFICAR"))))</f>
        <v/>
      </c>
      <c r="AA1533" s="26" t="str">
        <f t="shared" si="47"/>
        <v/>
      </c>
      <c r="AB1533" s="157"/>
      <c r="AC1533" s="157"/>
      <c r="AD1533" s="155"/>
      <c r="AE1533" s="31"/>
    </row>
    <row r="1534" spans="1:31" x14ac:dyDescent="0.25">
      <c r="A1534" s="154"/>
      <c r="B1534" s="152"/>
      <c r="C1534" s="152"/>
      <c r="D1534" s="152"/>
      <c r="E1534" s="152"/>
      <c r="F1534" s="15" t="str">
        <f>IFERROR(VLOOKUP(D1534,'Tabelas auxiliares'!$A$3:$B$65,2,FALSE),"")</f>
        <v/>
      </c>
      <c r="G1534" s="15" t="str">
        <f>IFERROR(VLOOKUP($B1534,'Tabelas auxiliares'!$A$68:$C$108,2,FALSE),"")</f>
        <v/>
      </c>
      <c r="H1534" s="15" t="str">
        <f>IFERROR(VLOOKUP($B1534,'Tabelas auxiliares'!$A$68:$C$108,3,FALSE),"")</f>
        <v/>
      </c>
      <c r="I1534" s="154"/>
      <c r="J1534" s="154"/>
      <c r="K1534" s="154"/>
      <c r="L1534" s="154"/>
      <c r="M1534" s="154"/>
      <c r="N1534" s="154"/>
      <c r="O1534" s="154"/>
      <c r="P1534" s="154"/>
      <c r="Q1534" s="154"/>
      <c r="R1534" s="154"/>
      <c r="S1534" s="154"/>
      <c r="T1534" s="154"/>
      <c r="U1534" s="154"/>
      <c r="V1534" s="154"/>
      <c r="W1534" s="154"/>
      <c r="X1534" s="154"/>
      <c r="Y1534" s="15" t="str">
        <f t="shared" si="46"/>
        <v/>
      </c>
      <c r="Z1534" s="15" t="str">
        <f>IF(T1534="","",IF(AND(T1534&lt;&gt;'Tabelas auxiliares'!$B$128,T1534&lt;&gt;'Tabelas auxiliares'!$B$129,T1534&lt;&gt;'Tabelas auxiliares'!$C$128,T1534&lt;&gt;'Tabelas auxiliares'!$C$129,T1534&lt;&gt;'Tabelas auxiliares'!$D$128),"FOLHA DE PESSOAL",IF(Y1534='Tabelas auxiliares'!$A$129,"CUSTEIO",IF(Y1534='Tabelas auxiliares'!$A$128,"INVESTIMENTO","ERRO - VERIFICAR"))))</f>
        <v/>
      </c>
      <c r="AA1534" s="26" t="str">
        <f t="shared" si="47"/>
        <v/>
      </c>
      <c r="AB1534" s="157"/>
      <c r="AC1534" s="157"/>
      <c r="AD1534" s="155"/>
      <c r="AE1534" s="31"/>
    </row>
    <row r="1535" spans="1:31" x14ac:dyDescent="0.25">
      <c r="A1535" s="154"/>
      <c r="B1535" s="152"/>
      <c r="C1535" s="152"/>
      <c r="D1535" s="152"/>
      <c r="E1535" s="152"/>
      <c r="F1535" s="15" t="str">
        <f>IFERROR(VLOOKUP(D1535,'Tabelas auxiliares'!$A$3:$B$65,2,FALSE),"")</f>
        <v/>
      </c>
      <c r="G1535" s="15" t="str">
        <f>IFERROR(VLOOKUP($B1535,'Tabelas auxiliares'!$A$68:$C$108,2,FALSE),"")</f>
        <v/>
      </c>
      <c r="H1535" s="15" t="str">
        <f>IFERROR(VLOOKUP($B1535,'Tabelas auxiliares'!$A$68:$C$108,3,FALSE),"")</f>
        <v/>
      </c>
      <c r="I1535" s="154"/>
      <c r="J1535" s="154"/>
      <c r="K1535" s="154"/>
      <c r="L1535" s="154"/>
      <c r="M1535" s="154"/>
      <c r="N1535" s="154"/>
      <c r="O1535" s="154"/>
      <c r="P1535" s="154"/>
      <c r="Q1535" s="154"/>
      <c r="R1535" s="154"/>
      <c r="S1535" s="154"/>
      <c r="T1535" s="154"/>
      <c r="U1535" s="154"/>
      <c r="V1535" s="154"/>
      <c r="W1535" s="154"/>
      <c r="X1535" s="154"/>
      <c r="Y1535" s="15" t="str">
        <f t="shared" si="46"/>
        <v/>
      </c>
      <c r="Z1535" s="15" t="str">
        <f>IF(T1535="","",IF(AND(T1535&lt;&gt;'Tabelas auxiliares'!$B$128,T1535&lt;&gt;'Tabelas auxiliares'!$B$129,T1535&lt;&gt;'Tabelas auxiliares'!$C$128,T1535&lt;&gt;'Tabelas auxiliares'!$C$129,T1535&lt;&gt;'Tabelas auxiliares'!$D$128),"FOLHA DE PESSOAL",IF(Y1535='Tabelas auxiliares'!$A$129,"CUSTEIO",IF(Y1535='Tabelas auxiliares'!$A$128,"INVESTIMENTO","ERRO - VERIFICAR"))))</f>
        <v/>
      </c>
      <c r="AA1535" s="26" t="str">
        <f t="shared" si="47"/>
        <v/>
      </c>
      <c r="AB1535" s="157"/>
      <c r="AC1535" s="157"/>
      <c r="AD1535" s="155"/>
      <c r="AE1535" s="31"/>
    </row>
    <row r="1536" spans="1:31" x14ac:dyDescent="0.25">
      <c r="A1536" s="154"/>
      <c r="B1536" s="152"/>
      <c r="C1536" s="152"/>
      <c r="D1536" s="152"/>
      <c r="E1536" s="152"/>
      <c r="F1536" s="15" t="str">
        <f>IFERROR(VLOOKUP(D1536,'Tabelas auxiliares'!$A$3:$B$65,2,FALSE),"")</f>
        <v/>
      </c>
      <c r="G1536" s="15" t="str">
        <f>IFERROR(VLOOKUP($B1536,'Tabelas auxiliares'!$A$68:$C$108,2,FALSE),"")</f>
        <v/>
      </c>
      <c r="H1536" s="15" t="str">
        <f>IFERROR(VLOOKUP($B1536,'Tabelas auxiliares'!$A$68:$C$108,3,FALSE),"")</f>
        <v/>
      </c>
      <c r="I1536" s="154"/>
      <c r="J1536" s="154"/>
      <c r="K1536" s="154"/>
      <c r="L1536" s="154"/>
      <c r="M1536" s="154"/>
      <c r="N1536" s="154"/>
      <c r="O1536" s="154"/>
      <c r="P1536" s="154"/>
      <c r="Q1536" s="154"/>
      <c r="R1536" s="154"/>
      <c r="S1536" s="154"/>
      <c r="T1536" s="154"/>
      <c r="U1536" s="154"/>
      <c r="V1536" s="154"/>
      <c r="W1536" s="154"/>
      <c r="X1536" s="154"/>
      <c r="Y1536" s="15" t="str">
        <f t="shared" si="46"/>
        <v/>
      </c>
      <c r="Z1536" s="15" t="str">
        <f>IF(T1536="","",IF(AND(T1536&lt;&gt;'Tabelas auxiliares'!$B$128,T1536&lt;&gt;'Tabelas auxiliares'!$B$129,T1536&lt;&gt;'Tabelas auxiliares'!$C$128,T1536&lt;&gt;'Tabelas auxiliares'!$C$129,T1536&lt;&gt;'Tabelas auxiliares'!$D$128),"FOLHA DE PESSOAL",IF(Y1536='Tabelas auxiliares'!$A$129,"CUSTEIO",IF(Y1536='Tabelas auxiliares'!$A$128,"INVESTIMENTO","ERRO - VERIFICAR"))))</f>
        <v/>
      </c>
      <c r="AA1536" s="26" t="str">
        <f t="shared" si="47"/>
        <v/>
      </c>
      <c r="AB1536" s="157"/>
      <c r="AC1536" s="157"/>
      <c r="AD1536" s="155"/>
      <c r="AE1536" s="31"/>
    </row>
    <row r="1537" spans="1:31" x14ac:dyDescent="0.25">
      <c r="A1537" s="154"/>
      <c r="B1537" s="152"/>
      <c r="C1537" s="152"/>
      <c r="D1537" s="152"/>
      <c r="E1537" s="152"/>
      <c r="F1537" s="15" t="str">
        <f>IFERROR(VLOOKUP(D1537,'Tabelas auxiliares'!$A$3:$B$65,2,FALSE),"")</f>
        <v/>
      </c>
      <c r="G1537" s="15" t="str">
        <f>IFERROR(VLOOKUP($B1537,'Tabelas auxiliares'!$A$68:$C$108,2,FALSE),"")</f>
        <v/>
      </c>
      <c r="H1537" s="15" t="str">
        <f>IFERROR(VLOOKUP($B1537,'Tabelas auxiliares'!$A$68:$C$108,3,FALSE),"")</f>
        <v/>
      </c>
      <c r="I1537" s="154"/>
      <c r="J1537" s="154"/>
      <c r="K1537" s="154"/>
      <c r="L1537" s="154"/>
      <c r="M1537" s="154"/>
      <c r="N1537" s="154"/>
      <c r="O1537" s="154"/>
      <c r="P1537" s="154"/>
      <c r="Q1537" s="154"/>
      <c r="R1537" s="154"/>
      <c r="S1537" s="154"/>
      <c r="T1537" s="154"/>
      <c r="U1537" s="154"/>
      <c r="V1537" s="154"/>
      <c r="W1537" s="154"/>
      <c r="X1537" s="154"/>
      <c r="Y1537" s="15" t="str">
        <f t="shared" si="46"/>
        <v/>
      </c>
      <c r="Z1537" s="15" t="str">
        <f>IF(T1537="","",IF(AND(T1537&lt;&gt;'Tabelas auxiliares'!$B$128,T1537&lt;&gt;'Tabelas auxiliares'!$B$129,T1537&lt;&gt;'Tabelas auxiliares'!$C$128,T1537&lt;&gt;'Tabelas auxiliares'!$C$129,T1537&lt;&gt;'Tabelas auxiliares'!$D$128),"FOLHA DE PESSOAL",IF(Y1537='Tabelas auxiliares'!$A$129,"CUSTEIO",IF(Y1537='Tabelas auxiliares'!$A$128,"INVESTIMENTO","ERRO - VERIFICAR"))))</f>
        <v/>
      </c>
      <c r="AA1537" s="26" t="str">
        <f t="shared" si="47"/>
        <v/>
      </c>
      <c r="AB1537" s="157"/>
      <c r="AC1537" s="157"/>
      <c r="AD1537" s="155"/>
      <c r="AE1537" s="31"/>
    </row>
    <row r="1538" spans="1:31" x14ac:dyDescent="0.25">
      <c r="A1538" s="154"/>
      <c r="B1538" s="152"/>
      <c r="C1538" s="152"/>
      <c r="D1538" s="152"/>
      <c r="E1538" s="152"/>
      <c r="F1538" s="15" t="str">
        <f>IFERROR(VLOOKUP(D1538,'Tabelas auxiliares'!$A$3:$B$65,2,FALSE),"")</f>
        <v/>
      </c>
      <c r="G1538" s="15" t="str">
        <f>IFERROR(VLOOKUP($B1538,'Tabelas auxiliares'!$A$68:$C$108,2,FALSE),"")</f>
        <v/>
      </c>
      <c r="H1538" s="15" t="str">
        <f>IFERROR(VLOOKUP($B1538,'Tabelas auxiliares'!$A$68:$C$108,3,FALSE),"")</f>
        <v/>
      </c>
      <c r="I1538" s="154"/>
      <c r="J1538" s="154"/>
      <c r="K1538" s="154"/>
      <c r="L1538" s="154"/>
      <c r="M1538" s="154"/>
      <c r="N1538" s="154"/>
      <c r="O1538" s="154"/>
      <c r="P1538" s="154"/>
      <c r="Q1538" s="154"/>
      <c r="R1538" s="154"/>
      <c r="S1538" s="154"/>
      <c r="T1538" s="154"/>
      <c r="U1538" s="154"/>
      <c r="V1538" s="154"/>
      <c r="W1538" s="154"/>
      <c r="X1538" s="154"/>
      <c r="Y1538" s="15" t="str">
        <f t="shared" si="46"/>
        <v/>
      </c>
      <c r="Z1538" s="15" t="str">
        <f>IF(T1538="","",IF(AND(T1538&lt;&gt;'Tabelas auxiliares'!$B$128,T1538&lt;&gt;'Tabelas auxiliares'!$B$129,T1538&lt;&gt;'Tabelas auxiliares'!$C$128,T1538&lt;&gt;'Tabelas auxiliares'!$C$129,T1538&lt;&gt;'Tabelas auxiliares'!$D$128),"FOLHA DE PESSOAL",IF(Y1538='Tabelas auxiliares'!$A$129,"CUSTEIO",IF(Y1538='Tabelas auxiliares'!$A$128,"INVESTIMENTO","ERRO - VERIFICAR"))))</f>
        <v/>
      </c>
      <c r="AA1538" s="26" t="str">
        <f t="shared" si="47"/>
        <v/>
      </c>
      <c r="AB1538" s="157"/>
      <c r="AC1538" s="157"/>
      <c r="AD1538" s="155"/>
      <c r="AE1538" s="31"/>
    </row>
    <row r="1539" spans="1:31" x14ac:dyDescent="0.25">
      <c r="A1539" s="154"/>
      <c r="B1539" s="152"/>
      <c r="C1539" s="152"/>
      <c r="D1539" s="152"/>
      <c r="E1539" s="152"/>
      <c r="F1539" s="15" t="str">
        <f>IFERROR(VLOOKUP(D1539,'Tabelas auxiliares'!$A$3:$B$65,2,FALSE),"")</f>
        <v/>
      </c>
      <c r="G1539" s="15" t="str">
        <f>IFERROR(VLOOKUP($B1539,'Tabelas auxiliares'!$A$68:$C$108,2,FALSE),"")</f>
        <v/>
      </c>
      <c r="H1539" s="15" t="str">
        <f>IFERROR(VLOOKUP($B1539,'Tabelas auxiliares'!$A$68:$C$108,3,FALSE),"")</f>
        <v/>
      </c>
      <c r="I1539" s="154"/>
      <c r="J1539" s="154"/>
      <c r="K1539" s="154"/>
      <c r="L1539" s="154"/>
      <c r="M1539" s="154"/>
      <c r="N1539" s="154"/>
      <c r="O1539" s="154"/>
      <c r="P1539" s="154"/>
      <c r="Q1539" s="154"/>
      <c r="R1539" s="154"/>
      <c r="S1539" s="154"/>
      <c r="T1539" s="154"/>
      <c r="U1539" s="154"/>
      <c r="V1539" s="154"/>
      <c r="W1539" s="154"/>
      <c r="X1539" s="154"/>
      <c r="Y1539" s="15" t="str">
        <f t="shared" si="46"/>
        <v/>
      </c>
      <c r="Z1539" s="15" t="str">
        <f>IF(T1539="","",IF(AND(T1539&lt;&gt;'Tabelas auxiliares'!$B$128,T1539&lt;&gt;'Tabelas auxiliares'!$B$129,T1539&lt;&gt;'Tabelas auxiliares'!$C$128,T1539&lt;&gt;'Tabelas auxiliares'!$C$129,T1539&lt;&gt;'Tabelas auxiliares'!$D$128),"FOLHA DE PESSOAL",IF(Y1539='Tabelas auxiliares'!$A$129,"CUSTEIO",IF(Y1539='Tabelas auxiliares'!$A$128,"INVESTIMENTO","ERRO - VERIFICAR"))))</f>
        <v/>
      </c>
      <c r="AA1539" s="26" t="str">
        <f t="shared" si="47"/>
        <v/>
      </c>
      <c r="AB1539" s="157"/>
      <c r="AC1539" s="157"/>
      <c r="AD1539" s="155"/>
      <c r="AE1539" s="31"/>
    </row>
    <row r="1540" spans="1:31" x14ac:dyDescent="0.25">
      <c r="A1540" s="154"/>
      <c r="B1540" s="152"/>
      <c r="C1540" s="152"/>
      <c r="D1540" s="152"/>
      <c r="E1540" s="152"/>
      <c r="F1540" s="15" t="str">
        <f>IFERROR(VLOOKUP(D1540,'Tabelas auxiliares'!$A$3:$B$65,2,FALSE),"")</f>
        <v/>
      </c>
      <c r="G1540" s="15" t="str">
        <f>IFERROR(VLOOKUP($B1540,'Tabelas auxiliares'!$A$68:$C$108,2,FALSE),"")</f>
        <v/>
      </c>
      <c r="H1540" s="15" t="str">
        <f>IFERROR(VLOOKUP($B1540,'Tabelas auxiliares'!$A$68:$C$108,3,FALSE),"")</f>
        <v/>
      </c>
      <c r="I1540" s="154"/>
      <c r="J1540" s="154"/>
      <c r="K1540" s="154"/>
      <c r="L1540" s="154"/>
      <c r="M1540" s="154"/>
      <c r="N1540" s="154"/>
      <c r="O1540" s="154"/>
      <c r="P1540" s="154"/>
      <c r="Q1540" s="154"/>
      <c r="R1540" s="154"/>
      <c r="S1540" s="154"/>
      <c r="T1540" s="154"/>
      <c r="U1540" s="154"/>
      <c r="V1540" s="154"/>
      <c r="W1540" s="154"/>
      <c r="X1540" s="154"/>
      <c r="Y1540" s="15" t="str">
        <f t="shared" si="46"/>
        <v/>
      </c>
      <c r="Z1540" s="15" t="str">
        <f>IF(T1540="","",IF(AND(T1540&lt;&gt;'Tabelas auxiliares'!$B$128,T1540&lt;&gt;'Tabelas auxiliares'!$B$129,T1540&lt;&gt;'Tabelas auxiliares'!$C$128,T1540&lt;&gt;'Tabelas auxiliares'!$C$129,T1540&lt;&gt;'Tabelas auxiliares'!$D$128),"FOLHA DE PESSOAL",IF(Y1540='Tabelas auxiliares'!$A$129,"CUSTEIO",IF(Y1540='Tabelas auxiliares'!$A$128,"INVESTIMENTO","ERRO - VERIFICAR"))))</f>
        <v/>
      </c>
      <c r="AA1540" s="26" t="str">
        <f t="shared" si="47"/>
        <v/>
      </c>
      <c r="AB1540" s="157"/>
      <c r="AC1540" s="157"/>
      <c r="AD1540" s="155"/>
      <c r="AE1540" s="31"/>
    </row>
    <row r="1541" spans="1:31" x14ac:dyDescent="0.25">
      <c r="A1541" s="154"/>
      <c r="B1541" s="152"/>
      <c r="C1541" s="152"/>
      <c r="D1541" s="152"/>
      <c r="E1541" s="152"/>
      <c r="F1541" s="15" t="str">
        <f>IFERROR(VLOOKUP(D1541,'Tabelas auxiliares'!$A$3:$B$65,2,FALSE),"")</f>
        <v/>
      </c>
      <c r="G1541" s="15" t="str">
        <f>IFERROR(VLOOKUP($B1541,'Tabelas auxiliares'!$A$68:$C$108,2,FALSE),"")</f>
        <v/>
      </c>
      <c r="H1541" s="15" t="str">
        <f>IFERROR(VLOOKUP($B1541,'Tabelas auxiliares'!$A$68:$C$108,3,FALSE),"")</f>
        <v/>
      </c>
      <c r="I1541" s="154"/>
      <c r="J1541" s="154"/>
      <c r="K1541" s="154"/>
      <c r="L1541" s="154"/>
      <c r="M1541" s="154"/>
      <c r="N1541" s="154"/>
      <c r="O1541" s="154"/>
      <c r="P1541" s="154"/>
      <c r="Q1541" s="154"/>
      <c r="R1541" s="154"/>
      <c r="S1541" s="154"/>
      <c r="T1541" s="154"/>
      <c r="U1541" s="154"/>
      <c r="V1541" s="154"/>
      <c r="W1541" s="154"/>
      <c r="X1541" s="154"/>
      <c r="Y1541" s="15" t="str">
        <f t="shared" si="46"/>
        <v/>
      </c>
      <c r="Z1541" s="15" t="str">
        <f>IF(T1541="","",IF(AND(T1541&lt;&gt;'Tabelas auxiliares'!$B$128,T1541&lt;&gt;'Tabelas auxiliares'!$B$129,T1541&lt;&gt;'Tabelas auxiliares'!$C$128,T1541&lt;&gt;'Tabelas auxiliares'!$C$129,T1541&lt;&gt;'Tabelas auxiliares'!$D$128),"FOLHA DE PESSOAL",IF(Y1541='Tabelas auxiliares'!$A$129,"CUSTEIO",IF(Y1541='Tabelas auxiliares'!$A$128,"INVESTIMENTO","ERRO - VERIFICAR"))))</f>
        <v/>
      </c>
      <c r="AA1541" s="26" t="str">
        <f t="shared" si="47"/>
        <v/>
      </c>
      <c r="AB1541" s="157"/>
      <c r="AC1541" s="157"/>
      <c r="AD1541" s="155"/>
      <c r="AE1541" s="31"/>
    </row>
    <row r="1542" spans="1:31" x14ac:dyDescent="0.25">
      <c r="F1542" s="15" t="str">
        <f>IFERROR(VLOOKUP(D1542,'Tabelas auxiliares'!$A$3:$B$65,2,FALSE),"")</f>
        <v/>
      </c>
      <c r="G1542" s="15" t="str">
        <f>IFERROR(VLOOKUP($B1542,'Tabelas auxiliares'!$A$68:$C$108,2,FALSE),"")</f>
        <v/>
      </c>
      <c r="H1542" s="15" t="str">
        <f>IFERROR(VLOOKUP($B1542,'Tabelas auxiliares'!$A$68:$C$108,3,FALSE),"")</f>
        <v/>
      </c>
      <c r="Y1542" s="15" t="str">
        <f t="shared" si="46"/>
        <v/>
      </c>
      <c r="Z1542" s="15" t="str">
        <f>IF(T1542="","",IF(AND(T1542&lt;&gt;'Tabelas auxiliares'!$B$128,T1542&lt;&gt;'Tabelas auxiliares'!$B$129,T1542&lt;&gt;'Tabelas auxiliares'!$C$128,T1542&lt;&gt;'Tabelas auxiliares'!$C$129,T1542&lt;&gt;'Tabelas auxiliares'!$D$128),"FOLHA DE PESSOAL",IF(Y1542='Tabelas auxiliares'!$A$129,"CUSTEIO",IF(Y1542='Tabelas auxiliares'!$A$128,"INVESTIMENTO","ERRO - VERIFICAR"))))</f>
        <v/>
      </c>
      <c r="AA1542" s="26" t="str">
        <f t="shared" si="47"/>
        <v/>
      </c>
      <c r="AB1542" s="103"/>
      <c r="AC1542" s="103"/>
      <c r="AD1542" s="32"/>
      <c r="AE1542" s="31"/>
    </row>
    <row r="1543" spans="1:31" x14ac:dyDescent="0.25">
      <c r="F1543" s="15" t="str">
        <f>IFERROR(VLOOKUP(D1543,'Tabelas auxiliares'!$A$3:$B$65,2,FALSE),"")</f>
        <v/>
      </c>
      <c r="G1543" s="15" t="str">
        <f>IFERROR(VLOOKUP($B1543,'Tabelas auxiliares'!$A$68:$C$108,2,FALSE),"")</f>
        <v/>
      </c>
      <c r="H1543" s="15" t="str">
        <f>IFERROR(VLOOKUP($B1543,'Tabelas auxiliares'!$A$68:$C$108,3,FALSE),"")</f>
        <v/>
      </c>
      <c r="Y1543" s="15" t="str">
        <f t="shared" si="46"/>
        <v/>
      </c>
      <c r="Z1543" s="15" t="str">
        <f>IF(T1543="","",IF(AND(T1543&lt;&gt;'Tabelas auxiliares'!$B$128,T1543&lt;&gt;'Tabelas auxiliares'!$B$129,T1543&lt;&gt;'Tabelas auxiliares'!$C$128,T1543&lt;&gt;'Tabelas auxiliares'!$C$129,T1543&lt;&gt;'Tabelas auxiliares'!$D$128),"FOLHA DE PESSOAL",IF(Y1543='Tabelas auxiliares'!$A$129,"CUSTEIO",IF(Y1543='Tabelas auxiliares'!$A$128,"INVESTIMENTO","ERRO - VERIFICAR"))))</f>
        <v/>
      </c>
      <c r="AA1543" s="26" t="str">
        <f t="shared" si="47"/>
        <v/>
      </c>
      <c r="AB1543" s="103"/>
      <c r="AC1543" s="103"/>
      <c r="AD1543" s="32"/>
      <c r="AE1543" s="31"/>
    </row>
    <row r="1544" spans="1:31" x14ac:dyDescent="0.25">
      <c r="F1544" s="15" t="str">
        <f>IFERROR(VLOOKUP(D1544,'Tabelas auxiliares'!$A$3:$B$65,2,FALSE),"")</f>
        <v/>
      </c>
      <c r="G1544" s="15" t="str">
        <f>IFERROR(VLOOKUP($B1544,'Tabelas auxiliares'!$A$68:$C$108,2,FALSE),"")</f>
        <v/>
      </c>
      <c r="H1544" s="15" t="str">
        <f>IFERROR(VLOOKUP($B1544,'Tabelas auxiliares'!$A$68:$C$108,3,FALSE),"")</f>
        <v/>
      </c>
      <c r="Y1544" s="15" t="str">
        <f t="shared" si="46"/>
        <v/>
      </c>
      <c r="Z1544" s="15" t="str">
        <f>IF(T1544="","",IF(AND(T1544&lt;&gt;'Tabelas auxiliares'!$B$128,T1544&lt;&gt;'Tabelas auxiliares'!$B$129,T1544&lt;&gt;'Tabelas auxiliares'!$C$128,T1544&lt;&gt;'Tabelas auxiliares'!$C$129,T1544&lt;&gt;'Tabelas auxiliares'!$D$128),"FOLHA DE PESSOAL",IF(Y1544='Tabelas auxiliares'!$A$129,"CUSTEIO",IF(Y1544='Tabelas auxiliares'!$A$128,"INVESTIMENTO","ERRO - VERIFICAR"))))</f>
        <v/>
      </c>
      <c r="AA1544" s="26" t="str">
        <f t="shared" si="47"/>
        <v/>
      </c>
      <c r="AB1544" s="103"/>
      <c r="AC1544" s="103"/>
      <c r="AD1544" s="32"/>
      <c r="AE1544" s="31"/>
    </row>
    <row r="1545" spans="1:31" x14ac:dyDescent="0.25">
      <c r="F1545" s="15" t="str">
        <f>IFERROR(VLOOKUP(D1545,'Tabelas auxiliares'!$A$3:$B$65,2,FALSE),"")</f>
        <v/>
      </c>
      <c r="G1545" s="15" t="str">
        <f>IFERROR(VLOOKUP($B1545,'Tabelas auxiliares'!$A$68:$C$108,2,FALSE),"")</f>
        <v/>
      </c>
      <c r="H1545" s="15" t="str">
        <f>IFERROR(VLOOKUP($B1545,'Tabelas auxiliares'!$A$68:$C$108,3,FALSE),"")</f>
        <v/>
      </c>
      <c r="Y1545" s="15" t="str">
        <f t="shared" si="46"/>
        <v/>
      </c>
      <c r="Z1545" s="15" t="str">
        <f>IF(T1545="","",IF(AND(T1545&lt;&gt;'Tabelas auxiliares'!$B$128,T1545&lt;&gt;'Tabelas auxiliares'!$B$129,T1545&lt;&gt;'Tabelas auxiliares'!$C$128,T1545&lt;&gt;'Tabelas auxiliares'!$C$129,T1545&lt;&gt;'Tabelas auxiliares'!$D$128),"FOLHA DE PESSOAL",IF(Y1545='Tabelas auxiliares'!$A$129,"CUSTEIO",IF(Y1545='Tabelas auxiliares'!$A$128,"INVESTIMENTO","ERRO - VERIFICAR"))))</f>
        <v/>
      </c>
      <c r="AA1545" s="26" t="str">
        <f t="shared" si="47"/>
        <v/>
      </c>
      <c r="AB1545" s="103"/>
      <c r="AC1545" s="103"/>
      <c r="AD1545" s="32"/>
      <c r="AE1545" s="31"/>
    </row>
    <row r="1546" spans="1:31" x14ac:dyDescent="0.25">
      <c r="F1546" s="15" t="str">
        <f>IFERROR(VLOOKUP(D1546,'Tabelas auxiliares'!$A$3:$B$65,2,FALSE),"")</f>
        <v/>
      </c>
      <c r="G1546" s="15" t="str">
        <f>IFERROR(VLOOKUP($B1546,'Tabelas auxiliares'!$A$68:$C$108,2,FALSE),"")</f>
        <v/>
      </c>
      <c r="H1546" s="15" t="str">
        <f>IFERROR(VLOOKUP($B1546,'Tabelas auxiliares'!$A$68:$C$108,3,FALSE),"")</f>
        <v/>
      </c>
      <c r="Y1546" s="15" t="str">
        <f t="shared" si="46"/>
        <v/>
      </c>
      <c r="Z1546" s="15" t="str">
        <f>IF(T1546="","",IF(AND(T1546&lt;&gt;'Tabelas auxiliares'!$B$128,T1546&lt;&gt;'Tabelas auxiliares'!$B$129,T1546&lt;&gt;'Tabelas auxiliares'!$C$128,T1546&lt;&gt;'Tabelas auxiliares'!$C$129,T1546&lt;&gt;'Tabelas auxiliares'!$D$128),"FOLHA DE PESSOAL",IF(Y1546='Tabelas auxiliares'!$A$129,"CUSTEIO",IF(Y1546='Tabelas auxiliares'!$A$128,"INVESTIMENTO","ERRO - VERIFICAR"))))</f>
        <v/>
      </c>
      <c r="AA1546" s="26" t="str">
        <f t="shared" si="47"/>
        <v/>
      </c>
      <c r="AB1546" s="103"/>
      <c r="AC1546" s="103"/>
      <c r="AD1546" s="32"/>
      <c r="AE1546" s="31"/>
    </row>
    <row r="1547" spans="1:31" x14ac:dyDescent="0.25">
      <c r="F1547" s="15" t="str">
        <f>IFERROR(VLOOKUP(D1547,'Tabelas auxiliares'!$A$3:$B$65,2,FALSE),"")</f>
        <v/>
      </c>
      <c r="G1547" s="15" t="str">
        <f>IFERROR(VLOOKUP($B1547,'Tabelas auxiliares'!$A$68:$C$108,2,FALSE),"")</f>
        <v/>
      </c>
      <c r="H1547" s="15" t="str">
        <f>IFERROR(VLOOKUP($B1547,'Tabelas auxiliares'!$A$68:$C$108,3,FALSE),"")</f>
        <v/>
      </c>
      <c r="Y1547" s="15" t="str">
        <f t="shared" si="46"/>
        <v/>
      </c>
      <c r="Z1547" s="15" t="str">
        <f>IF(T1547="","",IF(AND(T1547&lt;&gt;'Tabelas auxiliares'!$B$128,T1547&lt;&gt;'Tabelas auxiliares'!$B$129,T1547&lt;&gt;'Tabelas auxiliares'!$C$128,T1547&lt;&gt;'Tabelas auxiliares'!$C$129,T1547&lt;&gt;'Tabelas auxiliares'!$D$128),"FOLHA DE PESSOAL",IF(Y1547='Tabelas auxiliares'!$A$129,"CUSTEIO",IF(Y1547='Tabelas auxiliares'!$A$128,"INVESTIMENTO","ERRO - VERIFICAR"))))</f>
        <v/>
      </c>
      <c r="AA1547" s="26" t="str">
        <f t="shared" si="47"/>
        <v/>
      </c>
      <c r="AB1547" s="103"/>
      <c r="AC1547" s="103"/>
      <c r="AD1547" s="32"/>
      <c r="AE1547" s="31"/>
    </row>
    <row r="1548" spans="1:31" x14ac:dyDescent="0.25">
      <c r="F1548" s="15" t="str">
        <f>IFERROR(VLOOKUP(D1548,'Tabelas auxiliares'!$A$3:$B$65,2,FALSE),"")</f>
        <v/>
      </c>
      <c r="G1548" s="15" t="str">
        <f>IFERROR(VLOOKUP($B1548,'Tabelas auxiliares'!$A$68:$C$108,2,FALSE),"")</f>
        <v/>
      </c>
      <c r="H1548" s="15" t="str">
        <f>IFERROR(VLOOKUP($B1548,'Tabelas auxiliares'!$A$68:$C$108,3,FALSE),"")</f>
        <v/>
      </c>
      <c r="Y1548" s="15" t="str">
        <f t="shared" si="46"/>
        <v/>
      </c>
      <c r="Z1548" s="15" t="str">
        <f>IF(T1548="","",IF(AND(T1548&lt;&gt;'Tabelas auxiliares'!$B$128,T1548&lt;&gt;'Tabelas auxiliares'!$B$129,T1548&lt;&gt;'Tabelas auxiliares'!$C$128,T1548&lt;&gt;'Tabelas auxiliares'!$C$129,T1548&lt;&gt;'Tabelas auxiliares'!$D$128),"FOLHA DE PESSOAL",IF(Y1548='Tabelas auxiliares'!$A$129,"CUSTEIO",IF(Y1548='Tabelas auxiliares'!$A$128,"INVESTIMENTO","ERRO - VERIFICAR"))))</f>
        <v/>
      </c>
      <c r="AA1548" s="26" t="str">
        <f t="shared" si="47"/>
        <v/>
      </c>
      <c r="AB1548" s="103"/>
      <c r="AC1548" s="103"/>
      <c r="AD1548" s="32"/>
      <c r="AE1548" s="31"/>
    </row>
    <row r="1549" spans="1:31" x14ac:dyDescent="0.25">
      <c r="F1549" s="15" t="str">
        <f>IFERROR(VLOOKUP(D1549,'Tabelas auxiliares'!$A$3:$B$65,2,FALSE),"")</f>
        <v/>
      </c>
      <c r="G1549" s="15" t="str">
        <f>IFERROR(VLOOKUP($B1549,'Tabelas auxiliares'!$A$68:$C$108,2,FALSE),"")</f>
        <v/>
      </c>
      <c r="H1549" s="15" t="str">
        <f>IFERROR(VLOOKUP($B1549,'Tabelas auxiliares'!$A$68:$C$108,3,FALSE),"")</f>
        <v/>
      </c>
      <c r="Y1549" s="15" t="str">
        <f t="shared" si="46"/>
        <v/>
      </c>
      <c r="Z1549" s="15" t="str">
        <f>IF(T1549="","",IF(AND(T1549&lt;&gt;'Tabelas auxiliares'!$B$128,T1549&lt;&gt;'Tabelas auxiliares'!$B$129,T1549&lt;&gt;'Tabelas auxiliares'!$C$128,T1549&lt;&gt;'Tabelas auxiliares'!$C$129,T1549&lt;&gt;'Tabelas auxiliares'!$D$128),"FOLHA DE PESSOAL",IF(Y1549='Tabelas auxiliares'!$A$129,"CUSTEIO",IF(Y1549='Tabelas auxiliares'!$A$128,"INVESTIMENTO","ERRO - VERIFICAR"))))</f>
        <v/>
      </c>
      <c r="AA1549" s="26" t="str">
        <f t="shared" si="47"/>
        <v/>
      </c>
      <c r="AB1549" s="103"/>
      <c r="AC1549" s="103"/>
      <c r="AD1549" s="32"/>
      <c r="AE1549" s="31"/>
    </row>
    <row r="1550" spans="1:31" x14ac:dyDescent="0.25">
      <c r="F1550" s="15" t="str">
        <f>IFERROR(VLOOKUP(D1550,'Tabelas auxiliares'!$A$3:$B$65,2,FALSE),"")</f>
        <v/>
      </c>
      <c r="G1550" s="15" t="str">
        <f>IFERROR(VLOOKUP($B1550,'Tabelas auxiliares'!$A$68:$C$108,2,FALSE),"")</f>
        <v/>
      </c>
      <c r="H1550" s="15" t="str">
        <f>IFERROR(VLOOKUP($B1550,'Tabelas auxiliares'!$A$68:$C$108,3,FALSE),"")</f>
        <v/>
      </c>
      <c r="Y1550" s="15" t="str">
        <f t="shared" si="46"/>
        <v/>
      </c>
      <c r="Z1550" s="15" t="str">
        <f>IF(T1550="","",IF(AND(T1550&lt;&gt;'Tabelas auxiliares'!$B$128,T1550&lt;&gt;'Tabelas auxiliares'!$B$129,T1550&lt;&gt;'Tabelas auxiliares'!$C$128,T1550&lt;&gt;'Tabelas auxiliares'!$C$129,T1550&lt;&gt;'Tabelas auxiliares'!$D$128),"FOLHA DE PESSOAL",IF(Y1550='Tabelas auxiliares'!$A$129,"CUSTEIO",IF(Y1550='Tabelas auxiliares'!$A$128,"INVESTIMENTO","ERRO - VERIFICAR"))))</f>
        <v/>
      </c>
      <c r="AA1550" s="26" t="str">
        <f t="shared" si="47"/>
        <v/>
      </c>
      <c r="AB1550" s="103"/>
      <c r="AC1550" s="103"/>
      <c r="AD1550" s="32"/>
      <c r="AE1550" s="31"/>
    </row>
    <row r="1551" spans="1:31" x14ac:dyDescent="0.25">
      <c r="F1551" s="15" t="str">
        <f>IFERROR(VLOOKUP(D1551,'Tabelas auxiliares'!$A$3:$B$65,2,FALSE),"")</f>
        <v/>
      </c>
      <c r="G1551" s="15" t="str">
        <f>IFERROR(VLOOKUP($B1551,'Tabelas auxiliares'!$A$68:$C$108,2,FALSE),"")</f>
        <v/>
      </c>
      <c r="H1551" s="15" t="str">
        <f>IFERROR(VLOOKUP($B1551,'Tabelas auxiliares'!$A$68:$C$108,3,FALSE),"")</f>
        <v/>
      </c>
      <c r="Y1551" s="15" t="str">
        <f t="shared" si="46"/>
        <v/>
      </c>
      <c r="Z1551" s="15" t="str">
        <f>IF(T1551="","",IF(AND(T1551&lt;&gt;'Tabelas auxiliares'!$B$128,T1551&lt;&gt;'Tabelas auxiliares'!$B$129,T1551&lt;&gt;'Tabelas auxiliares'!$C$128,T1551&lt;&gt;'Tabelas auxiliares'!$C$129,T1551&lt;&gt;'Tabelas auxiliares'!$D$128),"FOLHA DE PESSOAL",IF(Y1551='Tabelas auxiliares'!$A$129,"CUSTEIO",IF(Y1551='Tabelas auxiliares'!$A$128,"INVESTIMENTO","ERRO - VERIFICAR"))))</f>
        <v/>
      </c>
      <c r="AA1551" s="26" t="str">
        <f t="shared" si="47"/>
        <v/>
      </c>
      <c r="AB1551" s="103"/>
      <c r="AC1551" s="103"/>
      <c r="AD1551" s="32"/>
      <c r="AE1551" s="31"/>
    </row>
    <row r="1552" spans="1:31" x14ac:dyDescent="0.25">
      <c r="F1552" s="15" t="str">
        <f>IFERROR(VLOOKUP(D1552,'Tabelas auxiliares'!$A$3:$B$65,2,FALSE),"")</f>
        <v/>
      </c>
      <c r="G1552" s="15" t="str">
        <f>IFERROR(VLOOKUP($B1552,'Tabelas auxiliares'!$A$68:$C$108,2,FALSE),"")</f>
        <v/>
      </c>
      <c r="H1552" s="15" t="str">
        <f>IFERROR(VLOOKUP($B1552,'Tabelas auxiliares'!$A$68:$C$108,3,FALSE),"")</f>
        <v/>
      </c>
      <c r="Y1552" s="15" t="str">
        <f t="shared" si="46"/>
        <v/>
      </c>
      <c r="Z1552" s="15" t="str">
        <f>IF(T1552="","",IF(AND(T1552&lt;&gt;'Tabelas auxiliares'!$B$128,T1552&lt;&gt;'Tabelas auxiliares'!$B$129,T1552&lt;&gt;'Tabelas auxiliares'!$C$128,T1552&lt;&gt;'Tabelas auxiliares'!$C$129,T1552&lt;&gt;'Tabelas auxiliares'!$D$128),"FOLHA DE PESSOAL",IF(Y1552='Tabelas auxiliares'!$A$129,"CUSTEIO",IF(Y1552='Tabelas auxiliares'!$A$128,"INVESTIMENTO","ERRO - VERIFICAR"))))</f>
        <v/>
      </c>
      <c r="AA1552" s="26" t="str">
        <f t="shared" si="47"/>
        <v/>
      </c>
      <c r="AB1552" s="103"/>
      <c r="AC1552" s="103"/>
      <c r="AD1552" s="32"/>
      <c r="AE1552" s="31"/>
    </row>
    <row r="1553" spans="6:31" x14ac:dyDescent="0.25">
      <c r="F1553" s="15" t="str">
        <f>IFERROR(VLOOKUP(D1553,'Tabelas auxiliares'!$A$3:$B$65,2,FALSE),"")</f>
        <v/>
      </c>
      <c r="G1553" s="15" t="str">
        <f>IFERROR(VLOOKUP($B1553,'Tabelas auxiliares'!$A$68:$C$108,2,FALSE),"")</f>
        <v/>
      </c>
      <c r="H1553" s="15" t="str">
        <f>IFERROR(VLOOKUP($B1553,'Tabelas auxiliares'!$A$68:$C$108,3,FALSE),"")</f>
        <v/>
      </c>
      <c r="Y1553" s="15" t="str">
        <f t="shared" si="46"/>
        <v/>
      </c>
      <c r="Z1553" s="15" t="str">
        <f>IF(T1553="","",IF(AND(T1553&lt;&gt;'Tabelas auxiliares'!$B$128,T1553&lt;&gt;'Tabelas auxiliares'!$B$129,T1553&lt;&gt;'Tabelas auxiliares'!$C$128,T1553&lt;&gt;'Tabelas auxiliares'!$C$129,T1553&lt;&gt;'Tabelas auxiliares'!$D$128),"FOLHA DE PESSOAL",IF(Y1553='Tabelas auxiliares'!$A$129,"CUSTEIO",IF(Y1553='Tabelas auxiliares'!$A$128,"INVESTIMENTO","ERRO - VERIFICAR"))))</f>
        <v/>
      </c>
      <c r="AA1553" s="26" t="str">
        <f t="shared" si="47"/>
        <v/>
      </c>
      <c r="AB1553" s="103"/>
      <c r="AC1553" s="103"/>
      <c r="AD1553" s="32"/>
      <c r="AE1553" s="31"/>
    </row>
    <row r="1554" spans="6:31" x14ac:dyDescent="0.25">
      <c r="F1554" s="15" t="str">
        <f>IFERROR(VLOOKUP(D1554,'Tabelas auxiliares'!$A$3:$B$65,2,FALSE),"")</f>
        <v/>
      </c>
      <c r="G1554" s="15" t="str">
        <f>IFERROR(VLOOKUP($B1554,'Tabelas auxiliares'!$A$68:$C$108,2,FALSE),"")</f>
        <v/>
      </c>
      <c r="H1554" s="15" t="str">
        <f>IFERROR(VLOOKUP($B1554,'Tabelas auxiliares'!$A$68:$C$108,3,FALSE),"")</f>
        <v/>
      </c>
      <c r="Y1554" s="15" t="str">
        <f t="shared" si="46"/>
        <v/>
      </c>
      <c r="Z1554" s="15" t="str">
        <f>IF(T1554="","",IF(AND(T1554&lt;&gt;'Tabelas auxiliares'!$B$128,T1554&lt;&gt;'Tabelas auxiliares'!$B$129,T1554&lt;&gt;'Tabelas auxiliares'!$C$128,T1554&lt;&gt;'Tabelas auxiliares'!$C$129,T1554&lt;&gt;'Tabelas auxiliares'!$D$128),"FOLHA DE PESSOAL",IF(Y1554='Tabelas auxiliares'!$A$129,"CUSTEIO",IF(Y1554='Tabelas auxiliares'!$A$128,"INVESTIMENTO","ERRO - VERIFICAR"))))</f>
        <v/>
      </c>
      <c r="AA1554" s="26" t="str">
        <f t="shared" si="47"/>
        <v/>
      </c>
      <c r="AB1554" s="103"/>
      <c r="AC1554" s="103"/>
      <c r="AD1554" s="32"/>
      <c r="AE1554" s="31"/>
    </row>
    <row r="1555" spans="6:31" x14ac:dyDescent="0.25">
      <c r="F1555" s="15" t="str">
        <f>IFERROR(VLOOKUP(D1555,'Tabelas auxiliares'!$A$3:$B$65,2,FALSE),"")</f>
        <v/>
      </c>
      <c r="G1555" s="15" t="str">
        <f>IFERROR(VLOOKUP($B1555,'Tabelas auxiliares'!$A$68:$C$108,2,FALSE),"")</f>
        <v/>
      </c>
      <c r="H1555" s="15" t="str">
        <f>IFERROR(VLOOKUP($B1555,'Tabelas auxiliares'!$A$68:$C$108,3,FALSE),"")</f>
        <v/>
      </c>
      <c r="Y1555" s="15" t="str">
        <f t="shared" si="46"/>
        <v/>
      </c>
      <c r="Z1555" s="15" t="str">
        <f>IF(T1555="","",IF(AND(T1555&lt;&gt;'Tabelas auxiliares'!$B$128,T1555&lt;&gt;'Tabelas auxiliares'!$B$129,T1555&lt;&gt;'Tabelas auxiliares'!$C$128,T1555&lt;&gt;'Tabelas auxiliares'!$C$129,T1555&lt;&gt;'Tabelas auxiliares'!$D$128),"FOLHA DE PESSOAL",IF(Y1555='Tabelas auxiliares'!$A$129,"CUSTEIO",IF(Y1555='Tabelas auxiliares'!$A$128,"INVESTIMENTO","ERRO - VERIFICAR"))))</f>
        <v/>
      </c>
      <c r="AA1555" s="26" t="str">
        <f t="shared" si="47"/>
        <v/>
      </c>
      <c r="AB1555" s="103"/>
      <c r="AC1555" s="103"/>
      <c r="AD1555" s="32"/>
      <c r="AE1555" s="31"/>
    </row>
    <row r="1556" spans="6:31" x14ac:dyDescent="0.25">
      <c r="F1556" s="15" t="str">
        <f>IFERROR(VLOOKUP(D1556,'Tabelas auxiliares'!$A$3:$B$65,2,FALSE),"")</f>
        <v/>
      </c>
      <c r="G1556" s="15" t="str">
        <f>IFERROR(VLOOKUP($B1556,'Tabelas auxiliares'!$A$68:$C$108,2,FALSE),"")</f>
        <v/>
      </c>
      <c r="H1556" s="15" t="str">
        <f>IFERROR(VLOOKUP($B1556,'Tabelas auxiliares'!$A$68:$C$108,3,FALSE),"")</f>
        <v/>
      </c>
      <c r="Y1556" s="15" t="str">
        <f t="shared" si="46"/>
        <v/>
      </c>
      <c r="Z1556" s="15" t="str">
        <f>IF(T1556="","",IF(AND(T1556&lt;&gt;'Tabelas auxiliares'!$B$128,T1556&lt;&gt;'Tabelas auxiliares'!$B$129,T1556&lt;&gt;'Tabelas auxiliares'!$C$128,T1556&lt;&gt;'Tabelas auxiliares'!$C$129,T1556&lt;&gt;'Tabelas auxiliares'!$D$128),"FOLHA DE PESSOAL",IF(Y1556='Tabelas auxiliares'!$A$129,"CUSTEIO",IF(Y1556='Tabelas auxiliares'!$A$128,"INVESTIMENTO","ERRO - VERIFICAR"))))</f>
        <v/>
      </c>
      <c r="AA1556" s="26" t="str">
        <f t="shared" si="47"/>
        <v/>
      </c>
      <c r="AB1556" s="103"/>
      <c r="AC1556" s="103"/>
      <c r="AD1556" s="32"/>
      <c r="AE1556" s="31"/>
    </row>
    <row r="1557" spans="6:31" x14ac:dyDescent="0.25">
      <c r="F1557" s="15" t="str">
        <f>IFERROR(VLOOKUP(D1557,'Tabelas auxiliares'!$A$3:$B$65,2,FALSE),"")</f>
        <v/>
      </c>
      <c r="G1557" s="15" t="str">
        <f>IFERROR(VLOOKUP($B1557,'Tabelas auxiliares'!$A$68:$C$108,2,FALSE),"")</f>
        <v/>
      </c>
      <c r="H1557" s="15" t="str">
        <f>IFERROR(VLOOKUP($B1557,'Tabelas auxiliares'!$A$68:$C$108,3,FALSE),"")</f>
        <v/>
      </c>
      <c r="Y1557" s="15" t="str">
        <f t="shared" si="46"/>
        <v/>
      </c>
      <c r="Z1557" s="15" t="str">
        <f>IF(T1557="","",IF(AND(T1557&lt;&gt;'Tabelas auxiliares'!$B$128,T1557&lt;&gt;'Tabelas auxiliares'!$B$129,T1557&lt;&gt;'Tabelas auxiliares'!$C$128,T1557&lt;&gt;'Tabelas auxiliares'!$C$129,T1557&lt;&gt;'Tabelas auxiliares'!$D$128),"FOLHA DE PESSOAL",IF(Y1557='Tabelas auxiliares'!$A$129,"CUSTEIO",IF(Y1557='Tabelas auxiliares'!$A$128,"INVESTIMENTO","ERRO - VERIFICAR"))))</f>
        <v/>
      </c>
      <c r="AA1557" s="26" t="str">
        <f t="shared" si="47"/>
        <v/>
      </c>
      <c r="AB1557" s="103"/>
      <c r="AC1557" s="103"/>
      <c r="AD1557" s="32"/>
      <c r="AE1557" s="31"/>
    </row>
    <row r="1558" spans="6:31" x14ac:dyDescent="0.25">
      <c r="F1558" s="15" t="str">
        <f>IFERROR(VLOOKUP(D1558,'Tabelas auxiliares'!$A$3:$B$65,2,FALSE),"")</f>
        <v/>
      </c>
      <c r="G1558" s="15" t="str">
        <f>IFERROR(VLOOKUP($B1558,'Tabelas auxiliares'!$A$68:$C$108,2,FALSE),"")</f>
        <v/>
      </c>
      <c r="H1558" s="15" t="str">
        <f>IFERROR(VLOOKUP($B1558,'Tabelas auxiliares'!$A$68:$C$108,3,FALSE),"")</f>
        <v/>
      </c>
      <c r="Y1558" s="15" t="str">
        <f t="shared" si="46"/>
        <v/>
      </c>
      <c r="Z1558" s="15" t="str">
        <f>IF(T1558="","",IF(AND(T1558&lt;&gt;'Tabelas auxiliares'!$B$128,T1558&lt;&gt;'Tabelas auxiliares'!$B$129,T1558&lt;&gt;'Tabelas auxiliares'!$C$128,T1558&lt;&gt;'Tabelas auxiliares'!$C$129,T1558&lt;&gt;'Tabelas auxiliares'!$D$128),"FOLHA DE PESSOAL",IF(Y1558='Tabelas auxiliares'!$A$129,"CUSTEIO",IF(Y1558='Tabelas auxiliares'!$A$128,"INVESTIMENTO","ERRO - VERIFICAR"))))</f>
        <v/>
      </c>
      <c r="AA1558" s="26" t="str">
        <f t="shared" si="47"/>
        <v/>
      </c>
      <c r="AB1558" s="103"/>
      <c r="AC1558" s="103"/>
      <c r="AD1558" s="32"/>
      <c r="AE1558" s="31"/>
    </row>
    <row r="1559" spans="6:31" x14ac:dyDescent="0.25">
      <c r="F1559" s="15" t="str">
        <f>IFERROR(VLOOKUP(D1559,'Tabelas auxiliares'!$A$3:$B$65,2,FALSE),"")</f>
        <v/>
      </c>
      <c r="G1559" s="15" t="str">
        <f>IFERROR(VLOOKUP($B1559,'Tabelas auxiliares'!$A$68:$C$108,2,FALSE),"")</f>
        <v/>
      </c>
      <c r="H1559" s="15" t="str">
        <f>IFERROR(VLOOKUP($B1559,'Tabelas auxiliares'!$A$68:$C$108,3,FALSE),"")</f>
        <v/>
      </c>
      <c r="Y1559" s="15" t="str">
        <f t="shared" si="46"/>
        <v/>
      </c>
      <c r="Z1559" s="15" t="str">
        <f>IF(T1559="","",IF(AND(T1559&lt;&gt;'Tabelas auxiliares'!$B$128,T1559&lt;&gt;'Tabelas auxiliares'!$B$129,T1559&lt;&gt;'Tabelas auxiliares'!$C$128,T1559&lt;&gt;'Tabelas auxiliares'!$C$129,T1559&lt;&gt;'Tabelas auxiliares'!$D$128),"FOLHA DE PESSOAL",IF(Y1559='Tabelas auxiliares'!$A$129,"CUSTEIO",IF(Y1559='Tabelas auxiliares'!$A$128,"INVESTIMENTO","ERRO - VERIFICAR"))))</f>
        <v/>
      </c>
      <c r="AA1559" s="26" t="str">
        <f t="shared" si="47"/>
        <v/>
      </c>
      <c r="AB1559" s="103"/>
      <c r="AC1559" s="103"/>
      <c r="AD1559" s="32"/>
      <c r="AE1559" s="31"/>
    </row>
    <row r="1560" spans="6:31" x14ac:dyDescent="0.25">
      <c r="F1560" s="15" t="str">
        <f>IFERROR(VLOOKUP(D1560,'Tabelas auxiliares'!$A$3:$B$65,2,FALSE),"")</f>
        <v/>
      </c>
      <c r="G1560" s="15" t="str">
        <f>IFERROR(VLOOKUP($B1560,'Tabelas auxiliares'!$A$68:$C$108,2,FALSE),"")</f>
        <v/>
      </c>
      <c r="H1560" s="15" t="str">
        <f>IFERROR(VLOOKUP($B1560,'Tabelas auxiliares'!$A$68:$C$108,3,FALSE),"")</f>
        <v/>
      </c>
      <c r="Y1560" s="15" t="str">
        <f t="shared" si="46"/>
        <v/>
      </c>
      <c r="Z1560" s="15" t="str">
        <f>IF(T1560="","",IF(AND(T1560&lt;&gt;'Tabelas auxiliares'!$B$128,T1560&lt;&gt;'Tabelas auxiliares'!$B$129,T1560&lt;&gt;'Tabelas auxiliares'!$C$128,T1560&lt;&gt;'Tabelas auxiliares'!$C$129,T1560&lt;&gt;'Tabelas auxiliares'!$D$128),"FOLHA DE PESSOAL",IF(Y1560='Tabelas auxiliares'!$A$129,"CUSTEIO",IF(Y1560='Tabelas auxiliares'!$A$128,"INVESTIMENTO","ERRO - VERIFICAR"))))</f>
        <v/>
      </c>
      <c r="AA1560" s="26" t="str">
        <f t="shared" si="47"/>
        <v/>
      </c>
      <c r="AB1560" s="103"/>
      <c r="AC1560" s="103"/>
      <c r="AD1560" s="32"/>
      <c r="AE1560" s="31"/>
    </row>
    <row r="1561" spans="6:31" x14ac:dyDescent="0.25">
      <c r="F1561" s="15" t="str">
        <f>IFERROR(VLOOKUP(D1561,'Tabelas auxiliares'!$A$3:$B$65,2,FALSE),"")</f>
        <v/>
      </c>
      <c r="G1561" s="15" t="str">
        <f>IFERROR(VLOOKUP($B1561,'Tabelas auxiliares'!$A$68:$C$108,2,FALSE),"")</f>
        <v/>
      </c>
      <c r="H1561" s="15" t="str">
        <f>IFERROR(VLOOKUP($B1561,'Tabelas auxiliares'!$A$68:$C$108,3,FALSE),"")</f>
        <v/>
      </c>
      <c r="Y1561" s="15" t="str">
        <f t="shared" si="46"/>
        <v/>
      </c>
      <c r="Z1561" s="15" t="str">
        <f>IF(T1561="","",IF(AND(T1561&lt;&gt;'Tabelas auxiliares'!$B$128,T1561&lt;&gt;'Tabelas auxiliares'!$B$129,T1561&lt;&gt;'Tabelas auxiliares'!$C$128,T1561&lt;&gt;'Tabelas auxiliares'!$C$129,T1561&lt;&gt;'Tabelas auxiliares'!$D$128),"FOLHA DE PESSOAL",IF(Y1561='Tabelas auxiliares'!$A$129,"CUSTEIO",IF(Y1561='Tabelas auxiliares'!$A$128,"INVESTIMENTO","ERRO - VERIFICAR"))))</f>
        <v/>
      </c>
      <c r="AA1561" s="26" t="str">
        <f t="shared" si="47"/>
        <v/>
      </c>
      <c r="AB1561" s="103"/>
      <c r="AC1561" s="103"/>
      <c r="AD1561" s="32"/>
      <c r="AE1561" s="31"/>
    </row>
    <row r="1562" spans="6:31" x14ac:dyDescent="0.25">
      <c r="F1562" s="15" t="str">
        <f>IFERROR(VLOOKUP(D1562,'Tabelas auxiliares'!$A$3:$B$65,2,FALSE),"")</f>
        <v/>
      </c>
      <c r="G1562" s="15" t="str">
        <f>IFERROR(VLOOKUP($B1562,'Tabelas auxiliares'!$A$68:$C$108,2,FALSE),"")</f>
        <v/>
      </c>
      <c r="H1562" s="15" t="str">
        <f>IFERROR(VLOOKUP($B1562,'Tabelas auxiliares'!$A$68:$C$108,3,FALSE),"")</f>
        <v/>
      </c>
      <c r="Y1562" s="15" t="str">
        <f t="shared" si="46"/>
        <v/>
      </c>
      <c r="Z1562" s="15" t="str">
        <f>IF(T1562="","",IF(AND(T1562&lt;&gt;'Tabelas auxiliares'!$B$128,T1562&lt;&gt;'Tabelas auxiliares'!$B$129,T1562&lt;&gt;'Tabelas auxiliares'!$C$128,T1562&lt;&gt;'Tabelas auxiliares'!$C$129,T1562&lt;&gt;'Tabelas auxiliares'!$D$128),"FOLHA DE PESSOAL",IF(Y1562='Tabelas auxiliares'!$A$129,"CUSTEIO",IF(Y1562='Tabelas auxiliares'!$A$128,"INVESTIMENTO","ERRO - VERIFICAR"))))</f>
        <v/>
      </c>
      <c r="AA1562" s="26" t="str">
        <f t="shared" si="47"/>
        <v/>
      </c>
      <c r="AB1562" s="103"/>
      <c r="AC1562" s="103"/>
      <c r="AD1562" s="32"/>
      <c r="AE1562" s="31"/>
    </row>
    <row r="1563" spans="6:31" x14ac:dyDescent="0.25">
      <c r="F1563" s="15" t="str">
        <f>IFERROR(VLOOKUP(D1563,'Tabelas auxiliares'!$A$3:$B$65,2,FALSE),"")</f>
        <v/>
      </c>
      <c r="G1563" s="15" t="str">
        <f>IFERROR(VLOOKUP($B1563,'Tabelas auxiliares'!$A$68:$C$108,2,FALSE),"")</f>
        <v/>
      </c>
      <c r="H1563" s="15" t="str">
        <f>IFERROR(VLOOKUP($B1563,'Tabelas auxiliares'!$A$68:$C$108,3,FALSE),"")</f>
        <v/>
      </c>
      <c r="Y1563" s="15" t="str">
        <f t="shared" si="46"/>
        <v/>
      </c>
      <c r="Z1563" s="15" t="str">
        <f>IF(T1563="","",IF(AND(T1563&lt;&gt;'Tabelas auxiliares'!$B$128,T1563&lt;&gt;'Tabelas auxiliares'!$B$129,T1563&lt;&gt;'Tabelas auxiliares'!$C$128,T1563&lt;&gt;'Tabelas auxiliares'!$C$129,T1563&lt;&gt;'Tabelas auxiliares'!$D$128),"FOLHA DE PESSOAL",IF(Y1563='Tabelas auxiliares'!$A$129,"CUSTEIO",IF(Y1563='Tabelas auxiliares'!$A$128,"INVESTIMENTO","ERRO - VERIFICAR"))))</f>
        <v/>
      </c>
      <c r="AA1563" s="26" t="str">
        <f t="shared" si="47"/>
        <v/>
      </c>
      <c r="AB1563" s="103"/>
      <c r="AC1563" s="103"/>
      <c r="AD1563" s="32"/>
      <c r="AE1563" s="31"/>
    </row>
    <row r="1564" spans="6:31" x14ac:dyDescent="0.25">
      <c r="F1564" s="15" t="str">
        <f>IFERROR(VLOOKUP(D1564,'Tabelas auxiliares'!$A$3:$B$65,2,FALSE),"")</f>
        <v/>
      </c>
      <c r="G1564" s="15" t="str">
        <f>IFERROR(VLOOKUP($B1564,'Tabelas auxiliares'!$A$68:$C$108,2,FALSE),"")</f>
        <v/>
      </c>
      <c r="H1564" s="15" t="str">
        <f>IFERROR(VLOOKUP($B1564,'Tabelas auxiliares'!$A$68:$C$108,3,FALSE),"")</f>
        <v/>
      </c>
      <c r="Y1564" s="15" t="str">
        <f t="shared" si="46"/>
        <v/>
      </c>
      <c r="Z1564" s="15" t="str">
        <f>IF(T1564="","",IF(AND(T1564&lt;&gt;'Tabelas auxiliares'!$B$128,T1564&lt;&gt;'Tabelas auxiliares'!$B$129,T1564&lt;&gt;'Tabelas auxiliares'!$C$128,T1564&lt;&gt;'Tabelas auxiliares'!$C$129,T1564&lt;&gt;'Tabelas auxiliares'!$D$128),"FOLHA DE PESSOAL",IF(Y1564='Tabelas auxiliares'!$A$129,"CUSTEIO",IF(Y1564='Tabelas auxiliares'!$A$128,"INVESTIMENTO","ERRO - VERIFICAR"))))</f>
        <v/>
      </c>
      <c r="AA1564" s="26" t="str">
        <f t="shared" si="47"/>
        <v/>
      </c>
      <c r="AB1564" s="103"/>
      <c r="AC1564" s="103"/>
      <c r="AD1564" s="32"/>
      <c r="AE1564" s="31"/>
    </row>
    <row r="1565" spans="6:31" x14ac:dyDescent="0.25">
      <c r="F1565" s="15" t="str">
        <f>IFERROR(VLOOKUP(D1565,'Tabelas auxiliares'!$A$3:$B$65,2,FALSE),"")</f>
        <v/>
      </c>
      <c r="G1565" s="15" t="str">
        <f>IFERROR(VLOOKUP($B1565,'Tabelas auxiliares'!$A$68:$C$108,2,FALSE),"")</f>
        <v/>
      </c>
      <c r="H1565" s="15" t="str">
        <f>IFERROR(VLOOKUP($B1565,'Tabelas auxiliares'!$A$68:$C$108,3,FALSE),"")</f>
        <v/>
      </c>
      <c r="Y1565" s="15" t="str">
        <f t="shared" si="46"/>
        <v/>
      </c>
      <c r="Z1565" s="15" t="str">
        <f>IF(T1565="","",IF(AND(T1565&lt;&gt;'Tabelas auxiliares'!$B$128,T1565&lt;&gt;'Tabelas auxiliares'!$B$129,T1565&lt;&gt;'Tabelas auxiliares'!$C$128,T1565&lt;&gt;'Tabelas auxiliares'!$C$129,T1565&lt;&gt;'Tabelas auxiliares'!$D$128),"FOLHA DE PESSOAL",IF(Y1565='Tabelas auxiliares'!$A$129,"CUSTEIO",IF(Y1565='Tabelas auxiliares'!$A$128,"INVESTIMENTO","ERRO - VERIFICAR"))))</f>
        <v/>
      </c>
      <c r="AA1565" s="26" t="str">
        <f t="shared" si="47"/>
        <v/>
      </c>
      <c r="AB1565" s="103"/>
      <c r="AC1565" s="103"/>
      <c r="AD1565" s="32"/>
      <c r="AE1565" s="31"/>
    </row>
    <row r="1566" spans="6:31" x14ac:dyDescent="0.25">
      <c r="F1566" s="15" t="str">
        <f>IFERROR(VLOOKUP(D1566,'Tabelas auxiliares'!$A$3:$B$65,2,FALSE),"")</f>
        <v/>
      </c>
      <c r="G1566" s="15" t="str">
        <f>IFERROR(VLOOKUP($B1566,'Tabelas auxiliares'!$A$68:$C$108,2,FALSE),"")</f>
        <v/>
      </c>
      <c r="H1566" s="15" t="str">
        <f>IFERROR(VLOOKUP($B1566,'Tabelas auxiliares'!$A$68:$C$108,3,FALSE),"")</f>
        <v/>
      </c>
      <c r="Y1566" s="15" t="str">
        <f t="shared" si="46"/>
        <v/>
      </c>
      <c r="Z1566" s="15" t="str">
        <f>IF(T1566="","",IF(AND(T1566&lt;&gt;'Tabelas auxiliares'!$B$128,T1566&lt;&gt;'Tabelas auxiliares'!$B$129,T1566&lt;&gt;'Tabelas auxiliares'!$C$128,T1566&lt;&gt;'Tabelas auxiliares'!$C$129,T1566&lt;&gt;'Tabelas auxiliares'!$D$128),"FOLHA DE PESSOAL",IF(Y1566='Tabelas auxiliares'!$A$129,"CUSTEIO",IF(Y1566='Tabelas auxiliares'!$A$128,"INVESTIMENTO","ERRO - VERIFICAR"))))</f>
        <v/>
      </c>
      <c r="AA1566" s="26" t="str">
        <f t="shared" si="47"/>
        <v/>
      </c>
      <c r="AB1566" s="103"/>
      <c r="AC1566" s="103"/>
      <c r="AD1566" s="32"/>
      <c r="AE1566" s="31"/>
    </row>
    <row r="1567" spans="6:31" x14ac:dyDescent="0.25">
      <c r="F1567" s="15" t="str">
        <f>IFERROR(VLOOKUP(D1567,'Tabelas auxiliares'!$A$3:$B$65,2,FALSE),"")</f>
        <v/>
      </c>
      <c r="G1567" s="15" t="str">
        <f>IFERROR(VLOOKUP($B1567,'Tabelas auxiliares'!$A$68:$C$108,2,FALSE),"")</f>
        <v/>
      </c>
      <c r="H1567" s="15" t="str">
        <f>IFERROR(VLOOKUP($B1567,'Tabelas auxiliares'!$A$68:$C$108,3,FALSE),"")</f>
        <v/>
      </c>
      <c r="Y1567" s="15" t="str">
        <f t="shared" si="46"/>
        <v/>
      </c>
      <c r="Z1567" s="15" t="str">
        <f>IF(T1567="","",IF(AND(T1567&lt;&gt;'Tabelas auxiliares'!$B$128,T1567&lt;&gt;'Tabelas auxiliares'!$B$129,T1567&lt;&gt;'Tabelas auxiliares'!$C$128,T1567&lt;&gt;'Tabelas auxiliares'!$C$129,T1567&lt;&gt;'Tabelas auxiliares'!$D$128),"FOLHA DE PESSOAL",IF(Y1567='Tabelas auxiliares'!$A$129,"CUSTEIO",IF(Y1567='Tabelas auxiliares'!$A$128,"INVESTIMENTO","ERRO - VERIFICAR"))))</f>
        <v/>
      </c>
      <c r="AA1567" s="26" t="str">
        <f t="shared" si="47"/>
        <v/>
      </c>
      <c r="AB1567" s="103"/>
      <c r="AC1567" s="103"/>
      <c r="AD1567" s="32"/>
      <c r="AE1567" s="31"/>
    </row>
    <row r="1568" spans="6:31" x14ac:dyDescent="0.25">
      <c r="F1568" s="15" t="str">
        <f>IFERROR(VLOOKUP(D1568,'Tabelas auxiliares'!$A$3:$B$65,2,FALSE),"")</f>
        <v/>
      </c>
      <c r="G1568" s="15" t="str">
        <f>IFERROR(VLOOKUP($B1568,'Tabelas auxiliares'!$A$68:$C$108,2,FALSE),"")</f>
        <v/>
      </c>
      <c r="H1568" s="15" t="str">
        <f>IFERROR(VLOOKUP($B1568,'Tabelas auxiliares'!$A$68:$C$108,3,FALSE),"")</f>
        <v/>
      </c>
      <c r="Y1568" s="15" t="str">
        <f t="shared" si="46"/>
        <v/>
      </c>
      <c r="Z1568" s="15" t="str">
        <f>IF(T1568="","",IF(AND(T1568&lt;&gt;'Tabelas auxiliares'!$B$128,T1568&lt;&gt;'Tabelas auxiliares'!$B$129,T1568&lt;&gt;'Tabelas auxiliares'!$C$128,T1568&lt;&gt;'Tabelas auxiliares'!$C$129,T1568&lt;&gt;'Tabelas auxiliares'!$D$128),"FOLHA DE PESSOAL",IF(Y1568='Tabelas auxiliares'!$A$129,"CUSTEIO",IF(Y1568='Tabelas auxiliares'!$A$128,"INVESTIMENTO","ERRO - VERIFICAR"))))</f>
        <v/>
      </c>
      <c r="AA1568" s="26" t="str">
        <f t="shared" si="47"/>
        <v/>
      </c>
      <c r="AB1568" s="103"/>
      <c r="AC1568" s="103"/>
      <c r="AD1568" s="32"/>
      <c r="AE1568" s="31"/>
    </row>
    <row r="1569" spans="6:31" x14ac:dyDescent="0.25">
      <c r="F1569" s="15" t="str">
        <f>IFERROR(VLOOKUP(D1569,'Tabelas auxiliares'!$A$3:$B$65,2,FALSE),"")</f>
        <v/>
      </c>
      <c r="G1569" s="15" t="str">
        <f>IFERROR(VLOOKUP($B1569,'Tabelas auxiliares'!$A$68:$C$108,2,FALSE),"")</f>
        <v/>
      </c>
      <c r="H1569" s="15" t="str">
        <f>IFERROR(VLOOKUP($B1569,'Tabelas auxiliares'!$A$68:$C$108,3,FALSE),"")</f>
        <v/>
      </c>
      <c r="Y1569" s="15" t="str">
        <f t="shared" si="46"/>
        <v/>
      </c>
      <c r="Z1569" s="15" t="str">
        <f>IF(T1569="","",IF(AND(T1569&lt;&gt;'Tabelas auxiliares'!$B$128,T1569&lt;&gt;'Tabelas auxiliares'!$B$129,T1569&lt;&gt;'Tabelas auxiliares'!$C$128,T1569&lt;&gt;'Tabelas auxiliares'!$C$129,T1569&lt;&gt;'Tabelas auxiliares'!$D$128),"FOLHA DE PESSOAL",IF(Y1569='Tabelas auxiliares'!$A$129,"CUSTEIO",IF(Y1569='Tabelas auxiliares'!$A$128,"INVESTIMENTO","ERRO - VERIFICAR"))))</f>
        <v/>
      </c>
      <c r="AA1569" s="26" t="str">
        <f t="shared" si="47"/>
        <v/>
      </c>
      <c r="AB1569" s="103"/>
      <c r="AC1569" s="103"/>
      <c r="AD1569" s="32"/>
      <c r="AE1569" s="31"/>
    </row>
    <row r="1570" spans="6:31" x14ac:dyDescent="0.25">
      <c r="F1570" s="15" t="str">
        <f>IFERROR(VLOOKUP(D1570,'Tabelas auxiliares'!$A$3:$B$65,2,FALSE),"")</f>
        <v/>
      </c>
      <c r="G1570" s="15" t="str">
        <f>IFERROR(VLOOKUP($B1570,'Tabelas auxiliares'!$A$68:$C$108,2,FALSE),"")</f>
        <v/>
      </c>
      <c r="H1570" s="15" t="str">
        <f>IFERROR(VLOOKUP($B1570,'Tabelas auxiliares'!$A$68:$C$108,3,FALSE),"")</f>
        <v/>
      </c>
      <c r="Y1570" s="15" t="str">
        <f t="shared" si="46"/>
        <v/>
      </c>
      <c r="Z1570" s="15" t="str">
        <f>IF(T1570="","",IF(AND(T1570&lt;&gt;'Tabelas auxiliares'!$B$128,T1570&lt;&gt;'Tabelas auxiliares'!$B$129,T1570&lt;&gt;'Tabelas auxiliares'!$C$128,T1570&lt;&gt;'Tabelas auxiliares'!$C$129,T1570&lt;&gt;'Tabelas auxiliares'!$D$128),"FOLHA DE PESSOAL",IF(Y1570='Tabelas auxiliares'!$A$129,"CUSTEIO",IF(Y1570='Tabelas auxiliares'!$A$128,"INVESTIMENTO","ERRO - VERIFICAR"))))</f>
        <v/>
      </c>
      <c r="AA1570" s="26" t="str">
        <f t="shared" si="47"/>
        <v/>
      </c>
      <c r="AB1570" s="103"/>
      <c r="AC1570" s="103"/>
      <c r="AD1570" s="32"/>
      <c r="AE1570" s="31"/>
    </row>
    <row r="1571" spans="6:31" x14ac:dyDescent="0.25">
      <c r="F1571" s="15" t="str">
        <f>IFERROR(VLOOKUP(D1571,'Tabelas auxiliares'!$A$3:$B$65,2,FALSE),"")</f>
        <v/>
      </c>
      <c r="G1571" s="15" t="str">
        <f>IFERROR(VLOOKUP($B1571,'Tabelas auxiliares'!$A$68:$C$108,2,FALSE),"")</f>
        <v/>
      </c>
      <c r="H1571" s="15" t="str">
        <f>IFERROR(VLOOKUP($B1571,'Tabelas auxiliares'!$A$68:$C$108,3,FALSE),"")</f>
        <v/>
      </c>
      <c r="Y1571" s="15" t="str">
        <f t="shared" si="46"/>
        <v/>
      </c>
      <c r="Z1571" s="15" t="str">
        <f>IF(T1571="","",IF(AND(T1571&lt;&gt;'Tabelas auxiliares'!$B$128,T1571&lt;&gt;'Tabelas auxiliares'!$B$129,T1571&lt;&gt;'Tabelas auxiliares'!$C$128,T1571&lt;&gt;'Tabelas auxiliares'!$C$129,T1571&lt;&gt;'Tabelas auxiliares'!$D$128),"FOLHA DE PESSOAL",IF(Y1571='Tabelas auxiliares'!$A$129,"CUSTEIO",IF(Y1571='Tabelas auxiliares'!$A$128,"INVESTIMENTO","ERRO - VERIFICAR"))))</f>
        <v/>
      </c>
      <c r="AA1571" s="26" t="str">
        <f t="shared" si="47"/>
        <v/>
      </c>
      <c r="AB1571" s="103"/>
      <c r="AC1571" s="103"/>
      <c r="AD1571" s="32"/>
      <c r="AE1571" s="31"/>
    </row>
    <row r="1572" spans="6:31" x14ac:dyDescent="0.25">
      <c r="F1572" s="15" t="str">
        <f>IFERROR(VLOOKUP(D1572,'Tabelas auxiliares'!$A$3:$B$65,2,FALSE),"")</f>
        <v/>
      </c>
      <c r="G1572" s="15" t="str">
        <f>IFERROR(VLOOKUP($B1572,'Tabelas auxiliares'!$A$68:$C$108,2,FALSE),"")</f>
        <v/>
      </c>
      <c r="H1572" s="15" t="str">
        <f>IFERROR(VLOOKUP($B1572,'Tabelas auxiliares'!$A$68:$C$108,3,FALSE),"")</f>
        <v/>
      </c>
      <c r="Y1572" s="15" t="str">
        <f t="shared" si="46"/>
        <v/>
      </c>
      <c r="Z1572" s="15" t="str">
        <f>IF(T1572="","",IF(AND(T1572&lt;&gt;'Tabelas auxiliares'!$B$128,T1572&lt;&gt;'Tabelas auxiliares'!$B$129,T1572&lt;&gt;'Tabelas auxiliares'!$C$128,T1572&lt;&gt;'Tabelas auxiliares'!$C$129,T1572&lt;&gt;'Tabelas auxiliares'!$D$128),"FOLHA DE PESSOAL",IF(Y1572='Tabelas auxiliares'!$A$129,"CUSTEIO",IF(Y1572='Tabelas auxiliares'!$A$128,"INVESTIMENTO","ERRO - VERIFICAR"))))</f>
        <v/>
      </c>
      <c r="AA1572" s="26" t="str">
        <f t="shared" si="47"/>
        <v/>
      </c>
      <c r="AB1572" s="103"/>
      <c r="AC1572" s="103"/>
      <c r="AD1572" s="32"/>
      <c r="AE1572" s="31"/>
    </row>
    <row r="1573" spans="6:31" x14ac:dyDescent="0.25">
      <c r="F1573" s="15" t="str">
        <f>IFERROR(VLOOKUP(D1573,'Tabelas auxiliares'!$A$3:$B$65,2,FALSE),"")</f>
        <v/>
      </c>
      <c r="G1573" s="15" t="str">
        <f>IFERROR(VLOOKUP($B1573,'Tabelas auxiliares'!$A$68:$C$108,2,FALSE),"")</f>
        <v/>
      </c>
      <c r="H1573" s="15" t="str">
        <f>IFERROR(VLOOKUP($B1573,'Tabelas auxiliares'!$A$68:$C$108,3,FALSE),"")</f>
        <v/>
      </c>
      <c r="Y1573" s="15" t="str">
        <f t="shared" ref="Y1573:Y1636" si="48">LEFT(V1573,1)</f>
        <v/>
      </c>
      <c r="Z1573" s="15" t="str">
        <f>IF(T1573="","",IF(AND(T1573&lt;&gt;'Tabelas auxiliares'!$B$128,T1573&lt;&gt;'Tabelas auxiliares'!$B$129,T1573&lt;&gt;'Tabelas auxiliares'!$C$128,T1573&lt;&gt;'Tabelas auxiliares'!$C$129,T1573&lt;&gt;'Tabelas auxiliares'!$D$128),"FOLHA DE PESSOAL",IF(Y1573='Tabelas auxiliares'!$A$129,"CUSTEIO",IF(Y1573='Tabelas auxiliares'!$A$128,"INVESTIMENTO","ERRO - VERIFICAR"))))</f>
        <v/>
      </c>
      <c r="AA1573" s="26" t="str">
        <f t="shared" si="47"/>
        <v/>
      </c>
      <c r="AB1573" s="103"/>
      <c r="AC1573" s="103"/>
      <c r="AD1573" s="32"/>
      <c r="AE1573" s="31"/>
    </row>
    <row r="1574" spans="6:31" x14ac:dyDescent="0.25">
      <c r="F1574" s="15" t="str">
        <f>IFERROR(VLOOKUP(D1574,'Tabelas auxiliares'!$A$3:$B$65,2,FALSE),"")</f>
        <v/>
      </c>
      <c r="G1574" s="15" t="str">
        <f>IFERROR(VLOOKUP($B1574,'Tabelas auxiliares'!$A$68:$C$108,2,FALSE),"")</f>
        <v/>
      </c>
      <c r="H1574" s="15" t="str">
        <f>IFERROR(VLOOKUP($B1574,'Tabelas auxiliares'!$A$68:$C$108,3,FALSE),"")</f>
        <v/>
      </c>
      <c r="Y1574" s="15" t="str">
        <f t="shared" si="48"/>
        <v/>
      </c>
      <c r="Z1574" s="15" t="str">
        <f>IF(T1574="","",IF(AND(T1574&lt;&gt;'Tabelas auxiliares'!$B$128,T1574&lt;&gt;'Tabelas auxiliares'!$B$129,T1574&lt;&gt;'Tabelas auxiliares'!$C$128,T1574&lt;&gt;'Tabelas auxiliares'!$C$129,T1574&lt;&gt;'Tabelas auxiliares'!$D$128),"FOLHA DE PESSOAL",IF(Y1574='Tabelas auxiliares'!$A$129,"CUSTEIO",IF(Y1574='Tabelas auxiliares'!$A$128,"INVESTIMENTO","ERRO - VERIFICAR"))))</f>
        <v/>
      </c>
      <c r="AA1574" s="26" t="str">
        <f t="shared" ref="AA1574:AA1637" si="49">IF(AB1574+AC1574+AD1574&lt;&gt;0,AB1574+AC1574+AD1574,"")</f>
        <v/>
      </c>
      <c r="AB1574" s="103"/>
      <c r="AC1574" s="103"/>
      <c r="AD1574" s="32"/>
      <c r="AE1574" s="31"/>
    </row>
    <row r="1575" spans="6:31" x14ac:dyDescent="0.25">
      <c r="F1575" s="15" t="str">
        <f>IFERROR(VLOOKUP(D1575,'Tabelas auxiliares'!$A$3:$B$65,2,FALSE),"")</f>
        <v/>
      </c>
      <c r="G1575" s="15" t="str">
        <f>IFERROR(VLOOKUP($B1575,'Tabelas auxiliares'!$A$68:$C$108,2,FALSE),"")</f>
        <v/>
      </c>
      <c r="H1575" s="15" t="str">
        <f>IFERROR(VLOOKUP($B1575,'Tabelas auxiliares'!$A$68:$C$108,3,FALSE),"")</f>
        <v/>
      </c>
      <c r="Y1575" s="15" t="str">
        <f t="shared" si="48"/>
        <v/>
      </c>
      <c r="Z1575" s="15" t="str">
        <f>IF(T1575="","",IF(AND(T1575&lt;&gt;'Tabelas auxiliares'!$B$128,T1575&lt;&gt;'Tabelas auxiliares'!$B$129,T1575&lt;&gt;'Tabelas auxiliares'!$C$128,T1575&lt;&gt;'Tabelas auxiliares'!$C$129,T1575&lt;&gt;'Tabelas auxiliares'!$D$128),"FOLHA DE PESSOAL",IF(Y1575='Tabelas auxiliares'!$A$129,"CUSTEIO",IF(Y1575='Tabelas auxiliares'!$A$128,"INVESTIMENTO","ERRO - VERIFICAR"))))</f>
        <v/>
      </c>
      <c r="AA1575" s="26" t="str">
        <f t="shared" si="49"/>
        <v/>
      </c>
      <c r="AB1575" s="103"/>
      <c r="AC1575" s="103"/>
      <c r="AD1575" s="32"/>
      <c r="AE1575" s="31"/>
    </row>
    <row r="1576" spans="6:31" x14ac:dyDescent="0.25">
      <c r="F1576" s="15" t="str">
        <f>IFERROR(VLOOKUP(D1576,'Tabelas auxiliares'!$A$3:$B$65,2,FALSE),"")</f>
        <v/>
      </c>
      <c r="G1576" s="15" t="str">
        <f>IFERROR(VLOOKUP($B1576,'Tabelas auxiliares'!$A$68:$C$108,2,FALSE),"")</f>
        <v/>
      </c>
      <c r="H1576" s="15" t="str">
        <f>IFERROR(VLOOKUP($B1576,'Tabelas auxiliares'!$A$68:$C$108,3,FALSE),"")</f>
        <v/>
      </c>
      <c r="Y1576" s="15" t="str">
        <f t="shared" si="48"/>
        <v/>
      </c>
      <c r="Z1576" s="15" t="str">
        <f>IF(T1576="","",IF(AND(T1576&lt;&gt;'Tabelas auxiliares'!$B$128,T1576&lt;&gt;'Tabelas auxiliares'!$B$129,T1576&lt;&gt;'Tabelas auxiliares'!$C$128,T1576&lt;&gt;'Tabelas auxiliares'!$C$129,T1576&lt;&gt;'Tabelas auxiliares'!$D$128),"FOLHA DE PESSOAL",IF(Y1576='Tabelas auxiliares'!$A$129,"CUSTEIO",IF(Y1576='Tabelas auxiliares'!$A$128,"INVESTIMENTO","ERRO - VERIFICAR"))))</f>
        <v/>
      </c>
      <c r="AA1576" s="26" t="str">
        <f t="shared" si="49"/>
        <v/>
      </c>
      <c r="AB1576" s="103"/>
      <c r="AC1576" s="103"/>
      <c r="AD1576" s="32"/>
      <c r="AE1576" s="31"/>
    </row>
    <row r="1577" spans="6:31" x14ac:dyDescent="0.25">
      <c r="F1577" s="15" t="str">
        <f>IFERROR(VLOOKUP(D1577,'Tabelas auxiliares'!$A$3:$B$65,2,FALSE),"")</f>
        <v/>
      </c>
      <c r="G1577" s="15" t="str">
        <f>IFERROR(VLOOKUP($B1577,'Tabelas auxiliares'!$A$68:$C$108,2,FALSE),"")</f>
        <v/>
      </c>
      <c r="H1577" s="15" t="str">
        <f>IFERROR(VLOOKUP($B1577,'Tabelas auxiliares'!$A$68:$C$108,3,FALSE),"")</f>
        <v/>
      </c>
      <c r="Y1577" s="15" t="str">
        <f t="shared" si="48"/>
        <v/>
      </c>
      <c r="Z1577" s="15" t="str">
        <f>IF(T1577="","",IF(AND(T1577&lt;&gt;'Tabelas auxiliares'!$B$128,T1577&lt;&gt;'Tabelas auxiliares'!$B$129,T1577&lt;&gt;'Tabelas auxiliares'!$C$128,T1577&lt;&gt;'Tabelas auxiliares'!$C$129,T1577&lt;&gt;'Tabelas auxiliares'!$D$128),"FOLHA DE PESSOAL",IF(Y1577='Tabelas auxiliares'!$A$129,"CUSTEIO",IF(Y1577='Tabelas auxiliares'!$A$128,"INVESTIMENTO","ERRO - VERIFICAR"))))</f>
        <v/>
      </c>
      <c r="AA1577" s="26" t="str">
        <f t="shared" si="49"/>
        <v/>
      </c>
      <c r="AB1577" s="103"/>
      <c r="AC1577" s="103"/>
      <c r="AD1577" s="32"/>
      <c r="AE1577" s="31"/>
    </row>
    <row r="1578" spans="6:31" x14ac:dyDescent="0.25">
      <c r="F1578" s="15" t="str">
        <f>IFERROR(VLOOKUP(D1578,'Tabelas auxiliares'!$A$3:$B$65,2,FALSE),"")</f>
        <v/>
      </c>
      <c r="G1578" s="15" t="str">
        <f>IFERROR(VLOOKUP($B1578,'Tabelas auxiliares'!$A$68:$C$108,2,FALSE),"")</f>
        <v/>
      </c>
      <c r="H1578" s="15" t="str">
        <f>IFERROR(VLOOKUP($B1578,'Tabelas auxiliares'!$A$68:$C$108,3,FALSE),"")</f>
        <v/>
      </c>
      <c r="Y1578" s="15" t="str">
        <f t="shared" si="48"/>
        <v/>
      </c>
      <c r="Z1578" s="15" t="str">
        <f>IF(T1578="","",IF(AND(T1578&lt;&gt;'Tabelas auxiliares'!$B$128,T1578&lt;&gt;'Tabelas auxiliares'!$B$129,T1578&lt;&gt;'Tabelas auxiliares'!$C$128,T1578&lt;&gt;'Tabelas auxiliares'!$C$129,T1578&lt;&gt;'Tabelas auxiliares'!$D$128),"FOLHA DE PESSOAL",IF(Y1578='Tabelas auxiliares'!$A$129,"CUSTEIO",IF(Y1578='Tabelas auxiliares'!$A$128,"INVESTIMENTO","ERRO - VERIFICAR"))))</f>
        <v/>
      </c>
      <c r="AA1578" s="26" t="str">
        <f t="shared" si="49"/>
        <v/>
      </c>
      <c r="AB1578" s="103"/>
      <c r="AC1578" s="103"/>
      <c r="AD1578" s="32"/>
      <c r="AE1578" s="31"/>
    </row>
    <row r="1579" spans="6:31" x14ac:dyDescent="0.25">
      <c r="F1579" s="15" t="str">
        <f>IFERROR(VLOOKUP(D1579,'Tabelas auxiliares'!$A$3:$B$65,2,FALSE),"")</f>
        <v/>
      </c>
      <c r="G1579" s="15" t="str">
        <f>IFERROR(VLOOKUP($B1579,'Tabelas auxiliares'!$A$68:$C$108,2,FALSE),"")</f>
        <v/>
      </c>
      <c r="H1579" s="15" t="str">
        <f>IFERROR(VLOOKUP($B1579,'Tabelas auxiliares'!$A$68:$C$108,3,FALSE),"")</f>
        <v/>
      </c>
      <c r="Y1579" s="15" t="str">
        <f t="shared" si="48"/>
        <v/>
      </c>
      <c r="Z1579" s="15" t="str">
        <f>IF(T1579="","",IF(AND(T1579&lt;&gt;'Tabelas auxiliares'!$B$128,T1579&lt;&gt;'Tabelas auxiliares'!$B$129,T1579&lt;&gt;'Tabelas auxiliares'!$C$128,T1579&lt;&gt;'Tabelas auxiliares'!$C$129,T1579&lt;&gt;'Tabelas auxiliares'!$D$128),"FOLHA DE PESSOAL",IF(Y1579='Tabelas auxiliares'!$A$129,"CUSTEIO",IF(Y1579='Tabelas auxiliares'!$A$128,"INVESTIMENTO","ERRO - VERIFICAR"))))</f>
        <v/>
      </c>
      <c r="AA1579" s="26" t="str">
        <f t="shared" si="49"/>
        <v/>
      </c>
      <c r="AB1579" s="103"/>
      <c r="AC1579" s="103"/>
      <c r="AD1579" s="32"/>
      <c r="AE1579" s="31"/>
    </row>
    <row r="1580" spans="6:31" x14ac:dyDescent="0.25">
      <c r="F1580" s="15" t="str">
        <f>IFERROR(VLOOKUP(D1580,'Tabelas auxiliares'!$A$3:$B$65,2,FALSE),"")</f>
        <v/>
      </c>
      <c r="G1580" s="15" t="str">
        <f>IFERROR(VLOOKUP($B1580,'Tabelas auxiliares'!$A$68:$C$108,2,FALSE),"")</f>
        <v/>
      </c>
      <c r="H1580" s="15" t="str">
        <f>IFERROR(VLOOKUP($B1580,'Tabelas auxiliares'!$A$68:$C$108,3,FALSE),"")</f>
        <v/>
      </c>
      <c r="Y1580" s="15" t="str">
        <f t="shared" si="48"/>
        <v/>
      </c>
      <c r="Z1580" s="15" t="str">
        <f>IF(T1580="","",IF(AND(T1580&lt;&gt;'Tabelas auxiliares'!$B$128,T1580&lt;&gt;'Tabelas auxiliares'!$B$129,T1580&lt;&gt;'Tabelas auxiliares'!$C$128,T1580&lt;&gt;'Tabelas auxiliares'!$C$129,T1580&lt;&gt;'Tabelas auxiliares'!$D$128),"FOLHA DE PESSOAL",IF(Y1580='Tabelas auxiliares'!$A$129,"CUSTEIO",IF(Y1580='Tabelas auxiliares'!$A$128,"INVESTIMENTO","ERRO - VERIFICAR"))))</f>
        <v/>
      </c>
      <c r="AA1580" s="26" t="str">
        <f t="shared" si="49"/>
        <v/>
      </c>
      <c r="AB1580" s="103"/>
      <c r="AC1580" s="103"/>
      <c r="AD1580" s="32"/>
      <c r="AE1580" s="31"/>
    </row>
    <row r="1581" spans="6:31" x14ac:dyDescent="0.25">
      <c r="F1581" s="15" t="str">
        <f>IFERROR(VLOOKUP(D1581,'Tabelas auxiliares'!$A$3:$B$65,2,FALSE),"")</f>
        <v/>
      </c>
      <c r="G1581" s="15" t="str">
        <f>IFERROR(VLOOKUP($B1581,'Tabelas auxiliares'!$A$68:$C$108,2,FALSE),"")</f>
        <v/>
      </c>
      <c r="H1581" s="15" t="str">
        <f>IFERROR(VLOOKUP($B1581,'Tabelas auxiliares'!$A$68:$C$108,3,FALSE),"")</f>
        <v/>
      </c>
      <c r="Y1581" s="15" t="str">
        <f t="shared" si="48"/>
        <v/>
      </c>
      <c r="Z1581" s="15" t="str">
        <f>IF(T1581="","",IF(AND(T1581&lt;&gt;'Tabelas auxiliares'!$B$128,T1581&lt;&gt;'Tabelas auxiliares'!$B$129,T1581&lt;&gt;'Tabelas auxiliares'!$C$128,T1581&lt;&gt;'Tabelas auxiliares'!$C$129,T1581&lt;&gt;'Tabelas auxiliares'!$D$128),"FOLHA DE PESSOAL",IF(Y1581='Tabelas auxiliares'!$A$129,"CUSTEIO",IF(Y1581='Tabelas auxiliares'!$A$128,"INVESTIMENTO","ERRO - VERIFICAR"))))</f>
        <v/>
      </c>
      <c r="AA1581" s="26" t="str">
        <f t="shared" si="49"/>
        <v/>
      </c>
      <c r="AB1581" s="103"/>
      <c r="AC1581" s="103"/>
      <c r="AD1581" s="32"/>
      <c r="AE1581" s="31"/>
    </row>
    <row r="1582" spans="6:31" x14ac:dyDescent="0.25">
      <c r="F1582" s="15" t="str">
        <f>IFERROR(VLOOKUP(D1582,'Tabelas auxiliares'!$A$3:$B$65,2,FALSE),"")</f>
        <v/>
      </c>
      <c r="G1582" s="15" t="str">
        <f>IFERROR(VLOOKUP($B1582,'Tabelas auxiliares'!$A$68:$C$108,2,FALSE),"")</f>
        <v/>
      </c>
      <c r="H1582" s="15" t="str">
        <f>IFERROR(VLOOKUP($B1582,'Tabelas auxiliares'!$A$68:$C$108,3,FALSE),"")</f>
        <v/>
      </c>
      <c r="Y1582" s="15" t="str">
        <f t="shared" si="48"/>
        <v/>
      </c>
      <c r="Z1582" s="15" t="str">
        <f>IF(T1582="","",IF(AND(T1582&lt;&gt;'Tabelas auxiliares'!$B$128,T1582&lt;&gt;'Tabelas auxiliares'!$B$129,T1582&lt;&gt;'Tabelas auxiliares'!$C$128,T1582&lt;&gt;'Tabelas auxiliares'!$C$129,T1582&lt;&gt;'Tabelas auxiliares'!$D$128),"FOLHA DE PESSOAL",IF(Y1582='Tabelas auxiliares'!$A$129,"CUSTEIO",IF(Y1582='Tabelas auxiliares'!$A$128,"INVESTIMENTO","ERRO - VERIFICAR"))))</f>
        <v/>
      </c>
      <c r="AA1582" s="26" t="str">
        <f t="shared" si="49"/>
        <v/>
      </c>
      <c r="AB1582" s="103"/>
      <c r="AC1582" s="103"/>
      <c r="AD1582" s="32"/>
      <c r="AE1582" s="31"/>
    </row>
    <row r="1583" spans="6:31" x14ac:dyDescent="0.25">
      <c r="F1583" s="15" t="str">
        <f>IFERROR(VLOOKUP(D1583,'Tabelas auxiliares'!$A$3:$B$65,2,FALSE),"")</f>
        <v/>
      </c>
      <c r="G1583" s="15" t="str">
        <f>IFERROR(VLOOKUP($B1583,'Tabelas auxiliares'!$A$68:$C$108,2,FALSE),"")</f>
        <v/>
      </c>
      <c r="H1583" s="15" t="str">
        <f>IFERROR(VLOOKUP($B1583,'Tabelas auxiliares'!$A$68:$C$108,3,FALSE),"")</f>
        <v/>
      </c>
      <c r="Y1583" s="15" t="str">
        <f t="shared" si="48"/>
        <v/>
      </c>
      <c r="Z1583" s="15" t="str">
        <f>IF(T1583="","",IF(AND(T1583&lt;&gt;'Tabelas auxiliares'!$B$128,T1583&lt;&gt;'Tabelas auxiliares'!$B$129,T1583&lt;&gt;'Tabelas auxiliares'!$C$128,T1583&lt;&gt;'Tabelas auxiliares'!$C$129,T1583&lt;&gt;'Tabelas auxiliares'!$D$128),"FOLHA DE PESSOAL",IF(Y1583='Tabelas auxiliares'!$A$129,"CUSTEIO",IF(Y1583='Tabelas auxiliares'!$A$128,"INVESTIMENTO","ERRO - VERIFICAR"))))</f>
        <v/>
      </c>
      <c r="AA1583" s="26" t="str">
        <f t="shared" si="49"/>
        <v/>
      </c>
      <c r="AB1583" s="103"/>
      <c r="AC1583" s="103"/>
      <c r="AD1583" s="32"/>
      <c r="AE1583" s="31"/>
    </row>
    <row r="1584" spans="6:31" x14ac:dyDescent="0.25">
      <c r="F1584" s="15" t="str">
        <f>IFERROR(VLOOKUP(D1584,'Tabelas auxiliares'!$A$3:$B$65,2,FALSE),"")</f>
        <v/>
      </c>
      <c r="G1584" s="15" t="str">
        <f>IFERROR(VLOOKUP($B1584,'Tabelas auxiliares'!$A$68:$C$108,2,FALSE),"")</f>
        <v/>
      </c>
      <c r="H1584" s="15" t="str">
        <f>IFERROR(VLOOKUP($B1584,'Tabelas auxiliares'!$A$68:$C$108,3,FALSE),"")</f>
        <v/>
      </c>
      <c r="Y1584" s="15" t="str">
        <f t="shared" si="48"/>
        <v/>
      </c>
      <c r="Z1584" s="15" t="str">
        <f>IF(T1584="","",IF(AND(T1584&lt;&gt;'Tabelas auxiliares'!$B$128,T1584&lt;&gt;'Tabelas auxiliares'!$B$129,T1584&lt;&gt;'Tabelas auxiliares'!$C$128,T1584&lt;&gt;'Tabelas auxiliares'!$C$129,T1584&lt;&gt;'Tabelas auxiliares'!$D$128),"FOLHA DE PESSOAL",IF(Y1584='Tabelas auxiliares'!$A$129,"CUSTEIO",IF(Y1584='Tabelas auxiliares'!$A$128,"INVESTIMENTO","ERRO - VERIFICAR"))))</f>
        <v/>
      </c>
      <c r="AA1584" s="26" t="str">
        <f t="shared" si="49"/>
        <v/>
      </c>
      <c r="AB1584" s="103"/>
      <c r="AC1584" s="103"/>
      <c r="AD1584" s="32"/>
      <c r="AE1584" s="31"/>
    </row>
    <row r="1585" spans="6:31" x14ac:dyDescent="0.25">
      <c r="F1585" s="15" t="str">
        <f>IFERROR(VLOOKUP(D1585,'Tabelas auxiliares'!$A$3:$B$65,2,FALSE),"")</f>
        <v/>
      </c>
      <c r="G1585" s="15" t="str">
        <f>IFERROR(VLOOKUP($B1585,'Tabelas auxiliares'!$A$68:$C$108,2,FALSE),"")</f>
        <v/>
      </c>
      <c r="H1585" s="15" t="str">
        <f>IFERROR(VLOOKUP($B1585,'Tabelas auxiliares'!$A$68:$C$108,3,FALSE),"")</f>
        <v/>
      </c>
      <c r="Y1585" s="15" t="str">
        <f t="shared" si="48"/>
        <v/>
      </c>
      <c r="Z1585" s="15" t="str">
        <f>IF(T1585="","",IF(AND(T1585&lt;&gt;'Tabelas auxiliares'!$B$128,T1585&lt;&gt;'Tabelas auxiliares'!$B$129,T1585&lt;&gt;'Tabelas auxiliares'!$C$128,T1585&lt;&gt;'Tabelas auxiliares'!$C$129,T1585&lt;&gt;'Tabelas auxiliares'!$D$128),"FOLHA DE PESSOAL",IF(Y1585='Tabelas auxiliares'!$A$129,"CUSTEIO",IF(Y1585='Tabelas auxiliares'!$A$128,"INVESTIMENTO","ERRO - VERIFICAR"))))</f>
        <v/>
      </c>
      <c r="AA1585" s="26" t="str">
        <f t="shared" si="49"/>
        <v/>
      </c>
      <c r="AB1585" s="103"/>
      <c r="AC1585" s="103"/>
      <c r="AD1585" s="32"/>
      <c r="AE1585" s="31"/>
    </row>
    <row r="1586" spans="6:31" x14ac:dyDescent="0.25">
      <c r="F1586" s="15" t="str">
        <f>IFERROR(VLOOKUP(D1586,'Tabelas auxiliares'!$A$3:$B$65,2,FALSE),"")</f>
        <v/>
      </c>
      <c r="G1586" s="15" t="str">
        <f>IFERROR(VLOOKUP($B1586,'Tabelas auxiliares'!$A$68:$C$108,2,FALSE),"")</f>
        <v/>
      </c>
      <c r="H1586" s="15" t="str">
        <f>IFERROR(VLOOKUP($B1586,'Tabelas auxiliares'!$A$68:$C$108,3,FALSE),"")</f>
        <v/>
      </c>
      <c r="Y1586" s="15" t="str">
        <f t="shared" si="48"/>
        <v/>
      </c>
      <c r="Z1586" s="15" t="str">
        <f>IF(T1586="","",IF(AND(T1586&lt;&gt;'Tabelas auxiliares'!$B$128,T1586&lt;&gt;'Tabelas auxiliares'!$B$129,T1586&lt;&gt;'Tabelas auxiliares'!$C$128,T1586&lt;&gt;'Tabelas auxiliares'!$C$129,T1586&lt;&gt;'Tabelas auxiliares'!$D$128),"FOLHA DE PESSOAL",IF(Y1586='Tabelas auxiliares'!$A$129,"CUSTEIO",IF(Y1586='Tabelas auxiliares'!$A$128,"INVESTIMENTO","ERRO - VERIFICAR"))))</f>
        <v/>
      </c>
      <c r="AA1586" s="26" t="str">
        <f t="shared" si="49"/>
        <v/>
      </c>
      <c r="AB1586" s="103"/>
      <c r="AC1586" s="103"/>
      <c r="AD1586" s="32"/>
      <c r="AE1586" s="31"/>
    </row>
    <row r="1587" spans="6:31" x14ac:dyDescent="0.25">
      <c r="F1587" s="15" t="str">
        <f>IFERROR(VLOOKUP(D1587,'Tabelas auxiliares'!$A$3:$B$65,2,FALSE),"")</f>
        <v/>
      </c>
      <c r="G1587" s="15" t="str">
        <f>IFERROR(VLOOKUP($B1587,'Tabelas auxiliares'!$A$68:$C$108,2,FALSE),"")</f>
        <v/>
      </c>
      <c r="H1587" s="15" t="str">
        <f>IFERROR(VLOOKUP($B1587,'Tabelas auxiliares'!$A$68:$C$108,3,FALSE),"")</f>
        <v/>
      </c>
      <c r="Y1587" s="15" t="str">
        <f t="shared" si="48"/>
        <v/>
      </c>
      <c r="Z1587" s="15" t="str">
        <f>IF(T1587="","",IF(AND(T1587&lt;&gt;'Tabelas auxiliares'!$B$128,T1587&lt;&gt;'Tabelas auxiliares'!$B$129,T1587&lt;&gt;'Tabelas auxiliares'!$C$128,T1587&lt;&gt;'Tabelas auxiliares'!$C$129,T1587&lt;&gt;'Tabelas auxiliares'!$D$128),"FOLHA DE PESSOAL",IF(Y1587='Tabelas auxiliares'!$A$129,"CUSTEIO",IF(Y1587='Tabelas auxiliares'!$A$128,"INVESTIMENTO","ERRO - VERIFICAR"))))</f>
        <v/>
      </c>
      <c r="AA1587" s="26" t="str">
        <f t="shared" si="49"/>
        <v/>
      </c>
      <c r="AB1587" s="103"/>
      <c r="AC1587" s="103"/>
      <c r="AD1587" s="32"/>
      <c r="AE1587" s="31"/>
    </row>
    <row r="1588" spans="6:31" x14ac:dyDescent="0.25">
      <c r="F1588" s="15" t="str">
        <f>IFERROR(VLOOKUP(D1588,'Tabelas auxiliares'!$A$3:$B$65,2,FALSE),"")</f>
        <v/>
      </c>
      <c r="G1588" s="15" t="str">
        <f>IFERROR(VLOOKUP($B1588,'Tabelas auxiliares'!$A$68:$C$108,2,FALSE),"")</f>
        <v/>
      </c>
      <c r="H1588" s="15" t="str">
        <f>IFERROR(VLOOKUP($B1588,'Tabelas auxiliares'!$A$68:$C$108,3,FALSE),"")</f>
        <v/>
      </c>
      <c r="Y1588" s="15" t="str">
        <f t="shared" si="48"/>
        <v/>
      </c>
      <c r="Z1588" s="15" t="str">
        <f>IF(T1588="","",IF(AND(T1588&lt;&gt;'Tabelas auxiliares'!$B$128,T1588&lt;&gt;'Tabelas auxiliares'!$B$129,T1588&lt;&gt;'Tabelas auxiliares'!$C$128,T1588&lt;&gt;'Tabelas auxiliares'!$C$129,T1588&lt;&gt;'Tabelas auxiliares'!$D$128),"FOLHA DE PESSOAL",IF(Y1588='Tabelas auxiliares'!$A$129,"CUSTEIO",IF(Y1588='Tabelas auxiliares'!$A$128,"INVESTIMENTO","ERRO - VERIFICAR"))))</f>
        <v/>
      </c>
      <c r="AA1588" s="26" t="str">
        <f t="shared" si="49"/>
        <v/>
      </c>
      <c r="AB1588" s="103"/>
      <c r="AC1588" s="103"/>
      <c r="AD1588" s="32"/>
      <c r="AE1588" s="31"/>
    </row>
    <row r="1589" spans="6:31" x14ac:dyDescent="0.25">
      <c r="F1589" s="15" t="str">
        <f>IFERROR(VLOOKUP(D1589,'Tabelas auxiliares'!$A$3:$B$65,2,FALSE),"")</f>
        <v/>
      </c>
      <c r="G1589" s="15" t="str">
        <f>IFERROR(VLOOKUP($B1589,'Tabelas auxiliares'!$A$68:$C$108,2,FALSE),"")</f>
        <v/>
      </c>
      <c r="H1589" s="15" t="str">
        <f>IFERROR(VLOOKUP($B1589,'Tabelas auxiliares'!$A$68:$C$108,3,FALSE),"")</f>
        <v/>
      </c>
      <c r="Y1589" s="15" t="str">
        <f t="shared" si="48"/>
        <v/>
      </c>
      <c r="Z1589" s="15" t="str">
        <f>IF(T1589="","",IF(AND(T1589&lt;&gt;'Tabelas auxiliares'!$B$128,T1589&lt;&gt;'Tabelas auxiliares'!$B$129,T1589&lt;&gt;'Tabelas auxiliares'!$C$128,T1589&lt;&gt;'Tabelas auxiliares'!$C$129,T1589&lt;&gt;'Tabelas auxiliares'!$D$128),"FOLHA DE PESSOAL",IF(Y1589='Tabelas auxiliares'!$A$129,"CUSTEIO",IF(Y1589='Tabelas auxiliares'!$A$128,"INVESTIMENTO","ERRO - VERIFICAR"))))</f>
        <v/>
      </c>
      <c r="AA1589" s="26" t="str">
        <f t="shared" si="49"/>
        <v/>
      </c>
      <c r="AB1589" s="103"/>
      <c r="AC1589" s="103"/>
      <c r="AD1589" s="32"/>
      <c r="AE1589" s="31"/>
    </row>
    <row r="1590" spans="6:31" x14ac:dyDescent="0.25">
      <c r="F1590" s="15" t="str">
        <f>IFERROR(VLOOKUP(D1590,'Tabelas auxiliares'!$A$3:$B$65,2,FALSE),"")</f>
        <v/>
      </c>
      <c r="G1590" s="15" t="str">
        <f>IFERROR(VLOOKUP($B1590,'Tabelas auxiliares'!$A$68:$C$108,2,FALSE),"")</f>
        <v/>
      </c>
      <c r="H1590" s="15" t="str">
        <f>IFERROR(VLOOKUP($B1590,'Tabelas auxiliares'!$A$68:$C$108,3,FALSE),"")</f>
        <v/>
      </c>
      <c r="Y1590" s="15" t="str">
        <f t="shared" si="48"/>
        <v/>
      </c>
      <c r="Z1590" s="15" t="str">
        <f>IF(T1590="","",IF(AND(T1590&lt;&gt;'Tabelas auxiliares'!$B$128,T1590&lt;&gt;'Tabelas auxiliares'!$B$129,T1590&lt;&gt;'Tabelas auxiliares'!$C$128,T1590&lt;&gt;'Tabelas auxiliares'!$C$129,T1590&lt;&gt;'Tabelas auxiliares'!$D$128),"FOLHA DE PESSOAL",IF(Y1590='Tabelas auxiliares'!$A$129,"CUSTEIO",IF(Y1590='Tabelas auxiliares'!$A$128,"INVESTIMENTO","ERRO - VERIFICAR"))))</f>
        <v/>
      </c>
      <c r="AA1590" s="26" t="str">
        <f t="shared" si="49"/>
        <v/>
      </c>
      <c r="AB1590" s="103"/>
      <c r="AC1590" s="103"/>
      <c r="AD1590" s="32"/>
      <c r="AE1590" s="31"/>
    </row>
    <row r="1591" spans="6:31" x14ac:dyDescent="0.25">
      <c r="F1591" s="15" t="str">
        <f>IFERROR(VLOOKUP(D1591,'Tabelas auxiliares'!$A$3:$B$65,2,FALSE),"")</f>
        <v/>
      </c>
      <c r="G1591" s="15" t="str">
        <f>IFERROR(VLOOKUP($B1591,'Tabelas auxiliares'!$A$68:$C$108,2,FALSE),"")</f>
        <v/>
      </c>
      <c r="H1591" s="15" t="str">
        <f>IFERROR(VLOOKUP($B1591,'Tabelas auxiliares'!$A$68:$C$108,3,FALSE),"")</f>
        <v/>
      </c>
      <c r="Y1591" s="15" t="str">
        <f t="shared" si="48"/>
        <v/>
      </c>
      <c r="Z1591" s="15" t="str">
        <f>IF(T1591="","",IF(AND(T1591&lt;&gt;'Tabelas auxiliares'!$B$128,T1591&lt;&gt;'Tabelas auxiliares'!$B$129,T1591&lt;&gt;'Tabelas auxiliares'!$C$128,T1591&lt;&gt;'Tabelas auxiliares'!$C$129,T1591&lt;&gt;'Tabelas auxiliares'!$D$128),"FOLHA DE PESSOAL",IF(Y1591='Tabelas auxiliares'!$A$129,"CUSTEIO",IF(Y1591='Tabelas auxiliares'!$A$128,"INVESTIMENTO","ERRO - VERIFICAR"))))</f>
        <v/>
      </c>
      <c r="AA1591" s="26" t="str">
        <f t="shared" si="49"/>
        <v/>
      </c>
      <c r="AB1591" s="103"/>
      <c r="AC1591" s="103"/>
      <c r="AD1591" s="32"/>
      <c r="AE1591" s="31"/>
    </row>
    <row r="1592" spans="6:31" x14ac:dyDescent="0.25">
      <c r="F1592" s="15" t="str">
        <f>IFERROR(VLOOKUP(D1592,'Tabelas auxiliares'!$A$3:$B$65,2,FALSE),"")</f>
        <v/>
      </c>
      <c r="G1592" s="15" t="str">
        <f>IFERROR(VLOOKUP($B1592,'Tabelas auxiliares'!$A$68:$C$108,2,FALSE),"")</f>
        <v/>
      </c>
      <c r="H1592" s="15" t="str">
        <f>IFERROR(VLOOKUP($B1592,'Tabelas auxiliares'!$A$68:$C$108,3,FALSE),"")</f>
        <v/>
      </c>
      <c r="Y1592" s="15" t="str">
        <f t="shared" si="48"/>
        <v/>
      </c>
      <c r="Z1592" s="15" t="str">
        <f>IF(T1592="","",IF(AND(T1592&lt;&gt;'Tabelas auxiliares'!$B$128,T1592&lt;&gt;'Tabelas auxiliares'!$B$129,T1592&lt;&gt;'Tabelas auxiliares'!$C$128,T1592&lt;&gt;'Tabelas auxiliares'!$C$129,T1592&lt;&gt;'Tabelas auxiliares'!$D$128),"FOLHA DE PESSOAL",IF(Y1592='Tabelas auxiliares'!$A$129,"CUSTEIO",IF(Y1592='Tabelas auxiliares'!$A$128,"INVESTIMENTO","ERRO - VERIFICAR"))))</f>
        <v/>
      </c>
      <c r="AA1592" s="26" t="str">
        <f t="shared" si="49"/>
        <v/>
      </c>
      <c r="AB1592" s="103"/>
      <c r="AC1592" s="103"/>
      <c r="AD1592" s="32"/>
      <c r="AE1592" s="31"/>
    </row>
    <row r="1593" spans="6:31" x14ac:dyDescent="0.25">
      <c r="F1593" s="15" t="str">
        <f>IFERROR(VLOOKUP(D1593,'Tabelas auxiliares'!$A$3:$B$65,2,FALSE),"")</f>
        <v/>
      </c>
      <c r="G1593" s="15" t="str">
        <f>IFERROR(VLOOKUP($B1593,'Tabelas auxiliares'!$A$68:$C$108,2,FALSE),"")</f>
        <v/>
      </c>
      <c r="H1593" s="15" t="str">
        <f>IFERROR(VLOOKUP($B1593,'Tabelas auxiliares'!$A$68:$C$108,3,FALSE),"")</f>
        <v/>
      </c>
      <c r="Y1593" s="15" t="str">
        <f t="shared" si="48"/>
        <v/>
      </c>
      <c r="Z1593" s="15" t="str">
        <f>IF(T1593="","",IF(AND(T1593&lt;&gt;'Tabelas auxiliares'!$B$128,T1593&lt;&gt;'Tabelas auxiliares'!$B$129,T1593&lt;&gt;'Tabelas auxiliares'!$C$128,T1593&lt;&gt;'Tabelas auxiliares'!$C$129,T1593&lt;&gt;'Tabelas auxiliares'!$D$128),"FOLHA DE PESSOAL",IF(Y1593='Tabelas auxiliares'!$A$129,"CUSTEIO",IF(Y1593='Tabelas auxiliares'!$A$128,"INVESTIMENTO","ERRO - VERIFICAR"))))</f>
        <v/>
      </c>
      <c r="AA1593" s="26" t="str">
        <f t="shared" si="49"/>
        <v/>
      </c>
      <c r="AB1593" s="103"/>
      <c r="AC1593" s="103"/>
      <c r="AD1593" s="32"/>
      <c r="AE1593" s="31"/>
    </row>
    <row r="1594" spans="6:31" x14ac:dyDescent="0.25">
      <c r="F1594" s="15" t="str">
        <f>IFERROR(VLOOKUP(D1594,'Tabelas auxiliares'!$A$3:$B$65,2,FALSE),"")</f>
        <v/>
      </c>
      <c r="G1594" s="15" t="str">
        <f>IFERROR(VLOOKUP($B1594,'Tabelas auxiliares'!$A$68:$C$108,2,FALSE),"")</f>
        <v/>
      </c>
      <c r="H1594" s="15" t="str">
        <f>IFERROR(VLOOKUP($B1594,'Tabelas auxiliares'!$A$68:$C$108,3,FALSE),"")</f>
        <v/>
      </c>
      <c r="Y1594" s="15" t="str">
        <f t="shared" si="48"/>
        <v/>
      </c>
      <c r="Z1594" s="15" t="str">
        <f>IF(T1594="","",IF(AND(T1594&lt;&gt;'Tabelas auxiliares'!$B$128,T1594&lt;&gt;'Tabelas auxiliares'!$B$129,T1594&lt;&gt;'Tabelas auxiliares'!$C$128,T1594&lt;&gt;'Tabelas auxiliares'!$C$129,T1594&lt;&gt;'Tabelas auxiliares'!$D$128),"FOLHA DE PESSOAL",IF(Y1594='Tabelas auxiliares'!$A$129,"CUSTEIO",IF(Y1594='Tabelas auxiliares'!$A$128,"INVESTIMENTO","ERRO - VERIFICAR"))))</f>
        <v/>
      </c>
      <c r="AA1594" s="26" t="str">
        <f t="shared" si="49"/>
        <v/>
      </c>
      <c r="AB1594" s="103"/>
      <c r="AC1594" s="103"/>
      <c r="AD1594" s="32"/>
      <c r="AE1594" s="31"/>
    </row>
    <row r="1595" spans="6:31" x14ac:dyDescent="0.25">
      <c r="F1595" s="15" t="str">
        <f>IFERROR(VLOOKUP(D1595,'Tabelas auxiliares'!$A$3:$B$65,2,FALSE),"")</f>
        <v/>
      </c>
      <c r="G1595" s="15" t="str">
        <f>IFERROR(VLOOKUP($B1595,'Tabelas auxiliares'!$A$68:$C$108,2,FALSE),"")</f>
        <v/>
      </c>
      <c r="H1595" s="15" t="str">
        <f>IFERROR(VLOOKUP($B1595,'Tabelas auxiliares'!$A$68:$C$108,3,FALSE),"")</f>
        <v/>
      </c>
      <c r="Y1595" s="15" t="str">
        <f t="shared" si="48"/>
        <v/>
      </c>
      <c r="Z1595" s="15" t="str">
        <f>IF(T1595="","",IF(AND(T1595&lt;&gt;'Tabelas auxiliares'!$B$128,T1595&lt;&gt;'Tabelas auxiliares'!$B$129,T1595&lt;&gt;'Tabelas auxiliares'!$C$128,T1595&lt;&gt;'Tabelas auxiliares'!$C$129,T1595&lt;&gt;'Tabelas auxiliares'!$D$128),"FOLHA DE PESSOAL",IF(Y1595='Tabelas auxiliares'!$A$129,"CUSTEIO",IF(Y1595='Tabelas auxiliares'!$A$128,"INVESTIMENTO","ERRO - VERIFICAR"))))</f>
        <v/>
      </c>
      <c r="AA1595" s="26" t="str">
        <f t="shared" si="49"/>
        <v/>
      </c>
      <c r="AB1595" s="103"/>
      <c r="AC1595" s="103"/>
      <c r="AD1595" s="32"/>
      <c r="AE1595" s="31"/>
    </row>
    <row r="1596" spans="6:31" x14ac:dyDescent="0.25">
      <c r="F1596" s="15" t="str">
        <f>IFERROR(VLOOKUP(D1596,'Tabelas auxiliares'!$A$3:$B$65,2,FALSE),"")</f>
        <v/>
      </c>
      <c r="G1596" s="15" t="str">
        <f>IFERROR(VLOOKUP($B1596,'Tabelas auxiliares'!$A$68:$C$108,2,FALSE),"")</f>
        <v/>
      </c>
      <c r="H1596" s="15" t="str">
        <f>IFERROR(VLOOKUP($B1596,'Tabelas auxiliares'!$A$68:$C$108,3,FALSE),"")</f>
        <v/>
      </c>
      <c r="Y1596" s="15" t="str">
        <f t="shared" si="48"/>
        <v/>
      </c>
      <c r="Z1596" s="15" t="str">
        <f>IF(T1596="","",IF(AND(T1596&lt;&gt;'Tabelas auxiliares'!$B$128,T1596&lt;&gt;'Tabelas auxiliares'!$B$129,T1596&lt;&gt;'Tabelas auxiliares'!$C$128,T1596&lt;&gt;'Tabelas auxiliares'!$C$129,T1596&lt;&gt;'Tabelas auxiliares'!$D$128),"FOLHA DE PESSOAL",IF(Y1596='Tabelas auxiliares'!$A$129,"CUSTEIO",IF(Y1596='Tabelas auxiliares'!$A$128,"INVESTIMENTO","ERRO - VERIFICAR"))))</f>
        <v/>
      </c>
      <c r="AA1596" s="26" t="str">
        <f t="shared" si="49"/>
        <v/>
      </c>
      <c r="AB1596" s="103"/>
      <c r="AC1596" s="103"/>
      <c r="AD1596" s="32"/>
      <c r="AE1596" s="31"/>
    </row>
    <row r="1597" spans="6:31" x14ac:dyDescent="0.25">
      <c r="F1597" s="15" t="str">
        <f>IFERROR(VLOOKUP(D1597,'Tabelas auxiliares'!$A$3:$B$65,2,FALSE),"")</f>
        <v/>
      </c>
      <c r="G1597" s="15" t="str">
        <f>IFERROR(VLOOKUP($B1597,'Tabelas auxiliares'!$A$68:$C$108,2,FALSE),"")</f>
        <v/>
      </c>
      <c r="H1597" s="15" t="str">
        <f>IFERROR(VLOOKUP($B1597,'Tabelas auxiliares'!$A$68:$C$108,3,FALSE),"")</f>
        <v/>
      </c>
      <c r="Y1597" s="15" t="str">
        <f t="shared" si="48"/>
        <v/>
      </c>
      <c r="Z1597" s="15" t="str">
        <f>IF(T1597="","",IF(AND(T1597&lt;&gt;'Tabelas auxiliares'!$B$128,T1597&lt;&gt;'Tabelas auxiliares'!$B$129,T1597&lt;&gt;'Tabelas auxiliares'!$C$128,T1597&lt;&gt;'Tabelas auxiliares'!$C$129,T1597&lt;&gt;'Tabelas auxiliares'!$D$128),"FOLHA DE PESSOAL",IF(Y1597='Tabelas auxiliares'!$A$129,"CUSTEIO",IF(Y1597='Tabelas auxiliares'!$A$128,"INVESTIMENTO","ERRO - VERIFICAR"))))</f>
        <v/>
      </c>
      <c r="AA1597" s="26" t="str">
        <f t="shared" si="49"/>
        <v/>
      </c>
      <c r="AB1597" s="103"/>
      <c r="AC1597" s="103"/>
      <c r="AD1597" s="32"/>
      <c r="AE1597" s="31"/>
    </row>
    <row r="1598" spans="6:31" x14ac:dyDescent="0.25">
      <c r="F1598" s="15" t="str">
        <f>IFERROR(VLOOKUP(D1598,'Tabelas auxiliares'!$A$3:$B$65,2,FALSE),"")</f>
        <v/>
      </c>
      <c r="G1598" s="15" t="str">
        <f>IFERROR(VLOOKUP($B1598,'Tabelas auxiliares'!$A$68:$C$108,2,FALSE),"")</f>
        <v/>
      </c>
      <c r="H1598" s="15" t="str">
        <f>IFERROR(VLOOKUP($B1598,'Tabelas auxiliares'!$A$68:$C$108,3,FALSE),"")</f>
        <v/>
      </c>
      <c r="Y1598" s="15" t="str">
        <f t="shared" si="48"/>
        <v/>
      </c>
      <c r="Z1598" s="15" t="str">
        <f>IF(T1598="","",IF(AND(T1598&lt;&gt;'Tabelas auxiliares'!$B$128,T1598&lt;&gt;'Tabelas auxiliares'!$B$129,T1598&lt;&gt;'Tabelas auxiliares'!$C$128,T1598&lt;&gt;'Tabelas auxiliares'!$C$129,T1598&lt;&gt;'Tabelas auxiliares'!$D$128),"FOLHA DE PESSOAL",IF(Y1598='Tabelas auxiliares'!$A$129,"CUSTEIO",IF(Y1598='Tabelas auxiliares'!$A$128,"INVESTIMENTO","ERRO - VERIFICAR"))))</f>
        <v/>
      </c>
      <c r="AA1598" s="26" t="str">
        <f t="shared" si="49"/>
        <v/>
      </c>
      <c r="AB1598" s="103"/>
      <c r="AC1598" s="103"/>
      <c r="AD1598" s="32"/>
      <c r="AE1598" s="31"/>
    </row>
    <row r="1599" spans="6:31" x14ac:dyDescent="0.25">
      <c r="F1599" s="15" t="str">
        <f>IFERROR(VLOOKUP(D1599,'Tabelas auxiliares'!$A$3:$B$65,2,FALSE),"")</f>
        <v/>
      </c>
      <c r="G1599" s="15" t="str">
        <f>IFERROR(VLOOKUP($B1599,'Tabelas auxiliares'!$A$68:$C$108,2,FALSE),"")</f>
        <v/>
      </c>
      <c r="H1599" s="15" t="str">
        <f>IFERROR(VLOOKUP($B1599,'Tabelas auxiliares'!$A$68:$C$108,3,FALSE),"")</f>
        <v/>
      </c>
      <c r="Y1599" s="15" t="str">
        <f t="shared" si="48"/>
        <v/>
      </c>
      <c r="Z1599" s="15" t="str">
        <f>IF(T1599="","",IF(AND(T1599&lt;&gt;'Tabelas auxiliares'!$B$128,T1599&lt;&gt;'Tabelas auxiliares'!$B$129,T1599&lt;&gt;'Tabelas auxiliares'!$C$128,T1599&lt;&gt;'Tabelas auxiliares'!$C$129,T1599&lt;&gt;'Tabelas auxiliares'!$D$128),"FOLHA DE PESSOAL",IF(Y1599='Tabelas auxiliares'!$A$129,"CUSTEIO",IF(Y1599='Tabelas auxiliares'!$A$128,"INVESTIMENTO","ERRO - VERIFICAR"))))</f>
        <v/>
      </c>
      <c r="AA1599" s="26" t="str">
        <f t="shared" si="49"/>
        <v/>
      </c>
      <c r="AB1599" s="103"/>
      <c r="AC1599" s="103"/>
      <c r="AD1599" s="32"/>
      <c r="AE1599" s="31"/>
    </row>
    <row r="1600" spans="6:31" x14ac:dyDescent="0.25">
      <c r="F1600" s="15" t="str">
        <f>IFERROR(VLOOKUP(D1600,'Tabelas auxiliares'!$A$3:$B$65,2,FALSE),"")</f>
        <v/>
      </c>
      <c r="G1600" s="15" t="str">
        <f>IFERROR(VLOOKUP($B1600,'Tabelas auxiliares'!$A$68:$C$108,2,FALSE),"")</f>
        <v/>
      </c>
      <c r="H1600" s="15" t="str">
        <f>IFERROR(VLOOKUP($B1600,'Tabelas auxiliares'!$A$68:$C$108,3,FALSE),"")</f>
        <v/>
      </c>
      <c r="Y1600" s="15" t="str">
        <f t="shared" si="48"/>
        <v/>
      </c>
      <c r="Z1600" s="15" t="str">
        <f>IF(T1600="","",IF(AND(T1600&lt;&gt;'Tabelas auxiliares'!$B$128,T1600&lt;&gt;'Tabelas auxiliares'!$B$129,T1600&lt;&gt;'Tabelas auxiliares'!$C$128,T1600&lt;&gt;'Tabelas auxiliares'!$C$129,T1600&lt;&gt;'Tabelas auxiliares'!$D$128),"FOLHA DE PESSOAL",IF(Y1600='Tabelas auxiliares'!$A$129,"CUSTEIO",IF(Y1600='Tabelas auxiliares'!$A$128,"INVESTIMENTO","ERRO - VERIFICAR"))))</f>
        <v/>
      </c>
      <c r="AA1600" s="26" t="str">
        <f t="shared" si="49"/>
        <v/>
      </c>
      <c r="AB1600" s="103"/>
      <c r="AC1600" s="103"/>
      <c r="AD1600" s="32"/>
      <c r="AE1600" s="31"/>
    </row>
    <row r="1601" spans="6:31" x14ac:dyDescent="0.25">
      <c r="F1601" s="15" t="str">
        <f>IFERROR(VLOOKUP(D1601,'Tabelas auxiliares'!$A$3:$B$65,2,FALSE),"")</f>
        <v/>
      </c>
      <c r="G1601" s="15" t="str">
        <f>IFERROR(VLOOKUP($B1601,'Tabelas auxiliares'!$A$68:$C$108,2,FALSE),"")</f>
        <v/>
      </c>
      <c r="H1601" s="15" t="str">
        <f>IFERROR(VLOOKUP($B1601,'Tabelas auxiliares'!$A$68:$C$108,3,FALSE),"")</f>
        <v/>
      </c>
      <c r="Y1601" s="15" t="str">
        <f t="shared" si="48"/>
        <v/>
      </c>
      <c r="Z1601" s="15" t="str">
        <f>IF(T1601="","",IF(AND(T1601&lt;&gt;'Tabelas auxiliares'!$B$128,T1601&lt;&gt;'Tabelas auxiliares'!$B$129,T1601&lt;&gt;'Tabelas auxiliares'!$C$128,T1601&lt;&gt;'Tabelas auxiliares'!$C$129,T1601&lt;&gt;'Tabelas auxiliares'!$D$128),"FOLHA DE PESSOAL",IF(Y1601='Tabelas auxiliares'!$A$129,"CUSTEIO",IF(Y1601='Tabelas auxiliares'!$A$128,"INVESTIMENTO","ERRO - VERIFICAR"))))</f>
        <v/>
      </c>
      <c r="AA1601" s="26" t="str">
        <f t="shared" si="49"/>
        <v/>
      </c>
      <c r="AB1601" s="103"/>
      <c r="AC1601" s="103"/>
      <c r="AD1601" s="32"/>
      <c r="AE1601" s="31"/>
    </row>
    <row r="1602" spans="6:31" x14ac:dyDescent="0.25">
      <c r="F1602" s="15" t="str">
        <f>IFERROR(VLOOKUP(D1602,'Tabelas auxiliares'!$A$3:$B$65,2,FALSE),"")</f>
        <v/>
      </c>
      <c r="G1602" s="15" t="str">
        <f>IFERROR(VLOOKUP($B1602,'Tabelas auxiliares'!$A$68:$C$108,2,FALSE),"")</f>
        <v/>
      </c>
      <c r="H1602" s="15" t="str">
        <f>IFERROR(VLOOKUP($B1602,'Tabelas auxiliares'!$A$68:$C$108,3,FALSE),"")</f>
        <v/>
      </c>
      <c r="Y1602" s="15" t="str">
        <f t="shared" si="48"/>
        <v/>
      </c>
      <c r="Z1602" s="15" t="str">
        <f>IF(T1602="","",IF(AND(T1602&lt;&gt;'Tabelas auxiliares'!$B$128,T1602&lt;&gt;'Tabelas auxiliares'!$B$129,T1602&lt;&gt;'Tabelas auxiliares'!$C$128,T1602&lt;&gt;'Tabelas auxiliares'!$C$129,T1602&lt;&gt;'Tabelas auxiliares'!$D$128),"FOLHA DE PESSOAL",IF(Y1602='Tabelas auxiliares'!$A$129,"CUSTEIO",IF(Y1602='Tabelas auxiliares'!$A$128,"INVESTIMENTO","ERRO - VERIFICAR"))))</f>
        <v/>
      </c>
      <c r="AA1602" s="26" t="str">
        <f t="shared" si="49"/>
        <v/>
      </c>
      <c r="AB1602" s="103"/>
      <c r="AC1602" s="103"/>
      <c r="AD1602" s="32"/>
      <c r="AE1602" s="31"/>
    </row>
    <row r="1603" spans="6:31" x14ac:dyDescent="0.25">
      <c r="F1603" s="15" t="str">
        <f>IFERROR(VLOOKUP(D1603,'Tabelas auxiliares'!$A$3:$B$65,2,FALSE),"")</f>
        <v/>
      </c>
      <c r="G1603" s="15" t="str">
        <f>IFERROR(VLOOKUP($B1603,'Tabelas auxiliares'!$A$68:$C$108,2,FALSE),"")</f>
        <v/>
      </c>
      <c r="H1603" s="15" t="str">
        <f>IFERROR(VLOOKUP($B1603,'Tabelas auxiliares'!$A$68:$C$108,3,FALSE),"")</f>
        <v/>
      </c>
      <c r="Y1603" s="15" t="str">
        <f t="shared" si="48"/>
        <v/>
      </c>
      <c r="Z1603" s="15" t="str">
        <f>IF(T1603="","",IF(AND(T1603&lt;&gt;'Tabelas auxiliares'!$B$128,T1603&lt;&gt;'Tabelas auxiliares'!$B$129,T1603&lt;&gt;'Tabelas auxiliares'!$C$128,T1603&lt;&gt;'Tabelas auxiliares'!$C$129,T1603&lt;&gt;'Tabelas auxiliares'!$D$128),"FOLHA DE PESSOAL",IF(Y1603='Tabelas auxiliares'!$A$129,"CUSTEIO",IF(Y1603='Tabelas auxiliares'!$A$128,"INVESTIMENTO","ERRO - VERIFICAR"))))</f>
        <v/>
      </c>
      <c r="AA1603" s="26" t="str">
        <f t="shared" si="49"/>
        <v/>
      </c>
      <c r="AB1603" s="103"/>
      <c r="AC1603" s="103"/>
      <c r="AD1603" s="32"/>
      <c r="AE1603" s="31"/>
    </row>
    <row r="1604" spans="6:31" x14ac:dyDescent="0.25">
      <c r="F1604" s="15" t="str">
        <f>IFERROR(VLOOKUP(D1604,'Tabelas auxiliares'!$A$3:$B$65,2,FALSE),"")</f>
        <v/>
      </c>
      <c r="G1604" s="15" t="str">
        <f>IFERROR(VLOOKUP($B1604,'Tabelas auxiliares'!$A$68:$C$108,2,FALSE),"")</f>
        <v/>
      </c>
      <c r="H1604" s="15" t="str">
        <f>IFERROR(VLOOKUP($B1604,'Tabelas auxiliares'!$A$68:$C$108,3,FALSE),"")</f>
        <v/>
      </c>
      <c r="Y1604" s="15" t="str">
        <f t="shared" si="48"/>
        <v/>
      </c>
      <c r="Z1604" s="15" t="str">
        <f>IF(T1604="","",IF(AND(T1604&lt;&gt;'Tabelas auxiliares'!$B$128,T1604&lt;&gt;'Tabelas auxiliares'!$B$129,T1604&lt;&gt;'Tabelas auxiliares'!$C$128,T1604&lt;&gt;'Tabelas auxiliares'!$C$129,T1604&lt;&gt;'Tabelas auxiliares'!$D$128),"FOLHA DE PESSOAL",IF(Y1604='Tabelas auxiliares'!$A$129,"CUSTEIO",IF(Y1604='Tabelas auxiliares'!$A$128,"INVESTIMENTO","ERRO - VERIFICAR"))))</f>
        <v/>
      </c>
      <c r="AA1604" s="26" t="str">
        <f t="shared" si="49"/>
        <v/>
      </c>
      <c r="AB1604" s="103"/>
      <c r="AC1604" s="103"/>
      <c r="AD1604" s="32"/>
      <c r="AE1604" s="31"/>
    </row>
    <row r="1605" spans="6:31" x14ac:dyDescent="0.25">
      <c r="F1605" s="15" t="str">
        <f>IFERROR(VLOOKUP(D1605,'Tabelas auxiliares'!$A$3:$B$65,2,FALSE),"")</f>
        <v/>
      </c>
      <c r="G1605" s="15" t="str">
        <f>IFERROR(VLOOKUP($B1605,'Tabelas auxiliares'!$A$68:$C$108,2,FALSE),"")</f>
        <v/>
      </c>
      <c r="H1605" s="15" t="str">
        <f>IFERROR(VLOOKUP($B1605,'Tabelas auxiliares'!$A$68:$C$108,3,FALSE),"")</f>
        <v/>
      </c>
      <c r="Y1605" s="15" t="str">
        <f t="shared" si="48"/>
        <v/>
      </c>
      <c r="Z1605" s="15" t="str">
        <f>IF(T1605="","",IF(AND(T1605&lt;&gt;'Tabelas auxiliares'!$B$128,T1605&lt;&gt;'Tabelas auxiliares'!$B$129,T1605&lt;&gt;'Tabelas auxiliares'!$C$128,T1605&lt;&gt;'Tabelas auxiliares'!$C$129,T1605&lt;&gt;'Tabelas auxiliares'!$D$128),"FOLHA DE PESSOAL",IF(Y1605='Tabelas auxiliares'!$A$129,"CUSTEIO",IF(Y1605='Tabelas auxiliares'!$A$128,"INVESTIMENTO","ERRO - VERIFICAR"))))</f>
        <v/>
      </c>
      <c r="AA1605" s="26" t="str">
        <f t="shared" si="49"/>
        <v/>
      </c>
      <c r="AB1605" s="103"/>
      <c r="AC1605" s="103"/>
      <c r="AD1605" s="32"/>
      <c r="AE1605" s="31"/>
    </row>
    <row r="1606" spans="6:31" x14ac:dyDescent="0.25">
      <c r="F1606" s="15" t="str">
        <f>IFERROR(VLOOKUP(D1606,'Tabelas auxiliares'!$A$3:$B$65,2,FALSE),"")</f>
        <v/>
      </c>
      <c r="G1606" s="15" t="str">
        <f>IFERROR(VLOOKUP($B1606,'Tabelas auxiliares'!$A$68:$C$108,2,FALSE),"")</f>
        <v/>
      </c>
      <c r="H1606" s="15" t="str">
        <f>IFERROR(VLOOKUP($B1606,'Tabelas auxiliares'!$A$68:$C$108,3,FALSE),"")</f>
        <v/>
      </c>
      <c r="Y1606" s="15" t="str">
        <f t="shared" si="48"/>
        <v/>
      </c>
      <c r="Z1606" s="15" t="str">
        <f>IF(T1606="","",IF(AND(T1606&lt;&gt;'Tabelas auxiliares'!$B$128,T1606&lt;&gt;'Tabelas auxiliares'!$B$129,T1606&lt;&gt;'Tabelas auxiliares'!$C$128,T1606&lt;&gt;'Tabelas auxiliares'!$C$129,T1606&lt;&gt;'Tabelas auxiliares'!$D$128),"FOLHA DE PESSOAL",IF(Y1606='Tabelas auxiliares'!$A$129,"CUSTEIO",IF(Y1606='Tabelas auxiliares'!$A$128,"INVESTIMENTO","ERRO - VERIFICAR"))))</f>
        <v/>
      </c>
      <c r="AA1606" s="26" t="str">
        <f t="shared" si="49"/>
        <v/>
      </c>
      <c r="AB1606" s="103"/>
      <c r="AC1606" s="103"/>
      <c r="AD1606" s="32"/>
      <c r="AE1606" s="31"/>
    </row>
    <row r="1607" spans="6:31" x14ac:dyDescent="0.25">
      <c r="F1607" s="15" t="str">
        <f>IFERROR(VLOOKUP(D1607,'Tabelas auxiliares'!$A$3:$B$65,2,FALSE),"")</f>
        <v/>
      </c>
      <c r="G1607" s="15" t="str">
        <f>IFERROR(VLOOKUP($B1607,'Tabelas auxiliares'!$A$68:$C$108,2,FALSE),"")</f>
        <v/>
      </c>
      <c r="H1607" s="15" t="str">
        <f>IFERROR(VLOOKUP($B1607,'Tabelas auxiliares'!$A$68:$C$108,3,FALSE),"")</f>
        <v/>
      </c>
      <c r="Y1607" s="15" t="str">
        <f t="shared" si="48"/>
        <v/>
      </c>
      <c r="Z1607" s="15" t="str">
        <f>IF(T1607="","",IF(AND(T1607&lt;&gt;'Tabelas auxiliares'!$B$128,T1607&lt;&gt;'Tabelas auxiliares'!$B$129,T1607&lt;&gt;'Tabelas auxiliares'!$C$128,T1607&lt;&gt;'Tabelas auxiliares'!$C$129,T1607&lt;&gt;'Tabelas auxiliares'!$D$128),"FOLHA DE PESSOAL",IF(Y1607='Tabelas auxiliares'!$A$129,"CUSTEIO",IF(Y1607='Tabelas auxiliares'!$A$128,"INVESTIMENTO","ERRO - VERIFICAR"))))</f>
        <v/>
      </c>
      <c r="AA1607" s="26" t="str">
        <f t="shared" si="49"/>
        <v/>
      </c>
      <c r="AB1607" s="103"/>
      <c r="AC1607" s="103"/>
      <c r="AD1607" s="32"/>
      <c r="AE1607" s="31"/>
    </row>
    <row r="1608" spans="6:31" x14ac:dyDescent="0.25">
      <c r="F1608" s="15" t="str">
        <f>IFERROR(VLOOKUP(D1608,'Tabelas auxiliares'!$A$3:$B$65,2,FALSE),"")</f>
        <v/>
      </c>
      <c r="G1608" s="15" t="str">
        <f>IFERROR(VLOOKUP($B1608,'Tabelas auxiliares'!$A$68:$C$108,2,FALSE),"")</f>
        <v/>
      </c>
      <c r="H1608" s="15" t="str">
        <f>IFERROR(VLOOKUP($B1608,'Tabelas auxiliares'!$A$68:$C$108,3,FALSE),"")</f>
        <v/>
      </c>
      <c r="Y1608" s="15" t="str">
        <f t="shared" si="48"/>
        <v/>
      </c>
      <c r="Z1608" s="15" t="str">
        <f>IF(T1608="","",IF(AND(T1608&lt;&gt;'Tabelas auxiliares'!$B$128,T1608&lt;&gt;'Tabelas auxiliares'!$B$129,T1608&lt;&gt;'Tabelas auxiliares'!$C$128,T1608&lt;&gt;'Tabelas auxiliares'!$C$129,T1608&lt;&gt;'Tabelas auxiliares'!$D$128),"FOLHA DE PESSOAL",IF(Y1608='Tabelas auxiliares'!$A$129,"CUSTEIO",IF(Y1608='Tabelas auxiliares'!$A$128,"INVESTIMENTO","ERRO - VERIFICAR"))))</f>
        <v/>
      </c>
      <c r="AA1608" s="26" t="str">
        <f t="shared" si="49"/>
        <v/>
      </c>
      <c r="AB1608" s="103"/>
      <c r="AC1608" s="103"/>
      <c r="AD1608" s="32"/>
      <c r="AE1608" s="31"/>
    </row>
    <row r="1609" spans="6:31" x14ac:dyDescent="0.25">
      <c r="F1609" s="15" t="str">
        <f>IFERROR(VLOOKUP(D1609,'Tabelas auxiliares'!$A$3:$B$65,2,FALSE),"")</f>
        <v/>
      </c>
      <c r="G1609" s="15" t="str">
        <f>IFERROR(VLOOKUP($B1609,'Tabelas auxiliares'!$A$68:$C$108,2,FALSE),"")</f>
        <v/>
      </c>
      <c r="H1609" s="15" t="str">
        <f>IFERROR(VLOOKUP($B1609,'Tabelas auxiliares'!$A$68:$C$108,3,FALSE),"")</f>
        <v/>
      </c>
      <c r="Y1609" s="15" t="str">
        <f t="shared" si="48"/>
        <v/>
      </c>
      <c r="Z1609" s="15" t="str">
        <f>IF(T1609="","",IF(AND(T1609&lt;&gt;'Tabelas auxiliares'!$B$128,T1609&lt;&gt;'Tabelas auxiliares'!$B$129,T1609&lt;&gt;'Tabelas auxiliares'!$C$128,T1609&lt;&gt;'Tabelas auxiliares'!$C$129,T1609&lt;&gt;'Tabelas auxiliares'!$D$128),"FOLHA DE PESSOAL",IF(Y1609='Tabelas auxiliares'!$A$129,"CUSTEIO",IF(Y1609='Tabelas auxiliares'!$A$128,"INVESTIMENTO","ERRO - VERIFICAR"))))</f>
        <v/>
      </c>
      <c r="AA1609" s="26" t="str">
        <f t="shared" si="49"/>
        <v/>
      </c>
      <c r="AB1609" s="103"/>
      <c r="AC1609" s="103"/>
      <c r="AD1609" s="32"/>
      <c r="AE1609" s="31"/>
    </row>
    <row r="1610" spans="6:31" x14ac:dyDescent="0.25">
      <c r="F1610" s="15" t="str">
        <f>IFERROR(VLOOKUP(D1610,'Tabelas auxiliares'!$A$3:$B$65,2,FALSE),"")</f>
        <v/>
      </c>
      <c r="G1610" s="15" t="str">
        <f>IFERROR(VLOOKUP($B1610,'Tabelas auxiliares'!$A$68:$C$108,2,FALSE),"")</f>
        <v/>
      </c>
      <c r="H1610" s="15" t="str">
        <f>IFERROR(VLOOKUP($B1610,'Tabelas auxiliares'!$A$68:$C$108,3,FALSE),"")</f>
        <v/>
      </c>
      <c r="Y1610" s="15" t="str">
        <f t="shared" si="48"/>
        <v/>
      </c>
      <c r="Z1610" s="15" t="str">
        <f>IF(T1610="","",IF(AND(T1610&lt;&gt;'Tabelas auxiliares'!$B$128,T1610&lt;&gt;'Tabelas auxiliares'!$B$129,T1610&lt;&gt;'Tabelas auxiliares'!$C$128,T1610&lt;&gt;'Tabelas auxiliares'!$C$129,T1610&lt;&gt;'Tabelas auxiliares'!$D$128),"FOLHA DE PESSOAL",IF(Y1610='Tabelas auxiliares'!$A$129,"CUSTEIO",IF(Y1610='Tabelas auxiliares'!$A$128,"INVESTIMENTO","ERRO - VERIFICAR"))))</f>
        <v/>
      </c>
      <c r="AA1610" s="26" t="str">
        <f t="shared" si="49"/>
        <v/>
      </c>
      <c r="AB1610" s="103"/>
      <c r="AC1610" s="103"/>
      <c r="AD1610" s="32"/>
      <c r="AE1610" s="31"/>
    </row>
    <row r="1611" spans="6:31" x14ac:dyDescent="0.25">
      <c r="F1611" s="15" t="str">
        <f>IFERROR(VLOOKUP(D1611,'Tabelas auxiliares'!$A$3:$B$65,2,FALSE),"")</f>
        <v/>
      </c>
      <c r="G1611" s="15" t="str">
        <f>IFERROR(VLOOKUP($B1611,'Tabelas auxiliares'!$A$68:$C$108,2,FALSE),"")</f>
        <v/>
      </c>
      <c r="H1611" s="15" t="str">
        <f>IFERROR(VLOOKUP($B1611,'Tabelas auxiliares'!$A$68:$C$108,3,FALSE),"")</f>
        <v/>
      </c>
      <c r="Y1611" s="15" t="str">
        <f t="shared" si="48"/>
        <v/>
      </c>
      <c r="Z1611" s="15" t="str">
        <f>IF(T1611="","",IF(AND(T1611&lt;&gt;'Tabelas auxiliares'!$B$128,T1611&lt;&gt;'Tabelas auxiliares'!$B$129,T1611&lt;&gt;'Tabelas auxiliares'!$C$128,T1611&lt;&gt;'Tabelas auxiliares'!$C$129,T1611&lt;&gt;'Tabelas auxiliares'!$D$128),"FOLHA DE PESSOAL",IF(Y1611='Tabelas auxiliares'!$A$129,"CUSTEIO",IF(Y1611='Tabelas auxiliares'!$A$128,"INVESTIMENTO","ERRO - VERIFICAR"))))</f>
        <v/>
      </c>
      <c r="AA1611" s="26" t="str">
        <f t="shared" si="49"/>
        <v/>
      </c>
      <c r="AB1611" s="103"/>
      <c r="AC1611" s="103"/>
      <c r="AD1611" s="32"/>
      <c r="AE1611" s="31"/>
    </row>
    <row r="1612" spans="6:31" x14ac:dyDescent="0.25">
      <c r="F1612" s="15" t="str">
        <f>IFERROR(VLOOKUP(D1612,'Tabelas auxiliares'!$A$3:$B$65,2,FALSE),"")</f>
        <v/>
      </c>
      <c r="G1612" s="15" t="str">
        <f>IFERROR(VLOOKUP($B1612,'Tabelas auxiliares'!$A$68:$C$108,2,FALSE),"")</f>
        <v/>
      </c>
      <c r="H1612" s="15" t="str">
        <f>IFERROR(VLOOKUP($B1612,'Tabelas auxiliares'!$A$68:$C$108,3,FALSE),"")</f>
        <v/>
      </c>
      <c r="Y1612" s="15" t="str">
        <f t="shared" si="48"/>
        <v/>
      </c>
      <c r="Z1612" s="15" t="str">
        <f>IF(T1612="","",IF(AND(T1612&lt;&gt;'Tabelas auxiliares'!$B$128,T1612&lt;&gt;'Tabelas auxiliares'!$B$129,T1612&lt;&gt;'Tabelas auxiliares'!$C$128,T1612&lt;&gt;'Tabelas auxiliares'!$C$129,T1612&lt;&gt;'Tabelas auxiliares'!$D$128),"FOLHA DE PESSOAL",IF(Y1612='Tabelas auxiliares'!$A$129,"CUSTEIO",IF(Y1612='Tabelas auxiliares'!$A$128,"INVESTIMENTO","ERRO - VERIFICAR"))))</f>
        <v/>
      </c>
      <c r="AA1612" s="26" t="str">
        <f t="shared" si="49"/>
        <v/>
      </c>
      <c r="AB1612" s="103"/>
      <c r="AC1612" s="103"/>
      <c r="AD1612" s="32"/>
      <c r="AE1612" s="31"/>
    </row>
    <row r="1613" spans="6:31" x14ac:dyDescent="0.25">
      <c r="F1613" s="15" t="str">
        <f>IFERROR(VLOOKUP(D1613,'Tabelas auxiliares'!$A$3:$B$65,2,FALSE),"")</f>
        <v/>
      </c>
      <c r="G1613" s="15" t="str">
        <f>IFERROR(VLOOKUP($B1613,'Tabelas auxiliares'!$A$68:$C$108,2,FALSE),"")</f>
        <v/>
      </c>
      <c r="H1613" s="15" t="str">
        <f>IFERROR(VLOOKUP($B1613,'Tabelas auxiliares'!$A$68:$C$108,3,FALSE),"")</f>
        <v/>
      </c>
      <c r="Y1613" s="15" t="str">
        <f t="shared" si="48"/>
        <v/>
      </c>
      <c r="Z1613" s="15" t="str">
        <f>IF(T1613="","",IF(AND(T1613&lt;&gt;'Tabelas auxiliares'!$B$128,T1613&lt;&gt;'Tabelas auxiliares'!$B$129,T1613&lt;&gt;'Tabelas auxiliares'!$C$128,T1613&lt;&gt;'Tabelas auxiliares'!$C$129,T1613&lt;&gt;'Tabelas auxiliares'!$D$128),"FOLHA DE PESSOAL",IF(Y1613='Tabelas auxiliares'!$A$129,"CUSTEIO",IF(Y1613='Tabelas auxiliares'!$A$128,"INVESTIMENTO","ERRO - VERIFICAR"))))</f>
        <v/>
      </c>
      <c r="AA1613" s="26" t="str">
        <f t="shared" si="49"/>
        <v/>
      </c>
      <c r="AB1613" s="103"/>
      <c r="AC1613" s="103"/>
      <c r="AD1613" s="32"/>
      <c r="AE1613" s="31"/>
    </row>
    <row r="1614" spans="6:31" x14ac:dyDescent="0.25">
      <c r="F1614" s="15" t="str">
        <f>IFERROR(VLOOKUP(D1614,'Tabelas auxiliares'!$A$3:$B$65,2,FALSE),"")</f>
        <v/>
      </c>
      <c r="G1614" s="15" t="str">
        <f>IFERROR(VLOOKUP($B1614,'Tabelas auxiliares'!$A$68:$C$108,2,FALSE),"")</f>
        <v/>
      </c>
      <c r="H1614" s="15" t="str">
        <f>IFERROR(VLOOKUP($B1614,'Tabelas auxiliares'!$A$68:$C$108,3,FALSE),"")</f>
        <v/>
      </c>
      <c r="Y1614" s="15" t="str">
        <f t="shared" si="48"/>
        <v/>
      </c>
      <c r="Z1614" s="15" t="str">
        <f>IF(T1614="","",IF(AND(T1614&lt;&gt;'Tabelas auxiliares'!$B$128,T1614&lt;&gt;'Tabelas auxiliares'!$B$129,T1614&lt;&gt;'Tabelas auxiliares'!$C$128,T1614&lt;&gt;'Tabelas auxiliares'!$C$129,T1614&lt;&gt;'Tabelas auxiliares'!$D$128),"FOLHA DE PESSOAL",IF(Y1614='Tabelas auxiliares'!$A$129,"CUSTEIO",IF(Y1614='Tabelas auxiliares'!$A$128,"INVESTIMENTO","ERRO - VERIFICAR"))))</f>
        <v/>
      </c>
      <c r="AA1614" s="26" t="str">
        <f t="shared" si="49"/>
        <v/>
      </c>
      <c r="AB1614" s="103"/>
      <c r="AC1614" s="103"/>
      <c r="AD1614" s="32"/>
      <c r="AE1614" s="31"/>
    </row>
    <row r="1615" spans="6:31" x14ac:dyDescent="0.25">
      <c r="F1615" s="15" t="str">
        <f>IFERROR(VLOOKUP(D1615,'Tabelas auxiliares'!$A$3:$B$65,2,FALSE),"")</f>
        <v/>
      </c>
      <c r="G1615" s="15" t="str">
        <f>IFERROR(VLOOKUP($B1615,'Tabelas auxiliares'!$A$68:$C$108,2,FALSE),"")</f>
        <v/>
      </c>
      <c r="H1615" s="15" t="str">
        <f>IFERROR(VLOOKUP($B1615,'Tabelas auxiliares'!$A$68:$C$108,3,FALSE),"")</f>
        <v/>
      </c>
      <c r="Y1615" s="15" t="str">
        <f t="shared" si="48"/>
        <v/>
      </c>
      <c r="Z1615" s="15" t="str">
        <f>IF(T1615="","",IF(AND(T1615&lt;&gt;'Tabelas auxiliares'!$B$128,T1615&lt;&gt;'Tabelas auxiliares'!$B$129,T1615&lt;&gt;'Tabelas auxiliares'!$C$128,T1615&lt;&gt;'Tabelas auxiliares'!$C$129,T1615&lt;&gt;'Tabelas auxiliares'!$D$128),"FOLHA DE PESSOAL",IF(Y1615='Tabelas auxiliares'!$A$129,"CUSTEIO",IF(Y1615='Tabelas auxiliares'!$A$128,"INVESTIMENTO","ERRO - VERIFICAR"))))</f>
        <v/>
      </c>
      <c r="AA1615" s="26" t="str">
        <f t="shared" si="49"/>
        <v/>
      </c>
      <c r="AB1615" s="103"/>
      <c r="AC1615" s="103"/>
      <c r="AD1615" s="32"/>
      <c r="AE1615" s="31"/>
    </row>
    <row r="1616" spans="6:31" x14ac:dyDescent="0.25">
      <c r="F1616" s="15" t="str">
        <f>IFERROR(VLOOKUP(D1616,'Tabelas auxiliares'!$A$3:$B$65,2,FALSE),"")</f>
        <v/>
      </c>
      <c r="G1616" s="15" t="str">
        <f>IFERROR(VLOOKUP($B1616,'Tabelas auxiliares'!$A$68:$C$108,2,FALSE),"")</f>
        <v/>
      </c>
      <c r="H1616" s="15" t="str">
        <f>IFERROR(VLOOKUP($B1616,'Tabelas auxiliares'!$A$68:$C$108,3,FALSE),"")</f>
        <v/>
      </c>
      <c r="Y1616" s="15" t="str">
        <f t="shared" si="48"/>
        <v/>
      </c>
      <c r="Z1616" s="15" t="str">
        <f>IF(T1616="","",IF(AND(T1616&lt;&gt;'Tabelas auxiliares'!$B$128,T1616&lt;&gt;'Tabelas auxiliares'!$B$129,T1616&lt;&gt;'Tabelas auxiliares'!$C$128,T1616&lt;&gt;'Tabelas auxiliares'!$C$129,T1616&lt;&gt;'Tabelas auxiliares'!$D$128),"FOLHA DE PESSOAL",IF(Y1616='Tabelas auxiliares'!$A$129,"CUSTEIO",IF(Y1616='Tabelas auxiliares'!$A$128,"INVESTIMENTO","ERRO - VERIFICAR"))))</f>
        <v/>
      </c>
      <c r="AA1616" s="26" t="str">
        <f t="shared" si="49"/>
        <v/>
      </c>
      <c r="AB1616" s="103"/>
      <c r="AC1616" s="103"/>
      <c r="AD1616" s="32"/>
      <c r="AE1616" s="31"/>
    </row>
    <row r="1617" spans="6:31" x14ac:dyDescent="0.25">
      <c r="F1617" s="15" t="str">
        <f>IFERROR(VLOOKUP(D1617,'Tabelas auxiliares'!$A$3:$B$65,2,FALSE),"")</f>
        <v/>
      </c>
      <c r="G1617" s="15" t="str">
        <f>IFERROR(VLOOKUP($B1617,'Tabelas auxiliares'!$A$68:$C$108,2,FALSE),"")</f>
        <v/>
      </c>
      <c r="H1617" s="15" t="str">
        <f>IFERROR(VLOOKUP($B1617,'Tabelas auxiliares'!$A$68:$C$108,3,FALSE),"")</f>
        <v/>
      </c>
      <c r="Y1617" s="15" t="str">
        <f t="shared" si="48"/>
        <v/>
      </c>
      <c r="Z1617" s="15" t="str">
        <f>IF(T1617="","",IF(AND(T1617&lt;&gt;'Tabelas auxiliares'!$B$128,T1617&lt;&gt;'Tabelas auxiliares'!$B$129,T1617&lt;&gt;'Tabelas auxiliares'!$C$128,T1617&lt;&gt;'Tabelas auxiliares'!$C$129,T1617&lt;&gt;'Tabelas auxiliares'!$D$128),"FOLHA DE PESSOAL",IF(Y1617='Tabelas auxiliares'!$A$129,"CUSTEIO",IF(Y1617='Tabelas auxiliares'!$A$128,"INVESTIMENTO","ERRO - VERIFICAR"))))</f>
        <v/>
      </c>
      <c r="AA1617" s="26" t="str">
        <f t="shared" si="49"/>
        <v/>
      </c>
      <c r="AB1617" s="103"/>
      <c r="AC1617" s="103"/>
      <c r="AD1617" s="32"/>
      <c r="AE1617" s="31"/>
    </row>
    <row r="1618" spans="6:31" x14ac:dyDescent="0.25">
      <c r="F1618" s="15" t="str">
        <f>IFERROR(VLOOKUP(D1618,'Tabelas auxiliares'!$A$3:$B$65,2,FALSE),"")</f>
        <v/>
      </c>
      <c r="G1618" s="15" t="str">
        <f>IFERROR(VLOOKUP($B1618,'Tabelas auxiliares'!$A$68:$C$108,2,FALSE),"")</f>
        <v/>
      </c>
      <c r="H1618" s="15" t="str">
        <f>IFERROR(VLOOKUP($B1618,'Tabelas auxiliares'!$A$68:$C$108,3,FALSE),"")</f>
        <v/>
      </c>
      <c r="Y1618" s="15" t="str">
        <f t="shared" si="48"/>
        <v/>
      </c>
      <c r="Z1618" s="15" t="str">
        <f>IF(T1618="","",IF(AND(T1618&lt;&gt;'Tabelas auxiliares'!$B$128,T1618&lt;&gt;'Tabelas auxiliares'!$B$129,T1618&lt;&gt;'Tabelas auxiliares'!$C$128,T1618&lt;&gt;'Tabelas auxiliares'!$C$129,T1618&lt;&gt;'Tabelas auxiliares'!$D$128),"FOLHA DE PESSOAL",IF(Y1618='Tabelas auxiliares'!$A$129,"CUSTEIO",IF(Y1618='Tabelas auxiliares'!$A$128,"INVESTIMENTO","ERRO - VERIFICAR"))))</f>
        <v/>
      </c>
      <c r="AA1618" s="26" t="str">
        <f t="shared" si="49"/>
        <v/>
      </c>
      <c r="AB1618" s="103"/>
      <c r="AC1618" s="103"/>
      <c r="AD1618" s="32"/>
      <c r="AE1618" s="31"/>
    </row>
    <row r="1619" spans="6:31" x14ac:dyDescent="0.25">
      <c r="F1619" s="15" t="str">
        <f>IFERROR(VLOOKUP(D1619,'Tabelas auxiliares'!$A$3:$B$65,2,FALSE),"")</f>
        <v/>
      </c>
      <c r="G1619" s="15" t="str">
        <f>IFERROR(VLOOKUP($B1619,'Tabelas auxiliares'!$A$68:$C$108,2,FALSE),"")</f>
        <v/>
      </c>
      <c r="H1619" s="15" t="str">
        <f>IFERROR(VLOOKUP($B1619,'Tabelas auxiliares'!$A$68:$C$108,3,FALSE),"")</f>
        <v/>
      </c>
      <c r="Y1619" s="15" t="str">
        <f t="shared" si="48"/>
        <v/>
      </c>
      <c r="Z1619" s="15" t="str">
        <f>IF(T1619="","",IF(AND(T1619&lt;&gt;'Tabelas auxiliares'!$B$128,T1619&lt;&gt;'Tabelas auxiliares'!$B$129,T1619&lt;&gt;'Tabelas auxiliares'!$C$128,T1619&lt;&gt;'Tabelas auxiliares'!$C$129,T1619&lt;&gt;'Tabelas auxiliares'!$D$128),"FOLHA DE PESSOAL",IF(Y1619='Tabelas auxiliares'!$A$129,"CUSTEIO",IF(Y1619='Tabelas auxiliares'!$A$128,"INVESTIMENTO","ERRO - VERIFICAR"))))</f>
        <v/>
      </c>
      <c r="AA1619" s="26" t="str">
        <f t="shared" si="49"/>
        <v/>
      </c>
      <c r="AB1619" s="103"/>
      <c r="AC1619" s="103"/>
      <c r="AD1619" s="32"/>
      <c r="AE1619" s="31"/>
    </row>
    <row r="1620" spans="6:31" x14ac:dyDescent="0.25">
      <c r="F1620" s="15" t="str">
        <f>IFERROR(VLOOKUP(D1620,'Tabelas auxiliares'!$A$3:$B$65,2,FALSE),"")</f>
        <v/>
      </c>
      <c r="G1620" s="15" t="str">
        <f>IFERROR(VLOOKUP($B1620,'Tabelas auxiliares'!$A$68:$C$108,2,FALSE),"")</f>
        <v/>
      </c>
      <c r="H1620" s="15" t="str">
        <f>IFERROR(VLOOKUP($B1620,'Tabelas auxiliares'!$A$68:$C$108,3,FALSE),"")</f>
        <v/>
      </c>
      <c r="Y1620" s="15" t="str">
        <f t="shared" si="48"/>
        <v/>
      </c>
      <c r="Z1620" s="15" t="str">
        <f>IF(T1620="","",IF(AND(T1620&lt;&gt;'Tabelas auxiliares'!$B$128,T1620&lt;&gt;'Tabelas auxiliares'!$B$129,T1620&lt;&gt;'Tabelas auxiliares'!$C$128,T1620&lt;&gt;'Tabelas auxiliares'!$C$129,T1620&lt;&gt;'Tabelas auxiliares'!$D$128),"FOLHA DE PESSOAL",IF(Y1620='Tabelas auxiliares'!$A$129,"CUSTEIO",IF(Y1620='Tabelas auxiliares'!$A$128,"INVESTIMENTO","ERRO - VERIFICAR"))))</f>
        <v/>
      </c>
      <c r="AA1620" s="26" t="str">
        <f t="shared" si="49"/>
        <v/>
      </c>
      <c r="AB1620" s="103"/>
      <c r="AC1620" s="103"/>
      <c r="AD1620" s="32"/>
      <c r="AE1620" s="31"/>
    </row>
    <row r="1621" spans="6:31" x14ac:dyDescent="0.25">
      <c r="F1621" s="15" t="str">
        <f>IFERROR(VLOOKUP(D1621,'Tabelas auxiliares'!$A$3:$B$65,2,FALSE),"")</f>
        <v/>
      </c>
      <c r="G1621" s="15" t="str">
        <f>IFERROR(VLOOKUP($B1621,'Tabelas auxiliares'!$A$68:$C$108,2,FALSE),"")</f>
        <v/>
      </c>
      <c r="H1621" s="15" t="str">
        <f>IFERROR(VLOOKUP($B1621,'Tabelas auxiliares'!$A$68:$C$108,3,FALSE),"")</f>
        <v/>
      </c>
      <c r="Y1621" s="15" t="str">
        <f t="shared" si="48"/>
        <v/>
      </c>
      <c r="Z1621" s="15" t="str">
        <f>IF(T1621="","",IF(AND(T1621&lt;&gt;'Tabelas auxiliares'!$B$128,T1621&lt;&gt;'Tabelas auxiliares'!$B$129,T1621&lt;&gt;'Tabelas auxiliares'!$C$128,T1621&lt;&gt;'Tabelas auxiliares'!$C$129,T1621&lt;&gt;'Tabelas auxiliares'!$D$128),"FOLHA DE PESSOAL",IF(Y1621='Tabelas auxiliares'!$A$129,"CUSTEIO",IF(Y1621='Tabelas auxiliares'!$A$128,"INVESTIMENTO","ERRO - VERIFICAR"))))</f>
        <v/>
      </c>
      <c r="AA1621" s="26" t="str">
        <f t="shared" si="49"/>
        <v/>
      </c>
      <c r="AB1621" s="103"/>
      <c r="AC1621" s="103"/>
      <c r="AD1621" s="32"/>
      <c r="AE1621" s="31"/>
    </row>
    <row r="1622" spans="6:31" x14ac:dyDescent="0.25">
      <c r="F1622" s="15" t="str">
        <f>IFERROR(VLOOKUP(D1622,'Tabelas auxiliares'!$A$3:$B$65,2,FALSE),"")</f>
        <v/>
      </c>
      <c r="G1622" s="15" t="str">
        <f>IFERROR(VLOOKUP($B1622,'Tabelas auxiliares'!$A$68:$C$108,2,FALSE),"")</f>
        <v/>
      </c>
      <c r="H1622" s="15" t="str">
        <f>IFERROR(VLOOKUP($B1622,'Tabelas auxiliares'!$A$68:$C$108,3,FALSE),"")</f>
        <v/>
      </c>
      <c r="Y1622" s="15" t="str">
        <f t="shared" si="48"/>
        <v/>
      </c>
      <c r="Z1622" s="15" t="str">
        <f>IF(T1622="","",IF(AND(T1622&lt;&gt;'Tabelas auxiliares'!$B$128,T1622&lt;&gt;'Tabelas auxiliares'!$B$129,T1622&lt;&gt;'Tabelas auxiliares'!$C$128,T1622&lt;&gt;'Tabelas auxiliares'!$C$129,T1622&lt;&gt;'Tabelas auxiliares'!$D$128),"FOLHA DE PESSOAL",IF(Y1622='Tabelas auxiliares'!$A$129,"CUSTEIO",IF(Y1622='Tabelas auxiliares'!$A$128,"INVESTIMENTO","ERRO - VERIFICAR"))))</f>
        <v/>
      </c>
      <c r="AA1622" s="26" t="str">
        <f t="shared" si="49"/>
        <v/>
      </c>
      <c r="AB1622" s="103"/>
      <c r="AC1622" s="103"/>
      <c r="AD1622" s="32"/>
      <c r="AE1622" s="31"/>
    </row>
    <row r="1623" spans="6:31" x14ac:dyDescent="0.25">
      <c r="F1623" s="15" t="str">
        <f>IFERROR(VLOOKUP(D1623,'Tabelas auxiliares'!$A$3:$B$65,2,FALSE),"")</f>
        <v/>
      </c>
      <c r="G1623" s="15" t="str">
        <f>IFERROR(VLOOKUP($B1623,'Tabelas auxiliares'!$A$68:$C$108,2,FALSE),"")</f>
        <v/>
      </c>
      <c r="H1623" s="15" t="str">
        <f>IFERROR(VLOOKUP($B1623,'Tabelas auxiliares'!$A$68:$C$108,3,FALSE),"")</f>
        <v/>
      </c>
      <c r="Y1623" s="15" t="str">
        <f t="shared" si="48"/>
        <v/>
      </c>
      <c r="Z1623" s="15" t="str">
        <f>IF(T1623="","",IF(AND(T1623&lt;&gt;'Tabelas auxiliares'!$B$128,T1623&lt;&gt;'Tabelas auxiliares'!$B$129,T1623&lt;&gt;'Tabelas auxiliares'!$C$128,T1623&lt;&gt;'Tabelas auxiliares'!$C$129,T1623&lt;&gt;'Tabelas auxiliares'!$D$128),"FOLHA DE PESSOAL",IF(Y1623='Tabelas auxiliares'!$A$129,"CUSTEIO",IF(Y1623='Tabelas auxiliares'!$A$128,"INVESTIMENTO","ERRO - VERIFICAR"))))</f>
        <v/>
      </c>
      <c r="AA1623" s="26" t="str">
        <f t="shared" si="49"/>
        <v/>
      </c>
      <c r="AB1623" s="103"/>
      <c r="AC1623" s="103"/>
      <c r="AD1623" s="32"/>
      <c r="AE1623" s="31"/>
    </row>
    <row r="1624" spans="6:31" x14ac:dyDescent="0.25">
      <c r="F1624" s="15" t="str">
        <f>IFERROR(VLOOKUP(D1624,'Tabelas auxiliares'!$A$3:$B$65,2,FALSE),"")</f>
        <v/>
      </c>
      <c r="G1624" s="15" t="str">
        <f>IFERROR(VLOOKUP($B1624,'Tabelas auxiliares'!$A$68:$C$108,2,FALSE),"")</f>
        <v/>
      </c>
      <c r="H1624" s="15" t="str">
        <f>IFERROR(VLOOKUP($B1624,'Tabelas auxiliares'!$A$68:$C$108,3,FALSE),"")</f>
        <v/>
      </c>
      <c r="Y1624" s="15" t="str">
        <f t="shared" si="48"/>
        <v/>
      </c>
      <c r="Z1624" s="15" t="str">
        <f>IF(T1624="","",IF(AND(T1624&lt;&gt;'Tabelas auxiliares'!$B$128,T1624&lt;&gt;'Tabelas auxiliares'!$B$129,T1624&lt;&gt;'Tabelas auxiliares'!$C$128,T1624&lt;&gt;'Tabelas auxiliares'!$C$129,T1624&lt;&gt;'Tabelas auxiliares'!$D$128),"FOLHA DE PESSOAL",IF(Y1624='Tabelas auxiliares'!$A$129,"CUSTEIO",IF(Y1624='Tabelas auxiliares'!$A$128,"INVESTIMENTO","ERRO - VERIFICAR"))))</f>
        <v/>
      </c>
      <c r="AA1624" s="26" t="str">
        <f t="shared" si="49"/>
        <v/>
      </c>
      <c r="AB1624" s="103"/>
      <c r="AC1624" s="103"/>
      <c r="AD1624" s="32"/>
      <c r="AE1624" s="31"/>
    </row>
    <row r="1625" spans="6:31" x14ac:dyDescent="0.25">
      <c r="F1625" s="15" t="str">
        <f>IFERROR(VLOOKUP(D1625,'Tabelas auxiliares'!$A$3:$B$65,2,FALSE),"")</f>
        <v/>
      </c>
      <c r="G1625" s="15" t="str">
        <f>IFERROR(VLOOKUP($B1625,'Tabelas auxiliares'!$A$68:$C$108,2,FALSE),"")</f>
        <v/>
      </c>
      <c r="H1625" s="15" t="str">
        <f>IFERROR(VLOOKUP($B1625,'Tabelas auxiliares'!$A$68:$C$108,3,FALSE),"")</f>
        <v/>
      </c>
      <c r="Y1625" s="15" t="str">
        <f t="shared" si="48"/>
        <v/>
      </c>
      <c r="Z1625" s="15" t="str">
        <f>IF(T1625="","",IF(AND(T1625&lt;&gt;'Tabelas auxiliares'!$B$128,T1625&lt;&gt;'Tabelas auxiliares'!$B$129,T1625&lt;&gt;'Tabelas auxiliares'!$C$128,T1625&lt;&gt;'Tabelas auxiliares'!$C$129,T1625&lt;&gt;'Tabelas auxiliares'!$D$128),"FOLHA DE PESSOAL",IF(Y1625='Tabelas auxiliares'!$A$129,"CUSTEIO",IF(Y1625='Tabelas auxiliares'!$A$128,"INVESTIMENTO","ERRO - VERIFICAR"))))</f>
        <v/>
      </c>
      <c r="AA1625" s="26" t="str">
        <f t="shared" si="49"/>
        <v/>
      </c>
      <c r="AB1625" s="103"/>
      <c r="AC1625" s="103"/>
      <c r="AD1625" s="32"/>
      <c r="AE1625" s="31"/>
    </row>
    <row r="1626" spans="6:31" x14ac:dyDescent="0.25">
      <c r="F1626" s="15" t="str">
        <f>IFERROR(VLOOKUP(D1626,'Tabelas auxiliares'!$A$3:$B$65,2,FALSE),"")</f>
        <v/>
      </c>
      <c r="G1626" s="15" t="str">
        <f>IFERROR(VLOOKUP($B1626,'Tabelas auxiliares'!$A$68:$C$108,2,FALSE),"")</f>
        <v/>
      </c>
      <c r="H1626" s="15" t="str">
        <f>IFERROR(VLOOKUP($B1626,'Tabelas auxiliares'!$A$68:$C$108,3,FALSE),"")</f>
        <v/>
      </c>
      <c r="Y1626" s="15" t="str">
        <f t="shared" si="48"/>
        <v/>
      </c>
      <c r="Z1626" s="15" t="str">
        <f>IF(T1626="","",IF(AND(T1626&lt;&gt;'Tabelas auxiliares'!$B$128,T1626&lt;&gt;'Tabelas auxiliares'!$B$129,T1626&lt;&gt;'Tabelas auxiliares'!$C$128,T1626&lt;&gt;'Tabelas auxiliares'!$C$129,T1626&lt;&gt;'Tabelas auxiliares'!$D$128),"FOLHA DE PESSOAL",IF(Y1626='Tabelas auxiliares'!$A$129,"CUSTEIO",IF(Y1626='Tabelas auxiliares'!$A$128,"INVESTIMENTO","ERRO - VERIFICAR"))))</f>
        <v/>
      </c>
      <c r="AA1626" s="26" t="str">
        <f t="shared" si="49"/>
        <v/>
      </c>
      <c r="AB1626" s="103"/>
      <c r="AC1626" s="103"/>
      <c r="AD1626" s="32"/>
      <c r="AE1626" s="31"/>
    </row>
    <row r="1627" spans="6:31" x14ac:dyDescent="0.25">
      <c r="F1627" s="15" t="str">
        <f>IFERROR(VLOOKUP(D1627,'Tabelas auxiliares'!$A$3:$B$65,2,FALSE),"")</f>
        <v/>
      </c>
      <c r="G1627" s="15" t="str">
        <f>IFERROR(VLOOKUP($B1627,'Tabelas auxiliares'!$A$68:$C$108,2,FALSE),"")</f>
        <v/>
      </c>
      <c r="H1627" s="15" t="str">
        <f>IFERROR(VLOOKUP($B1627,'Tabelas auxiliares'!$A$68:$C$108,3,FALSE),"")</f>
        <v/>
      </c>
      <c r="Y1627" s="15" t="str">
        <f t="shared" si="48"/>
        <v/>
      </c>
      <c r="Z1627" s="15" t="str">
        <f>IF(T1627="","",IF(AND(T1627&lt;&gt;'Tabelas auxiliares'!$B$128,T1627&lt;&gt;'Tabelas auxiliares'!$B$129,T1627&lt;&gt;'Tabelas auxiliares'!$C$128,T1627&lt;&gt;'Tabelas auxiliares'!$C$129,T1627&lt;&gt;'Tabelas auxiliares'!$D$128),"FOLHA DE PESSOAL",IF(Y1627='Tabelas auxiliares'!$A$129,"CUSTEIO",IF(Y1627='Tabelas auxiliares'!$A$128,"INVESTIMENTO","ERRO - VERIFICAR"))))</f>
        <v/>
      </c>
      <c r="AA1627" s="26" t="str">
        <f t="shared" si="49"/>
        <v/>
      </c>
      <c r="AB1627" s="103"/>
      <c r="AC1627" s="103"/>
      <c r="AD1627" s="32"/>
      <c r="AE1627" s="31"/>
    </row>
    <row r="1628" spans="6:31" x14ac:dyDescent="0.25">
      <c r="F1628" s="15" t="str">
        <f>IFERROR(VLOOKUP(D1628,'Tabelas auxiliares'!$A$3:$B$65,2,FALSE),"")</f>
        <v/>
      </c>
      <c r="G1628" s="15" t="str">
        <f>IFERROR(VLOOKUP($B1628,'Tabelas auxiliares'!$A$68:$C$108,2,FALSE),"")</f>
        <v/>
      </c>
      <c r="H1628" s="15" t="str">
        <f>IFERROR(VLOOKUP($B1628,'Tabelas auxiliares'!$A$68:$C$108,3,FALSE),"")</f>
        <v/>
      </c>
      <c r="Y1628" s="15" t="str">
        <f t="shared" si="48"/>
        <v/>
      </c>
      <c r="Z1628" s="15" t="str">
        <f>IF(T1628="","",IF(AND(T1628&lt;&gt;'Tabelas auxiliares'!$B$128,T1628&lt;&gt;'Tabelas auxiliares'!$B$129,T1628&lt;&gt;'Tabelas auxiliares'!$C$128,T1628&lt;&gt;'Tabelas auxiliares'!$C$129,T1628&lt;&gt;'Tabelas auxiliares'!$D$128),"FOLHA DE PESSOAL",IF(Y1628='Tabelas auxiliares'!$A$129,"CUSTEIO",IF(Y1628='Tabelas auxiliares'!$A$128,"INVESTIMENTO","ERRO - VERIFICAR"))))</f>
        <v/>
      </c>
      <c r="AA1628" s="26" t="str">
        <f t="shared" si="49"/>
        <v/>
      </c>
      <c r="AB1628" s="103"/>
      <c r="AC1628" s="103"/>
      <c r="AD1628" s="32"/>
      <c r="AE1628" s="31"/>
    </row>
    <row r="1629" spans="6:31" x14ac:dyDescent="0.25">
      <c r="F1629" s="15" t="str">
        <f>IFERROR(VLOOKUP(D1629,'Tabelas auxiliares'!$A$3:$B$65,2,FALSE),"")</f>
        <v/>
      </c>
      <c r="G1629" s="15" t="str">
        <f>IFERROR(VLOOKUP($B1629,'Tabelas auxiliares'!$A$68:$C$108,2,FALSE),"")</f>
        <v/>
      </c>
      <c r="H1629" s="15" t="str">
        <f>IFERROR(VLOOKUP($B1629,'Tabelas auxiliares'!$A$68:$C$108,3,FALSE),"")</f>
        <v/>
      </c>
      <c r="Y1629" s="15" t="str">
        <f t="shared" si="48"/>
        <v/>
      </c>
      <c r="Z1629" s="15" t="str">
        <f>IF(T1629="","",IF(AND(T1629&lt;&gt;'Tabelas auxiliares'!$B$128,T1629&lt;&gt;'Tabelas auxiliares'!$B$129,T1629&lt;&gt;'Tabelas auxiliares'!$C$128,T1629&lt;&gt;'Tabelas auxiliares'!$C$129,T1629&lt;&gt;'Tabelas auxiliares'!$D$128),"FOLHA DE PESSOAL",IF(Y1629='Tabelas auxiliares'!$A$129,"CUSTEIO",IF(Y1629='Tabelas auxiliares'!$A$128,"INVESTIMENTO","ERRO - VERIFICAR"))))</f>
        <v/>
      </c>
      <c r="AA1629" s="26" t="str">
        <f t="shared" si="49"/>
        <v/>
      </c>
      <c r="AB1629" s="103"/>
      <c r="AC1629" s="103"/>
      <c r="AD1629" s="32"/>
      <c r="AE1629" s="31"/>
    </row>
    <row r="1630" spans="6:31" x14ac:dyDescent="0.25">
      <c r="F1630" s="15" t="str">
        <f>IFERROR(VLOOKUP(D1630,'Tabelas auxiliares'!$A$3:$B$65,2,FALSE),"")</f>
        <v/>
      </c>
      <c r="G1630" s="15" t="str">
        <f>IFERROR(VLOOKUP($B1630,'Tabelas auxiliares'!$A$68:$C$108,2,FALSE),"")</f>
        <v/>
      </c>
      <c r="H1630" s="15" t="str">
        <f>IFERROR(VLOOKUP($B1630,'Tabelas auxiliares'!$A$68:$C$108,3,FALSE),"")</f>
        <v/>
      </c>
      <c r="Y1630" s="15" t="str">
        <f t="shared" si="48"/>
        <v/>
      </c>
      <c r="Z1630" s="15" t="str">
        <f>IF(T1630="","",IF(AND(T1630&lt;&gt;'Tabelas auxiliares'!$B$128,T1630&lt;&gt;'Tabelas auxiliares'!$B$129,T1630&lt;&gt;'Tabelas auxiliares'!$C$128,T1630&lt;&gt;'Tabelas auxiliares'!$C$129,T1630&lt;&gt;'Tabelas auxiliares'!$D$128),"FOLHA DE PESSOAL",IF(Y1630='Tabelas auxiliares'!$A$129,"CUSTEIO",IF(Y1630='Tabelas auxiliares'!$A$128,"INVESTIMENTO","ERRO - VERIFICAR"))))</f>
        <v/>
      </c>
      <c r="AA1630" s="26" t="str">
        <f t="shared" si="49"/>
        <v/>
      </c>
      <c r="AB1630" s="103"/>
      <c r="AC1630" s="103"/>
      <c r="AD1630" s="32"/>
      <c r="AE1630" s="31"/>
    </row>
    <row r="1631" spans="6:31" x14ac:dyDescent="0.25">
      <c r="F1631" s="15" t="str">
        <f>IFERROR(VLOOKUP(D1631,'Tabelas auxiliares'!$A$3:$B$65,2,FALSE),"")</f>
        <v/>
      </c>
      <c r="G1631" s="15" t="str">
        <f>IFERROR(VLOOKUP($B1631,'Tabelas auxiliares'!$A$68:$C$108,2,FALSE),"")</f>
        <v/>
      </c>
      <c r="H1631" s="15" t="str">
        <f>IFERROR(VLOOKUP($B1631,'Tabelas auxiliares'!$A$68:$C$108,3,FALSE),"")</f>
        <v/>
      </c>
      <c r="Y1631" s="15" t="str">
        <f t="shared" si="48"/>
        <v/>
      </c>
      <c r="Z1631" s="15" t="str">
        <f>IF(T1631="","",IF(AND(T1631&lt;&gt;'Tabelas auxiliares'!$B$128,T1631&lt;&gt;'Tabelas auxiliares'!$B$129,T1631&lt;&gt;'Tabelas auxiliares'!$C$128,T1631&lt;&gt;'Tabelas auxiliares'!$C$129,T1631&lt;&gt;'Tabelas auxiliares'!$D$128),"FOLHA DE PESSOAL",IF(Y1631='Tabelas auxiliares'!$A$129,"CUSTEIO",IF(Y1631='Tabelas auxiliares'!$A$128,"INVESTIMENTO","ERRO - VERIFICAR"))))</f>
        <v/>
      </c>
      <c r="AA1631" s="26" t="str">
        <f t="shared" si="49"/>
        <v/>
      </c>
      <c r="AB1631" s="103"/>
      <c r="AC1631" s="103"/>
      <c r="AD1631" s="32"/>
      <c r="AE1631" s="31"/>
    </row>
    <row r="1632" spans="6:31" x14ac:dyDescent="0.25">
      <c r="F1632" s="15" t="str">
        <f>IFERROR(VLOOKUP(D1632,'Tabelas auxiliares'!$A$3:$B$65,2,FALSE),"")</f>
        <v/>
      </c>
      <c r="G1632" s="15" t="str">
        <f>IFERROR(VLOOKUP($B1632,'Tabelas auxiliares'!$A$68:$C$108,2,FALSE),"")</f>
        <v/>
      </c>
      <c r="H1632" s="15" t="str">
        <f>IFERROR(VLOOKUP($B1632,'Tabelas auxiliares'!$A$68:$C$108,3,FALSE),"")</f>
        <v/>
      </c>
      <c r="Y1632" s="15" t="str">
        <f t="shared" si="48"/>
        <v/>
      </c>
      <c r="Z1632" s="15" t="str">
        <f>IF(T1632="","",IF(AND(T1632&lt;&gt;'Tabelas auxiliares'!$B$128,T1632&lt;&gt;'Tabelas auxiliares'!$B$129,T1632&lt;&gt;'Tabelas auxiliares'!$C$128,T1632&lt;&gt;'Tabelas auxiliares'!$C$129,T1632&lt;&gt;'Tabelas auxiliares'!$D$128),"FOLHA DE PESSOAL",IF(Y1632='Tabelas auxiliares'!$A$129,"CUSTEIO",IF(Y1632='Tabelas auxiliares'!$A$128,"INVESTIMENTO","ERRO - VERIFICAR"))))</f>
        <v/>
      </c>
      <c r="AA1632" s="26" t="str">
        <f t="shared" si="49"/>
        <v/>
      </c>
      <c r="AB1632" s="103"/>
      <c r="AC1632" s="103"/>
      <c r="AD1632" s="32"/>
      <c r="AE1632" s="31"/>
    </row>
    <row r="1633" spans="6:31" x14ac:dyDescent="0.25">
      <c r="F1633" s="15" t="str">
        <f>IFERROR(VLOOKUP(D1633,'Tabelas auxiliares'!$A$3:$B$65,2,FALSE),"")</f>
        <v/>
      </c>
      <c r="G1633" s="15" t="str">
        <f>IFERROR(VLOOKUP($B1633,'Tabelas auxiliares'!$A$68:$C$108,2,FALSE),"")</f>
        <v/>
      </c>
      <c r="H1633" s="15" t="str">
        <f>IFERROR(VLOOKUP($B1633,'Tabelas auxiliares'!$A$68:$C$108,3,FALSE),"")</f>
        <v/>
      </c>
      <c r="Y1633" s="15" t="str">
        <f t="shared" si="48"/>
        <v/>
      </c>
      <c r="Z1633" s="15" t="str">
        <f>IF(T1633="","",IF(AND(T1633&lt;&gt;'Tabelas auxiliares'!$B$128,T1633&lt;&gt;'Tabelas auxiliares'!$B$129,T1633&lt;&gt;'Tabelas auxiliares'!$C$128,T1633&lt;&gt;'Tabelas auxiliares'!$C$129,T1633&lt;&gt;'Tabelas auxiliares'!$D$128),"FOLHA DE PESSOAL",IF(Y1633='Tabelas auxiliares'!$A$129,"CUSTEIO",IF(Y1633='Tabelas auxiliares'!$A$128,"INVESTIMENTO","ERRO - VERIFICAR"))))</f>
        <v/>
      </c>
      <c r="AA1633" s="26" t="str">
        <f t="shared" si="49"/>
        <v/>
      </c>
      <c r="AB1633" s="103"/>
      <c r="AC1633" s="103"/>
      <c r="AD1633" s="32"/>
      <c r="AE1633" s="31"/>
    </row>
    <row r="1634" spans="6:31" x14ac:dyDescent="0.25">
      <c r="F1634" s="15" t="str">
        <f>IFERROR(VLOOKUP(D1634,'Tabelas auxiliares'!$A$3:$B$65,2,FALSE),"")</f>
        <v/>
      </c>
      <c r="G1634" s="15" t="str">
        <f>IFERROR(VLOOKUP($B1634,'Tabelas auxiliares'!$A$68:$C$108,2,FALSE),"")</f>
        <v/>
      </c>
      <c r="H1634" s="15" t="str">
        <f>IFERROR(VLOOKUP($B1634,'Tabelas auxiliares'!$A$68:$C$108,3,FALSE),"")</f>
        <v/>
      </c>
      <c r="Y1634" s="15" t="str">
        <f t="shared" si="48"/>
        <v/>
      </c>
      <c r="Z1634" s="15" t="str">
        <f>IF(T1634="","",IF(AND(T1634&lt;&gt;'Tabelas auxiliares'!$B$128,T1634&lt;&gt;'Tabelas auxiliares'!$B$129,T1634&lt;&gt;'Tabelas auxiliares'!$C$128,T1634&lt;&gt;'Tabelas auxiliares'!$C$129,T1634&lt;&gt;'Tabelas auxiliares'!$D$128),"FOLHA DE PESSOAL",IF(Y1634='Tabelas auxiliares'!$A$129,"CUSTEIO",IF(Y1634='Tabelas auxiliares'!$A$128,"INVESTIMENTO","ERRO - VERIFICAR"))))</f>
        <v/>
      </c>
      <c r="AA1634" s="26" t="str">
        <f t="shared" si="49"/>
        <v/>
      </c>
      <c r="AB1634" s="103"/>
      <c r="AC1634" s="103"/>
      <c r="AD1634" s="32"/>
      <c r="AE1634" s="31"/>
    </row>
    <row r="1635" spans="6:31" x14ac:dyDescent="0.25">
      <c r="F1635" s="15" t="str">
        <f>IFERROR(VLOOKUP(D1635,'Tabelas auxiliares'!$A$3:$B$65,2,FALSE),"")</f>
        <v/>
      </c>
      <c r="G1635" s="15" t="str">
        <f>IFERROR(VLOOKUP($B1635,'Tabelas auxiliares'!$A$68:$C$108,2,FALSE),"")</f>
        <v/>
      </c>
      <c r="H1635" s="15" t="str">
        <f>IFERROR(VLOOKUP($B1635,'Tabelas auxiliares'!$A$68:$C$108,3,FALSE),"")</f>
        <v/>
      </c>
      <c r="Y1635" s="15" t="str">
        <f t="shared" si="48"/>
        <v/>
      </c>
      <c r="Z1635" s="15" t="str">
        <f>IF(T1635="","",IF(AND(T1635&lt;&gt;'Tabelas auxiliares'!$B$128,T1635&lt;&gt;'Tabelas auxiliares'!$B$129,T1635&lt;&gt;'Tabelas auxiliares'!$C$128,T1635&lt;&gt;'Tabelas auxiliares'!$C$129,T1635&lt;&gt;'Tabelas auxiliares'!$D$128),"FOLHA DE PESSOAL",IF(Y1635='Tabelas auxiliares'!$A$129,"CUSTEIO",IF(Y1635='Tabelas auxiliares'!$A$128,"INVESTIMENTO","ERRO - VERIFICAR"))))</f>
        <v/>
      </c>
      <c r="AA1635" s="26" t="str">
        <f t="shared" si="49"/>
        <v/>
      </c>
      <c r="AB1635" s="103"/>
      <c r="AC1635" s="103"/>
      <c r="AD1635" s="32"/>
      <c r="AE1635" s="31"/>
    </row>
    <row r="1636" spans="6:31" x14ac:dyDescent="0.25">
      <c r="F1636" s="15" t="str">
        <f>IFERROR(VLOOKUP(D1636,'Tabelas auxiliares'!$A$3:$B$65,2,FALSE),"")</f>
        <v/>
      </c>
      <c r="G1636" s="15" t="str">
        <f>IFERROR(VLOOKUP($B1636,'Tabelas auxiliares'!$A$68:$C$108,2,FALSE),"")</f>
        <v/>
      </c>
      <c r="H1636" s="15" t="str">
        <f>IFERROR(VLOOKUP($B1636,'Tabelas auxiliares'!$A$68:$C$108,3,FALSE),"")</f>
        <v/>
      </c>
      <c r="Y1636" s="15" t="str">
        <f t="shared" si="48"/>
        <v/>
      </c>
      <c r="Z1636" s="15" t="str">
        <f>IF(T1636="","",IF(AND(T1636&lt;&gt;'Tabelas auxiliares'!$B$128,T1636&lt;&gt;'Tabelas auxiliares'!$B$129,T1636&lt;&gt;'Tabelas auxiliares'!$C$128,T1636&lt;&gt;'Tabelas auxiliares'!$C$129,T1636&lt;&gt;'Tabelas auxiliares'!$D$128),"FOLHA DE PESSOAL",IF(Y1636='Tabelas auxiliares'!$A$129,"CUSTEIO",IF(Y1636='Tabelas auxiliares'!$A$128,"INVESTIMENTO","ERRO - VERIFICAR"))))</f>
        <v/>
      </c>
      <c r="AA1636" s="26" t="str">
        <f t="shared" si="49"/>
        <v/>
      </c>
      <c r="AB1636" s="103"/>
      <c r="AC1636" s="103"/>
      <c r="AD1636" s="32"/>
      <c r="AE1636" s="31"/>
    </row>
    <row r="1637" spans="6:31" x14ac:dyDescent="0.25">
      <c r="F1637" s="15" t="str">
        <f>IFERROR(VLOOKUP(D1637,'Tabelas auxiliares'!$A$3:$B$65,2,FALSE),"")</f>
        <v/>
      </c>
      <c r="G1637" s="15" t="str">
        <f>IFERROR(VLOOKUP($B1637,'Tabelas auxiliares'!$A$68:$C$108,2,FALSE),"")</f>
        <v/>
      </c>
      <c r="H1637" s="15" t="str">
        <f>IFERROR(VLOOKUP($B1637,'Tabelas auxiliares'!$A$68:$C$108,3,FALSE),"")</f>
        <v/>
      </c>
      <c r="Y1637" s="15" t="str">
        <f t="shared" ref="Y1637:Y1666" si="50">LEFT(V1637,1)</f>
        <v/>
      </c>
      <c r="Z1637" s="15" t="str">
        <f>IF(T1637="","",IF(AND(T1637&lt;&gt;'Tabelas auxiliares'!$B$128,T1637&lt;&gt;'Tabelas auxiliares'!$B$129,T1637&lt;&gt;'Tabelas auxiliares'!$C$128,T1637&lt;&gt;'Tabelas auxiliares'!$C$129,T1637&lt;&gt;'Tabelas auxiliares'!$D$128),"FOLHA DE PESSOAL",IF(Y1637='Tabelas auxiliares'!$A$129,"CUSTEIO",IF(Y1637='Tabelas auxiliares'!$A$128,"INVESTIMENTO","ERRO - VERIFICAR"))))</f>
        <v/>
      </c>
      <c r="AA1637" s="26" t="str">
        <f t="shared" si="49"/>
        <v/>
      </c>
      <c r="AB1637" s="103"/>
      <c r="AC1637" s="103"/>
      <c r="AD1637" s="32"/>
      <c r="AE1637" s="31"/>
    </row>
    <row r="1638" spans="6:31" x14ac:dyDescent="0.25">
      <c r="F1638" s="15" t="str">
        <f>IFERROR(VLOOKUP(D1638,'Tabelas auxiliares'!$A$3:$B$65,2,FALSE),"")</f>
        <v/>
      </c>
      <c r="G1638" s="15" t="str">
        <f>IFERROR(VLOOKUP($B1638,'Tabelas auxiliares'!$A$68:$C$108,2,FALSE),"")</f>
        <v/>
      </c>
      <c r="H1638" s="15" t="str">
        <f>IFERROR(VLOOKUP($B1638,'Tabelas auxiliares'!$A$68:$C$108,3,FALSE),"")</f>
        <v/>
      </c>
      <c r="Y1638" s="15" t="str">
        <f t="shared" si="50"/>
        <v/>
      </c>
      <c r="Z1638" s="15" t="str">
        <f>IF(T1638="","",IF(AND(T1638&lt;&gt;'Tabelas auxiliares'!$B$128,T1638&lt;&gt;'Tabelas auxiliares'!$B$129,T1638&lt;&gt;'Tabelas auxiliares'!$C$128,T1638&lt;&gt;'Tabelas auxiliares'!$C$129,T1638&lt;&gt;'Tabelas auxiliares'!$D$128),"FOLHA DE PESSOAL",IF(Y1638='Tabelas auxiliares'!$A$129,"CUSTEIO",IF(Y1638='Tabelas auxiliares'!$A$128,"INVESTIMENTO","ERRO - VERIFICAR"))))</f>
        <v/>
      </c>
      <c r="AA1638" s="26" t="str">
        <f t="shared" ref="AA1638:AA1666" si="51">IF(AB1638+AC1638+AD1638&lt;&gt;0,AB1638+AC1638+AD1638,"")</f>
        <v/>
      </c>
      <c r="AB1638" s="103"/>
      <c r="AC1638" s="103"/>
      <c r="AD1638" s="32"/>
      <c r="AE1638" s="31"/>
    </row>
    <row r="1639" spans="6:31" x14ac:dyDescent="0.25">
      <c r="F1639" s="15" t="str">
        <f>IFERROR(VLOOKUP(D1639,'Tabelas auxiliares'!$A$3:$B$65,2,FALSE),"")</f>
        <v/>
      </c>
      <c r="G1639" s="15" t="str">
        <f>IFERROR(VLOOKUP($B1639,'Tabelas auxiliares'!$A$68:$C$108,2,FALSE),"")</f>
        <v/>
      </c>
      <c r="H1639" s="15" t="str">
        <f>IFERROR(VLOOKUP($B1639,'Tabelas auxiliares'!$A$68:$C$108,3,FALSE),"")</f>
        <v/>
      </c>
      <c r="Y1639" s="15" t="str">
        <f t="shared" si="50"/>
        <v/>
      </c>
      <c r="Z1639" s="15" t="str">
        <f>IF(T1639="","",IF(AND(T1639&lt;&gt;'Tabelas auxiliares'!$B$128,T1639&lt;&gt;'Tabelas auxiliares'!$B$129,T1639&lt;&gt;'Tabelas auxiliares'!$C$128,T1639&lt;&gt;'Tabelas auxiliares'!$C$129,T1639&lt;&gt;'Tabelas auxiliares'!$D$128),"FOLHA DE PESSOAL",IF(Y1639='Tabelas auxiliares'!$A$129,"CUSTEIO",IF(Y1639='Tabelas auxiliares'!$A$128,"INVESTIMENTO","ERRO - VERIFICAR"))))</f>
        <v/>
      </c>
      <c r="AA1639" s="26" t="str">
        <f t="shared" si="51"/>
        <v/>
      </c>
      <c r="AB1639" s="103"/>
      <c r="AC1639" s="103"/>
      <c r="AD1639" s="32"/>
      <c r="AE1639" s="31"/>
    </row>
    <row r="1640" spans="6:31" x14ac:dyDescent="0.25">
      <c r="F1640" s="15" t="str">
        <f>IFERROR(VLOOKUP(D1640,'Tabelas auxiliares'!$A$3:$B$65,2,FALSE),"")</f>
        <v/>
      </c>
      <c r="G1640" s="15" t="str">
        <f>IFERROR(VLOOKUP($B1640,'Tabelas auxiliares'!$A$68:$C$108,2,FALSE),"")</f>
        <v/>
      </c>
      <c r="H1640" s="15" t="str">
        <f>IFERROR(VLOOKUP($B1640,'Tabelas auxiliares'!$A$68:$C$108,3,FALSE),"")</f>
        <v/>
      </c>
      <c r="Y1640" s="15" t="str">
        <f t="shared" si="50"/>
        <v/>
      </c>
      <c r="Z1640" s="15" t="str">
        <f>IF(T1640="","",IF(AND(T1640&lt;&gt;'Tabelas auxiliares'!$B$128,T1640&lt;&gt;'Tabelas auxiliares'!$B$129,T1640&lt;&gt;'Tabelas auxiliares'!$C$128,T1640&lt;&gt;'Tabelas auxiliares'!$C$129,T1640&lt;&gt;'Tabelas auxiliares'!$D$128),"FOLHA DE PESSOAL",IF(Y1640='Tabelas auxiliares'!$A$129,"CUSTEIO",IF(Y1640='Tabelas auxiliares'!$A$128,"INVESTIMENTO","ERRO - VERIFICAR"))))</f>
        <v/>
      </c>
      <c r="AA1640" s="26" t="str">
        <f t="shared" si="51"/>
        <v/>
      </c>
      <c r="AB1640" s="103"/>
      <c r="AC1640" s="103"/>
      <c r="AD1640" s="32"/>
      <c r="AE1640" s="31"/>
    </row>
    <row r="1641" spans="6:31" x14ac:dyDescent="0.25">
      <c r="F1641" s="15" t="str">
        <f>IFERROR(VLOOKUP(D1641,'Tabelas auxiliares'!$A$3:$B$65,2,FALSE),"")</f>
        <v/>
      </c>
      <c r="G1641" s="15" t="str">
        <f>IFERROR(VLOOKUP($B1641,'Tabelas auxiliares'!$A$68:$C$108,2,FALSE),"")</f>
        <v/>
      </c>
      <c r="H1641" s="15" t="str">
        <f>IFERROR(VLOOKUP($B1641,'Tabelas auxiliares'!$A$68:$C$108,3,FALSE),"")</f>
        <v/>
      </c>
      <c r="Y1641" s="15" t="str">
        <f t="shared" si="50"/>
        <v/>
      </c>
      <c r="Z1641" s="15" t="str">
        <f>IF(T1641="","",IF(AND(T1641&lt;&gt;'Tabelas auxiliares'!$B$128,T1641&lt;&gt;'Tabelas auxiliares'!$B$129,T1641&lt;&gt;'Tabelas auxiliares'!$C$128,T1641&lt;&gt;'Tabelas auxiliares'!$C$129,T1641&lt;&gt;'Tabelas auxiliares'!$D$128),"FOLHA DE PESSOAL",IF(Y1641='Tabelas auxiliares'!$A$129,"CUSTEIO",IF(Y1641='Tabelas auxiliares'!$A$128,"INVESTIMENTO","ERRO - VERIFICAR"))))</f>
        <v/>
      </c>
      <c r="AA1641" s="26" t="str">
        <f t="shared" si="51"/>
        <v/>
      </c>
      <c r="AB1641" s="103"/>
      <c r="AC1641" s="103"/>
      <c r="AD1641" s="32"/>
      <c r="AE1641" s="31"/>
    </row>
    <row r="1642" spans="6:31" x14ac:dyDescent="0.25">
      <c r="F1642" s="15" t="str">
        <f>IFERROR(VLOOKUP(D1642,'Tabelas auxiliares'!$A$3:$B$65,2,FALSE),"")</f>
        <v/>
      </c>
      <c r="G1642" s="15" t="str">
        <f>IFERROR(VLOOKUP($B1642,'Tabelas auxiliares'!$A$68:$C$108,2,FALSE),"")</f>
        <v/>
      </c>
      <c r="H1642" s="15" t="str">
        <f>IFERROR(VLOOKUP($B1642,'Tabelas auxiliares'!$A$68:$C$108,3,FALSE),"")</f>
        <v/>
      </c>
      <c r="Y1642" s="15" t="str">
        <f t="shared" si="50"/>
        <v/>
      </c>
      <c r="Z1642" s="15" t="str">
        <f>IF(T1642="","",IF(AND(T1642&lt;&gt;'Tabelas auxiliares'!$B$128,T1642&lt;&gt;'Tabelas auxiliares'!$B$129,T1642&lt;&gt;'Tabelas auxiliares'!$C$128,T1642&lt;&gt;'Tabelas auxiliares'!$C$129,T1642&lt;&gt;'Tabelas auxiliares'!$D$128),"FOLHA DE PESSOAL",IF(Y1642='Tabelas auxiliares'!$A$129,"CUSTEIO",IF(Y1642='Tabelas auxiliares'!$A$128,"INVESTIMENTO","ERRO - VERIFICAR"))))</f>
        <v/>
      </c>
      <c r="AA1642" s="26" t="str">
        <f t="shared" si="51"/>
        <v/>
      </c>
      <c r="AB1642" s="103"/>
      <c r="AC1642" s="103"/>
      <c r="AD1642" s="32"/>
      <c r="AE1642" s="31"/>
    </row>
    <row r="1643" spans="6:31" x14ac:dyDescent="0.25">
      <c r="F1643" s="15" t="str">
        <f>IFERROR(VLOOKUP(D1643,'Tabelas auxiliares'!$A$3:$B$65,2,FALSE),"")</f>
        <v/>
      </c>
      <c r="G1643" s="15" t="str">
        <f>IFERROR(VLOOKUP($B1643,'Tabelas auxiliares'!$A$68:$C$108,2,FALSE),"")</f>
        <v/>
      </c>
      <c r="H1643" s="15" t="str">
        <f>IFERROR(VLOOKUP($B1643,'Tabelas auxiliares'!$A$68:$C$108,3,FALSE),"")</f>
        <v/>
      </c>
      <c r="Y1643" s="15" t="str">
        <f t="shared" si="50"/>
        <v/>
      </c>
      <c r="Z1643" s="15" t="str">
        <f>IF(T1643="","",IF(AND(T1643&lt;&gt;'Tabelas auxiliares'!$B$128,T1643&lt;&gt;'Tabelas auxiliares'!$B$129,T1643&lt;&gt;'Tabelas auxiliares'!$C$128,T1643&lt;&gt;'Tabelas auxiliares'!$C$129,T1643&lt;&gt;'Tabelas auxiliares'!$D$128),"FOLHA DE PESSOAL",IF(Y1643='Tabelas auxiliares'!$A$129,"CUSTEIO",IF(Y1643='Tabelas auxiliares'!$A$128,"INVESTIMENTO","ERRO - VERIFICAR"))))</f>
        <v/>
      </c>
      <c r="AA1643" s="26" t="str">
        <f t="shared" si="51"/>
        <v/>
      </c>
      <c r="AB1643" s="103"/>
      <c r="AC1643" s="103"/>
      <c r="AD1643" s="32"/>
      <c r="AE1643" s="31"/>
    </row>
    <row r="1644" spans="6:31" x14ac:dyDescent="0.25">
      <c r="F1644" s="15" t="str">
        <f>IFERROR(VLOOKUP(D1644,'Tabelas auxiliares'!$A$3:$B$65,2,FALSE),"")</f>
        <v/>
      </c>
      <c r="G1644" s="15" t="str">
        <f>IFERROR(VLOOKUP($B1644,'Tabelas auxiliares'!$A$68:$C$108,2,FALSE),"")</f>
        <v/>
      </c>
      <c r="H1644" s="15" t="str">
        <f>IFERROR(VLOOKUP($B1644,'Tabelas auxiliares'!$A$68:$C$108,3,FALSE),"")</f>
        <v/>
      </c>
      <c r="Y1644" s="15" t="str">
        <f t="shared" si="50"/>
        <v/>
      </c>
      <c r="Z1644" s="15" t="str">
        <f>IF(T1644="","",IF(AND(T1644&lt;&gt;'Tabelas auxiliares'!$B$128,T1644&lt;&gt;'Tabelas auxiliares'!$B$129,T1644&lt;&gt;'Tabelas auxiliares'!$C$128,T1644&lt;&gt;'Tabelas auxiliares'!$C$129,T1644&lt;&gt;'Tabelas auxiliares'!$D$128),"FOLHA DE PESSOAL",IF(Y1644='Tabelas auxiliares'!$A$129,"CUSTEIO",IF(Y1644='Tabelas auxiliares'!$A$128,"INVESTIMENTO","ERRO - VERIFICAR"))))</f>
        <v/>
      </c>
      <c r="AA1644" s="26" t="str">
        <f t="shared" si="51"/>
        <v/>
      </c>
      <c r="AB1644" s="103"/>
      <c r="AC1644" s="103"/>
      <c r="AD1644" s="32"/>
      <c r="AE1644" s="31"/>
    </row>
    <row r="1645" spans="6:31" x14ac:dyDescent="0.25">
      <c r="F1645" s="15" t="str">
        <f>IFERROR(VLOOKUP(D1645,'Tabelas auxiliares'!$A$3:$B$65,2,FALSE),"")</f>
        <v/>
      </c>
      <c r="G1645" s="15" t="str">
        <f>IFERROR(VLOOKUP($B1645,'Tabelas auxiliares'!$A$68:$C$108,2,FALSE),"")</f>
        <v/>
      </c>
      <c r="H1645" s="15" t="str">
        <f>IFERROR(VLOOKUP($B1645,'Tabelas auxiliares'!$A$68:$C$108,3,FALSE),"")</f>
        <v/>
      </c>
      <c r="Y1645" s="15" t="str">
        <f t="shared" si="50"/>
        <v/>
      </c>
      <c r="Z1645" s="15" t="str">
        <f>IF(T1645="","",IF(AND(T1645&lt;&gt;'Tabelas auxiliares'!$B$128,T1645&lt;&gt;'Tabelas auxiliares'!$B$129,T1645&lt;&gt;'Tabelas auxiliares'!$C$128,T1645&lt;&gt;'Tabelas auxiliares'!$C$129,T1645&lt;&gt;'Tabelas auxiliares'!$D$128),"FOLHA DE PESSOAL",IF(Y1645='Tabelas auxiliares'!$A$129,"CUSTEIO",IF(Y1645='Tabelas auxiliares'!$A$128,"INVESTIMENTO","ERRO - VERIFICAR"))))</f>
        <v/>
      </c>
      <c r="AA1645" s="26" t="str">
        <f t="shared" si="51"/>
        <v/>
      </c>
      <c r="AB1645" s="103"/>
      <c r="AC1645" s="103"/>
      <c r="AD1645" s="32"/>
      <c r="AE1645" s="31"/>
    </row>
    <row r="1646" spans="6:31" x14ac:dyDescent="0.25">
      <c r="F1646" s="15" t="str">
        <f>IFERROR(VLOOKUP(D1646,'Tabelas auxiliares'!$A$3:$B$65,2,FALSE),"")</f>
        <v/>
      </c>
      <c r="G1646" s="15" t="str">
        <f>IFERROR(VLOOKUP($B1646,'Tabelas auxiliares'!$A$68:$C$108,2,FALSE),"")</f>
        <v/>
      </c>
      <c r="H1646" s="15" t="str">
        <f>IFERROR(VLOOKUP($B1646,'Tabelas auxiliares'!$A$68:$C$108,3,FALSE),"")</f>
        <v/>
      </c>
      <c r="Y1646" s="15" t="str">
        <f t="shared" si="50"/>
        <v/>
      </c>
      <c r="Z1646" s="15" t="str">
        <f>IF(T1646="","",IF(AND(T1646&lt;&gt;'Tabelas auxiliares'!$B$128,T1646&lt;&gt;'Tabelas auxiliares'!$B$129,T1646&lt;&gt;'Tabelas auxiliares'!$C$128,T1646&lt;&gt;'Tabelas auxiliares'!$C$129,T1646&lt;&gt;'Tabelas auxiliares'!$D$128),"FOLHA DE PESSOAL",IF(Y1646='Tabelas auxiliares'!$A$129,"CUSTEIO",IF(Y1646='Tabelas auxiliares'!$A$128,"INVESTIMENTO","ERRO - VERIFICAR"))))</f>
        <v/>
      </c>
      <c r="AA1646" s="26" t="str">
        <f t="shared" si="51"/>
        <v/>
      </c>
      <c r="AB1646" s="103"/>
      <c r="AC1646" s="103"/>
      <c r="AD1646" s="32"/>
      <c r="AE1646" s="31"/>
    </row>
    <row r="1647" spans="6:31" x14ac:dyDescent="0.25">
      <c r="F1647" s="15" t="str">
        <f>IFERROR(VLOOKUP(D1647,'Tabelas auxiliares'!$A$3:$B$65,2,FALSE),"")</f>
        <v/>
      </c>
      <c r="G1647" s="15" t="str">
        <f>IFERROR(VLOOKUP($B1647,'Tabelas auxiliares'!$A$68:$C$108,2,FALSE),"")</f>
        <v/>
      </c>
      <c r="H1647" s="15" t="str">
        <f>IFERROR(VLOOKUP($B1647,'Tabelas auxiliares'!$A$68:$C$108,3,FALSE),"")</f>
        <v/>
      </c>
      <c r="Y1647" s="15" t="str">
        <f t="shared" si="50"/>
        <v/>
      </c>
      <c r="Z1647" s="15" t="str">
        <f>IF(T1647="","",IF(AND(T1647&lt;&gt;'Tabelas auxiliares'!$B$128,T1647&lt;&gt;'Tabelas auxiliares'!$B$129,T1647&lt;&gt;'Tabelas auxiliares'!$C$128,T1647&lt;&gt;'Tabelas auxiliares'!$C$129,T1647&lt;&gt;'Tabelas auxiliares'!$D$128),"FOLHA DE PESSOAL",IF(Y1647='Tabelas auxiliares'!$A$129,"CUSTEIO",IF(Y1647='Tabelas auxiliares'!$A$128,"INVESTIMENTO","ERRO - VERIFICAR"))))</f>
        <v/>
      </c>
      <c r="AA1647" s="26" t="str">
        <f t="shared" si="51"/>
        <v/>
      </c>
      <c r="AB1647" s="103"/>
      <c r="AC1647" s="103"/>
      <c r="AD1647" s="32"/>
      <c r="AE1647" s="31"/>
    </row>
    <row r="1648" spans="6:31" x14ac:dyDescent="0.25">
      <c r="F1648" s="15" t="str">
        <f>IFERROR(VLOOKUP(D1648,'Tabelas auxiliares'!$A$3:$B$65,2,FALSE),"")</f>
        <v/>
      </c>
      <c r="G1648" s="15" t="str">
        <f>IFERROR(VLOOKUP($B1648,'Tabelas auxiliares'!$A$68:$C$108,2,FALSE),"")</f>
        <v/>
      </c>
      <c r="H1648" s="15" t="str">
        <f>IFERROR(VLOOKUP($B1648,'Tabelas auxiliares'!$A$68:$C$108,3,FALSE),"")</f>
        <v/>
      </c>
      <c r="Y1648" s="15" t="str">
        <f t="shared" si="50"/>
        <v/>
      </c>
      <c r="Z1648" s="15" t="str">
        <f>IF(T1648="","",IF(AND(T1648&lt;&gt;'Tabelas auxiliares'!$B$128,T1648&lt;&gt;'Tabelas auxiliares'!$B$129,T1648&lt;&gt;'Tabelas auxiliares'!$C$128,T1648&lt;&gt;'Tabelas auxiliares'!$C$129,T1648&lt;&gt;'Tabelas auxiliares'!$D$128),"FOLHA DE PESSOAL",IF(Y1648='Tabelas auxiliares'!$A$129,"CUSTEIO",IF(Y1648='Tabelas auxiliares'!$A$128,"INVESTIMENTO","ERRO - VERIFICAR"))))</f>
        <v/>
      </c>
      <c r="AA1648" s="26" t="str">
        <f t="shared" si="51"/>
        <v/>
      </c>
      <c r="AB1648" s="103"/>
      <c r="AC1648" s="103"/>
      <c r="AD1648" s="32"/>
      <c r="AE1648" s="31"/>
    </row>
    <row r="1649" spans="6:31" x14ac:dyDescent="0.25">
      <c r="F1649" s="15" t="str">
        <f>IFERROR(VLOOKUP(D1649,'Tabelas auxiliares'!$A$3:$B$65,2,FALSE),"")</f>
        <v/>
      </c>
      <c r="G1649" s="15" t="str">
        <f>IFERROR(VLOOKUP($B1649,'Tabelas auxiliares'!$A$68:$C$108,2,FALSE),"")</f>
        <v/>
      </c>
      <c r="H1649" s="15" t="str">
        <f>IFERROR(VLOOKUP($B1649,'Tabelas auxiliares'!$A$68:$C$108,3,FALSE),"")</f>
        <v/>
      </c>
      <c r="Y1649" s="15" t="str">
        <f t="shared" si="50"/>
        <v/>
      </c>
      <c r="Z1649" s="15" t="str">
        <f>IF(T1649="","",IF(AND(T1649&lt;&gt;'Tabelas auxiliares'!$B$128,T1649&lt;&gt;'Tabelas auxiliares'!$B$129,T1649&lt;&gt;'Tabelas auxiliares'!$C$128,T1649&lt;&gt;'Tabelas auxiliares'!$C$129,T1649&lt;&gt;'Tabelas auxiliares'!$D$128),"FOLHA DE PESSOAL",IF(Y1649='Tabelas auxiliares'!$A$129,"CUSTEIO",IF(Y1649='Tabelas auxiliares'!$A$128,"INVESTIMENTO","ERRO - VERIFICAR"))))</f>
        <v/>
      </c>
      <c r="AA1649" s="26" t="str">
        <f t="shared" si="51"/>
        <v/>
      </c>
      <c r="AB1649" s="103"/>
      <c r="AC1649" s="103"/>
      <c r="AD1649" s="32"/>
      <c r="AE1649" s="31"/>
    </row>
    <row r="1650" spans="6:31" x14ac:dyDescent="0.25">
      <c r="F1650" s="15" t="str">
        <f>IFERROR(VLOOKUP(D1650,'Tabelas auxiliares'!$A$3:$B$65,2,FALSE),"")</f>
        <v/>
      </c>
      <c r="G1650" s="15" t="str">
        <f>IFERROR(VLOOKUP($B1650,'Tabelas auxiliares'!$A$68:$C$108,2,FALSE),"")</f>
        <v/>
      </c>
      <c r="H1650" s="15" t="str">
        <f>IFERROR(VLOOKUP($B1650,'Tabelas auxiliares'!$A$68:$C$108,3,FALSE),"")</f>
        <v/>
      </c>
      <c r="Y1650" s="15" t="str">
        <f t="shared" si="50"/>
        <v/>
      </c>
      <c r="Z1650" s="15" t="str">
        <f>IF(T1650="","",IF(AND(T1650&lt;&gt;'Tabelas auxiliares'!$B$128,T1650&lt;&gt;'Tabelas auxiliares'!$B$129,T1650&lt;&gt;'Tabelas auxiliares'!$C$128,T1650&lt;&gt;'Tabelas auxiliares'!$C$129,T1650&lt;&gt;'Tabelas auxiliares'!$D$128),"FOLHA DE PESSOAL",IF(Y1650='Tabelas auxiliares'!$A$129,"CUSTEIO",IF(Y1650='Tabelas auxiliares'!$A$128,"INVESTIMENTO","ERRO - VERIFICAR"))))</f>
        <v/>
      </c>
      <c r="AA1650" s="26" t="str">
        <f t="shared" si="51"/>
        <v/>
      </c>
      <c r="AB1650" s="103"/>
      <c r="AC1650" s="103"/>
      <c r="AD1650" s="32"/>
      <c r="AE1650" s="31"/>
    </row>
    <row r="1651" spans="6:31" x14ac:dyDescent="0.25">
      <c r="F1651" s="15" t="str">
        <f>IFERROR(VLOOKUP(D1651,'Tabelas auxiliares'!$A$3:$B$65,2,FALSE),"")</f>
        <v/>
      </c>
      <c r="G1651" s="15" t="str">
        <f>IFERROR(VLOOKUP($B1651,'Tabelas auxiliares'!$A$68:$C$108,2,FALSE),"")</f>
        <v/>
      </c>
      <c r="H1651" s="15" t="str">
        <f>IFERROR(VLOOKUP($B1651,'Tabelas auxiliares'!$A$68:$C$108,3,FALSE),"")</f>
        <v/>
      </c>
      <c r="Y1651" s="15" t="str">
        <f t="shared" si="50"/>
        <v/>
      </c>
      <c r="Z1651" s="15" t="str">
        <f>IF(T1651="","",IF(AND(T1651&lt;&gt;'Tabelas auxiliares'!$B$128,T1651&lt;&gt;'Tabelas auxiliares'!$B$129,T1651&lt;&gt;'Tabelas auxiliares'!$C$128,T1651&lt;&gt;'Tabelas auxiliares'!$C$129,T1651&lt;&gt;'Tabelas auxiliares'!$D$128),"FOLHA DE PESSOAL",IF(Y1651='Tabelas auxiliares'!$A$129,"CUSTEIO",IF(Y1651='Tabelas auxiliares'!$A$128,"INVESTIMENTO","ERRO - VERIFICAR"))))</f>
        <v/>
      </c>
      <c r="AA1651" s="26" t="str">
        <f t="shared" si="51"/>
        <v/>
      </c>
      <c r="AB1651" s="103"/>
      <c r="AC1651" s="103"/>
      <c r="AD1651" s="32"/>
      <c r="AE1651" s="31"/>
    </row>
    <row r="1652" spans="6:31" x14ac:dyDescent="0.25">
      <c r="F1652" s="15" t="str">
        <f>IFERROR(VLOOKUP(D1652,'Tabelas auxiliares'!$A$3:$B$65,2,FALSE),"")</f>
        <v/>
      </c>
      <c r="G1652" s="15" t="str">
        <f>IFERROR(VLOOKUP($B1652,'Tabelas auxiliares'!$A$68:$C$108,2,FALSE),"")</f>
        <v/>
      </c>
      <c r="H1652" s="15" t="str">
        <f>IFERROR(VLOOKUP($B1652,'Tabelas auxiliares'!$A$68:$C$108,3,FALSE),"")</f>
        <v/>
      </c>
      <c r="Y1652" s="15" t="str">
        <f t="shared" si="50"/>
        <v/>
      </c>
      <c r="Z1652" s="15" t="str">
        <f>IF(T1652="","",IF(AND(T1652&lt;&gt;'Tabelas auxiliares'!$B$128,T1652&lt;&gt;'Tabelas auxiliares'!$B$129,T1652&lt;&gt;'Tabelas auxiliares'!$C$128,T1652&lt;&gt;'Tabelas auxiliares'!$C$129,T1652&lt;&gt;'Tabelas auxiliares'!$D$128),"FOLHA DE PESSOAL",IF(Y1652='Tabelas auxiliares'!$A$129,"CUSTEIO",IF(Y1652='Tabelas auxiliares'!$A$128,"INVESTIMENTO","ERRO - VERIFICAR"))))</f>
        <v/>
      </c>
      <c r="AA1652" s="26" t="str">
        <f t="shared" si="51"/>
        <v/>
      </c>
      <c r="AB1652" s="103"/>
      <c r="AC1652" s="103"/>
      <c r="AD1652" s="32"/>
      <c r="AE1652" s="31"/>
    </row>
    <row r="1653" spans="6:31" x14ac:dyDescent="0.25">
      <c r="F1653" s="15" t="str">
        <f>IFERROR(VLOOKUP(D1653,'Tabelas auxiliares'!$A$3:$B$65,2,FALSE),"")</f>
        <v/>
      </c>
      <c r="G1653" s="15" t="str">
        <f>IFERROR(VLOOKUP($B1653,'Tabelas auxiliares'!$A$68:$C$108,2,FALSE),"")</f>
        <v/>
      </c>
      <c r="H1653" s="15" t="str">
        <f>IFERROR(VLOOKUP($B1653,'Tabelas auxiliares'!$A$68:$C$108,3,FALSE),"")</f>
        <v/>
      </c>
      <c r="Y1653" s="15" t="str">
        <f t="shared" si="50"/>
        <v/>
      </c>
      <c r="Z1653" s="15" t="str">
        <f>IF(T1653="","",IF(AND(T1653&lt;&gt;'Tabelas auxiliares'!$B$128,T1653&lt;&gt;'Tabelas auxiliares'!$B$129,T1653&lt;&gt;'Tabelas auxiliares'!$C$128,T1653&lt;&gt;'Tabelas auxiliares'!$C$129,T1653&lt;&gt;'Tabelas auxiliares'!$D$128),"FOLHA DE PESSOAL",IF(Y1653='Tabelas auxiliares'!$A$129,"CUSTEIO",IF(Y1653='Tabelas auxiliares'!$A$128,"INVESTIMENTO","ERRO - VERIFICAR"))))</f>
        <v/>
      </c>
      <c r="AA1653" s="26" t="str">
        <f t="shared" si="51"/>
        <v/>
      </c>
      <c r="AB1653" s="103"/>
      <c r="AC1653" s="103"/>
      <c r="AD1653" s="32"/>
      <c r="AE1653" s="31"/>
    </row>
    <row r="1654" spans="6:31" x14ac:dyDescent="0.25">
      <c r="F1654" s="15" t="str">
        <f>IFERROR(VLOOKUP(D1654,'Tabelas auxiliares'!$A$3:$B$65,2,FALSE),"")</f>
        <v/>
      </c>
      <c r="G1654" s="15" t="str">
        <f>IFERROR(VLOOKUP($B1654,'Tabelas auxiliares'!$A$68:$C$108,2,FALSE),"")</f>
        <v/>
      </c>
      <c r="H1654" s="15" t="str">
        <f>IFERROR(VLOOKUP($B1654,'Tabelas auxiliares'!$A$68:$C$108,3,FALSE),"")</f>
        <v/>
      </c>
      <c r="Y1654" s="15" t="str">
        <f t="shared" si="50"/>
        <v/>
      </c>
      <c r="Z1654" s="15" t="str">
        <f>IF(T1654="","",IF(AND(T1654&lt;&gt;'Tabelas auxiliares'!$B$128,T1654&lt;&gt;'Tabelas auxiliares'!$B$129,T1654&lt;&gt;'Tabelas auxiliares'!$C$128,T1654&lt;&gt;'Tabelas auxiliares'!$C$129,T1654&lt;&gt;'Tabelas auxiliares'!$D$128),"FOLHA DE PESSOAL",IF(Y1654='Tabelas auxiliares'!$A$129,"CUSTEIO",IF(Y1654='Tabelas auxiliares'!$A$128,"INVESTIMENTO","ERRO - VERIFICAR"))))</f>
        <v/>
      </c>
      <c r="AA1654" s="26" t="str">
        <f t="shared" si="51"/>
        <v/>
      </c>
      <c r="AB1654" s="103"/>
      <c r="AC1654" s="103"/>
      <c r="AD1654" s="32"/>
      <c r="AE1654" s="31"/>
    </row>
    <row r="1655" spans="6:31" x14ac:dyDescent="0.25">
      <c r="F1655" s="15" t="str">
        <f>IFERROR(VLOOKUP(D1655,'Tabelas auxiliares'!$A$3:$B$65,2,FALSE),"")</f>
        <v/>
      </c>
      <c r="G1655" s="15" t="str">
        <f>IFERROR(VLOOKUP($B1655,'Tabelas auxiliares'!$A$68:$C$108,2,FALSE),"")</f>
        <v/>
      </c>
      <c r="H1655" s="15" t="str">
        <f>IFERROR(VLOOKUP($B1655,'Tabelas auxiliares'!$A$68:$C$108,3,FALSE),"")</f>
        <v/>
      </c>
      <c r="Y1655" s="15" t="str">
        <f t="shared" si="50"/>
        <v/>
      </c>
      <c r="Z1655" s="15" t="str">
        <f>IF(T1655="","",IF(AND(T1655&lt;&gt;'Tabelas auxiliares'!$B$128,T1655&lt;&gt;'Tabelas auxiliares'!$B$129,T1655&lt;&gt;'Tabelas auxiliares'!$C$128,T1655&lt;&gt;'Tabelas auxiliares'!$C$129,T1655&lt;&gt;'Tabelas auxiliares'!$D$128),"FOLHA DE PESSOAL",IF(Y1655='Tabelas auxiliares'!$A$129,"CUSTEIO",IF(Y1655='Tabelas auxiliares'!$A$128,"INVESTIMENTO","ERRO - VERIFICAR"))))</f>
        <v/>
      </c>
      <c r="AA1655" s="26" t="str">
        <f t="shared" si="51"/>
        <v/>
      </c>
      <c r="AB1655" s="103"/>
      <c r="AC1655" s="103"/>
      <c r="AD1655" s="32"/>
      <c r="AE1655" s="31"/>
    </row>
    <row r="1656" spans="6:31" x14ac:dyDescent="0.25">
      <c r="F1656" s="15" t="str">
        <f>IFERROR(VLOOKUP(D1656,'Tabelas auxiliares'!$A$3:$B$65,2,FALSE),"")</f>
        <v/>
      </c>
      <c r="G1656" s="15" t="str">
        <f>IFERROR(VLOOKUP($B1656,'Tabelas auxiliares'!$A$68:$C$108,2,FALSE),"")</f>
        <v/>
      </c>
      <c r="H1656" s="15" t="str">
        <f>IFERROR(VLOOKUP($B1656,'Tabelas auxiliares'!$A$68:$C$108,3,FALSE),"")</f>
        <v/>
      </c>
      <c r="Y1656" s="15" t="str">
        <f t="shared" si="50"/>
        <v/>
      </c>
      <c r="Z1656" s="15" t="str">
        <f>IF(T1656="","",IF(AND(T1656&lt;&gt;'Tabelas auxiliares'!$B$128,T1656&lt;&gt;'Tabelas auxiliares'!$B$129,T1656&lt;&gt;'Tabelas auxiliares'!$C$128,T1656&lt;&gt;'Tabelas auxiliares'!$C$129,T1656&lt;&gt;'Tabelas auxiliares'!$D$128),"FOLHA DE PESSOAL",IF(Y1656='Tabelas auxiliares'!$A$129,"CUSTEIO",IF(Y1656='Tabelas auxiliares'!$A$128,"INVESTIMENTO","ERRO - VERIFICAR"))))</f>
        <v/>
      </c>
      <c r="AA1656" s="26" t="str">
        <f t="shared" si="51"/>
        <v/>
      </c>
      <c r="AB1656" s="103"/>
      <c r="AC1656" s="103"/>
      <c r="AD1656" s="32"/>
      <c r="AE1656" s="31"/>
    </row>
    <row r="1657" spans="6:31" x14ac:dyDescent="0.25">
      <c r="F1657" s="15" t="str">
        <f>IFERROR(VLOOKUP(D1657,'Tabelas auxiliares'!$A$3:$B$65,2,FALSE),"")</f>
        <v/>
      </c>
      <c r="G1657" s="15" t="str">
        <f>IFERROR(VLOOKUP($B1657,'Tabelas auxiliares'!$A$68:$C$108,2,FALSE),"")</f>
        <v/>
      </c>
      <c r="H1657" s="15" t="str">
        <f>IFERROR(VLOOKUP($B1657,'Tabelas auxiliares'!$A$68:$C$108,3,FALSE),"")</f>
        <v/>
      </c>
      <c r="Y1657" s="15" t="str">
        <f t="shared" si="50"/>
        <v/>
      </c>
      <c r="Z1657" s="15" t="str">
        <f>IF(T1657="","",IF(AND(T1657&lt;&gt;'Tabelas auxiliares'!$B$128,T1657&lt;&gt;'Tabelas auxiliares'!$B$129,T1657&lt;&gt;'Tabelas auxiliares'!$C$128,T1657&lt;&gt;'Tabelas auxiliares'!$C$129,T1657&lt;&gt;'Tabelas auxiliares'!$D$128),"FOLHA DE PESSOAL",IF(Y1657='Tabelas auxiliares'!$A$129,"CUSTEIO",IF(Y1657='Tabelas auxiliares'!$A$128,"INVESTIMENTO","ERRO - VERIFICAR"))))</f>
        <v/>
      </c>
      <c r="AA1657" s="26" t="str">
        <f t="shared" si="51"/>
        <v/>
      </c>
      <c r="AB1657" s="103"/>
      <c r="AC1657" s="103"/>
      <c r="AD1657" s="32"/>
      <c r="AE1657" s="31"/>
    </row>
    <row r="1658" spans="6:31" x14ac:dyDescent="0.25">
      <c r="F1658" s="15" t="str">
        <f>IFERROR(VLOOKUP(D1658,'Tabelas auxiliares'!$A$3:$B$65,2,FALSE),"")</f>
        <v/>
      </c>
      <c r="G1658" s="15" t="str">
        <f>IFERROR(VLOOKUP($B1658,'Tabelas auxiliares'!$A$68:$C$108,2,FALSE),"")</f>
        <v/>
      </c>
      <c r="H1658" s="15" t="str">
        <f>IFERROR(VLOOKUP($B1658,'Tabelas auxiliares'!$A$68:$C$108,3,FALSE),"")</f>
        <v/>
      </c>
      <c r="Y1658" s="15" t="str">
        <f t="shared" si="50"/>
        <v/>
      </c>
      <c r="Z1658" s="15" t="str">
        <f>IF(T1658="","",IF(AND(T1658&lt;&gt;'Tabelas auxiliares'!$B$128,T1658&lt;&gt;'Tabelas auxiliares'!$B$129,T1658&lt;&gt;'Tabelas auxiliares'!$C$128,T1658&lt;&gt;'Tabelas auxiliares'!$C$129,T1658&lt;&gt;'Tabelas auxiliares'!$D$128),"FOLHA DE PESSOAL",IF(Y1658='Tabelas auxiliares'!$A$129,"CUSTEIO",IF(Y1658='Tabelas auxiliares'!$A$128,"INVESTIMENTO","ERRO - VERIFICAR"))))</f>
        <v/>
      </c>
      <c r="AA1658" s="26" t="str">
        <f t="shared" si="51"/>
        <v/>
      </c>
      <c r="AB1658" s="103"/>
      <c r="AC1658" s="103"/>
      <c r="AD1658" s="32"/>
      <c r="AE1658" s="31"/>
    </row>
    <row r="1659" spans="6:31" x14ac:dyDescent="0.25">
      <c r="F1659" s="15" t="str">
        <f>IFERROR(VLOOKUP(D1659,'Tabelas auxiliares'!$A$3:$B$65,2,FALSE),"")</f>
        <v/>
      </c>
      <c r="G1659" s="15" t="str">
        <f>IFERROR(VLOOKUP($B1659,'Tabelas auxiliares'!$A$68:$C$108,2,FALSE),"")</f>
        <v/>
      </c>
      <c r="H1659" s="15" t="str">
        <f>IFERROR(VLOOKUP($B1659,'Tabelas auxiliares'!$A$68:$C$108,3,FALSE),"")</f>
        <v/>
      </c>
      <c r="Y1659" s="15" t="str">
        <f t="shared" si="50"/>
        <v/>
      </c>
      <c r="Z1659" s="15" t="str">
        <f>IF(T1659="","",IF(AND(T1659&lt;&gt;'Tabelas auxiliares'!$B$128,T1659&lt;&gt;'Tabelas auxiliares'!$B$129,T1659&lt;&gt;'Tabelas auxiliares'!$C$128,T1659&lt;&gt;'Tabelas auxiliares'!$C$129,T1659&lt;&gt;'Tabelas auxiliares'!$D$128),"FOLHA DE PESSOAL",IF(Y1659='Tabelas auxiliares'!$A$129,"CUSTEIO",IF(Y1659='Tabelas auxiliares'!$A$128,"INVESTIMENTO","ERRO - VERIFICAR"))))</f>
        <v/>
      </c>
      <c r="AA1659" s="26" t="str">
        <f t="shared" si="51"/>
        <v/>
      </c>
      <c r="AB1659" s="103"/>
      <c r="AC1659" s="103"/>
      <c r="AD1659" s="32"/>
      <c r="AE1659" s="31"/>
    </row>
    <row r="1660" spans="6:31" x14ac:dyDescent="0.25">
      <c r="F1660" s="15" t="str">
        <f>IFERROR(VLOOKUP(D1660,'Tabelas auxiliares'!$A$3:$B$65,2,FALSE),"")</f>
        <v/>
      </c>
      <c r="G1660" s="15" t="str">
        <f>IFERROR(VLOOKUP($B1660,'Tabelas auxiliares'!$A$68:$C$108,2,FALSE),"")</f>
        <v/>
      </c>
      <c r="H1660" s="15" t="str">
        <f>IFERROR(VLOOKUP($B1660,'Tabelas auxiliares'!$A$68:$C$108,3,FALSE),"")</f>
        <v/>
      </c>
      <c r="Y1660" s="15" t="str">
        <f t="shared" si="50"/>
        <v/>
      </c>
      <c r="Z1660" s="15" t="str">
        <f>IF(T1660="","",IF(AND(T1660&lt;&gt;'Tabelas auxiliares'!$B$128,T1660&lt;&gt;'Tabelas auxiliares'!$B$129,T1660&lt;&gt;'Tabelas auxiliares'!$C$128,T1660&lt;&gt;'Tabelas auxiliares'!$C$129,T1660&lt;&gt;'Tabelas auxiliares'!$D$128),"FOLHA DE PESSOAL",IF(Y1660='Tabelas auxiliares'!$A$129,"CUSTEIO",IF(Y1660='Tabelas auxiliares'!$A$128,"INVESTIMENTO","ERRO - VERIFICAR"))))</f>
        <v/>
      </c>
      <c r="AA1660" s="26" t="str">
        <f t="shared" si="51"/>
        <v/>
      </c>
      <c r="AB1660" s="103"/>
      <c r="AC1660" s="103"/>
      <c r="AD1660" s="32"/>
      <c r="AE1660" s="31"/>
    </row>
    <row r="1661" spans="6:31" x14ac:dyDescent="0.25">
      <c r="F1661" s="15" t="str">
        <f>IFERROR(VLOOKUP(D1661,'Tabelas auxiliares'!$A$3:$B$65,2,FALSE),"")</f>
        <v/>
      </c>
      <c r="G1661" s="15" t="str">
        <f>IFERROR(VLOOKUP($B1661,'Tabelas auxiliares'!$A$68:$C$108,2,FALSE),"")</f>
        <v/>
      </c>
      <c r="H1661" s="15" t="str">
        <f>IFERROR(VLOOKUP($B1661,'Tabelas auxiliares'!$A$68:$C$108,3,FALSE),"")</f>
        <v/>
      </c>
      <c r="Y1661" s="15" t="str">
        <f t="shared" si="50"/>
        <v/>
      </c>
      <c r="Z1661" s="15" t="str">
        <f>IF(T1661="","",IF(AND(T1661&lt;&gt;'Tabelas auxiliares'!$B$128,T1661&lt;&gt;'Tabelas auxiliares'!$B$129,T1661&lt;&gt;'Tabelas auxiliares'!$C$128,T1661&lt;&gt;'Tabelas auxiliares'!$C$129,T1661&lt;&gt;'Tabelas auxiliares'!$D$128),"FOLHA DE PESSOAL",IF(Y1661='Tabelas auxiliares'!$A$129,"CUSTEIO",IF(Y1661='Tabelas auxiliares'!$A$128,"INVESTIMENTO","ERRO - VERIFICAR"))))</f>
        <v/>
      </c>
      <c r="AA1661" s="26" t="str">
        <f t="shared" si="51"/>
        <v/>
      </c>
      <c r="AB1661" s="103"/>
      <c r="AC1661" s="103"/>
      <c r="AD1661" s="32"/>
      <c r="AE1661" s="31"/>
    </row>
    <row r="1662" spans="6:31" x14ac:dyDescent="0.25">
      <c r="F1662" s="15" t="str">
        <f>IFERROR(VLOOKUP(D1662,'Tabelas auxiliares'!$A$3:$B$65,2,FALSE),"")</f>
        <v/>
      </c>
      <c r="G1662" s="15" t="str">
        <f>IFERROR(VLOOKUP($B1662,'Tabelas auxiliares'!$A$68:$C$108,2,FALSE),"")</f>
        <v/>
      </c>
      <c r="H1662" s="15" t="str">
        <f>IFERROR(VLOOKUP($B1662,'Tabelas auxiliares'!$A$68:$C$108,3,FALSE),"")</f>
        <v/>
      </c>
      <c r="Y1662" s="15" t="str">
        <f t="shared" si="50"/>
        <v/>
      </c>
      <c r="Z1662" s="15" t="str">
        <f>IF(T1662="","",IF(AND(T1662&lt;&gt;'Tabelas auxiliares'!$B$128,T1662&lt;&gt;'Tabelas auxiliares'!$B$129,T1662&lt;&gt;'Tabelas auxiliares'!$C$128,T1662&lt;&gt;'Tabelas auxiliares'!$C$129,T1662&lt;&gt;'Tabelas auxiliares'!$D$128),"FOLHA DE PESSOAL",IF(Y1662='Tabelas auxiliares'!$A$129,"CUSTEIO",IF(Y1662='Tabelas auxiliares'!$A$128,"INVESTIMENTO","ERRO - VERIFICAR"))))</f>
        <v/>
      </c>
      <c r="AA1662" s="26" t="str">
        <f t="shared" si="51"/>
        <v/>
      </c>
      <c r="AB1662" s="103"/>
      <c r="AC1662" s="103"/>
      <c r="AD1662" s="32"/>
      <c r="AE1662" s="31"/>
    </row>
    <row r="1663" spans="6:31" x14ac:dyDescent="0.25">
      <c r="F1663" s="15" t="str">
        <f>IFERROR(VLOOKUP(D1663,'Tabelas auxiliares'!$A$3:$B$65,2,FALSE),"")</f>
        <v/>
      </c>
      <c r="G1663" s="15" t="str">
        <f>IFERROR(VLOOKUP($B1663,'Tabelas auxiliares'!$A$68:$C$108,2,FALSE),"")</f>
        <v/>
      </c>
      <c r="H1663" s="15" t="str">
        <f>IFERROR(VLOOKUP($B1663,'Tabelas auxiliares'!$A$68:$C$108,3,FALSE),"")</f>
        <v/>
      </c>
      <c r="Y1663" s="15" t="str">
        <f t="shared" si="50"/>
        <v/>
      </c>
      <c r="Z1663" s="15" t="str">
        <f>IF(T1663="","",IF(AND(T1663&lt;&gt;'Tabelas auxiliares'!$B$128,T1663&lt;&gt;'Tabelas auxiliares'!$B$129,T1663&lt;&gt;'Tabelas auxiliares'!$C$128,T1663&lt;&gt;'Tabelas auxiliares'!$C$129,T1663&lt;&gt;'Tabelas auxiliares'!$D$128),"FOLHA DE PESSOAL",IF(Y1663='Tabelas auxiliares'!$A$129,"CUSTEIO",IF(Y1663='Tabelas auxiliares'!$A$128,"INVESTIMENTO","ERRO - VERIFICAR"))))</f>
        <v/>
      </c>
      <c r="AA1663" s="26" t="str">
        <f t="shared" si="51"/>
        <v/>
      </c>
      <c r="AB1663" s="103"/>
      <c r="AC1663" s="103"/>
      <c r="AD1663" s="32"/>
      <c r="AE1663" s="31"/>
    </row>
    <row r="1664" spans="6:31" x14ac:dyDescent="0.25">
      <c r="F1664" s="15" t="str">
        <f>IFERROR(VLOOKUP(D1664,'Tabelas auxiliares'!$A$3:$B$65,2,FALSE),"")</f>
        <v/>
      </c>
      <c r="G1664" s="15" t="str">
        <f>IFERROR(VLOOKUP($B1664,'Tabelas auxiliares'!$A$68:$C$108,2,FALSE),"")</f>
        <v/>
      </c>
      <c r="H1664" s="15" t="str">
        <f>IFERROR(VLOOKUP($B1664,'Tabelas auxiliares'!$A$68:$C$108,3,FALSE),"")</f>
        <v/>
      </c>
      <c r="Y1664" s="15" t="str">
        <f t="shared" si="50"/>
        <v/>
      </c>
      <c r="Z1664" s="15" t="str">
        <f>IF(T1664="","",IF(AND(T1664&lt;&gt;'Tabelas auxiliares'!$B$128,T1664&lt;&gt;'Tabelas auxiliares'!$B$129,T1664&lt;&gt;'Tabelas auxiliares'!$C$128,T1664&lt;&gt;'Tabelas auxiliares'!$C$129,T1664&lt;&gt;'Tabelas auxiliares'!$D$128),"FOLHA DE PESSOAL",IF(Y1664='Tabelas auxiliares'!$A$129,"CUSTEIO",IF(Y1664='Tabelas auxiliares'!$A$128,"INVESTIMENTO","ERRO - VERIFICAR"))))</f>
        <v/>
      </c>
      <c r="AA1664" s="26" t="str">
        <f t="shared" si="51"/>
        <v/>
      </c>
      <c r="AB1664" s="103"/>
      <c r="AC1664" s="103"/>
      <c r="AD1664" s="32"/>
      <c r="AE1664" s="31"/>
    </row>
    <row r="1665" spans="1:31" x14ac:dyDescent="0.25">
      <c r="F1665" s="15" t="str">
        <f>IFERROR(VLOOKUP(D1665,'Tabelas auxiliares'!$A$3:$B$65,2,FALSE),"")</f>
        <v/>
      </c>
      <c r="G1665" s="15" t="str">
        <f>IFERROR(VLOOKUP($B1665,'Tabelas auxiliares'!$A$68:$C$108,2,FALSE),"")</f>
        <v/>
      </c>
      <c r="H1665" s="15" t="str">
        <f>IFERROR(VLOOKUP($B1665,'Tabelas auxiliares'!$A$68:$C$108,3,FALSE),"")</f>
        <v/>
      </c>
      <c r="Y1665" s="15" t="str">
        <f t="shared" si="50"/>
        <v/>
      </c>
      <c r="Z1665" s="15" t="str">
        <f>IF(T1665="","",IF(AND(T1665&lt;&gt;'Tabelas auxiliares'!$B$128,T1665&lt;&gt;'Tabelas auxiliares'!$B$129,T1665&lt;&gt;'Tabelas auxiliares'!$C$128,T1665&lt;&gt;'Tabelas auxiliares'!$C$129,T1665&lt;&gt;'Tabelas auxiliares'!$D$128),"FOLHA DE PESSOAL",IF(Y1665='Tabelas auxiliares'!$A$129,"CUSTEIO",IF(Y1665='Tabelas auxiliares'!$A$128,"INVESTIMENTO","ERRO - VERIFICAR"))))</f>
        <v/>
      </c>
      <c r="AA1665" s="26" t="str">
        <f t="shared" si="51"/>
        <v/>
      </c>
      <c r="AB1665" s="103"/>
      <c r="AC1665" s="103"/>
      <c r="AD1665" s="32"/>
      <c r="AE1665" s="31"/>
    </row>
    <row r="1666" spans="1:31" x14ac:dyDescent="0.25">
      <c r="F1666" s="15" t="str">
        <f>IFERROR(VLOOKUP(D1666,'Tabelas auxiliares'!$A$3:$B$65,2,FALSE),"")</f>
        <v/>
      </c>
      <c r="G1666" s="15" t="str">
        <f>IFERROR(VLOOKUP($B1666,'Tabelas auxiliares'!$A$68:$C$108,2,FALSE),"")</f>
        <v/>
      </c>
      <c r="H1666" s="15" t="str">
        <f>IFERROR(VLOOKUP($B1666,'Tabelas auxiliares'!$A$68:$C$108,3,FALSE),"")</f>
        <v/>
      </c>
      <c r="Y1666" s="15" t="str">
        <f t="shared" si="50"/>
        <v/>
      </c>
      <c r="Z1666" s="15" t="str">
        <f>IF(T1666="","",IF(AND(T1666&lt;&gt;'Tabelas auxiliares'!$B$128,T1666&lt;&gt;'Tabelas auxiliares'!$B$129,T1666&lt;&gt;'Tabelas auxiliares'!$C$128,T1666&lt;&gt;'Tabelas auxiliares'!$C$129,T1666&lt;&gt;'Tabelas auxiliares'!$D$128),"FOLHA DE PESSOAL",IF(Y1666='Tabelas auxiliares'!$A$129,"CUSTEIO",IF(Y1666='Tabelas auxiliares'!$A$128,"INVESTIMENTO","ERRO - VERIFICAR"))))</f>
        <v/>
      </c>
      <c r="AA1666" s="26" t="str">
        <f t="shared" si="51"/>
        <v/>
      </c>
      <c r="AB1666" s="103"/>
      <c r="AC1666" s="103"/>
      <c r="AD1666" s="32"/>
      <c r="AE1666" s="31"/>
    </row>
    <row r="1667" spans="1:31" x14ac:dyDescent="0.25">
      <c r="F1667" s="15" t="str">
        <f>IFERROR(VLOOKUP(D1667,'Tabelas auxiliares'!$A$3:$B$65,2,FALSE),"")</f>
        <v/>
      </c>
      <c r="G1667" s="15" t="str">
        <f>IFERROR(VLOOKUP($B1667,'Tabelas auxiliares'!$A$68:$C$108,2,FALSE),"")</f>
        <v/>
      </c>
      <c r="H1667" s="15" t="str">
        <f>IFERROR(VLOOKUP($B1667,'Tabelas auxiliares'!$A$68:$C$108,3,FALSE),"")</f>
        <v/>
      </c>
      <c r="Y1667" s="15" t="str">
        <f t="shared" si="32"/>
        <v/>
      </c>
      <c r="Z1667" s="15" t="str">
        <f>IF(T1667="","",IF(AND(T1667&lt;&gt;'Tabelas auxiliares'!$B$128,T1667&lt;&gt;'Tabelas auxiliares'!$B$129,T1667&lt;&gt;'Tabelas auxiliares'!$C$128,T1667&lt;&gt;'Tabelas auxiliares'!$C$129,T1667&lt;&gt;'Tabelas auxiliares'!$D$128),"FOLHA DE PESSOAL",IF(Y1667='Tabelas auxiliares'!$A$129,"CUSTEIO",IF(Y1667='Tabelas auxiliares'!$A$128,"INVESTIMENTO","ERRO - VERIFICAR"))))</f>
        <v/>
      </c>
      <c r="AA1667" s="26" t="str">
        <f t="shared" si="33"/>
        <v/>
      </c>
      <c r="AB1667" s="103"/>
      <c r="AC1667" s="103"/>
      <c r="AD1667" s="32"/>
      <c r="AE1667" s="31"/>
    </row>
    <row r="1668" spans="1:31" x14ac:dyDescent="0.25">
      <c r="F1668" s="15" t="str">
        <f>IFERROR(VLOOKUP(D1668,'Tabelas auxiliares'!$A$3:$B$65,2,FALSE),"")</f>
        <v/>
      </c>
      <c r="G1668" s="15" t="str">
        <f>IFERROR(VLOOKUP($B1668,'Tabelas auxiliares'!$A$68:$C$108,2,FALSE),"")</f>
        <v/>
      </c>
      <c r="H1668" s="15" t="str">
        <f>IFERROR(VLOOKUP($B1668,'Tabelas auxiliares'!$A$68:$C$108,3,FALSE),"")</f>
        <v/>
      </c>
      <c r="Y1668" s="15" t="str">
        <f t="shared" si="32"/>
        <v/>
      </c>
      <c r="Z1668" s="15" t="str">
        <f>IF(T1668="","",IF(AND(T1668&lt;&gt;'Tabelas auxiliares'!$B$128,T1668&lt;&gt;'Tabelas auxiliares'!$B$129,T1668&lt;&gt;'Tabelas auxiliares'!$C$128,T1668&lt;&gt;'Tabelas auxiliares'!$C$129,T1668&lt;&gt;'Tabelas auxiliares'!$D$128),"FOLHA DE PESSOAL",IF(Y1668='Tabelas auxiliares'!$A$129,"CUSTEIO",IF(Y1668='Tabelas auxiliares'!$A$128,"INVESTIMENTO","ERRO - VERIFICAR"))))</f>
        <v/>
      </c>
      <c r="AA1668" s="26" t="str">
        <f t="shared" si="33"/>
        <v/>
      </c>
      <c r="AB1668" s="103"/>
      <c r="AC1668" s="103"/>
      <c r="AD1668" s="32"/>
      <c r="AE1668" s="31"/>
    </row>
    <row r="1669" spans="1:31" x14ac:dyDescent="0.25">
      <c r="F1669" s="15" t="str">
        <f>IFERROR(VLOOKUP(D1669,'Tabelas auxiliares'!$A$3:$B$65,2,FALSE),"")</f>
        <v/>
      </c>
      <c r="G1669" s="15" t="str">
        <f>IFERROR(VLOOKUP($B1669,'Tabelas auxiliares'!$A$68:$C$108,2,FALSE),"")</f>
        <v/>
      </c>
      <c r="H1669" s="15" t="str">
        <f>IFERROR(VLOOKUP($B1669,'Tabelas auxiliares'!$A$68:$C$108,3,FALSE),"")</f>
        <v/>
      </c>
      <c r="Y1669" s="15" t="str">
        <f t="shared" si="32"/>
        <v/>
      </c>
      <c r="Z1669" s="15" t="str">
        <f>IF(T1669="","",IF(AND(T1669&lt;&gt;'Tabelas auxiliares'!$B$128,T1669&lt;&gt;'Tabelas auxiliares'!$B$129,T1669&lt;&gt;'Tabelas auxiliares'!$C$128,T1669&lt;&gt;'Tabelas auxiliares'!$C$129,T1669&lt;&gt;'Tabelas auxiliares'!$D$128),"FOLHA DE PESSOAL",IF(Y1669='Tabelas auxiliares'!$A$129,"CUSTEIO",IF(Y1669='Tabelas auxiliares'!$A$128,"INVESTIMENTO","ERRO - VERIFICAR"))))</f>
        <v/>
      </c>
      <c r="AA1669" s="26" t="str">
        <f t="shared" si="33"/>
        <v/>
      </c>
      <c r="AB1669" s="103"/>
      <c r="AC1669" s="103"/>
      <c r="AD1669" s="32"/>
      <c r="AE1669" s="31"/>
    </row>
    <row r="1670" spans="1:31" x14ac:dyDescent="0.25">
      <c r="F1670" s="15" t="str">
        <f>IFERROR(VLOOKUP(D1670,'Tabelas auxiliares'!$A$3:$B$65,2,FALSE),"")</f>
        <v/>
      </c>
      <c r="G1670" s="15" t="str">
        <f>IFERROR(VLOOKUP($B1670,'Tabelas auxiliares'!$A$68:$C$108,2,FALSE),"")</f>
        <v/>
      </c>
      <c r="H1670" s="15" t="str">
        <f>IFERROR(VLOOKUP($B1670,'Tabelas auxiliares'!$A$68:$C$108,3,FALSE),"")</f>
        <v/>
      </c>
      <c r="Y1670" s="15" t="str">
        <f t="shared" si="32"/>
        <v/>
      </c>
      <c r="Z1670" s="15" t="str">
        <f>IF(T1670="","",IF(AND(T1670&lt;&gt;'Tabelas auxiliares'!$B$128,T1670&lt;&gt;'Tabelas auxiliares'!$B$129,T1670&lt;&gt;'Tabelas auxiliares'!$C$128,T1670&lt;&gt;'Tabelas auxiliares'!$C$129,T1670&lt;&gt;'Tabelas auxiliares'!$D$128),"FOLHA DE PESSOAL",IF(Y1670='Tabelas auxiliares'!$A$129,"CUSTEIO",IF(Y1670='Tabelas auxiliares'!$A$128,"INVESTIMENTO","ERRO - VERIFICAR"))))</f>
        <v/>
      </c>
      <c r="AA1670" s="26" t="str">
        <f t="shared" si="33"/>
        <v/>
      </c>
      <c r="AB1670" s="103"/>
      <c r="AC1670" s="103"/>
      <c r="AD1670" s="32"/>
      <c r="AE1670" s="31"/>
    </row>
    <row r="1671" spans="1:31" x14ac:dyDescent="0.25">
      <c r="F1671" s="15" t="str">
        <f>IFERROR(VLOOKUP(D1671,'Tabelas auxiliares'!$A$3:$B$65,2,FALSE),"")</f>
        <v/>
      </c>
      <c r="G1671" s="15" t="str">
        <f>IFERROR(VLOOKUP($B1671,'Tabelas auxiliares'!$A$68:$C$108,2,FALSE),"")</f>
        <v/>
      </c>
      <c r="H1671" s="15" t="str">
        <f>IFERROR(VLOOKUP($B1671,'Tabelas auxiliares'!$A$68:$C$108,3,FALSE),"")</f>
        <v/>
      </c>
      <c r="Y1671" s="15" t="str">
        <f t="shared" si="32"/>
        <v/>
      </c>
      <c r="Z1671" s="15" t="str">
        <f>IF(T1671="","",IF(AND(T1671&lt;&gt;'Tabelas auxiliares'!$B$128,T1671&lt;&gt;'Tabelas auxiliares'!$B$129,T1671&lt;&gt;'Tabelas auxiliares'!$C$128,T1671&lt;&gt;'Tabelas auxiliares'!$C$129,T1671&lt;&gt;'Tabelas auxiliares'!$D$128),"FOLHA DE PESSOAL",IF(Y1671='Tabelas auxiliares'!$A$129,"CUSTEIO",IF(Y1671='Tabelas auxiliares'!$A$128,"INVESTIMENTO","ERRO - VERIFICAR"))))</f>
        <v/>
      </c>
      <c r="AA1671" s="26" t="str">
        <f t="shared" si="33"/>
        <v/>
      </c>
      <c r="AB1671" s="103"/>
      <c r="AC1671" s="103"/>
      <c r="AD1671" s="32"/>
      <c r="AE1671" s="31"/>
    </row>
    <row r="1672" spans="1:31" x14ac:dyDescent="0.25">
      <c r="F1672" s="15" t="str">
        <f>IFERROR(VLOOKUP(D1672,'Tabelas auxiliares'!$A$3:$B$65,2,FALSE),"")</f>
        <v/>
      </c>
      <c r="G1672" s="15" t="str">
        <f>IFERROR(VLOOKUP($B1672,'Tabelas auxiliares'!$A$68:$C$108,2,FALSE),"")</f>
        <v/>
      </c>
      <c r="H1672" s="15" t="str">
        <f>IFERROR(VLOOKUP($B1672,'Tabelas auxiliares'!$A$68:$C$108,3,FALSE),"")</f>
        <v/>
      </c>
      <c r="Y1672" s="15" t="str">
        <f t="shared" si="32"/>
        <v/>
      </c>
      <c r="Z1672" s="15" t="str">
        <f>IF(T1672="","",IF(AND(T1672&lt;&gt;'Tabelas auxiliares'!$B$128,T1672&lt;&gt;'Tabelas auxiliares'!$B$129,T1672&lt;&gt;'Tabelas auxiliares'!$C$128,T1672&lt;&gt;'Tabelas auxiliares'!$C$129,T1672&lt;&gt;'Tabelas auxiliares'!$D$128),"FOLHA DE PESSOAL",IF(Y1672='Tabelas auxiliares'!$A$129,"CUSTEIO",IF(Y1672='Tabelas auxiliares'!$A$128,"INVESTIMENTO","ERRO - VERIFICAR"))))</f>
        <v/>
      </c>
      <c r="AA1672" s="26" t="str">
        <f t="shared" si="33"/>
        <v/>
      </c>
      <c r="AB1672" s="103"/>
      <c r="AC1672" s="103"/>
      <c r="AD1672" s="32"/>
      <c r="AE1672" s="31"/>
    </row>
    <row r="1673" spans="1:31" x14ac:dyDescent="0.25">
      <c r="F1673" s="15" t="str">
        <f>IFERROR(VLOOKUP(D1673,'Tabelas auxiliares'!$A$3:$B$65,2,FALSE),"")</f>
        <v/>
      </c>
      <c r="G1673" s="15" t="str">
        <f>IFERROR(VLOOKUP($B1673,'Tabelas auxiliares'!$A$68:$C$108,2,FALSE),"")</f>
        <v/>
      </c>
      <c r="H1673" s="15" t="str">
        <f>IFERROR(VLOOKUP($B1673,'Tabelas auxiliares'!$A$68:$C$108,3,FALSE),"")</f>
        <v/>
      </c>
      <c r="Y1673" s="15" t="str">
        <f t="shared" si="32"/>
        <v/>
      </c>
      <c r="Z1673" s="15" t="str">
        <f>IF(T1673="","",IF(AND(T1673&lt;&gt;'Tabelas auxiliares'!$B$128,T1673&lt;&gt;'Tabelas auxiliares'!$B$129,T1673&lt;&gt;'Tabelas auxiliares'!$C$128,T1673&lt;&gt;'Tabelas auxiliares'!$C$129,T1673&lt;&gt;'Tabelas auxiliares'!$D$128),"FOLHA DE PESSOAL",IF(Y1673='Tabelas auxiliares'!$A$129,"CUSTEIO",IF(Y1673='Tabelas auxiliares'!$A$128,"INVESTIMENTO","ERRO - VERIFICAR"))))</f>
        <v/>
      </c>
      <c r="AA1673" s="26" t="str">
        <f t="shared" si="33"/>
        <v/>
      </c>
      <c r="AB1673" s="103"/>
      <c r="AC1673" s="103"/>
      <c r="AD1673" s="32"/>
      <c r="AE1673" s="31"/>
    </row>
    <row r="1674" spans="1:31" x14ac:dyDescent="0.25">
      <c r="F1674" s="15" t="str">
        <f>IFERROR(VLOOKUP(D1674,'Tabelas auxiliares'!$A$3:$B$65,2,FALSE),"")</f>
        <v/>
      </c>
      <c r="G1674" s="15" t="str">
        <f>IFERROR(VLOOKUP($B1674,'Tabelas auxiliares'!$A$68:$C$108,2,FALSE),"")</f>
        <v/>
      </c>
      <c r="H1674" s="15" t="str">
        <f>IFERROR(VLOOKUP($B1674,'Tabelas auxiliares'!$A$68:$C$108,3,FALSE),"")</f>
        <v/>
      </c>
      <c r="Y1674" s="15" t="str">
        <f t="shared" si="32"/>
        <v/>
      </c>
      <c r="Z1674" s="15" t="str">
        <f>IF(T1674="","",IF(AND(T1674&lt;&gt;'Tabelas auxiliares'!$B$128,T1674&lt;&gt;'Tabelas auxiliares'!$B$129,T1674&lt;&gt;'Tabelas auxiliares'!$C$128,T1674&lt;&gt;'Tabelas auxiliares'!$C$129,T1674&lt;&gt;'Tabelas auxiliares'!$D$128),"FOLHA DE PESSOAL",IF(Y1674='Tabelas auxiliares'!$A$129,"CUSTEIO",IF(Y1674='Tabelas auxiliares'!$A$128,"INVESTIMENTO","ERRO - VERIFICAR"))))</f>
        <v/>
      </c>
      <c r="AA1674" s="26" t="str">
        <f t="shared" si="33"/>
        <v/>
      </c>
      <c r="AB1674" s="103"/>
      <c r="AC1674" s="103"/>
      <c r="AD1674" s="32"/>
      <c r="AE1674" s="31"/>
    </row>
    <row r="1675" spans="1:31" x14ac:dyDescent="0.25">
      <c r="F1675" s="15" t="str">
        <f>IFERROR(VLOOKUP(D1675,'Tabelas auxiliares'!$A$3:$B$65,2,FALSE),"")</f>
        <v/>
      </c>
      <c r="G1675" s="15" t="str">
        <f>IFERROR(VLOOKUP($B1675,'Tabelas auxiliares'!$A$68:$C$108,2,FALSE),"")</f>
        <v/>
      </c>
      <c r="H1675" s="15" t="str">
        <f>IFERROR(VLOOKUP($B1675,'Tabelas auxiliares'!$A$68:$C$108,3,FALSE),"")</f>
        <v/>
      </c>
      <c r="Y1675" s="15" t="str">
        <f t="shared" si="32"/>
        <v/>
      </c>
      <c r="Z1675" s="15" t="str">
        <f>IF(T1675="","",IF(AND(T1675&lt;&gt;'Tabelas auxiliares'!$B$128,T1675&lt;&gt;'Tabelas auxiliares'!$B$129,T1675&lt;&gt;'Tabelas auxiliares'!$C$128,T1675&lt;&gt;'Tabelas auxiliares'!$C$129,T1675&lt;&gt;'Tabelas auxiliares'!$D$128),"FOLHA DE PESSOAL",IF(Y1675='Tabelas auxiliares'!$A$129,"CUSTEIO",IF(Y1675='Tabelas auxiliares'!$A$128,"INVESTIMENTO","ERRO - VERIFICAR"))))</f>
        <v/>
      </c>
      <c r="AA1675" s="26" t="str">
        <f t="shared" si="33"/>
        <v/>
      </c>
      <c r="AB1675" s="103"/>
      <c r="AC1675" s="103"/>
      <c r="AD1675" s="32"/>
      <c r="AE1675" s="31"/>
    </row>
    <row r="1676" spans="1:31" x14ac:dyDescent="0.25">
      <c r="F1676" s="15" t="str">
        <f>IFERROR(VLOOKUP(D1676,'Tabelas auxiliares'!$A$3:$B$65,2,FALSE),"")</f>
        <v/>
      </c>
      <c r="G1676" s="15" t="str">
        <f>IFERROR(VLOOKUP($B1676,'Tabelas auxiliares'!$A$68:$C$108,2,FALSE),"")</f>
        <v/>
      </c>
      <c r="H1676" s="15" t="str">
        <f>IFERROR(VLOOKUP($B1676,'Tabelas auxiliares'!$A$68:$C$108,3,FALSE),"")</f>
        <v/>
      </c>
      <c r="Y1676" s="15" t="str">
        <f t="shared" si="32"/>
        <v/>
      </c>
      <c r="Z1676" s="15" t="str">
        <f>IF(T1676="","",IF(AND(T1676&lt;&gt;'Tabelas auxiliares'!$B$128,T1676&lt;&gt;'Tabelas auxiliares'!$B$129,T1676&lt;&gt;'Tabelas auxiliares'!$C$128,T1676&lt;&gt;'Tabelas auxiliares'!$C$129,T1676&lt;&gt;'Tabelas auxiliares'!$D$128),"FOLHA DE PESSOAL",IF(Y1676='Tabelas auxiliares'!$A$129,"CUSTEIO",IF(Y1676='Tabelas auxiliares'!$A$128,"INVESTIMENTO","ERRO - VERIFICAR"))))</f>
        <v/>
      </c>
      <c r="AA1676" s="26" t="str">
        <f t="shared" si="33"/>
        <v/>
      </c>
      <c r="AB1676" s="103"/>
      <c r="AC1676" s="103"/>
      <c r="AD1676" s="32"/>
      <c r="AE1676" s="31"/>
    </row>
    <row r="1677" spans="1:31" x14ac:dyDescent="0.25">
      <c r="A1677" s="21"/>
      <c r="B1677" s="21"/>
      <c r="C1677" s="21"/>
      <c r="D1677" s="21"/>
      <c r="E1677" s="21"/>
      <c r="F1677" s="21"/>
      <c r="G1677" s="21"/>
      <c r="H1677" s="21"/>
      <c r="Y1677" s="21"/>
      <c r="Z1677" s="21"/>
      <c r="AA1677" s="20">
        <f>SUBTOTAL(9,AA4:AA1676)</f>
        <v>108893212.17999995</v>
      </c>
      <c r="AB1677" s="20"/>
      <c r="AC1677" s="20"/>
      <c r="AD1677" s="20"/>
      <c r="AE1677" s="31"/>
    </row>
    <row r="1678" spans="1:31" x14ac:dyDescent="0.25">
      <c r="AB1678" s="32"/>
      <c r="AC1678" s="32"/>
      <c r="AD1678" s="32"/>
      <c r="AE1678" s="31"/>
    </row>
    <row r="1679" spans="1:31" x14ac:dyDescent="0.25">
      <c r="AB1679" s="32"/>
      <c r="AC1679" s="32"/>
      <c r="AD1679" s="32"/>
      <c r="AE1679" s="31"/>
    </row>
    <row r="1680" spans="1:31" x14ac:dyDescent="0.25">
      <c r="AB1680" s="32"/>
      <c r="AC1680" s="32"/>
      <c r="AD1680" s="32"/>
      <c r="AE1680" s="31"/>
    </row>
    <row r="1681" spans="28:31" x14ac:dyDescent="0.25">
      <c r="AB1681" s="32"/>
      <c r="AC1681" s="32"/>
      <c r="AD1681" s="32"/>
      <c r="AE1681" s="31"/>
    </row>
    <row r="1682" spans="28:31" x14ac:dyDescent="0.25">
      <c r="AB1682" s="32"/>
      <c r="AC1682" s="32"/>
      <c r="AD1682" s="32"/>
      <c r="AE1682" s="31"/>
    </row>
    <row r="1683" spans="28:31" x14ac:dyDescent="0.25">
      <c r="AB1683" s="32"/>
      <c r="AC1683" s="32"/>
      <c r="AD1683" s="32"/>
      <c r="AE1683" s="31"/>
    </row>
    <row r="1684" spans="28:31" x14ac:dyDescent="0.25">
      <c r="AB1684" s="32"/>
      <c r="AC1684" s="32"/>
      <c r="AD1684" s="32"/>
      <c r="AE1684" s="31"/>
    </row>
    <row r="1685" spans="28:31" x14ac:dyDescent="0.25">
      <c r="AB1685" s="32"/>
      <c r="AC1685" s="32"/>
      <c r="AD1685" s="32"/>
      <c r="AE1685" s="31"/>
    </row>
    <row r="1686" spans="28:31" x14ac:dyDescent="0.25">
      <c r="AB1686" s="32"/>
      <c r="AC1686" s="32"/>
      <c r="AD1686" s="32"/>
      <c r="AE1686" s="31"/>
    </row>
    <row r="1687" spans="28:31" x14ac:dyDescent="0.25">
      <c r="AB1687" s="32"/>
      <c r="AC1687" s="32"/>
      <c r="AD1687" s="32"/>
      <c r="AE1687" s="31"/>
    </row>
    <row r="1688" spans="28:31" x14ac:dyDescent="0.25">
      <c r="AB1688" s="32"/>
      <c r="AC1688" s="32"/>
      <c r="AD1688" s="32"/>
      <c r="AE1688" s="31"/>
    </row>
    <row r="1689" spans="28:31" x14ac:dyDescent="0.25">
      <c r="AB1689" s="32"/>
      <c r="AC1689" s="32"/>
      <c r="AD1689" s="32"/>
      <c r="AE1689" s="31"/>
    </row>
    <row r="1690" spans="28:31" x14ac:dyDescent="0.25">
      <c r="AB1690" s="32"/>
      <c r="AC1690" s="32"/>
      <c r="AD1690" s="32"/>
      <c r="AE1690" s="31"/>
    </row>
    <row r="1691" spans="28:31" x14ac:dyDescent="0.25">
      <c r="AB1691" s="32"/>
      <c r="AC1691" s="32"/>
      <c r="AD1691" s="32"/>
      <c r="AE1691" s="31"/>
    </row>
    <row r="1692" spans="28:31" x14ac:dyDescent="0.25">
      <c r="AB1692" s="32"/>
      <c r="AC1692" s="32"/>
      <c r="AD1692" s="32"/>
      <c r="AE1692" s="31"/>
    </row>
    <row r="1693" spans="28:31" x14ac:dyDescent="0.25">
      <c r="AB1693" s="32"/>
      <c r="AC1693" s="32"/>
      <c r="AD1693" s="32"/>
      <c r="AE1693" s="31"/>
    </row>
    <row r="1694" spans="28:31" x14ac:dyDescent="0.25">
      <c r="AB1694" s="32"/>
      <c r="AC1694" s="32"/>
      <c r="AD1694" s="32"/>
      <c r="AE1694" s="31"/>
    </row>
    <row r="1695" spans="28:31" x14ac:dyDescent="0.25">
      <c r="AB1695" s="32"/>
      <c r="AC1695" s="32"/>
      <c r="AD1695" s="32"/>
      <c r="AE1695" s="31"/>
    </row>
    <row r="1696" spans="28:31" x14ac:dyDescent="0.25">
      <c r="AB1696" s="32"/>
      <c r="AC1696" s="32"/>
      <c r="AD1696" s="32"/>
      <c r="AE1696" s="31"/>
    </row>
    <row r="1697" spans="28:31" x14ac:dyDescent="0.25">
      <c r="AB1697" s="32"/>
      <c r="AC1697" s="32"/>
      <c r="AD1697" s="32"/>
      <c r="AE1697" s="31"/>
    </row>
    <row r="1698" spans="28:31" x14ac:dyDescent="0.25">
      <c r="AB1698" s="32"/>
      <c r="AC1698" s="32"/>
      <c r="AD1698" s="32"/>
      <c r="AE1698" s="31"/>
    </row>
    <row r="1699" spans="28:31" x14ac:dyDescent="0.25">
      <c r="AB1699" s="32"/>
      <c r="AC1699" s="32"/>
      <c r="AD1699" s="32"/>
      <c r="AE1699" s="31"/>
    </row>
    <row r="1700" spans="28:31" x14ac:dyDescent="0.25">
      <c r="AB1700" s="32"/>
      <c r="AC1700" s="32"/>
      <c r="AD1700" s="32"/>
      <c r="AE1700" s="31"/>
    </row>
    <row r="1701" spans="28:31" x14ac:dyDescent="0.25">
      <c r="AB1701" s="32"/>
      <c r="AC1701" s="32"/>
      <c r="AD1701" s="32"/>
      <c r="AE1701" s="31"/>
    </row>
    <row r="1702" spans="28:31" x14ac:dyDescent="0.25">
      <c r="AB1702" s="32"/>
      <c r="AC1702" s="32"/>
      <c r="AD1702" s="32"/>
      <c r="AE1702" s="31"/>
    </row>
    <row r="1703" spans="28:31" x14ac:dyDescent="0.25">
      <c r="AB1703" s="32"/>
      <c r="AC1703" s="32"/>
      <c r="AD1703" s="32"/>
      <c r="AE1703" s="31"/>
    </row>
    <row r="1704" spans="28:31" x14ac:dyDescent="0.25">
      <c r="AB1704" s="32"/>
      <c r="AC1704" s="32"/>
      <c r="AD1704" s="32"/>
      <c r="AE1704" s="31"/>
    </row>
    <row r="1705" spans="28:31" x14ac:dyDescent="0.25">
      <c r="AB1705" s="32"/>
      <c r="AC1705" s="32"/>
      <c r="AD1705" s="32"/>
      <c r="AE1705" s="31"/>
    </row>
    <row r="1706" spans="28:31" x14ac:dyDescent="0.25">
      <c r="AB1706" s="32"/>
      <c r="AC1706" s="32"/>
      <c r="AD1706" s="32"/>
      <c r="AE1706" s="31"/>
    </row>
    <row r="1707" spans="28:31" x14ac:dyDescent="0.25">
      <c r="AB1707" s="32"/>
      <c r="AC1707" s="32"/>
      <c r="AD1707" s="32"/>
      <c r="AE1707" s="31"/>
    </row>
    <row r="1708" spans="28:31" x14ac:dyDescent="0.25">
      <c r="AB1708" s="32"/>
      <c r="AC1708" s="32"/>
      <c r="AD1708" s="32"/>
      <c r="AE1708" s="31"/>
    </row>
    <row r="1709" spans="28:31" x14ac:dyDescent="0.25">
      <c r="AB1709" s="32"/>
      <c r="AC1709" s="32"/>
      <c r="AD1709" s="32"/>
      <c r="AE1709" s="31"/>
    </row>
    <row r="1710" spans="28:31" x14ac:dyDescent="0.25">
      <c r="AB1710" s="32"/>
      <c r="AC1710" s="32"/>
      <c r="AD1710" s="32"/>
      <c r="AE1710" s="31"/>
    </row>
    <row r="1711" spans="28:31" x14ac:dyDescent="0.25">
      <c r="AB1711" s="32"/>
      <c r="AC1711" s="32"/>
      <c r="AD1711" s="32"/>
      <c r="AE1711" s="31"/>
    </row>
    <row r="1712" spans="28:31" x14ac:dyDescent="0.25">
      <c r="AB1712" s="32"/>
      <c r="AC1712" s="32"/>
      <c r="AD1712" s="32"/>
      <c r="AE1712" s="31"/>
    </row>
    <row r="1713" spans="28:31" x14ac:dyDescent="0.25">
      <c r="AB1713" s="32"/>
      <c r="AC1713" s="32"/>
      <c r="AD1713" s="32"/>
      <c r="AE1713" s="31"/>
    </row>
    <row r="1714" spans="28:31" x14ac:dyDescent="0.25">
      <c r="AB1714" s="32"/>
      <c r="AC1714" s="32"/>
      <c r="AD1714" s="32"/>
      <c r="AE1714" s="31"/>
    </row>
    <row r="1715" spans="28:31" x14ac:dyDescent="0.25">
      <c r="AB1715" s="32"/>
      <c r="AC1715" s="32"/>
      <c r="AD1715" s="32"/>
      <c r="AE1715" s="31"/>
    </row>
    <row r="1716" spans="28:31" x14ac:dyDescent="0.25">
      <c r="AB1716" s="32"/>
      <c r="AC1716" s="32"/>
      <c r="AD1716" s="32"/>
      <c r="AE1716" s="31"/>
    </row>
    <row r="1717" spans="28:31" x14ac:dyDescent="0.25">
      <c r="AB1717" s="32"/>
      <c r="AC1717" s="32"/>
      <c r="AD1717" s="32"/>
      <c r="AE1717" s="31"/>
    </row>
    <row r="1718" spans="28:31" x14ac:dyDescent="0.25">
      <c r="AB1718" s="32"/>
      <c r="AC1718" s="32"/>
      <c r="AD1718" s="32"/>
      <c r="AE1718" s="31"/>
    </row>
    <row r="1719" spans="28:31" x14ac:dyDescent="0.25">
      <c r="AB1719" s="32"/>
      <c r="AC1719" s="32"/>
      <c r="AD1719" s="32"/>
      <c r="AE1719" s="31"/>
    </row>
    <row r="1720" spans="28:31" x14ac:dyDescent="0.25">
      <c r="AB1720" s="32"/>
      <c r="AC1720" s="32"/>
      <c r="AD1720" s="32"/>
      <c r="AE1720" s="31"/>
    </row>
    <row r="1721" spans="28:31" x14ac:dyDescent="0.25">
      <c r="AB1721" s="32"/>
      <c r="AC1721" s="32"/>
      <c r="AD1721" s="32"/>
      <c r="AE1721" s="31"/>
    </row>
    <row r="1722" spans="28:31" x14ac:dyDescent="0.25">
      <c r="AB1722" s="32"/>
      <c r="AC1722" s="32"/>
      <c r="AD1722" s="32"/>
      <c r="AE1722" s="31"/>
    </row>
    <row r="1723" spans="28:31" x14ac:dyDescent="0.25">
      <c r="AB1723" s="32"/>
      <c r="AC1723" s="32"/>
      <c r="AD1723" s="32"/>
      <c r="AE1723" s="31"/>
    </row>
    <row r="1724" spans="28:31" x14ac:dyDescent="0.25">
      <c r="AB1724" s="32"/>
      <c r="AC1724" s="32"/>
      <c r="AD1724" s="32"/>
      <c r="AE1724" s="31"/>
    </row>
    <row r="1725" spans="28:31" x14ac:dyDescent="0.25">
      <c r="AB1725" s="32"/>
      <c r="AC1725" s="32"/>
      <c r="AD1725" s="32"/>
      <c r="AE1725" s="31"/>
    </row>
    <row r="1726" spans="28:31" x14ac:dyDescent="0.25">
      <c r="AB1726" s="32"/>
      <c r="AC1726" s="32"/>
      <c r="AD1726" s="32"/>
      <c r="AE1726" s="31"/>
    </row>
    <row r="1727" spans="28:31" x14ac:dyDescent="0.25">
      <c r="AB1727" s="32"/>
      <c r="AC1727" s="32"/>
      <c r="AD1727" s="32"/>
      <c r="AE1727" s="31"/>
    </row>
    <row r="1728" spans="28:31" x14ac:dyDescent="0.25">
      <c r="AB1728" s="32"/>
      <c r="AC1728" s="32"/>
      <c r="AD1728" s="32"/>
      <c r="AE1728" s="31"/>
    </row>
    <row r="1729" spans="28:31" x14ac:dyDescent="0.25">
      <c r="AB1729" s="32"/>
      <c r="AC1729" s="32"/>
      <c r="AD1729" s="32"/>
      <c r="AE1729" s="31"/>
    </row>
    <row r="1730" spans="28:31" x14ac:dyDescent="0.25">
      <c r="AB1730" s="32"/>
      <c r="AC1730" s="32"/>
      <c r="AD1730" s="32"/>
      <c r="AE1730" s="31"/>
    </row>
    <row r="1731" spans="28:31" x14ac:dyDescent="0.25">
      <c r="AB1731" s="32"/>
      <c r="AC1731" s="32"/>
      <c r="AD1731" s="32"/>
      <c r="AE1731" s="31"/>
    </row>
    <row r="1732" spans="28:31" x14ac:dyDescent="0.25">
      <c r="AB1732" s="32"/>
      <c r="AC1732" s="32"/>
      <c r="AD1732" s="32"/>
      <c r="AE1732" s="31"/>
    </row>
    <row r="1733" spans="28:31" x14ac:dyDescent="0.25">
      <c r="AB1733" s="32"/>
      <c r="AC1733" s="32"/>
      <c r="AD1733" s="32"/>
      <c r="AE1733" s="31"/>
    </row>
    <row r="1734" spans="28:31" x14ac:dyDescent="0.25">
      <c r="AB1734" s="32"/>
      <c r="AC1734" s="32"/>
      <c r="AD1734" s="32"/>
      <c r="AE1734" s="31"/>
    </row>
    <row r="1735" spans="28:31" x14ac:dyDescent="0.25">
      <c r="AB1735" s="32"/>
      <c r="AC1735" s="32"/>
      <c r="AD1735" s="32"/>
      <c r="AE1735" s="31"/>
    </row>
    <row r="1736" spans="28:31" x14ac:dyDescent="0.25">
      <c r="AB1736" s="32"/>
      <c r="AC1736" s="32"/>
      <c r="AD1736" s="32"/>
      <c r="AE1736" s="31"/>
    </row>
    <row r="1737" spans="28:31" x14ac:dyDescent="0.25">
      <c r="AB1737" s="32"/>
      <c r="AC1737" s="32"/>
      <c r="AD1737" s="32"/>
      <c r="AE1737" s="31"/>
    </row>
    <row r="1738" spans="28:31" x14ac:dyDescent="0.25">
      <c r="AB1738" s="32"/>
      <c r="AC1738" s="32"/>
      <c r="AD1738" s="32"/>
      <c r="AE1738" s="31"/>
    </row>
    <row r="1739" spans="28:31" x14ac:dyDescent="0.25">
      <c r="AB1739" s="32"/>
      <c r="AC1739" s="32"/>
      <c r="AD1739" s="32"/>
      <c r="AE1739" s="31"/>
    </row>
    <row r="1740" spans="28:31" x14ac:dyDescent="0.25">
      <c r="AB1740" s="32"/>
      <c r="AC1740" s="32"/>
      <c r="AD1740" s="32"/>
      <c r="AE1740" s="31"/>
    </row>
    <row r="1741" spans="28:31" x14ac:dyDescent="0.25">
      <c r="AB1741" s="32"/>
      <c r="AC1741" s="32"/>
      <c r="AD1741" s="32"/>
      <c r="AE1741" s="31"/>
    </row>
    <row r="1742" spans="28:31" x14ac:dyDescent="0.25">
      <c r="AB1742" s="32"/>
      <c r="AC1742" s="32"/>
      <c r="AD1742" s="32"/>
      <c r="AE1742" s="31"/>
    </row>
    <row r="1743" spans="28:31" x14ac:dyDescent="0.25">
      <c r="AB1743" s="32"/>
      <c r="AC1743" s="32"/>
      <c r="AD1743" s="32"/>
      <c r="AE1743" s="31"/>
    </row>
    <row r="1744" spans="28:31" x14ac:dyDescent="0.25">
      <c r="AB1744" s="32"/>
      <c r="AC1744" s="32"/>
      <c r="AD1744" s="32"/>
      <c r="AE1744" s="31"/>
    </row>
    <row r="1745" spans="28:31" x14ac:dyDescent="0.25">
      <c r="AB1745" s="32"/>
      <c r="AC1745" s="32"/>
      <c r="AD1745" s="32"/>
      <c r="AE1745" s="31"/>
    </row>
    <row r="1746" spans="28:31" x14ac:dyDescent="0.25">
      <c r="AB1746" s="32"/>
      <c r="AC1746" s="32"/>
      <c r="AD1746" s="32"/>
      <c r="AE1746" s="31"/>
    </row>
    <row r="1747" spans="28:31" x14ac:dyDescent="0.25">
      <c r="AB1747" s="32"/>
      <c r="AC1747" s="32"/>
      <c r="AD1747" s="32"/>
      <c r="AE1747" s="31"/>
    </row>
    <row r="1748" spans="28:31" x14ac:dyDescent="0.25">
      <c r="AB1748" s="32"/>
      <c r="AC1748" s="32"/>
      <c r="AD1748" s="32"/>
      <c r="AE1748" s="31"/>
    </row>
    <row r="1749" spans="28:31" x14ac:dyDescent="0.25">
      <c r="AB1749" s="32"/>
      <c r="AC1749" s="32"/>
      <c r="AD1749" s="32"/>
      <c r="AE1749" s="31"/>
    </row>
    <row r="1750" spans="28:31" x14ac:dyDescent="0.25">
      <c r="AB1750" s="32"/>
      <c r="AC1750" s="32"/>
      <c r="AD1750" s="32"/>
    </row>
    <row r="1751" spans="28:31" x14ac:dyDescent="0.25">
      <c r="AB1751" s="32"/>
      <c r="AC1751" s="32"/>
      <c r="AD1751" s="32"/>
    </row>
    <row r="1752" spans="28:31" x14ac:dyDescent="0.25">
      <c r="AB1752" s="32"/>
      <c r="AC1752" s="32"/>
      <c r="AD1752" s="32"/>
    </row>
    <row r="1753" spans="28:31" x14ac:dyDescent="0.25">
      <c r="AB1753" s="32"/>
      <c r="AC1753" s="32"/>
      <c r="AD1753" s="32"/>
    </row>
    <row r="1754" spans="28:31" x14ac:dyDescent="0.25">
      <c r="AB1754" s="32"/>
      <c r="AC1754" s="32"/>
      <c r="AD1754" s="32"/>
    </row>
    <row r="1755" spans="28:31" x14ac:dyDescent="0.25">
      <c r="AB1755" s="32"/>
      <c r="AC1755" s="32"/>
      <c r="AD1755" s="32"/>
    </row>
    <row r="1756" spans="28:31" x14ac:dyDescent="0.25">
      <c r="AB1756" s="32"/>
      <c r="AC1756" s="32"/>
      <c r="AD1756" s="32"/>
    </row>
    <row r="1757" spans="28:31" x14ac:dyDescent="0.25">
      <c r="AB1757" s="32"/>
      <c r="AC1757" s="32"/>
      <c r="AD1757" s="32"/>
    </row>
    <row r="1758" spans="28:31" x14ac:dyDescent="0.25">
      <c r="AB1758" s="32"/>
      <c r="AC1758" s="32"/>
      <c r="AD1758" s="32"/>
    </row>
    <row r="1759" spans="28:31" x14ac:dyDescent="0.25">
      <c r="AB1759" s="32"/>
      <c r="AC1759" s="32"/>
      <c r="AD1759" s="32"/>
    </row>
    <row r="1760" spans="28:31" x14ac:dyDescent="0.25">
      <c r="AB1760" s="32"/>
      <c r="AC1760" s="32"/>
      <c r="AD1760" s="32"/>
    </row>
    <row r="1761" spans="28:30" x14ac:dyDescent="0.25">
      <c r="AB1761" s="32"/>
      <c r="AC1761" s="32"/>
      <c r="AD1761" s="32"/>
    </row>
    <row r="1762" spans="28:30" x14ac:dyDescent="0.25">
      <c r="AB1762" s="32"/>
      <c r="AC1762" s="32"/>
      <c r="AD1762" s="32"/>
    </row>
    <row r="1763" spans="28:30" x14ac:dyDescent="0.25">
      <c r="AB1763" s="32"/>
      <c r="AC1763" s="32"/>
      <c r="AD1763" s="32"/>
    </row>
    <row r="1764" spans="28:30" x14ac:dyDescent="0.25">
      <c r="AB1764" s="32"/>
      <c r="AC1764" s="32"/>
      <c r="AD1764" s="32"/>
    </row>
    <row r="1765" spans="28:30" x14ac:dyDescent="0.25">
      <c r="AB1765" s="32"/>
      <c r="AC1765" s="32"/>
      <c r="AD1765" s="32"/>
    </row>
    <row r="1766" spans="28:30" x14ac:dyDescent="0.25">
      <c r="AB1766" s="32"/>
      <c r="AC1766" s="32"/>
      <c r="AD1766" s="32"/>
    </row>
    <row r="1767" spans="28:30" x14ac:dyDescent="0.25">
      <c r="AB1767" s="32"/>
      <c r="AC1767" s="32"/>
      <c r="AD1767" s="32"/>
    </row>
    <row r="1768" spans="28:30" x14ac:dyDescent="0.25">
      <c r="AB1768" s="32"/>
      <c r="AC1768" s="32"/>
      <c r="AD1768" s="32"/>
    </row>
    <row r="1769" spans="28:30" x14ac:dyDescent="0.25">
      <c r="AB1769" s="32"/>
      <c r="AC1769" s="32"/>
      <c r="AD1769" s="32"/>
    </row>
    <row r="1770" spans="28:30" x14ac:dyDescent="0.25">
      <c r="AB1770" s="32"/>
      <c r="AC1770" s="32"/>
      <c r="AD1770" s="32"/>
    </row>
    <row r="1771" spans="28:30" x14ac:dyDescent="0.25">
      <c r="AB1771" s="32"/>
      <c r="AC1771" s="32"/>
      <c r="AD1771" s="32"/>
    </row>
    <row r="1772" spans="28:30" x14ac:dyDescent="0.25">
      <c r="AB1772" s="32"/>
      <c r="AC1772" s="32"/>
      <c r="AD1772" s="32"/>
    </row>
    <row r="1773" spans="28:30" x14ac:dyDescent="0.25">
      <c r="AB1773" s="32"/>
      <c r="AC1773" s="32"/>
      <c r="AD1773" s="32"/>
    </row>
    <row r="1774" spans="28:30" x14ac:dyDescent="0.25">
      <c r="AB1774" s="32"/>
      <c r="AC1774" s="32"/>
      <c r="AD1774" s="32"/>
    </row>
    <row r="1775" spans="28:30" x14ac:dyDescent="0.25">
      <c r="AB1775" s="32"/>
      <c r="AC1775" s="32"/>
      <c r="AD1775" s="32"/>
    </row>
    <row r="1776" spans="28:30" x14ac:dyDescent="0.25">
      <c r="AB1776" s="32"/>
      <c r="AC1776" s="32"/>
      <c r="AD1776" s="32"/>
    </row>
    <row r="1777" spans="28:30" x14ac:dyDescent="0.25">
      <c r="AB1777" s="32"/>
      <c r="AC1777" s="32"/>
      <c r="AD1777" s="32"/>
    </row>
    <row r="1778" spans="28:30" x14ac:dyDescent="0.25">
      <c r="AB1778" s="32"/>
      <c r="AC1778" s="32"/>
      <c r="AD1778" s="32"/>
    </row>
    <row r="1779" spans="28:30" x14ac:dyDescent="0.25">
      <c r="AB1779" s="32"/>
      <c r="AC1779" s="32"/>
      <c r="AD1779" s="32"/>
    </row>
    <row r="1780" spans="28:30" x14ac:dyDescent="0.25">
      <c r="AB1780" s="32"/>
      <c r="AC1780" s="32"/>
      <c r="AD1780" s="32"/>
    </row>
    <row r="1781" spans="28:30" x14ac:dyDescent="0.25">
      <c r="AB1781" s="32"/>
      <c r="AC1781" s="32"/>
      <c r="AD1781" s="32"/>
    </row>
    <row r="1782" spans="28:30" x14ac:dyDescent="0.25">
      <c r="AB1782" s="32"/>
      <c r="AC1782" s="32"/>
      <c r="AD1782" s="32"/>
    </row>
    <row r="1783" spans="28:30" x14ac:dyDescent="0.25">
      <c r="AB1783" s="32"/>
      <c r="AC1783" s="32"/>
      <c r="AD1783" s="32"/>
    </row>
    <row r="1784" spans="28:30" x14ac:dyDescent="0.25">
      <c r="AB1784" s="32"/>
      <c r="AC1784" s="32"/>
      <c r="AD1784" s="32"/>
    </row>
    <row r="1785" spans="28:30" x14ac:dyDescent="0.25">
      <c r="AB1785" s="32"/>
      <c r="AC1785" s="32"/>
      <c r="AD1785" s="32"/>
    </row>
    <row r="1786" spans="28:30" x14ac:dyDescent="0.25">
      <c r="AB1786" s="32"/>
      <c r="AC1786" s="32"/>
      <c r="AD1786" s="32"/>
    </row>
    <row r="1787" spans="28:30" x14ac:dyDescent="0.25">
      <c r="AB1787" s="32"/>
      <c r="AC1787" s="32"/>
      <c r="AD1787" s="32"/>
    </row>
    <row r="1788" spans="28:30" x14ac:dyDescent="0.25">
      <c r="AB1788" s="32"/>
      <c r="AC1788" s="32"/>
      <c r="AD1788" s="32"/>
    </row>
    <row r="1789" spans="28:30" x14ac:dyDescent="0.25">
      <c r="AB1789" s="32"/>
      <c r="AC1789" s="32"/>
      <c r="AD1789" s="32"/>
    </row>
    <row r="1790" spans="28:30" x14ac:dyDescent="0.25">
      <c r="AB1790" s="32"/>
      <c r="AC1790" s="32"/>
      <c r="AD1790" s="32"/>
    </row>
    <row r="1791" spans="28:30" x14ac:dyDescent="0.25">
      <c r="AB1791" s="32"/>
      <c r="AC1791" s="32"/>
      <c r="AD1791" s="32"/>
    </row>
    <row r="1792" spans="28:30" x14ac:dyDescent="0.25">
      <c r="AB1792" s="32"/>
      <c r="AC1792" s="32"/>
      <c r="AD1792" s="32"/>
    </row>
    <row r="1793" spans="28:30" x14ac:dyDescent="0.25">
      <c r="AB1793" s="32"/>
      <c r="AC1793" s="32"/>
      <c r="AD1793" s="32"/>
    </row>
    <row r="1794" spans="28:30" x14ac:dyDescent="0.25">
      <c r="AB1794" s="32"/>
      <c r="AC1794" s="32"/>
      <c r="AD1794" s="32"/>
    </row>
    <row r="1795" spans="28:30" x14ac:dyDescent="0.25">
      <c r="AB1795" s="32"/>
      <c r="AC1795" s="32"/>
      <c r="AD1795" s="32"/>
    </row>
    <row r="1796" spans="28:30" x14ac:dyDescent="0.25">
      <c r="AB1796" s="32"/>
      <c r="AC1796" s="32"/>
      <c r="AD1796" s="32"/>
    </row>
    <row r="1797" spans="28:30" x14ac:dyDescent="0.25">
      <c r="AB1797" s="32"/>
      <c r="AC1797" s="32"/>
      <c r="AD1797" s="32"/>
    </row>
    <row r="1798" spans="28:30" x14ac:dyDescent="0.25">
      <c r="AB1798" s="32"/>
      <c r="AC1798" s="32"/>
      <c r="AD1798" s="32"/>
    </row>
    <row r="1799" spans="28:30" x14ac:dyDescent="0.25">
      <c r="AB1799" s="32"/>
      <c r="AC1799" s="32"/>
      <c r="AD1799" s="32"/>
    </row>
    <row r="1800" spans="28:30" x14ac:dyDescent="0.25">
      <c r="AB1800" s="32"/>
      <c r="AC1800" s="32"/>
      <c r="AD1800" s="32"/>
    </row>
    <row r="1801" spans="28:30" x14ac:dyDescent="0.25">
      <c r="AB1801" s="32"/>
      <c r="AC1801" s="32"/>
      <c r="AD1801" s="32"/>
    </row>
    <row r="1802" spans="28:30" x14ac:dyDescent="0.25">
      <c r="AB1802" s="32"/>
      <c r="AC1802" s="32"/>
      <c r="AD1802" s="32"/>
    </row>
    <row r="1803" spans="28:30" x14ac:dyDescent="0.25">
      <c r="AB1803" s="32"/>
      <c r="AC1803" s="32"/>
      <c r="AD1803" s="32"/>
    </row>
    <row r="1804" spans="28:30" x14ac:dyDescent="0.25">
      <c r="AB1804" s="32"/>
      <c r="AC1804" s="32"/>
      <c r="AD1804" s="32"/>
    </row>
    <row r="1805" spans="28:30" x14ac:dyDescent="0.25">
      <c r="AB1805" s="32"/>
      <c r="AC1805" s="32"/>
      <c r="AD1805" s="32"/>
    </row>
    <row r="1806" spans="28:30" x14ac:dyDescent="0.25">
      <c r="AB1806" s="32"/>
      <c r="AC1806" s="32"/>
      <c r="AD1806" s="32"/>
    </row>
    <row r="1807" spans="28:30" x14ac:dyDescent="0.25">
      <c r="AB1807" s="32"/>
      <c r="AC1807" s="32"/>
      <c r="AD1807" s="32"/>
    </row>
    <row r="1808" spans="28:30" x14ac:dyDescent="0.25">
      <c r="AB1808" s="32"/>
      <c r="AC1808" s="32"/>
      <c r="AD1808" s="32"/>
    </row>
    <row r="1809" spans="28:30" x14ac:dyDescent="0.25">
      <c r="AB1809" s="32"/>
      <c r="AC1809" s="32"/>
      <c r="AD1809" s="32"/>
    </row>
    <row r="1810" spans="28:30" x14ac:dyDescent="0.25">
      <c r="AB1810" s="32"/>
      <c r="AC1810" s="32"/>
      <c r="AD1810" s="32"/>
    </row>
    <row r="1811" spans="28:30" x14ac:dyDescent="0.25">
      <c r="AB1811" s="32"/>
      <c r="AC1811" s="32"/>
      <c r="AD1811" s="32"/>
    </row>
    <row r="1812" spans="28:30" x14ac:dyDescent="0.25">
      <c r="AB1812" s="32"/>
      <c r="AC1812" s="32"/>
      <c r="AD1812" s="32"/>
    </row>
    <row r="1813" spans="28:30" x14ac:dyDescent="0.25">
      <c r="AB1813" s="32"/>
      <c r="AC1813" s="32"/>
      <c r="AD1813" s="32"/>
    </row>
    <row r="1814" spans="28:30" x14ac:dyDescent="0.25">
      <c r="AB1814" s="32"/>
      <c r="AC1814" s="32"/>
      <c r="AD1814" s="32"/>
    </row>
    <row r="1815" spans="28:30" x14ac:dyDescent="0.25">
      <c r="AB1815" s="32"/>
      <c r="AC1815" s="32"/>
      <c r="AD1815" s="32"/>
    </row>
    <row r="1816" spans="28:30" x14ac:dyDescent="0.25">
      <c r="AB1816" s="32"/>
      <c r="AC1816" s="32"/>
      <c r="AD1816" s="32"/>
    </row>
    <row r="1817" spans="28:30" x14ac:dyDescent="0.25">
      <c r="AB1817" s="32"/>
      <c r="AC1817" s="32"/>
      <c r="AD1817" s="32"/>
    </row>
    <row r="1818" spans="28:30" x14ac:dyDescent="0.25">
      <c r="AB1818" s="32"/>
      <c r="AC1818" s="32"/>
      <c r="AD1818" s="32"/>
    </row>
    <row r="1819" spans="28:30" x14ac:dyDescent="0.25">
      <c r="AB1819" s="32"/>
      <c r="AC1819" s="32"/>
      <c r="AD1819" s="32"/>
    </row>
    <row r="1820" spans="28:30" x14ac:dyDescent="0.25">
      <c r="AB1820" s="32"/>
      <c r="AC1820" s="32"/>
      <c r="AD1820" s="32"/>
    </row>
    <row r="1821" spans="28:30" x14ac:dyDescent="0.25">
      <c r="AB1821" s="32"/>
      <c r="AC1821" s="32"/>
      <c r="AD1821" s="32"/>
    </row>
    <row r="1822" spans="28:30" x14ac:dyDescent="0.25">
      <c r="AB1822" s="32"/>
      <c r="AC1822" s="32"/>
      <c r="AD1822" s="32"/>
    </row>
    <row r="1823" spans="28:30" x14ac:dyDescent="0.25">
      <c r="AB1823" s="32"/>
      <c r="AC1823" s="32"/>
      <c r="AD1823" s="32"/>
    </row>
    <row r="1824" spans="28:30" x14ac:dyDescent="0.25">
      <c r="AB1824" s="32"/>
      <c r="AC1824" s="32"/>
      <c r="AD1824" s="32"/>
    </row>
    <row r="1825" spans="28:30" x14ac:dyDescent="0.25">
      <c r="AB1825" s="32"/>
      <c r="AC1825" s="32"/>
      <c r="AD1825" s="32"/>
    </row>
    <row r="1826" spans="28:30" x14ac:dyDescent="0.25">
      <c r="AB1826" s="32"/>
      <c r="AC1826" s="32"/>
      <c r="AD1826" s="32"/>
    </row>
    <row r="1827" spans="28:30" x14ac:dyDescent="0.25">
      <c r="AB1827" s="32"/>
      <c r="AC1827" s="32"/>
      <c r="AD1827" s="32"/>
    </row>
    <row r="1828" spans="28:30" x14ac:dyDescent="0.25">
      <c r="AB1828" s="32"/>
      <c r="AC1828" s="32"/>
      <c r="AD1828" s="32"/>
    </row>
    <row r="1829" spans="28:30" x14ac:dyDescent="0.25">
      <c r="AB1829" s="32"/>
      <c r="AC1829" s="32"/>
      <c r="AD1829" s="32"/>
    </row>
    <row r="1830" spans="28:30" x14ac:dyDescent="0.25">
      <c r="AB1830" s="32"/>
      <c r="AC1830" s="32"/>
      <c r="AD1830" s="32"/>
    </row>
    <row r="1831" spans="28:30" x14ac:dyDescent="0.25">
      <c r="AB1831" s="32"/>
      <c r="AC1831" s="32"/>
      <c r="AD1831" s="32"/>
    </row>
    <row r="1832" spans="28:30" x14ac:dyDescent="0.25">
      <c r="AB1832" s="32"/>
      <c r="AC1832" s="32"/>
      <c r="AD1832" s="32"/>
    </row>
    <row r="1833" spans="28:30" x14ac:dyDescent="0.25">
      <c r="AB1833" s="32"/>
      <c r="AC1833" s="32"/>
      <c r="AD1833" s="32"/>
    </row>
    <row r="1834" spans="28:30" x14ac:dyDescent="0.25">
      <c r="AB1834" s="32"/>
      <c r="AC1834" s="32"/>
      <c r="AD1834" s="32"/>
    </row>
    <row r="1835" spans="28:30" x14ac:dyDescent="0.25">
      <c r="AB1835" s="32"/>
      <c r="AC1835" s="32"/>
      <c r="AD1835" s="32"/>
    </row>
    <row r="1836" spans="28:30" x14ac:dyDescent="0.25">
      <c r="AB1836" s="32"/>
      <c r="AC1836" s="32"/>
      <c r="AD1836" s="32"/>
    </row>
    <row r="1837" spans="28:30" x14ac:dyDescent="0.25">
      <c r="AB1837" s="32"/>
      <c r="AC1837" s="32"/>
      <c r="AD1837" s="32"/>
    </row>
    <row r="1838" spans="28:30" x14ac:dyDescent="0.25">
      <c r="AB1838" s="32"/>
      <c r="AC1838" s="32"/>
      <c r="AD1838" s="32"/>
    </row>
    <row r="1839" spans="28:30" x14ac:dyDescent="0.25">
      <c r="AB1839" s="32"/>
      <c r="AC1839" s="32"/>
      <c r="AD1839" s="32"/>
    </row>
    <row r="1840" spans="28:30" x14ac:dyDescent="0.25">
      <c r="AB1840" s="32"/>
      <c r="AC1840" s="32"/>
      <c r="AD1840" s="32"/>
    </row>
    <row r="1841" spans="28:30" x14ac:dyDescent="0.25">
      <c r="AB1841" s="32"/>
      <c r="AC1841" s="32"/>
      <c r="AD1841" s="32"/>
    </row>
    <row r="1842" spans="28:30" x14ac:dyDescent="0.25">
      <c r="AB1842" s="32"/>
      <c r="AC1842" s="32"/>
      <c r="AD1842" s="32"/>
    </row>
    <row r="1843" spans="28:30" x14ac:dyDescent="0.25">
      <c r="AB1843" s="32"/>
      <c r="AC1843" s="32"/>
      <c r="AD1843" s="32"/>
    </row>
    <row r="1844" spans="28:30" x14ac:dyDescent="0.25">
      <c r="AB1844" s="32"/>
      <c r="AC1844" s="32"/>
      <c r="AD1844" s="32"/>
    </row>
    <row r="1845" spans="28:30" x14ac:dyDescent="0.25">
      <c r="AB1845" s="32"/>
      <c r="AC1845" s="32"/>
      <c r="AD1845" s="32"/>
    </row>
    <row r="1846" spans="28:30" x14ac:dyDescent="0.25">
      <c r="AB1846" s="32"/>
      <c r="AC1846" s="32"/>
      <c r="AD1846" s="32"/>
    </row>
    <row r="1847" spans="28:30" x14ac:dyDescent="0.25">
      <c r="AB1847" s="32"/>
      <c r="AC1847" s="32"/>
      <c r="AD1847" s="32"/>
    </row>
    <row r="1848" spans="28:30" x14ac:dyDescent="0.25">
      <c r="AB1848" s="32"/>
      <c r="AC1848" s="32"/>
      <c r="AD1848" s="32"/>
    </row>
    <row r="1849" spans="28:30" x14ac:dyDescent="0.25">
      <c r="AB1849" s="32"/>
      <c r="AC1849" s="32"/>
      <c r="AD1849" s="32"/>
    </row>
    <row r="1850" spans="28:30" x14ac:dyDescent="0.25">
      <c r="AB1850" s="32"/>
      <c r="AC1850" s="32"/>
      <c r="AD1850" s="32"/>
    </row>
    <row r="1851" spans="28:30" x14ac:dyDescent="0.25">
      <c r="AB1851" s="32"/>
      <c r="AC1851" s="32"/>
      <c r="AD1851" s="32"/>
    </row>
    <row r="1852" spans="28:30" x14ac:dyDescent="0.25">
      <c r="AB1852" s="32"/>
      <c r="AC1852" s="32"/>
      <c r="AD1852" s="32"/>
    </row>
    <row r="1853" spans="28:30" x14ac:dyDescent="0.25">
      <c r="AB1853" s="32"/>
      <c r="AC1853" s="32"/>
      <c r="AD1853" s="32"/>
    </row>
    <row r="1854" spans="28:30" x14ac:dyDescent="0.25">
      <c r="AB1854" s="32"/>
      <c r="AC1854" s="32"/>
      <c r="AD1854" s="32"/>
    </row>
    <row r="1855" spans="28:30" x14ac:dyDescent="0.25">
      <c r="AB1855" s="32"/>
      <c r="AC1855" s="32"/>
      <c r="AD1855" s="32"/>
    </row>
    <row r="1856" spans="28:30" x14ac:dyDescent="0.25">
      <c r="AB1856" s="32"/>
      <c r="AC1856" s="32"/>
      <c r="AD1856" s="32"/>
    </row>
    <row r="1857" spans="28:30" x14ac:dyDescent="0.25">
      <c r="AB1857" s="32"/>
      <c r="AC1857" s="32"/>
      <c r="AD1857" s="32"/>
    </row>
    <row r="1858" spans="28:30" x14ac:dyDescent="0.25">
      <c r="AB1858" s="32"/>
      <c r="AC1858" s="32"/>
      <c r="AD1858" s="32"/>
    </row>
    <row r="1859" spans="28:30" x14ac:dyDescent="0.25">
      <c r="AB1859" s="32"/>
      <c r="AC1859" s="32"/>
      <c r="AD1859" s="32"/>
    </row>
    <row r="1860" spans="28:30" x14ac:dyDescent="0.25">
      <c r="AB1860" s="32"/>
      <c r="AC1860" s="32"/>
      <c r="AD1860" s="32"/>
    </row>
    <row r="1861" spans="28:30" x14ac:dyDescent="0.25">
      <c r="AB1861" s="32"/>
      <c r="AC1861" s="32"/>
      <c r="AD1861" s="32"/>
    </row>
    <row r="1862" spans="28:30" x14ac:dyDescent="0.25">
      <c r="AB1862" s="32"/>
      <c r="AC1862" s="32"/>
      <c r="AD1862" s="32"/>
    </row>
    <row r="1863" spans="28:30" x14ac:dyDescent="0.25">
      <c r="AB1863" s="32"/>
      <c r="AC1863" s="32"/>
      <c r="AD1863" s="32"/>
    </row>
    <row r="1864" spans="28:30" x14ac:dyDescent="0.25">
      <c r="AB1864" s="32"/>
      <c r="AC1864" s="32"/>
      <c r="AD1864" s="32"/>
    </row>
    <row r="1865" spans="28:30" x14ac:dyDescent="0.25">
      <c r="AB1865" s="32"/>
      <c r="AC1865" s="32"/>
      <c r="AD1865" s="32"/>
    </row>
    <row r="1866" spans="28:30" x14ac:dyDescent="0.25">
      <c r="AB1866" s="32"/>
      <c r="AC1866" s="32"/>
      <c r="AD1866" s="32"/>
    </row>
    <row r="1867" spans="28:30" x14ac:dyDescent="0.25">
      <c r="AB1867" s="32"/>
      <c r="AC1867" s="32"/>
      <c r="AD1867" s="32"/>
    </row>
    <row r="1868" spans="28:30" x14ac:dyDescent="0.25">
      <c r="AB1868" s="32"/>
      <c r="AC1868" s="32"/>
      <c r="AD1868" s="32"/>
    </row>
    <row r="1869" spans="28:30" x14ac:dyDescent="0.25">
      <c r="AB1869" s="32"/>
      <c r="AC1869" s="32"/>
      <c r="AD1869" s="32"/>
    </row>
    <row r="1870" spans="28:30" x14ac:dyDescent="0.25">
      <c r="AB1870" s="32"/>
      <c r="AC1870" s="32"/>
      <c r="AD1870" s="32"/>
    </row>
    <row r="1871" spans="28:30" x14ac:dyDescent="0.25">
      <c r="AB1871" s="32"/>
      <c r="AC1871" s="32"/>
      <c r="AD1871" s="32"/>
    </row>
    <row r="1872" spans="28:30" x14ac:dyDescent="0.25">
      <c r="AB1872" s="32"/>
      <c r="AC1872" s="32"/>
      <c r="AD1872" s="32"/>
    </row>
    <row r="1873" spans="28:30" x14ac:dyDescent="0.25">
      <c r="AB1873" s="32"/>
      <c r="AC1873" s="32"/>
      <c r="AD1873" s="32"/>
    </row>
    <row r="1874" spans="28:30" x14ac:dyDescent="0.25">
      <c r="AB1874" s="32"/>
      <c r="AC1874" s="32"/>
      <c r="AD1874" s="32"/>
    </row>
    <row r="1875" spans="28:30" x14ac:dyDescent="0.25">
      <c r="AB1875" s="32"/>
      <c r="AC1875" s="32"/>
      <c r="AD1875" s="32"/>
    </row>
    <row r="1876" spans="28:30" x14ac:dyDescent="0.25">
      <c r="AB1876" s="32"/>
      <c r="AC1876" s="32"/>
      <c r="AD1876" s="32"/>
    </row>
    <row r="1877" spans="28:30" x14ac:dyDescent="0.25">
      <c r="AB1877" s="32"/>
      <c r="AC1877" s="32"/>
      <c r="AD1877" s="32"/>
    </row>
    <row r="1878" spans="28:30" x14ac:dyDescent="0.25">
      <c r="AB1878" s="32"/>
      <c r="AC1878" s="32"/>
      <c r="AD1878" s="32"/>
    </row>
    <row r="1879" spans="28:30" x14ac:dyDescent="0.25">
      <c r="AB1879" s="32"/>
      <c r="AC1879" s="32"/>
      <c r="AD1879" s="32"/>
    </row>
    <row r="1880" spans="28:30" x14ac:dyDescent="0.25">
      <c r="AB1880" s="32"/>
      <c r="AC1880" s="32"/>
      <c r="AD1880" s="32"/>
    </row>
    <row r="1881" spans="28:30" x14ac:dyDescent="0.25">
      <c r="AB1881" s="32"/>
      <c r="AC1881" s="32"/>
      <c r="AD1881" s="32"/>
    </row>
    <row r="1882" spans="28:30" x14ac:dyDescent="0.25">
      <c r="AB1882" s="32"/>
      <c r="AC1882" s="32"/>
      <c r="AD1882" s="32"/>
    </row>
    <row r="1883" spans="28:30" x14ac:dyDescent="0.25">
      <c r="AB1883" s="32"/>
      <c r="AC1883" s="32"/>
      <c r="AD1883" s="32"/>
    </row>
    <row r="1884" spans="28:30" x14ac:dyDescent="0.25">
      <c r="AB1884" s="32"/>
      <c r="AC1884" s="32"/>
      <c r="AD1884" s="32"/>
    </row>
    <row r="1885" spans="28:30" x14ac:dyDescent="0.25">
      <c r="AB1885" s="32"/>
      <c r="AC1885" s="32"/>
      <c r="AD1885" s="32"/>
    </row>
    <row r="1886" spans="28:30" x14ac:dyDescent="0.25">
      <c r="AB1886" s="32"/>
      <c r="AC1886" s="32"/>
      <c r="AD1886" s="32"/>
    </row>
    <row r="1887" spans="28:30" x14ac:dyDescent="0.25">
      <c r="AB1887" s="32"/>
      <c r="AC1887" s="32"/>
      <c r="AD1887" s="32"/>
    </row>
    <row r="1888" spans="28:30" x14ac:dyDescent="0.25">
      <c r="AB1888" s="32"/>
      <c r="AC1888" s="32"/>
      <c r="AD1888" s="32"/>
    </row>
    <row r="1889" spans="28:30" x14ac:dyDescent="0.25">
      <c r="AB1889" s="32"/>
      <c r="AC1889" s="32"/>
      <c r="AD1889" s="32"/>
    </row>
    <row r="1890" spans="28:30" x14ac:dyDescent="0.25">
      <c r="AB1890" s="32"/>
      <c r="AC1890" s="32"/>
      <c r="AD1890" s="32"/>
    </row>
    <row r="1891" spans="28:30" x14ac:dyDescent="0.25">
      <c r="AB1891" s="32"/>
      <c r="AC1891" s="32"/>
      <c r="AD1891" s="32"/>
    </row>
    <row r="1892" spans="28:30" x14ac:dyDescent="0.25">
      <c r="AB1892" s="32"/>
      <c r="AC1892" s="32"/>
      <c r="AD1892" s="32"/>
    </row>
    <row r="1893" spans="28:30" x14ac:dyDescent="0.25">
      <c r="AB1893" s="32"/>
      <c r="AC1893" s="32"/>
      <c r="AD1893" s="32"/>
    </row>
    <row r="1894" spans="28:30" x14ac:dyDescent="0.25">
      <c r="AB1894" s="32"/>
      <c r="AC1894" s="32"/>
      <c r="AD1894" s="32"/>
    </row>
    <row r="1895" spans="28:30" x14ac:dyDescent="0.25">
      <c r="AB1895" s="32"/>
      <c r="AC1895" s="32"/>
      <c r="AD1895" s="32"/>
    </row>
    <row r="1896" spans="28:30" x14ac:dyDescent="0.25">
      <c r="AB1896" s="32"/>
      <c r="AC1896" s="32"/>
      <c r="AD1896" s="32"/>
    </row>
    <row r="1897" spans="28:30" x14ac:dyDescent="0.25">
      <c r="AB1897" s="32"/>
      <c r="AC1897" s="32"/>
      <c r="AD1897" s="32"/>
    </row>
    <row r="1898" spans="28:30" x14ac:dyDescent="0.25">
      <c r="AB1898" s="32"/>
      <c r="AC1898" s="32"/>
      <c r="AD1898" s="32"/>
    </row>
    <row r="1899" spans="28:30" x14ac:dyDescent="0.25">
      <c r="AB1899" s="32"/>
      <c r="AC1899" s="32"/>
      <c r="AD1899" s="32"/>
    </row>
    <row r="1900" spans="28:30" x14ac:dyDescent="0.25">
      <c r="AB1900" s="32"/>
      <c r="AC1900" s="32"/>
      <c r="AD1900" s="32"/>
    </row>
    <row r="1901" spans="28:30" x14ac:dyDescent="0.25">
      <c r="AB1901" s="32"/>
      <c r="AC1901" s="32"/>
      <c r="AD1901" s="32"/>
    </row>
    <row r="1902" spans="28:30" x14ac:dyDescent="0.25">
      <c r="AB1902" s="32"/>
      <c r="AC1902" s="32"/>
      <c r="AD1902" s="32"/>
    </row>
    <row r="1903" spans="28:30" x14ac:dyDescent="0.25">
      <c r="AB1903" s="32"/>
      <c r="AC1903" s="32"/>
      <c r="AD1903" s="32"/>
    </row>
    <row r="1904" spans="28:30" x14ac:dyDescent="0.25">
      <c r="AB1904" s="32"/>
      <c r="AC1904" s="32"/>
      <c r="AD1904" s="32"/>
    </row>
    <row r="1905" spans="28:30" x14ac:dyDescent="0.25">
      <c r="AB1905" s="32"/>
      <c r="AC1905" s="32"/>
      <c r="AD1905" s="32"/>
    </row>
    <row r="1906" spans="28:30" x14ac:dyDescent="0.25">
      <c r="AB1906" s="32"/>
      <c r="AC1906" s="32"/>
      <c r="AD1906" s="32"/>
    </row>
    <row r="1907" spans="28:30" x14ac:dyDescent="0.25">
      <c r="AB1907" s="32"/>
      <c r="AC1907" s="32"/>
      <c r="AD1907" s="32"/>
    </row>
    <row r="1908" spans="28:30" x14ac:dyDescent="0.25">
      <c r="AB1908" s="32"/>
      <c r="AC1908" s="32"/>
      <c r="AD1908" s="32"/>
    </row>
    <row r="1909" spans="28:30" x14ac:dyDescent="0.25">
      <c r="AB1909" s="32"/>
      <c r="AC1909" s="32"/>
      <c r="AD1909" s="32"/>
    </row>
    <row r="1910" spans="28:30" x14ac:dyDescent="0.25">
      <c r="AB1910" s="32"/>
      <c r="AC1910" s="32"/>
      <c r="AD1910" s="32"/>
    </row>
    <row r="1911" spans="28:30" x14ac:dyDescent="0.25">
      <c r="AB1911" s="32"/>
      <c r="AC1911" s="32"/>
      <c r="AD1911" s="32"/>
    </row>
    <row r="1912" spans="28:30" x14ac:dyDescent="0.25">
      <c r="AB1912" s="32"/>
      <c r="AC1912" s="32"/>
      <c r="AD1912" s="32"/>
    </row>
    <row r="1913" spans="28:30" x14ac:dyDescent="0.25">
      <c r="AB1913" s="32"/>
      <c r="AC1913" s="32"/>
      <c r="AD1913" s="32"/>
    </row>
    <row r="1914" spans="28:30" x14ac:dyDescent="0.25">
      <c r="AB1914" s="32"/>
      <c r="AC1914" s="32"/>
      <c r="AD1914" s="32"/>
    </row>
    <row r="1915" spans="28:30" x14ac:dyDescent="0.25">
      <c r="AB1915" s="32"/>
      <c r="AC1915" s="32"/>
      <c r="AD1915" s="32"/>
    </row>
    <row r="1916" spans="28:30" x14ac:dyDescent="0.25">
      <c r="AB1916" s="32"/>
      <c r="AC1916" s="32"/>
      <c r="AD1916" s="32"/>
    </row>
    <row r="1917" spans="28:30" x14ac:dyDescent="0.25">
      <c r="AB1917" s="32"/>
      <c r="AC1917" s="32"/>
      <c r="AD1917" s="32"/>
    </row>
    <row r="1918" spans="28:30" x14ac:dyDescent="0.25">
      <c r="AB1918" s="32"/>
      <c r="AC1918" s="32"/>
      <c r="AD1918" s="32"/>
    </row>
    <row r="1919" spans="28:30" x14ac:dyDescent="0.25">
      <c r="AB1919" s="32"/>
      <c r="AC1919" s="32"/>
      <c r="AD1919" s="32"/>
    </row>
    <row r="1920" spans="28:30" x14ac:dyDescent="0.25">
      <c r="AB1920" s="32"/>
      <c r="AC1920" s="32"/>
      <c r="AD1920" s="32"/>
    </row>
    <row r="1921" spans="28:30" x14ac:dyDescent="0.25">
      <c r="AB1921" s="32"/>
      <c r="AC1921" s="32"/>
      <c r="AD1921" s="32"/>
    </row>
    <row r="1922" spans="28:30" x14ac:dyDescent="0.25">
      <c r="AB1922" s="32"/>
      <c r="AC1922" s="32"/>
      <c r="AD1922" s="32"/>
    </row>
    <row r="1923" spans="28:30" x14ac:dyDescent="0.25">
      <c r="AB1923" s="32"/>
      <c r="AC1923" s="32"/>
      <c r="AD1923" s="32"/>
    </row>
    <row r="1924" spans="28:30" x14ac:dyDescent="0.25">
      <c r="AB1924" s="32"/>
      <c r="AC1924" s="32"/>
      <c r="AD1924" s="32"/>
    </row>
    <row r="1925" spans="28:30" x14ac:dyDescent="0.25">
      <c r="AB1925" s="32"/>
      <c r="AC1925" s="32"/>
      <c r="AD1925" s="32"/>
    </row>
  </sheetData>
  <sheetProtection algorithmName="SHA-512" hashValue="HTDguImO/+NiZFHaWicD3HBcJKXwdtiNv+EQJg85jhgW1Gz0rxC/0T7Pr0tn9LnjUGLpHR3pmD/1qVIh3o/aEQ==" saltValue="k261GmeFjTa9xFxDoO6gRA==" spinCount="100000" sheet="1" autoFilter="0"/>
  <autoFilter ref="A3:AE1749" xr:uid="{00000000-0009-0000-0000-000008000000}"/>
  <pageMargins left="0.511811024" right="0.511811024" top="0.78740157499999996" bottom="0.78740157499999996" header="0.31496062000000002" footer="0.314960620000000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E n Q r W c u b + L q m A A A A 9 w A A A B I A H A B D b 2 5 m a W c v U G F j a 2 F n Z S 5 4 b W w g o h g A K K A U A A A A A A A A A A A A A A A A A A A A A A A A A A A A h Y 9 B D o I w F E S v Q r q n L Z g Q I Z + S 6 F Y S o 4 l x 2 5 Q K j V A I L Z a 7 u f B I X k G M o u 5 c z p u 3 m L l f b 5 C N T e 1 d Z G 9 U q 1 M U Y I o 8 q U V b K F 2 m a L A n f 4 k y B l s u z r y U 3 i R r k 4 y m S F F l b Z c Q 4 p z D b o H b v i Q h p Q E 5 5 p u 9 q G T D 0 U d W / 2 V f a W O 5 F h I x O L z G s B D H E Q 7 i K A o x B T J T y J X + G u E 0 + N n + Q F g P t R 1 6 y T r r r 3 Z A 5 g j k f Y I 9 A F B L A w Q U A A I A C A A S d C t 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E n Q r W S i K R 7 g O A A A A E Q A A A B M A H A B G b 3 J t d W x h c y 9 T Z W N 0 a W 9 u M S 5 t I K I Y A C i g F A A A A A A A A A A A A A A A A A A A A A A A A A A A A C t O T S 7 J z M 9 T C I b Q h t Y A U E s B A i 0 A F A A C A A g A E n Q r W c u b + L q m A A A A 9 w A A A B I A A A A A A A A A A A A A A A A A A A A A A E N v b m Z p Z y 9 Q Y W N r Y W d l L n h t b F B L A Q I t A B Q A A g A I A B J 0 K 1 k P y u m r p A A A A O k A A A A T A A A A A A A A A A A A A A A A A P I A A A B b Q 2 9 u d G V u d F 9 U e X B l c 1 0 u e G 1 s U E s B A i 0 A F A A C A A g A E n Q r W S 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G x i 8 T N V 4 O Z O u y I S D 8 B Y B D M A A A A A A g A A A A A A A 2 Y A A M A A A A A Q A A A A h S p R 0 r x k A V v + 2 / 8 D 7 y 7 0 v Q A A A A A E g A A A o A A A A B A A A A D x D Q W h C J M C C q 5 z a m y I Z W 8 Z U A A A A G a V n C 9 h 3 H E 4 V p / 4 i O U V q N 2 P J 7 N U G k 1 Y D / d j 9 U H I a 8 5 q t p I 7 P g u E L L I E 0 h W C d 5 O g T f 1 v Z y N N Z m q 6 Z O E 9 D o g s V 3 c u C J D + o X 3 i k F H b M T R + 8 E H W F A A A A E 7 p w e m 7 B E 9 8 1 J G e h R B O V 2 t E f I G d < / D a t a M a s h u p > 
</file>

<file path=customXml/itemProps1.xml><?xml version="1.0" encoding="utf-8"?>
<ds:datastoreItem xmlns:ds="http://schemas.openxmlformats.org/officeDocument/2006/customXml" ds:itemID="{22DD4C60-5640-4141-A402-F5915C2274B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14</vt:i4>
      </vt:variant>
      <vt:variant>
        <vt:lpstr>Intervalos Nomeados</vt:lpstr>
      </vt:variant>
      <vt:variant>
        <vt:i4>2</vt:i4>
      </vt:variant>
    </vt:vector>
  </HeadingPairs>
  <TitlesOfParts>
    <vt:vector size="16" baseType="lpstr">
      <vt:lpstr>Origem dos recursos</vt:lpstr>
      <vt:lpstr>Proposta  2025</vt:lpstr>
      <vt:lpstr>Orçamento distribuído</vt:lpstr>
      <vt:lpstr>Remanejamentos entre AEO</vt:lpstr>
      <vt:lpstr>1. Pré-Empenhos</vt:lpstr>
      <vt:lpstr>Distribuição TRI 2026</vt:lpstr>
      <vt:lpstr>Saldos CUSTEIO AEO LOA 2026</vt:lpstr>
      <vt:lpstr>Saldos INVESTIMENTO AEO LOA 24</vt:lpstr>
      <vt:lpstr>2. Empenho LOA 2026</vt:lpstr>
      <vt:lpstr>2.1 DESCENTRALIZAÇÕES 2026</vt:lpstr>
      <vt:lpstr>3. Empenhos LOA UFABC RPNP</vt:lpstr>
      <vt:lpstr>3.1 Empenhos DESCENTR RPNP</vt:lpstr>
      <vt:lpstr>Tabelas auxiliares</vt:lpstr>
      <vt:lpstr>Planilha3</vt:lpstr>
      <vt:lpstr>'Distribuição TRI 2026'!OLE_LINK1</vt:lpstr>
      <vt:lpstr>'Proposta  2025'!Titulos_de_impressao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Leonel de Miranda Sampaio</dc:creator>
  <cp:lastModifiedBy>rodrigo caetano</cp:lastModifiedBy>
  <dcterms:created xsi:type="dcterms:W3CDTF">2023-02-14T18:11:45Z</dcterms:created>
  <dcterms:modified xsi:type="dcterms:W3CDTF">2026-04-02T06:30:57Z</dcterms:modified>
</cp:coreProperties>
</file>